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92f8b221b9afe803/Desktop/"/>
    </mc:Choice>
  </mc:AlternateContent>
  <xr:revisionPtr revIDLastSave="15" documentId="8_{17199198-3008-43A4-87C8-4497E9CACC09}" xr6:coauthVersionLast="46" xr6:coauthVersionMax="46" xr10:uidLastSave="{3C004C29-567F-4960-A232-7DA76C55ED96}"/>
  <bookViews>
    <workbookView xWindow="-120" yWindow="-120" windowWidth="29040" windowHeight="16440" tabRatio="599" xr2:uid="{00000000-000D-0000-FFFF-FFFF00000000}"/>
  </bookViews>
  <sheets>
    <sheet name="Table" sheetId="1" r:id="rId1"/>
    <sheet name="MNF" sheetId="2" r:id="rId2"/>
    <sheet name="VWGP" sheetId="4" r:id="rId3"/>
  </sheets>
  <definedNames>
    <definedName name="_xlnm._FilterDatabase" localSheetId="1" hidden="1">MNF!$A$2:$H$83</definedName>
    <definedName name="_xlnm._FilterDatabase" localSheetId="0" hidden="1">Table!$E$3:$P$3</definedName>
    <definedName name="_xlnm._FilterDatabase" localSheetId="2" hidden="1">VWGP!$C$6:$O$6</definedName>
  </definedNames>
  <calcPr calcId="191029"/>
</workbook>
</file>

<file path=xl/calcChain.xml><?xml version="1.0" encoding="utf-8"?>
<calcChain xmlns="http://schemas.openxmlformats.org/spreadsheetml/2006/main">
  <c r="AX57" i="4" l="1"/>
  <c r="AX56" i="4"/>
  <c r="AX55" i="4"/>
  <c r="AX54" i="4"/>
  <c r="AX53" i="4"/>
  <c r="AX52" i="4"/>
  <c r="AX51" i="4"/>
  <c r="AX50" i="4"/>
  <c r="AX49" i="4"/>
  <c r="AX48" i="4"/>
  <c r="AX47" i="4"/>
  <c r="AX9" i="4"/>
  <c r="AX46" i="4"/>
  <c r="AX45" i="4"/>
  <c r="AX44" i="4"/>
  <c r="AX43" i="4"/>
  <c r="AX8" i="4"/>
  <c r="AX42" i="4"/>
  <c r="AX41" i="4"/>
  <c r="AX40" i="4"/>
  <c r="AX39" i="4"/>
  <c r="AX38" i="4"/>
  <c r="AX37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7" i="4"/>
  <c r="AX11" i="4"/>
  <c r="BH60" i="4"/>
  <c r="BJ60" i="4" s="1"/>
  <c r="BL60" i="4" s="1"/>
  <c r="BG60" i="4"/>
  <c r="BI60" i="4" s="1"/>
  <c r="BK60" i="4" s="1"/>
  <c r="BF60" i="4"/>
  <c r="BE60" i="4"/>
  <c r="BI21" i="4"/>
  <c r="BJ21" i="4" s="1"/>
  <c r="BK21" i="4" s="1"/>
  <c r="BG21" i="4"/>
  <c r="BI37" i="4"/>
  <c r="BJ37" i="4" s="1"/>
  <c r="BK37" i="4" s="1"/>
  <c r="P75" i="1" s="1"/>
  <c r="BG37" i="4"/>
  <c r="BI10" i="4"/>
  <c r="BJ10" i="4" s="1"/>
  <c r="BK10" i="4" s="1"/>
  <c r="BG10" i="4"/>
  <c r="BI14" i="4"/>
  <c r="BJ14" i="4" s="1"/>
  <c r="BK14" i="4" s="1"/>
  <c r="P98" i="1" s="1"/>
  <c r="BG14" i="4"/>
  <c r="BI41" i="4"/>
  <c r="BJ41" i="4" s="1"/>
  <c r="BK41" i="4" s="1"/>
  <c r="P17" i="1" s="1"/>
  <c r="BG41" i="4"/>
  <c r="BI52" i="4"/>
  <c r="BJ52" i="4" s="1"/>
  <c r="BK52" i="4" s="1"/>
  <c r="BG52" i="4"/>
  <c r="BI38" i="4"/>
  <c r="BJ38" i="4" s="1"/>
  <c r="BK38" i="4" s="1"/>
  <c r="BG38" i="4"/>
  <c r="BI7" i="4"/>
  <c r="BJ7" i="4" s="1"/>
  <c r="BK7" i="4" s="1"/>
  <c r="BG7" i="4"/>
  <c r="BI47" i="4"/>
  <c r="BJ47" i="4" s="1"/>
  <c r="BK47" i="4" s="1"/>
  <c r="BG47" i="4"/>
  <c r="BI57" i="4"/>
  <c r="BJ57" i="4" s="1"/>
  <c r="BK57" i="4" s="1"/>
  <c r="BG57" i="4"/>
  <c r="BI50" i="4"/>
  <c r="BJ50" i="4" s="1"/>
  <c r="BK50" i="4" s="1"/>
  <c r="P37" i="1" s="1"/>
  <c r="BG50" i="4"/>
  <c r="BI16" i="4"/>
  <c r="BJ16" i="4" s="1"/>
  <c r="BK16" i="4" s="1"/>
  <c r="BG16" i="4"/>
  <c r="BI33" i="4"/>
  <c r="BJ33" i="4" s="1"/>
  <c r="BK33" i="4" s="1"/>
  <c r="BG33" i="4"/>
  <c r="BI34" i="4"/>
  <c r="BJ34" i="4" s="1"/>
  <c r="BK34" i="4" s="1"/>
  <c r="BG34" i="4"/>
  <c r="BI20" i="4"/>
  <c r="BJ20" i="4" s="1"/>
  <c r="BK20" i="4" s="1"/>
  <c r="BG20" i="4"/>
  <c r="BI45" i="4"/>
  <c r="BJ45" i="4" s="1"/>
  <c r="BK45" i="4" s="1"/>
  <c r="P57" i="1" s="1"/>
  <c r="BG45" i="4"/>
  <c r="BJ46" i="4"/>
  <c r="BK46" i="4" s="1"/>
  <c r="BI46" i="4"/>
  <c r="BG46" i="4"/>
  <c r="BI44" i="4"/>
  <c r="BJ44" i="4" s="1"/>
  <c r="BK44" i="4" s="1"/>
  <c r="BG44" i="4"/>
  <c r="BI32" i="4"/>
  <c r="BJ32" i="4" s="1"/>
  <c r="BG32" i="4"/>
  <c r="BI22" i="4"/>
  <c r="BJ22" i="4" s="1"/>
  <c r="BG22" i="4"/>
  <c r="BI51" i="4"/>
  <c r="BJ51" i="4" s="1"/>
  <c r="BK51" i="4" s="1"/>
  <c r="BG51" i="4"/>
  <c r="BI27" i="4"/>
  <c r="BJ27" i="4" s="1"/>
  <c r="BK27" i="4" s="1"/>
  <c r="BG27" i="4"/>
  <c r="BI18" i="4"/>
  <c r="BJ18" i="4" s="1"/>
  <c r="BK18" i="4" s="1"/>
  <c r="P86" i="1" s="1"/>
  <c r="BG18" i="4"/>
  <c r="BI42" i="4"/>
  <c r="BJ42" i="4" s="1"/>
  <c r="BK42" i="4" s="1"/>
  <c r="P20" i="1" s="1"/>
  <c r="BG42" i="4"/>
  <c r="BI19" i="4"/>
  <c r="BJ19" i="4" s="1"/>
  <c r="BK19" i="4" s="1"/>
  <c r="P36" i="1" s="1"/>
  <c r="BG19" i="4"/>
  <c r="BI9" i="4"/>
  <c r="BJ9" i="4" s="1"/>
  <c r="BK9" i="4" s="1"/>
  <c r="P66" i="1" s="1"/>
  <c r="BG9" i="4"/>
  <c r="BI43" i="4"/>
  <c r="BJ43" i="4" s="1"/>
  <c r="BK43" i="4" s="1"/>
  <c r="BG43" i="4"/>
  <c r="BI25" i="4"/>
  <c r="BJ25" i="4" s="1"/>
  <c r="BK25" i="4" s="1"/>
  <c r="P71" i="1" s="1"/>
  <c r="BG25" i="4"/>
  <c r="BI15" i="4"/>
  <c r="BJ15" i="4" s="1"/>
  <c r="BK15" i="4" s="1"/>
  <c r="P7" i="1" s="1"/>
  <c r="BG15" i="4"/>
  <c r="BI49" i="4"/>
  <c r="BJ49" i="4" s="1"/>
  <c r="BK49" i="4" s="1"/>
  <c r="P101" i="1" s="1"/>
  <c r="BG49" i="4"/>
  <c r="BI56" i="4"/>
  <c r="BJ56" i="4" s="1"/>
  <c r="BK56" i="4" s="1"/>
  <c r="BG56" i="4"/>
  <c r="BJ13" i="4"/>
  <c r="BK13" i="4" s="1"/>
  <c r="P25" i="1" s="1"/>
  <c r="BI13" i="4"/>
  <c r="BG13" i="4"/>
  <c r="BI35" i="4"/>
  <c r="BJ35" i="4" s="1"/>
  <c r="BK35" i="4" s="1"/>
  <c r="BG35" i="4"/>
  <c r="BI31" i="4"/>
  <c r="BJ31" i="4" s="1"/>
  <c r="BK31" i="4" s="1"/>
  <c r="BG31" i="4"/>
  <c r="BI39" i="4"/>
  <c r="BJ39" i="4" s="1"/>
  <c r="BK39" i="4" s="1"/>
  <c r="BG39" i="4"/>
  <c r="BI11" i="4"/>
  <c r="BJ11" i="4" s="1"/>
  <c r="BK11" i="4" s="1"/>
  <c r="P6" i="1" s="1"/>
  <c r="BG11" i="4"/>
  <c r="BI24" i="4"/>
  <c r="BJ24" i="4" s="1"/>
  <c r="BK24" i="4" s="1"/>
  <c r="P58" i="1" s="1"/>
  <c r="BG24" i="4"/>
  <c r="BI23" i="4"/>
  <c r="BJ23" i="4" s="1"/>
  <c r="BK23" i="4" s="1"/>
  <c r="P46" i="1" s="1"/>
  <c r="BG23" i="4"/>
  <c r="BI36" i="4"/>
  <c r="BJ36" i="4" s="1"/>
  <c r="BK36" i="4" s="1"/>
  <c r="BG36" i="4"/>
  <c r="BI53" i="4"/>
  <c r="BJ53" i="4" s="1"/>
  <c r="BK53" i="4" s="1"/>
  <c r="P62" i="1" s="1"/>
  <c r="BG53" i="4"/>
  <c r="BI54" i="4"/>
  <c r="BJ54" i="4" s="1"/>
  <c r="BK54" i="4" s="1"/>
  <c r="BG54" i="4"/>
  <c r="BI55" i="4"/>
  <c r="BJ55" i="4" s="1"/>
  <c r="BK55" i="4" s="1"/>
  <c r="BG55" i="4"/>
  <c r="BI8" i="4"/>
  <c r="BJ8" i="4" s="1"/>
  <c r="BK8" i="4" s="1"/>
  <c r="P64" i="1" s="1"/>
  <c r="BG8" i="4"/>
  <c r="BI17" i="4"/>
  <c r="BJ17" i="4" s="1"/>
  <c r="BK17" i="4" s="1"/>
  <c r="P27" i="1" s="1"/>
  <c r="BG17" i="4"/>
  <c r="BI40" i="4"/>
  <c r="BJ40" i="4" s="1"/>
  <c r="BK40" i="4" s="1"/>
  <c r="BG40" i="4"/>
  <c r="BI30" i="4"/>
  <c r="BJ30" i="4" s="1"/>
  <c r="BK30" i="4" s="1"/>
  <c r="BG30" i="4"/>
  <c r="BI29" i="4"/>
  <c r="BJ29" i="4" s="1"/>
  <c r="BK29" i="4" s="1"/>
  <c r="BG29" i="4"/>
  <c r="BI48" i="4"/>
  <c r="BJ48" i="4" s="1"/>
  <c r="BK48" i="4" s="1"/>
  <c r="BG48" i="4"/>
  <c r="BI28" i="4"/>
  <c r="BJ28" i="4" s="1"/>
  <c r="BK28" i="4" s="1"/>
  <c r="P100" i="1" s="1"/>
  <c r="BG28" i="4"/>
  <c r="BI12" i="4"/>
  <c r="BJ12" i="4" s="1"/>
  <c r="BK12" i="4" s="1"/>
  <c r="BG12" i="4"/>
  <c r="BI26" i="4"/>
  <c r="BJ26" i="4" s="1"/>
  <c r="BK26" i="4" s="1"/>
  <c r="P5" i="1" s="1"/>
  <c r="BG26" i="4"/>
  <c r="AX10" i="4"/>
  <c r="J61" i="4"/>
  <c r="L61" i="4" s="1"/>
  <c r="N61" i="4" s="1"/>
  <c r="P61" i="4" s="1"/>
  <c r="I61" i="4"/>
  <c r="K61" i="4" s="1"/>
  <c r="M61" i="4" s="1"/>
  <c r="O61" i="4" s="1"/>
  <c r="Z63" i="4"/>
  <c r="AB63" i="4" s="1"/>
  <c r="AD63" i="4" s="1"/>
  <c r="AF63" i="4" s="1"/>
  <c r="Y63" i="4"/>
  <c r="AA63" i="4" s="1"/>
  <c r="AC63" i="4" s="1"/>
  <c r="AE63" i="4" s="1"/>
  <c r="AP50" i="4"/>
  <c r="AR50" i="4" s="1"/>
  <c r="AT50" i="4" s="1"/>
  <c r="AV50" i="4" s="1"/>
  <c r="AO50" i="4"/>
  <c r="AQ50" i="4" s="1"/>
  <c r="AS50" i="4" s="1"/>
  <c r="AU50" i="4" s="1"/>
  <c r="R4" i="1"/>
  <c r="P103" i="1"/>
  <c r="P102" i="1"/>
  <c r="P99" i="1"/>
  <c r="P97" i="1"/>
  <c r="P96" i="1"/>
  <c r="P95" i="1"/>
  <c r="P94" i="1"/>
  <c r="P92" i="1"/>
  <c r="P91" i="1"/>
  <c r="P90" i="1"/>
  <c r="P89" i="1"/>
  <c r="P88" i="1"/>
  <c r="P87" i="1"/>
  <c r="P85" i="1"/>
  <c r="P84" i="1"/>
  <c r="P83" i="1"/>
  <c r="P82" i="1"/>
  <c r="P81" i="1"/>
  <c r="P80" i="1"/>
  <c r="P79" i="1"/>
  <c r="P74" i="1"/>
  <c r="P76" i="1"/>
  <c r="P78" i="1"/>
  <c r="P73" i="1"/>
  <c r="P70" i="1"/>
  <c r="P63" i="1"/>
  <c r="P68" i="1"/>
  <c r="P61" i="1"/>
  <c r="P77" i="1"/>
  <c r="P56" i="1"/>
  <c r="P65" i="1"/>
  <c r="P18" i="1"/>
  <c r="P32" i="1"/>
  <c r="P21" i="1"/>
  <c r="P52" i="1"/>
  <c r="P54" i="1"/>
  <c r="P39" i="1"/>
  <c r="P67" i="1"/>
  <c r="P40" i="1"/>
  <c r="P41" i="1"/>
  <c r="P11" i="1"/>
  <c r="P60" i="1"/>
  <c r="P19" i="1"/>
  <c r="P23" i="1"/>
  <c r="P28" i="1"/>
  <c r="P14" i="1"/>
  <c r="P59" i="1"/>
  <c r="P47" i="1"/>
  <c r="P51" i="1"/>
  <c r="P15" i="1"/>
  <c r="P53" i="1"/>
  <c r="P55" i="1"/>
  <c r="P4" i="1"/>
  <c r="P72" i="1"/>
  <c r="P49" i="1"/>
  <c r="N103" i="1"/>
  <c r="N102" i="1"/>
  <c r="N99" i="1"/>
  <c r="N97" i="1"/>
  <c r="N96" i="1"/>
  <c r="N95" i="1"/>
  <c r="N94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5" i="1"/>
  <c r="N74" i="1"/>
  <c r="N76" i="1"/>
  <c r="N78" i="1"/>
  <c r="N73" i="1"/>
  <c r="N66" i="1"/>
  <c r="N64" i="1"/>
  <c r="N69" i="1"/>
  <c r="N57" i="1"/>
  <c r="N50" i="1"/>
  <c r="N56" i="1"/>
  <c r="N65" i="1"/>
  <c r="N46" i="1"/>
  <c r="N45" i="1"/>
  <c r="N52" i="1"/>
  <c r="N54" i="1"/>
  <c r="N67" i="1"/>
  <c r="N60" i="1"/>
  <c r="N37" i="1"/>
  <c r="N28" i="1"/>
  <c r="N25" i="1"/>
  <c r="N59" i="1"/>
  <c r="N47" i="1"/>
  <c r="N51" i="1"/>
  <c r="N44" i="1"/>
  <c r="N43" i="1"/>
  <c r="N55" i="1"/>
  <c r="N42" i="1"/>
  <c r="N49" i="1"/>
  <c r="AH47" i="4"/>
  <c r="AH46" i="4"/>
  <c r="AH45" i="4"/>
  <c r="AH12" i="4"/>
  <c r="AH44" i="4"/>
  <c r="AH43" i="4"/>
  <c r="AH42" i="4"/>
  <c r="AH41" i="4"/>
  <c r="AH40" i="4"/>
  <c r="AH39" i="4"/>
  <c r="AH38" i="4"/>
  <c r="AH37" i="4"/>
  <c r="AH36" i="4"/>
  <c r="AH11" i="4"/>
  <c r="AH35" i="4"/>
  <c r="AH34" i="4"/>
  <c r="AH33" i="4"/>
  <c r="AH10" i="4"/>
  <c r="AH32" i="4"/>
  <c r="AH31" i="4"/>
  <c r="AH30" i="4"/>
  <c r="AH29" i="4"/>
  <c r="AH28" i="4"/>
  <c r="AH27" i="4"/>
  <c r="AH26" i="4"/>
  <c r="AH25" i="4"/>
  <c r="AH9" i="4"/>
  <c r="AH24" i="4"/>
  <c r="AH23" i="4"/>
  <c r="AH8" i="4"/>
  <c r="AH22" i="4"/>
  <c r="AH21" i="4"/>
  <c r="AH20" i="4"/>
  <c r="AH19" i="4"/>
  <c r="AH18" i="4"/>
  <c r="AH17" i="4"/>
  <c r="AH16" i="4"/>
  <c r="AH15" i="4"/>
  <c r="AH14" i="4"/>
  <c r="AH7" i="4"/>
  <c r="AS30" i="4"/>
  <c r="AT30" i="4" s="1"/>
  <c r="AU30" i="4" s="1"/>
  <c r="N68" i="1" s="1"/>
  <c r="AQ30" i="4"/>
  <c r="AS11" i="4"/>
  <c r="AT11" i="4" s="1"/>
  <c r="AU11" i="4" s="1"/>
  <c r="N98" i="1" s="1"/>
  <c r="AQ11" i="4"/>
  <c r="AS27" i="4"/>
  <c r="AT27" i="4" s="1"/>
  <c r="AU27" i="4" s="1"/>
  <c r="AQ27" i="4"/>
  <c r="AS33" i="4"/>
  <c r="AT33" i="4" s="1"/>
  <c r="AU33" i="4" s="1"/>
  <c r="N17" i="1" s="1"/>
  <c r="AQ33" i="4"/>
  <c r="AS39" i="4"/>
  <c r="AT39" i="4" s="1"/>
  <c r="AU39" i="4" s="1"/>
  <c r="N21" i="1" s="1"/>
  <c r="AQ39" i="4"/>
  <c r="AS42" i="4"/>
  <c r="AT42" i="4" s="1"/>
  <c r="AU42" i="4" s="1"/>
  <c r="N35" i="1" s="1"/>
  <c r="AQ42" i="4"/>
  <c r="AS10" i="4"/>
  <c r="AT10" i="4" s="1"/>
  <c r="AU10" i="4" s="1"/>
  <c r="N23" i="1" s="1"/>
  <c r="AQ10" i="4"/>
  <c r="AS13" i="4"/>
  <c r="AT13" i="4" s="1"/>
  <c r="AU13" i="4" s="1"/>
  <c r="AQ13" i="4"/>
  <c r="AS26" i="4"/>
  <c r="AT26" i="4" s="1"/>
  <c r="AU26" i="4" s="1"/>
  <c r="AQ26" i="4"/>
  <c r="AS18" i="4"/>
  <c r="AT18" i="4" s="1"/>
  <c r="AU18" i="4" s="1"/>
  <c r="AQ18" i="4"/>
  <c r="AS29" i="4"/>
  <c r="AT29" i="4" s="1"/>
  <c r="AU29" i="4" s="1"/>
  <c r="N41" i="1" s="1"/>
  <c r="AQ29" i="4"/>
  <c r="AS7" i="4"/>
  <c r="AT7" i="4" s="1"/>
  <c r="AU7" i="4" s="1"/>
  <c r="N22" i="1" s="1"/>
  <c r="AQ7" i="4"/>
  <c r="AS38" i="4"/>
  <c r="AT38" i="4" s="1"/>
  <c r="AU38" i="4" s="1"/>
  <c r="AQ38" i="4"/>
  <c r="AS36" i="4"/>
  <c r="AT36" i="4" s="1"/>
  <c r="AU36" i="4" s="1"/>
  <c r="N93" i="1" s="1"/>
  <c r="AQ36" i="4"/>
  <c r="AS20" i="4"/>
  <c r="AT20" i="4" s="1"/>
  <c r="AU20" i="4" s="1"/>
  <c r="N71" i="1" s="1"/>
  <c r="AQ20" i="4"/>
  <c r="AS17" i="4"/>
  <c r="AT17" i="4" s="1"/>
  <c r="AU17" i="4" s="1"/>
  <c r="N48" i="1" s="1"/>
  <c r="AQ17" i="4"/>
  <c r="AS37" i="4"/>
  <c r="AT37" i="4" s="1"/>
  <c r="AU37" i="4" s="1"/>
  <c r="AQ37" i="4"/>
  <c r="AS15" i="4"/>
  <c r="AT15" i="4" s="1"/>
  <c r="AU15" i="4" s="1"/>
  <c r="N9" i="1" s="1"/>
  <c r="AQ15" i="4"/>
  <c r="AS35" i="4"/>
  <c r="AT35" i="4" s="1"/>
  <c r="AU35" i="4" s="1"/>
  <c r="N20" i="1" s="1"/>
  <c r="AQ35" i="4"/>
  <c r="AS12" i="4"/>
  <c r="AT12" i="4" s="1"/>
  <c r="AU12" i="4" s="1"/>
  <c r="N7" i="1" s="1"/>
  <c r="AQ12" i="4"/>
  <c r="AS40" i="4"/>
  <c r="AT40" i="4" s="1"/>
  <c r="AU40" i="4" s="1"/>
  <c r="N101" i="1" s="1"/>
  <c r="AQ40" i="4"/>
  <c r="AS47" i="4"/>
  <c r="AT47" i="4" s="1"/>
  <c r="AU47" i="4" s="1"/>
  <c r="N29" i="1" s="1"/>
  <c r="AQ47" i="4"/>
  <c r="AS28" i="4"/>
  <c r="AT28" i="4" s="1"/>
  <c r="AU28" i="4" s="1"/>
  <c r="AQ28" i="4"/>
  <c r="AS14" i="4"/>
  <c r="AT14" i="4" s="1"/>
  <c r="AU14" i="4" s="1"/>
  <c r="N26" i="1" s="1"/>
  <c r="AQ14" i="4"/>
  <c r="AS9" i="4"/>
  <c r="AT9" i="4" s="1"/>
  <c r="AU9" i="4" s="1"/>
  <c r="AQ9" i="4"/>
  <c r="AS19" i="4"/>
  <c r="AT19" i="4" s="1"/>
  <c r="AU19" i="4" s="1"/>
  <c r="AQ19" i="4"/>
  <c r="AS31" i="4"/>
  <c r="AT31" i="4" s="1"/>
  <c r="AU31" i="4" s="1"/>
  <c r="N15" i="1" s="1"/>
  <c r="AQ31" i="4"/>
  <c r="AS16" i="4"/>
  <c r="AT16" i="4" s="1"/>
  <c r="AU16" i="4" s="1"/>
  <c r="N53" i="1" s="1"/>
  <c r="AQ16" i="4"/>
  <c r="AS25" i="4"/>
  <c r="AT25" i="4" s="1"/>
  <c r="AU25" i="4" s="1"/>
  <c r="AQ25" i="4"/>
  <c r="AS21" i="4"/>
  <c r="AT21" i="4" s="1"/>
  <c r="AU21" i="4" s="1"/>
  <c r="N27" i="1" s="1"/>
  <c r="AQ21" i="4"/>
  <c r="AS41" i="4"/>
  <c r="AT41" i="4" s="1"/>
  <c r="AU41" i="4" s="1"/>
  <c r="AQ41" i="4"/>
  <c r="AS43" i="4"/>
  <c r="AT43" i="4" s="1"/>
  <c r="AU43" i="4" s="1"/>
  <c r="N62" i="1" s="1"/>
  <c r="AQ43" i="4"/>
  <c r="AS34" i="4"/>
  <c r="AT34" i="4" s="1"/>
  <c r="AU34" i="4" s="1"/>
  <c r="N63" i="1" s="1"/>
  <c r="AQ34" i="4"/>
  <c r="AS32" i="4"/>
  <c r="AT32" i="4" s="1"/>
  <c r="AU32" i="4" s="1"/>
  <c r="N10" i="1" s="1"/>
  <c r="AQ32" i="4"/>
  <c r="AS8" i="4"/>
  <c r="AT8" i="4" s="1"/>
  <c r="AU8" i="4" s="1"/>
  <c r="N72" i="1" s="1"/>
  <c r="AQ8" i="4"/>
  <c r="AS24" i="4"/>
  <c r="AT24" i="4" s="1"/>
  <c r="AU24" i="4" s="1"/>
  <c r="AQ24" i="4"/>
  <c r="AS45" i="4"/>
  <c r="AT45" i="4" s="1"/>
  <c r="AU45" i="4" s="1"/>
  <c r="N16" i="1" s="1"/>
  <c r="AQ45" i="4"/>
  <c r="AS46" i="4"/>
  <c r="AT46" i="4" s="1"/>
  <c r="AU46" i="4" s="1"/>
  <c r="N6" i="1" s="1"/>
  <c r="AQ46" i="4"/>
  <c r="AS22" i="4"/>
  <c r="AT22" i="4" s="1"/>
  <c r="AU22" i="4" s="1"/>
  <c r="N5" i="1" s="1"/>
  <c r="AQ22" i="4"/>
  <c r="AS44" i="4"/>
  <c r="AT44" i="4" s="1"/>
  <c r="AU44" i="4" s="1"/>
  <c r="N70" i="1" s="1"/>
  <c r="AQ44" i="4"/>
  <c r="AS23" i="4"/>
  <c r="AT23" i="4" s="1"/>
  <c r="AU23" i="4" s="1"/>
  <c r="N100" i="1" s="1"/>
  <c r="AQ23" i="4"/>
  <c r="L103" i="1"/>
  <c r="L102" i="1"/>
  <c r="L99" i="1"/>
  <c r="L98" i="1"/>
  <c r="L97" i="1"/>
  <c r="L96" i="1"/>
  <c r="L95" i="1"/>
  <c r="L94" i="1"/>
  <c r="L92" i="1"/>
  <c r="L91" i="1"/>
  <c r="L90" i="1"/>
  <c r="L89" i="1"/>
  <c r="L88" i="1"/>
  <c r="L87" i="1"/>
  <c r="L85" i="1"/>
  <c r="L83" i="1"/>
  <c r="L82" i="1"/>
  <c r="L81" i="1"/>
  <c r="L80" i="1"/>
  <c r="L79" i="1"/>
  <c r="L74" i="1"/>
  <c r="L76" i="1"/>
  <c r="L78" i="1"/>
  <c r="L73" i="1"/>
  <c r="L66" i="1"/>
  <c r="L70" i="1"/>
  <c r="L63" i="1"/>
  <c r="L68" i="1"/>
  <c r="L61" i="1"/>
  <c r="L77" i="1"/>
  <c r="L39" i="1"/>
  <c r="L67" i="1"/>
  <c r="L53" i="1"/>
  <c r="L72" i="1"/>
  <c r="R60" i="4"/>
  <c r="R59" i="4"/>
  <c r="R58" i="4"/>
  <c r="R57" i="4"/>
  <c r="R56" i="4"/>
  <c r="R55" i="4"/>
  <c r="R54" i="4"/>
  <c r="R53" i="4"/>
  <c r="R15" i="4"/>
  <c r="R14" i="4"/>
  <c r="R13" i="4"/>
  <c r="R52" i="4"/>
  <c r="R51" i="4"/>
  <c r="R50" i="4"/>
  <c r="R49" i="4"/>
  <c r="R48" i="4"/>
  <c r="R12" i="4"/>
  <c r="R11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10" i="4"/>
  <c r="R9" i="4"/>
  <c r="R8" i="4"/>
  <c r="R27" i="4"/>
  <c r="R26" i="4"/>
  <c r="R25" i="4"/>
  <c r="R24" i="4"/>
  <c r="R23" i="4"/>
  <c r="R22" i="4"/>
  <c r="R21" i="4"/>
  <c r="R20" i="4"/>
  <c r="R19" i="4"/>
  <c r="R18" i="4"/>
  <c r="R7" i="4"/>
  <c r="R17" i="4"/>
  <c r="AC45" i="4"/>
  <c r="AD45" i="4" s="1"/>
  <c r="AE45" i="4" s="1"/>
  <c r="AA45" i="4"/>
  <c r="AC48" i="4"/>
  <c r="AD48" i="4" s="1"/>
  <c r="AE48" i="4" s="1"/>
  <c r="L21" i="1" s="1"/>
  <c r="AA48" i="4"/>
  <c r="AC19" i="4"/>
  <c r="AD19" i="4" s="1"/>
  <c r="AE19" i="4" s="1"/>
  <c r="L59" i="1" s="1"/>
  <c r="AA19" i="4"/>
  <c r="AC36" i="4"/>
  <c r="AD36" i="4" s="1"/>
  <c r="AE36" i="4" s="1"/>
  <c r="L75" i="1" s="1"/>
  <c r="AA36" i="4"/>
  <c r="AC14" i="4"/>
  <c r="AD14" i="4" s="1"/>
  <c r="AE14" i="4" s="1"/>
  <c r="AA14" i="4"/>
  <c r="AC34" i="4"/>
  <c r="AD34" i="4" s="1"/>
  <c r="AE34" i="4" s="1"/>
  <c r="AA34" i="4"/>
  <c r="AC40" i="4"/>
  <c r="AD40" i="4" s="1"/>
  <c r="AE40" i="4" s="1"/>
  <c r="L17" i="1" s="1"/>
  <c r="AA40" i="4"/>
  <c r="AC37" i="4"/>
  <c r="AD37" i="4" s="1"/>
  <c r="AE37" i="4" s="1"/>
  <c r="L41" i="1" s="1"/>
  <c r="AA37" i="4"/>
  <c r="AC55" i="4"/>
  <c r="AD55" i="4" s="1"/>
  <c r="AE55" i="4" s="1"/>
  <c r="AA55" i="4"/>
  <c r="AC47" i="4"/>
  <c r="AD47" i="4" s="1"/>
  <c r="AE47" i="4" s="1"/>
  <c r="AA47" i="4"/>
  <c r="AC7" i="4"/>
  <c r="AD7" i="4" s="1"/>
  <c r="AE7" i="4" s="1"/>
  <c r="AA7" i="4"/>
  <c r="AC42" i="4"/>
  <c r="AD42" i="4" s="1"/>
  <c r="AE42" i="4" s="1"/>
  <c r="L93" i="1" s="1"/>
  <c r="AA42" i="4"/>
  <c r="AC18" i="4"/>
  <c r="AD18" i="4" s="1"/>
  <c r="AE18" i="4" s="1"/>
  <c r="AA18" i="4"/>
  <c r="AC12" i="4"/>
  <c r="AD12" i="4" s="1"/>
  <c r="AE12" i="4" s="1"/>
  <c r="L23" i="1" s="1"/>
  <c r="AA12" i="4"/>
  <c r="AC31" i="4"/>
  <c r="AD31" i="4" s="1"/>
  <c r="AE31" i="4" s="1"/>
  <c r="AA31" i="4"/>
  <c r="AC60" i="4"/>
  <c r="AD60" i="4" s="1"/>
  <c r="AE60" i="4" s="1"/>
  <c r="AA60" i="4"/>
  <c r="AC32" i="4"/>
  <c r="AD32" i="4" s="1"/>
  <c r="AE32" i="4" s="1"/>
  <c r="AA32" i="4"/>
  <c r="AC11" i="4"/>
  <c r="AD11" i="4" s="1"/>
  <c r="AE11" i="4" s="1"/>
  <c r="AA11" i="4"/>
  <c r="AC46" i="4"/>
  <c r="AD46" i="4" s="1"/>
  <c r="AE46" i="4" s="1"/>
  <c r="AA46" i="4"/>
  <c r="AC53" i="4"/>
  <c r="AD53" i="4" s="1"/>
  <c r="AE53" i="4" s="1"/>
  <c r="AA53" i="4"/>
  <c r="AC44" i="4"/>
  <c r="AD44" i="4" s="1"/>
  <c r="AE44" i="4" s="1"/>
  <c r="L19" i="1" s="1"/>
  <c r="AA44" i="4"/>
  <c r="AC20" i="4"/>
  <c r="AD20" i="4" s="1"/>
  <c r="AE20" i="4" s="1"/>
  <c r="L48" i="1" s="1"/>
  <c r="AA20" i="4"/>
  <c r="AC41" i="4"/>
  <c r="AD41" i="4" s="1"/>
  <c r="AE41" i="4" s="1"/>
  <c r="L20" i="1" s="1"/>
  <c r="AA41" i="4"/>
  <c r="AC33" i="4"/>
  <c r="AD33" i="4" s="1"/>
  <c r="AE33" i="4" s="1"/>
  <c r="AA33" i="4"/>
  <c r="AC43" i="4"/>
  <c r="AD43" i="4" s="1"/>
  <c r="AE43" i="4" s="1"/>
  <c r="AA43" i="4"/>
  <c r="AC24" i="4"/>
  <c r="AD24" i="4" s="1"/>
  <c r="AE24" i="4" s="1"/>
  <c r="L71" i="1" s="1"/>
  <c r="AA24" i="4"/>
  <c r="AC21" i="4"/>
  <c r="AD21" i="4" s="1"/>
  <c r="AE21" i="4" s="1"/>
  <c r="L69" i="1" s="1"/>
  <c r="AA21" i="4"/>
  <c r="AC13" i="4"/>
  <c r="AD13" i="4" s="1"/>
  <c r="AE13" i="4" s="1"/>
  <c r="L7" i="1" s="1"/>
  <c r="AA13" i="4"/>
  <c r="AC22" i="4"/>
  <c r="AD22" i="4" s="1"/>
  <c r="AE22" i="4" s="1"/>
  <c r="L58" i="1" s="1"/>
  <c r="AA22" i="4"/>
  <c r="AC51" i="4"/>
  <c r="AD51" i="4" s="1"/>
  <c r="AE51" i="4" s="1"/>
  <c r="L101" i="1" s="1"/>
  <c r="AA51" i="4"/>
  <c r="AC8" i="4"/>
  <c r="AD8" i="4" s="1"/>
  <c r="AE8" i="4" s="1"/>
  <c r="L6" i="1" s="1"/>
  <c r="AA8" i="4"/>
  <c r="AC10" i="4"/>
  <c r="AD10" i="4" s="1"/>
  <c r="AE10" i="4" s="1"/>
  <c r="L22" i="1" s="1"/>
  <c r="AA10" i="4"/>
  <c r="AC35" i="4"/>
  <c r="AD35" i="4" s="1"/>
  <c r="AE35" i="4" s="1"/>
  <c r="AA35" i="4"/>
  <c r="AC17" i="4"/>
  <c r="AD17" i="4" s="1"/>
  <c r="AE17" i="4" s="1"/>
  <c r="L86" i="1" s="1"/>
  <c r="AA17" i="4"/>
  <c r="AC23" i="4"/>
  <c r="AD23" i="4" s="1"/>
  <c r="AE23" i="4" s="1"/>
  <c r="L84" i="1" s="1"/>
  <c r="AA23" i="4"/>
  <c r="AC38" i="4"/>
  <c r="AD38" i="4" s="1"/>
  <c r="AE38" i="4" s="1"/>
  <c r="L15" i="1" s="1"/>
  <c r="AA38" i="4"/>
  <c r="AC15" i="4"/>
  <c r="AD15" i="4" s="1"/>
  <c r="AE15" i="4" s="1"/>
  <c r="AA15" i="4"/>
  <c r="AC59" i="4"/>
  <c r="AD59" i="4" s="1"/>
  <c r="AE59" i="4" s="1"/>
  <c r="AA59" i="4"/>
  <c r="AC54" i="4"/>
  <c r="AD54" i="4" s="1"/>
  <c r="AE54" i="4" s="1"/>
  <c r="AA54" i="4"/>
  <c r="AC30" i="4"/>
  <c r="AD30" i="4" s="1"/>
  <c r="AE30" i="4" s="1"/>
  <c r="AA30" i="4"/>
  <c r="AC26" i="4"/>
  <c r="AD26" i="4" s="1"/>
  <c r="AE26" i="4" s="1"/>
  <c r="L42" i="1" s="1"/>
  <c r="AA26" i="4"/>
  <c r="AC56" i="4"/>
  <c r="AD56" i="4" s="1"/>
  <c r="AE56" i="4" s="1"/>
  <c r="L62" i="1" s="1"/>
  <c r="AA56" i="4"/>
  <c r="AC57" i="4"/>
  <c r="AD57" i="4" s="1"/>
  <c r="AE57" i="4" s="1"/>
  <c r="L43" i="1" s="1"/>
  <c r="AA57" i="4"/>
  <c r="AC52" i="4"/>
  <c r="AD52" i="4" s="1"/>
  <c r="AE52" i="4" s="1"/>
  <c r="L64" i="1" s="1"/>
  <c r="AA52" i="4"/>
  <c r="AC16" i="4"/>
  <c r="AD16" i="4" s="1"/>
  <c r="AE16" i="4" s="1"/>
  <c r="L27" i="1" s="1"/>
  <c r="AA16" i="4"/>
  <c r="AC39" i="4"/>
  <c r="AD39" i="4" s="1"/>
  <c r="AE39" i="4" s="1"/>
  <c r="AA39" i="4"/>
  <c r="AC29" i="4"/>
  <c r="AD29" i="4" s="1"/>
  <c r="AE29" i="4" s="1"/>
  <c r="AA29" i="4"/>
  <c r="AC58" i="4"/>
  <c r="AD58" i="4" s="1"/>
  <c r="AE58" i="4" s="1"/>
  <c r="L34" i="1" s="1"/>
  <c r="AA58" i="4"/>
  <c r="AC50" i="4"/>
  <c r="AD50" i="4" s="1"/>
  <c r="AE50" i="4" s="1"/>
  <c r="AA50" i="4"/>
  <c r="AC25" i="4"/>
  <c r="AD25" i="4" s="1"/>
  <c r="AE25" i="4" s="1"/>
  <c r="L5" i="1" s="1"/>
  <c r="AA25" i="4"/>
  <c r="AC9" i="4"/>
  <c r="AD9" i="4" s="1"/>
  <c r="AE9" i="4" s="1"/>
  <c r="L30" i="1" s="1"/>
  <c r="AA9" i="4"/>
  <c r="AC28" i="4"/>
  <c r="AD28" i="4" s="1"/>
  <c r="AE28" i="4" s="1"/>
  <c r="AA28" i="4"/>
  <c r="AC27" i="4"/>
  <c r="AD27" i="4" s="1"/>
  <c r="AE27" i="4" s="1"/>
  <c r="L100" i="1" s="1"/>
  <c r="AA27" i="4"/>
  <c r="AC49" i="4"/>
  <c r="AD49" i="4" s="1"/>
  <c r="AE49" i="4" s="1"/>
  <c r="L49" i="1" s="1"/>
  <c r="AA4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J103" i="1"/>
  <c r="J102" i="1"/>
  <c r="J101" i="1"/>
  <c r="J99" i="1"/>
  <c r="J97" i="1"/>
  <c r="J96" i="1"/>
  <c r="J95" i="1"/>
  <c r="J94" i="1"/>
  <c r="J92" i="1"/>
  <c r="J91" i="1"/>
  <c r="J90" i="1"/>
  <c r="J89" i="1"/>
  <c r="J88" i="1"/>
  <c r="J87" i="1"/>
  <c r="J85" i="1"/>
  <c r="J83" i="1"/>
  <c r="J82" i="1"/>
  <c r="J81" i="1"/>
  <c r="J80" i="1"/>
  <c r="J79" i="1"/>
  <c r="J74" i="1"/>
  <c r="J76" i="1"/>
  <c r="J78" i="1"/>
  <c r="J73" i="1"/>
  <c r="J66" i="1"/>
  <c r="J64" i="1"/>
  <c r="J69" i="1"/>
  <c r="J70" i="1"/>
  <c r="J63" i="1"/>
  <c r="J68" i="1"/>
  <c r="J61" i="1"/>
  <c r="J77" i="1"/>
  <c r="J56" i="1"/>
  <c r="J65" i="1"/>
  <c r="J46" i="1"/>
  <c r="J33" i="1"/>
  <c r="J45" i="1"/>
  <c r="J52" i="1"/>
  <c r="J54" i="1"/>
  <c r="J17" i="1"/>
  <c r="J11" i="1"/>
  <c r="J31" i="1"/>
  <c r="J7" i="1"/>
  <c r="J15" i="1"/>
  <c r="J16" i="1"/>
  <c r="M52" i="4"/>
  <c r="N52" i="4" s="1"/>
  <c r="O52" i="4" s="1"/>
  <c r="K52" i="4"/>
  <c r="M47" i="4"/>
  <c r="N47" i="4" s="1"/>
  <c r="O47" i="4" s="1"/>
  <c r="J21" i="1" s="1"/>
  <c r="K47" i="4"/>
  <c r="M36" i="4"/>
  <c r="N36" i="4" s="1"/>
  <c r="O36" i="4" s="1"/>
  <c r="J75" i="1" s="1"/>
  <c r="K36" i="4"/>
  <c r="M34" i="4"/>
  <c r="N34" i="4" s="1"/>
  <c r="O34" i="4" s="1"/>
  <c r="K34" i="4"/>
  <c r="M12" i="4"/>
  <c r="N12" i="4" s="1"/>
  <c r="O12" i="4" s="1"/>
  <c r="J98" i="1" s="1"/>
  <c r="K12" i="4"/>
  <c r="M49" i="4"/>
  <c r="N49" i="4" s="1"/>
  <c r="O49" i="4" s="1"/>
  <c r="J67" i="1" s="1"/>
  <c r="K49" i="4"/>
  <c r="M44" i="4"/>
  <c r="N44" i="4" s="1"/>
  <c r="O44" i="4" s="1"/>
  <c r="J40" i="1" s="1"/>
  <c r="K44" i="4"/>
  <c r="M37" i="4"/>
  <c r="N37" i="4" s="1"/>
  <c r="O37" i="4" s="1"/>
  <c r="J41" i="1" s="1"/>
  <c r="K37" i="4"/>
  <c r="M41" i="4"/>
  <c r="N41" i="4" s="1"/>
  <c r="O41" i="4" s="1"/>
  <c r="K41" i="4"/>
  <c r="M31" i="4"/>
  <c r="N31" i="4" s="1"/>
  <c r="O31" i="4" s="1"/>
  <c r="K31" i="4"/>
  <c r="N10" i="4"/>
  <c r="O10" i="4" s="1"/>
  <c r="J18" i="1" s="1"/>
  <c r="M10" i="4"/>
  <c r="K10" i="4"/>
  <c r="M58" i="4"/>
  <c r="N58" i="4" s="1"/>
  <c r="O58" i="4" s="1"/>
  <c r="J50" i="1" s="1"/>
  <c r="K58" i="4"/>
  <c r="M7" i="4"/>
  <c r="N7" i="4" s="1"/>
  <c r="O7" i="4" s="1"/>
  <c r="K7" i="4"/>
  <c r="M32" i="4"/>
  <c r="N32" i="4" s="1"/>
  <c r="O32" i="4" s="1"/>
  <c r="J19" i="1" s="1"/>
  <c r="K32" i="4"/>
  <c r="M46" i="4"/>
  <c r="N46" i="4" s="1"/>
  <c r="O46" i="4" s="1"/>
  <c r="K46" i="4"/>
  <c r="M14" i="4"/>
  <c r="N14" i="4" s="1"/>
  <c r="O14" i="4" s="1"/>
  <c r="K14" i="4"/>
  <c r="M50" i="4"/>
  <c r="N50" i="4" s="1"/>
  <c r="O50" i="4" s="1"/>
  <c r="J38" i="1" s="1"/>
  <c r="K50" i="4"/>
  <c r="M11" i="4"/>
  <c r="N11" i="4" s="1"/>
  <c r="O11" i="4" s="1"/>
  <c r="J23" i="1" s="1"/>
  <c r="K11" i="4"/>
  <c r="M45" i="4"/>
  <c r="N45" i="4" s="1"/>
  <c r="O45" i="4" s="1"/>
  <c r="J57" i="1" s="1"/>
  <c r="K45" i="4"/>
  <c r="M18" i="4"/>
  <c r="N18" i="4" s="1"/>
  <c r="O18" i="4" s="1"/>
  <c r="J9" i="1" s="1"/>
  <c r="K18" i="4"/>
  <c r="M43" i="4"/>
  <c r="N43" i="4" s="1"/>
  <c r="O43" i="4" s="1"/>
  <c r="J93" i="1" s="1"/>
  <c r="K43" i="4"/>
  <c r="M42" i="4"/>
  <c r="N42" i="4" s="1"/>
  <c r="O42" i="4" s="1"/>
  <c r="J20" i="1" s="1"/>
  <c r="K42" i="4"/>
  <c r="M30" i="4"/>
  <c r="N30" i="4" s="1"/>
  <c r="O30" i="4" s="1"/>
  <c r="J43" i="1" s="1"/>
  <c r="K30" i="4"/>
  <c r="M33" i="4"/>
  <c r="N33" i="4" s="1"/>
  <c r="O33" i="4" s="1"/>
  <c r="K33" i="4"/>
  <c r="M9" i="4"/>
  <c r="N9" i="4" s="1"/>
  <c r="O9" i="4" s="1"/>
  <c r="J22" i="1" s="1"/>
  <c r="K9" i="4"/>
  <c r="M22" i="4"/>
  <c r="N22" i="4" s="1"/>
  <c r="O22" i="4" s="1"/>
  <c r="J71" i="1" s="1"/>
  <c r="K22" i="4"/>
  <c r="M13" i="4"/>
  <c r="N13" i="4" s="1"/>
  <c r="O13" i="4" s="1"/>
  <c r="K13" i="4"/>
  <c r="M20" i="4"/>
  <c r="N20" i="4" s="1"/>
  <c r="O20" i="4" s="1"/>
  <c r="J59" i="1" s="1"/>
  <c r="K20" i="4"/>
  <c r="M8" i="4"/>
  <c r="N8" i="4" s="1"/>
  <c r="O8" i="4" s="1"/>
  <c r="K8" i="4"/>
  <c r="M51" i="4"/>
  <c r="N51" i="4" s="1"/>
  <c r="O51" i="4" s="1"/>
  <c r="K51" i="4"/>
  <c r="M15" i="4"/>
  <c r="N15" i="4" s="1"/>
  <c r="O15" i="4" s="1"/>
  <c r="K15" i="4"/>
  <c r="M57" i="4"/>
  <c r="N57" i="4" s="1"/>
  <c r="O57" i="4" s="1"/>
  <c r="J29" i="1" s="1"/>
  <c r="K57" i="4"/>
  <c r="M21" i="4"/>
  <c r="N21" i="4" s="1"/>
  <c r="O21" i="4" s="1"/>
  <c r="J84" i="1" s="1"/>
  <c r="K21" i="4"/>
  <c r="M17" i="4"/>
  <c r="N17" i="4" s="1"/>
  <c r="O17" i="4" s="1"/>
  <c r="J86" i="1" s="1"/>
  <c r="K17" i="4"/>
  <c r="M35" i="4"/>
  <c r="N35" i="4" s="1"/>
  <c r="O35" i="4" s="1"/>
  <c r="J26" i="1" s="1"/>
  <c r="K35" i="4"/>
  <c r="M39" i="4"/>
  <c r="N39" i="4" s="1"/>
  <c r="O39" i="4" s="1"/>
  <c r="K39" i="4"/>
  <c r="M54" i="4"/>
  <c r="N54" i="4" s="1"/>
  <c r="O54" i="4" s="1"/>
  <c r="K54" i="4"/>
  <c r="M53" i="4"/>
  <c r="N53" i="4" s="1"/>
  <c r="O53" i="4" s="1"/>
  <c r="J62" i="1" s="1"/>
  <c r="K53" i="4"/>
  <c r="M19" i="4"/>
  <c r="N19" i="4" s="1"/>
  <c r="O19" i="4" s="1"/>
  <c r="K19" i="4"/>
  <c r="M24" i="4"/>
  <c r="N24" i="4" s="1"/>
  <c r="O24" i="4" s="1"/>
  <c r="J55" i="1" s="1"/>
  <c r="K24" i="4"/>
  <c r="M28" i="4"/>
  <c r="N28" i="4" s="1"/>
  <c r="O28" i="4" s="1"/>
  <c r="J24" i="1" s="1"/>
  <c r="K28" i="4"/>
  <c r="M40" i="4"/>
  <c r="N40" i="4" s="1"/>
  <c r="O40" i="4" s="1"/>
  <c r="J10" i="1" s="1"/>
  <c r="K40" i="4"/>
  <c r="M16" i="4"/>
  <c r="N16" i="4" s="1"/>
  <c r="O16" i="4" s="1"/>
  <c r="J27" i="1" s="1"/>
  <c r="K16" i="4"/>
  <c r="M27" i="4"/>
  <c r="N27" i="4" s="1"/>
  <c r="O27" i="4" s="1"/>
  <c r="J4" i="1" s="1"/>
  <c r="K27" i="4"/>
  <c r="M55" i="4"/>
  <c r="N55" i="4" s="1"/>
  <c r="O55" i="4" s="1"/>
  <c r="J34" i="1" s="1"/>
  <c r="K55" i="4"/>
  <c r="M26" i="4"/>
  <c r="N26" i="4" s="1"/>
  <c r="O26" i="4" s="1"/>
  <c r="K26" i="4"/>
  <c r="M23" i="4"/>
  <c r="N23" i="4" s="1"/>
  <c r="O23" i="4" s="1"/>
  <c r="J5" i="1" s="1"/>
  <c r="K23" i="4"/>
  <c r="M29" i="4"/>
  <c r="N29" i="4" s="1"/>
  <c r="O29" i="4" s="1"/>
  <c r="K29" i="4"/>
  <c r="M25" i="4"/>
  <c r="N25" i="4" s="1"/>
  <c r="O25" i="4" s="1"/>
  <c r="J100" i="1" s="1"/>
  <c r="K25" i="4"/>
  <c r="M38" i="4"/>
  <c r="N38" i="4" s="1"/>
  <c r="O38" i="4" s="1"/>
  <c r="J53" i="1" s="1"/>
  <c r="K38" i="4"/>
  <c r="M56" i="4"/>
  <c r="N56" i="4" s="1"/>
  <c r="O56" i="4" s="1"/>
  <c r="J6" i="1" s="1"/>
  <c r="K56" i="4"/>
  <c r="M48" i="4"/>
  <c r="K48" i="4"/>
  <c r="K49" i="1"/>
  <c r="K58" i="1"/>
  <c r="K72" i="1"/>
  <c r="K8" i="1"/>
  <c r="K62" i="1"/>
  <c r="K5" i="1"/>
  <c r="K35" i="1"/>
  <c r="K16" i="1"/>
  <c r="K4" i="1"/>
  <c r="K27" i="1"/>
  <c r="K12" i="1"/>
  <c r="K42" i="1"/>
  <c r="K55" i="1"/>
  <c r="K53" i="1"/>
  <c r="K13" i="1"/>
  <c r="K43" i="1"/>
  <c r="K15" i="1"/>
  <c r="K44" i="1"/>
  <c r="K51" i="1"/>
  <c r="K47" i="1"/>
  <c r="K30" i="1"/>
  <c r="K26" i="1"/>
  <c r="K24" i="1"/>
  <c r="K6" i="1"/>
  <c r="K59" i="1"/>
  <c r="K7" i="1"/>
  <c r="K14" i="1"/>
  <c r="K25" i="1"/>
  <c r="K9" i="1"/>
  <c r="K48" i="1"/>
  <c r="K20" i="1"/>
  <c r="K31" i="1"/>
  <c r="K36" i="1"/>
  <c r="K28" i="1"/>
  <c r="K23" i="1"/>
  <c r="K37" i="1"/>
  <c r="K34" i="1"/>
  <c r="K10" i="1"/>
  <c r="K19" i="1"/>
  <c r="K22" i="1"/>
  <c r="K29" i="1"/>
  <c r="K60" i="1"/>
  <c r="K11" i="1"/>
  <c r="K17" i="1"/>
  <c r="K41" i="1"/>
  <c r="K40" i="1"/>
  <c r="K67" i="1"/>
  <c r="K39" i="1"/>
  <c r="K54" i="1"/>
  <c r="K52" i="1"/>
  <c r="K21" i="1"/>
  <c r="K32" i="1"/>
  <c r="K45" i="1"/>
  <c r="K33" i="1"/>
  <c r="K46" i="1"/>
  <c r="K18" i="1"/>
  <c r="K65" i="1"/>
  <c r="K56" i="1"/>
  <c r="K50" i="1"/>
  <c r="K38" i="1"/>
  <c r="K57" i="1"/>
  <c r="K77" i="1"/>
  <c r="K71" i="1"/>
  <c r="K61" i="1"/>
  <c r="K68" i="1"/>
  <c r="K63" i="1"/>
  <c r="K70" i="1"/>
  <c r="K69" i="1"/>
  <c r="K64" i="1"/>
  <c r="K66" i="1"/>
  <c r="K73" i="1"/>
  <c r="K78" i="1"/>
  <c r="K76" i="1"/>
  <c r="K74" i="1"/>
  <c r="K75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O49" i="1"/>
  <c r="O58" i="1"/>
  <c r="O72" i="1"/>
  <c r="O8" i="1"/>
  <c r="O62" i="1"/>
  <c r="O5" i="1"/>
  <c r="O35" i="1"/>
  <c r="O16" i="1"/>
  <c r="O4" i="1"/>
  <c r="O27" i="1"/>
  <c r="O12" i="1"/>
  <c r="O42" i="1"/>
  <c r="O55" i="1"/>
  <c r="O53" i="1"/>
  <c r="O13" i="1"/>
  <c r="O43" i="1"/>
  <c r="O15" i="1"/>
  <c r="O44" i="1"/>
  <c r="O51" i="1"/>
  <c r="O47" i="1"/>
  <c r="O30" i="1"/>
  <c r="O26" i="1"/>
  <c r="O24" i="1"/>
  <c r="O6" i="1"/>
  <c r="O59" i="1"/>
  <c r="O7" i="1"/>
  <c r="O14" i="1"/>
  <c r="O25" i="1"/>
  <c r="O9" i="1"/>
  <c r="O48" i="1"/>
  <c r="O20" i="1"/>
  <c r="O31" i="1"/>
  <c r="O36" i="1"/>
  <c r="O28" i="1"/>
  <c r="O23" i="1"/>
  <c r="O37" i="1"/>
  <c r="O34" i="1"/>
  <c r="O10" i="1"/>
  <c r="O19" i="1"/>
  <c r="O22" i="1"/>
  <c r="O29" i="1"/>
  <c r="O60" i="1"/>
  <c r="O11" i="1"/>
  <c r="O17" i="1"/>
  <c r="O41" i="1"/>
  <c r="O40" i="1"/>
  <c r="O67" i="1"/>
  <c r="O39" i="1"/>
  <c r="O54" i="1"/>
  <c r="O52" i="1"/>
  <c r="O21" i="1"/>
  <c r="O32" i="1"/>
  <c r="O45" i="1"/>
  <c r="O33" i="1"/>
  <c r="O46" i="1"/>
  <c r="O18" i="1"/>
  <c r="O65" i="1"/>
  <c r="O56" i="1"/>
  <c r="O50" i="1"/>
  <c r="O38" i="1"/>
  <c r="O57" i="1"/>
  <c r="O77" i="1"/>
  <c r="O71" i="1"/>
  <c r="O61" i="1"/>
  <c r="O68" i="1"/>
  <c r="O63" i="1"/>
  <c r="O70" i="1"/>
  <c r="O69" i="1"/>
  <c r="O64" i="1"/>
  <c r="O66" i="1"/>
  <c r="O73" i="1"/>
  <c r="O78" i="1"/>
  <c r="O76" i="1"/>
  <c r="O74" i="1"/>
  <c r="O75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P30" i="1" l="1"/>
  <c r="P45" i="1"/>
  <c r="P13" i="1"/>
  <c r="J58" i="1"/>
  <c r="J30" i="1"/>
  <c r="J8" i="1"/>
  <c r="J72" i="1"/>
  <c r="J13" i="1"/>
  <c r="J60" i="1"/>
  <c r="J39" i="1"/>
  <c r="J36" i="1"/>
  <c r="J42" i="1"/>
  <c r="J44" i="1"/>
  <c r="J14" i="1"/>
  <c r="J28" i="1"/>
  <c r="J12" i="1"/>
  <c r="J35" i="1"/>
  <c r="J51" i="1"/>
  <c r="J25" i="1"/>
  <c r="J47" i="1"/>
  <c r="J48" i="1"/>
  <c r="J37" i="1"/>
  <c r="J32" i="1"/>
  <c r="N24" i="1"/>
  <c r="P10" i="1"/>
  <c r="P22" i="1"/>
  <c r="L54" i="1"/>
  <c r="L57" i="1"/>
  <c r="L50" i="1"/>
  <c r="L12" i="1"/>
  <c r="P69" i="1"/>
  <c r="P34" i="1"/>
  <c r="P16" i="1"/>
  <c r="P26" i="1"/>
  <c r="P44" i="1"/>
  <c r="P93" i="1"/>
  <c r="P31" i="1"/>
  <c r="P24" i="1"/>
  <c r="P9" i="1"/>
  <c r="P35" i="1"/>
  <c r="P29" i="1"/>
  <c r="P42" i="1"/>
  <c r="P8" i="1"/>
  <c r="P38" i="1"/>
  <c r="P12" i="1"/>
  <c r="P50" i="1"/>
  <c r="N4" i="1"/>
  <c r="N12" i="1"/>
  <c r="N8" i="1"/>
  <c r="N77" i="1"/>
  <c r="N61" i="1"/>
  <c r="N13" i="1"/>
  <c r="N30" i="1"/>
  <c r="N19" i="1"/>
  <c r="N40" i="1"/>
  <c r="N32" i="1"/>
  <c r="N31" i="1"/>
  <c r="N36" i="1"/>
  <c r="N39" i="1"/>
  <c r="N33" i="1"/>
  <c r="N38" i="1"/>
  <c r="N11" i="1"/>
  <c r="N58" i="1"/>
  <c r="N14" i="1"/>
  <c r="N18" i="1"/>
  <c r="N34" i="1"/>
  <c r="L33" i="1"/>
  <c r="L46" i="1"/>
  <c r="L65" i="1"/>
  <c r="L18" i="1"/>
  <c r="L56" i="1"/>
  <c r="L26" i="1"/>
  <c r="L38" i="1"/>
  <c r="L45" i="1"/>
  <c r="L9" i="1"/>
  <c r="L55" i="1"/>
  <c r="L51" i="1"/>
  <c r="L25" i="1"/>
  <c r="L37" i="1"/>
  <c r="L47" i="1"/>
  <c r="L60" i="1"/>
  <c r="L35" i="1"/>
  <c r="L13" i="1"/>
  <c r="L31" i="1"/>
  <c r="L11" i="1"/>
  <c r="L52" i="1"/>
  <c r="L29" i="1"/>
  <c r="L16" i="1"/>
  <c r="L36" i="1"/>
  <c r="L8" i="1"/>
  <c r="L4" i="1"/>
  <c r="L28" i="1"/>
  <c r="L32" i="1"/>
  <c r="L10" i="1"/>
  <c r="L24" i="1"/>
  <c r="L44" i="1"/>
  <c r="L14" i="1"/>
  <c r="L40" i="1"/>
  <c r="BL38" i="4"/>
  <c r="BK32" i="4"/>
  <c r="P43" i="1" s="1"/>
  <c r="BL39" i="4"/>
  <c r="BK22" i="4"/>
  <c r="BV30" i="4"/>
  <c r="BX30" i="4" s="1"/>
  <c r="BZ30" i="4" s="1"/>
  <c r="BU30" i="4"/>
  <c r="BW30" i="4" s="1"/>
  <c r="BY30" i="4" s="1"/>
  <c r="BV29" i="4"/>
  <c r="BX29" i="4" s="1"/>
  <c r="BZ29" i="4" s="1"/>
  <c r="BU29" i="4"/>
  <c r="BW29" i="4" s="1"/>
  <c r="BY29" i="4" s="1"/>
  <c r="BV28" i="4"/>
  <c r="BX28" i="4" s="1"/>
  <c r="BZ28" i="4" s="1"/>
  <c r="BU28" i="4"/>
  <c r="BW28" i="4" s="1"/>
  <c r="BY28" i="4" s="1"/>
  <c r="P48" i="1" l="1"/>
  <c r="P33" i="1"/>
  <c r="CM36" i="4"/>
  <c r="CK36" i="4"/>
  <c r="CL36" i="4" s="1"/>
  <c r="CI36" i="4"/>
  <c r="CB36" i="4"/>
  <c r="CM35" i="4"/>
  <c r="CK35" i="4"/>
  <c r="CL35" i="4" s="1"/>
  <c r="CI35" i="4"/>
  <c r="CB35" i="4"/>
  <c r="CJ39" i="4"/>
  <c r="CL39" i="4" s="1"/>
  <c r="CN39" i="4" s="1"/>
  <c r="CI39" i="4"/>
  <c r="CK39" i="4" s="1"/>
  <c r="CM39" i="4" s="1"/>
  <c r="CJ38" i="4"/>
  <c r="CL38" i="4" s="1"/>
  <c r="CN38" i="4" s="1"/>
  <c r="CI38" i="4"/>
  <c r="CK38" i="4" s="1"/>
  <c r="CM38" i="4" s="1"/>
  <c r="CJ37" i="4"/>
  <c r="CL37" i="4" s="1"/>
  <c r="CN37" i="4" s="1"/>
  <c r="CI37" i="4"/>
  <c r="CK37" i="4" s="1"/>
  <c r="CM37" i="4" s="1"/>
  <c r="T96" i="1"/>
  <c r="T94" i="1"/>
  <c r="T92" i="1"/>
  <c r="T89" i="1"/>
  <c r="T88" i="1"/>
  <c r="T85" i="1"/>
  <c r="T84" i="1"/>
  <c r="T97" i="1"/>
  <c r="T100" i="1"/>
  <c r="T91" i="1"/>
  <c r="T66" i="1"/>
  <c r="T87" i="1"/>
  <c r="T82" i="1"/>
  <c r="T48" i="1"/>
  <c r="T75" i="1"/>
  <c r="T79" i="1"/>
  <c r="T78" i="1"/>
  <c r="T83" i="1"/>
  <c r="T81" i="1"/>
  <c r="T63" i="1"/>
  <c r="T73" i="1"/>
  <c r="T80" i="1"/>
  <c r="T74" i="1"/>
  <c r="T56" i="1"/>
  <c r="T76" i="1"/>
  <c r="T72" i="1"/>
  <c r="T86" i="1"/>
  <c r="T67" i="1"/>
  <c r="T47" i="1"/>
  <c r="T44" i="1"/>
  <c r="T34" i="1"/>
  <c r="T102" i="1"/>
  <c r="T95" i="1"/>
  <c r="T103" i="1"/>
  <c r="T50" i="1"/>
  <c r="T99" i="1"/>
  <c r="T60" i="1"/>
  <c r="T98" i="1"/>
  <c r="T69" i="1"/>
  <c r="T49" i="1"/>
  <c r="T39" i="1"/>
  <c r="T59" i="1"/>
  <c r="T43" i="1"/>
  <c r="T33" i="1"/>
  <c r="T64" i="1"/>
  <c r="T101" i="1"/>
  <c r="T32" i="1"/>
  <c r="T40" i="1"/>
  <c r="T70" i="1"/>
  <c r="T93" i="1"/>
  <c r="T65" i="1"/>
  <c r="T5" i="1"/>
  <c r="T90" i="1"/>
  <c r="T62" i="1"/>
  <c r="T28" i="1"/>
  <c r="T77" i="1"/>
  <c r="T18" i="1"/>
  <c r="T10" i="1"/>
  <c r="T52" i="1"/>
  <c r="T54" i="1"/>
  <c r="T57" i="1"/>
  <c r="T53" i="1"/>
  <c r="T46" i="1"/>
  <c r="T68" i="1"/>
  <c r="T71" i="1"/>
  <c r="T61" i="1"/>
  <c r="T41" i="1"/>
  <c r="T19" i="1"/>
  <c r="T27" i="1"/>
  <c r="T31" i="1"/>
  <c r="T51" i="1"/>
  <c r="T45" i="1"/>
  <c r="T11" i="1"/>
  <c r="T23" i="1"/>
  <c r="T22" i="1"/>
  <c r="T30" i="1"/>
  <c r="T17" i="1"/>
  <c r="T55" i="1"/>
  <c r="T38" i="1"/>
  <c r="T25" i="1"/>
  <c r="T42" i="1"/>
  <c r="T24" i="1"/>
  <c r="T9" i="1"/>
  <c r="T21" i="1"/>
  <c r="T58" i="1"/>
  <c r="T16" i="1"/>
  <c r="T35" i="1"/>
  <c r="T37" i="1"/>
  <c r="T8" i="1"/>
  <c r="T20" i="1"/>
  <c r="T13" i="1"/>
  <c r="T29" i="1"/>
  <c r="T36" i="1"/>
  <c r="T7" i="1"/>
  <c r="T14" i="1"/>
  <c r="T6" i="1"/>
  <c r="T15" i="1"/>
  <c r="T12" i="1"/>
  <c r="CI7" i="4"/>
  <c r="S96" i="1"/>
  <c r="S94" i="1"/>
  <c r="S92" i="1"/>
  <c r="S89" i="1"/>
  <c r="S88" i="1"/>
  <c r="S85" i="1"/>
  <c r="S84" i="1"/>
  <c r="S97" i="1"/>
  <c r="S100" i="1"/>
  <c r="S91" i="1"/>
  <c r="S66" i="1"/>
  <c r="S87" i="1"/>
  <c r="S82" i="1"/>
  <c r="S48" i="1"/>
  <c r="S75" i="1"/>
  <c r="S79" i="1"/>
  <c r="S78" i="1"/>
  <c r="S83" i="1"/>
  <c r="S81" i="1"/>
  <c r="S63" i="1"/>
  <c r="S73" i="1"/>
  <c r="S80" i="1"/>
  <c r="S74" i="1"/>
  <c r="S56" i="1"/>
  <c r="S76" i="1"/>
  <c r="S72" i="1"/>
  <c r="S86" i="1"/>
  <c r="S67" i="1"/>
  <c r="S47" i="1"/>
  <c r="S44" i="1"/>
  <c r="S34" i="1"/>
  <c r="S102" i="1"/>
  <c r="S95" i="1"/>
  <c r="S103" i="1"/>
  <c r="S50" i="1"/>
  <c r="S99" i="1"/>
  <c r="S60" i="1"/>
  <c r="S98" i="1"/>
  <c r="S69" i="1"/>
  <c r="S49" i="1"/>
  <c r="S39" i="1"/>
  <c r="S59" i="1"/>
  <c r="S43" i="1"/>
  <c r="S33" i="1"/>
  <c r="S64" i="1"/>
  <c r="S101" i="1"/>
  <c r="S32" i="1"/>
  <c r="S40" i="1"/>
  <c r="S70" i="1"/>
  <c r="S93" i="1"/>
  <c r="S65" i="1"/>
  <c r="S5" i="1"/>
  <c r="S90" i="1"/>
  <c r="S62" i="1"/>
  <c r="S28" i="1"/>
  <c r="S77" i="1"/>
  <c r="S18" i="1"/>
  <c r="S10" i="1"/>
  <c r="S52" i="1"/>
  <c r="S54" i="1"/>
  <c r="S57" i="1"/>
  <c r="S53" i="1"/>
  <c r="S46" i="1"/>
  <c r="S68" i="1"/>
  <c r="S71" i="1"/>
  <c r="S61" i="1"/>
  <c r="S41" i="1"/>
  <c r="S19" i="1"/>
  <c r="S27" i="1"/>
  <c r="S31" i="1"/>
  <c r="S51" i="1"/>
  <c r="S45" i="1"/>
  <c r="S11" i="1"/>
  <c r="S23" i="1"/>
  <c r="S22" i="1"/>
  <c r="S30" i="1"/>
  <c r="S17" i="1"/>
  <c r="S55" i="1"/>
  <c r="S38" i="1"/>
  <c r="S25" i="1"/>
  <c r="S42" i="1"/>
  <c r="S24" i="1"/>
  <c r="S9" i="1"/>
  <c r="S21" i="1"/>
  <c r="S58" i="1"/>
  <c r="S16" i="1"/>
  <c r="S35" i="1"/>
  <c r="S37" i="1"/>
  <c r="S8" i="1"/>
  <c r="S20" i="1"/>
  <c r="S13" i="1"/>
  <c r="S29" i="1"/>
  <c r="S36" i="1"/>
  <c r="S7" i="1"/>
  <c r="S14" i="1"/>
  <c r="S6" i="1"/>
  <c r="S15" i="1"/>
  <c r="S12" i="1"/>
  <c r="S26" i="1"/>
  <c r="S4" i="1"/>
  <c r="R96" i="1"/>
  <c r="R94" i="1"/>
  <c r="R92" i="1"/>
  <c r="R89" i="1"/>
  <c r="R88" i="1"/>
  <c r="R85" i="1"/>
  <c r="R84" i="1"/>
  <c r="R97" i="1"/>
  <c r="R100" i="1"/>
  <c r="R91" i="1"/>
  <c r="R66" i="1"/>
  <c r="R87" i="1"/>
  <c r="R82" i="1"/>
  <c r="R48" i="1"/>
  <c r="R75" i="1"/>
  <c r="R79" i="1"/>
  <c r="R78" i="1"/>
  <c r="R83" i="1"/>
  <c r="R81" i="1"/>
  <c r="R63" i="1"/>
  <c r="R73" i="1"/>
  <c r="R80" i="1"/>
  <c r="R74" i="1"/>
  <c r="R56" i="1"/>
  <c r="R76" i="1"/>
  <c r="R86" i="1"/>
  <c r="R67" i="1"/>
  <c r="R47" i="1"/>
  <c r="R44" i="1"/>
  <c r="R102" i="1"/>
  <c r="R95" i="1"/>
  <c r="R103" i="1"/>
  <c r="R50" i="1"/>
  <c r="R99" i="1"/>
  <c r="R60" i="1"/>
  <c r="R98" i="1"/>
  <c r="R69" i="1"/>
  <c r="R49" i="1"/>
  <c r="R39" i="1"/>
  <c r="R59" i="1"/>
  <c r="R33" i="1"/>
  <c r="R64" i="1"/>
  <c r="R101" i="1"/>
  <c r="R32" i="1"/>
  <c r="R40" i="1"/>
  <c r="R70" i="1"/>
  <c r="R93" i="1"/>
  <c r="R90" i="1"/>
  <c r="R28" i="1"/>
  <c r="R77" i="1"/>
  <c r="R52" i="1"/>
  <c r="R54" i="1"/>
  <c r="R46" i="1"/>
  <c r="R68" i="1"/>
  <c r="R71" i="1"/>
  <c r="R61" i="1"/>
  <c r="R41" i="1"/>
  <c r="R27" i="1"/>
  <c r="R31" i="1"/>
  <c r="R51" i="1"/>
  <c r="R45" i="1"/>
  <c r="R22" i="1"/>
  <c r="R17" i="1"/>
  <c r="R55" i="1"/>
  <c r="R38" i="1"/>
  <c r="R25" i="1"/>
  <c r="R42" i="1"/>
  <c r="R21" i="1"/>
  <c r="R58" i="1"/>
  <c r="R35" i="1"/>
  <c r="R37" i="1"/>
  <c r="R20" i="1"/>
  <c r="R13" i="1"/>
  <c r="R29" i="1"/>
  <c r="R36" i="1"/>
  <c r="R14" i="1"/>
  <c r="R6" i="1"/>
  <c r="R12" i="1"/>
  <c r="R26" i="1"/>
  <c r="Z102" i="1" l="1"/>
  <c r="AH103" i="1"/>
  <c r="AH93" i="1"/>
  <c r="AK102" i="1"/>
  <c r="AI102" i="1"/>
  <c r="X102" i="1"/>
  <c r="Z91" i="1"/>
  <c r="AH92" i="1"/>
  <c r="Z90" i="1"/>
  <c r="Z95" i="1"/>
  <c r="AI97" i="1"/>
  <c r="X97" i="1"/>
  <c r="Z99" i="1"/>
  <c r="AI99" i="1"/>
  <c r="AK92" i="1"/>
  <c r="X14" i="1"/>
  <c r="X76" i="1"/>
  <c r="X99" i="1"/>
  <c r="AK98" i="1"/>
  <c r="Z47" i="1"/>
  <c r="AI90" i="1"/>
  <c r="AK95" i="1"/>
  <c r="X90" i="1"/>
  <c r="AH95" i="1"/>
  <c r="Z94" i="1"/>
  <c r="AI98" i="1"/>
  <c r="X98" i="1"/>
  <c r="X15" i="1"/>
  <c r="X27" i="1"/>
  <c r="X23" i="1"/>
  <c r="X45" i="1"/>
  <c r="Z7" i="1"/>
  <c r="X52" i="1"/>
  <c r="X37" i="1"/>
  <c r="X74" i="1"/>
  <c r="X66" i="1"/>
  <c r="AI66" i="1"/>
  <c r="X6" i="1"/>
  <c r="Z9" i="1"/>
  <c r="X9" i="1"/>
  <c r="X47" i="1"/>
  <c r="X31" i="1"/>
  <c r="AH38" i="1"/>
  <c r="X80" i="1"/>
  <c r="X83" i="1"/>
  <c r="X55" i="1"/>
  <c r="X67" i="1"/>
  <c r="AI55" i="1"/>
  <c r="X58" i="1"/>
  <c r="X48" i="1"/>
  <c r="X59" i="1"/>
  <c r="X41" i="1"/>
  <c r="X68" i="1"/>
  <c r="X12" i="1"/>
  <c r="X77" i="1"/>
  <c r="X44" i="1"/>
  <c r="X72" i="1"/>
  <c r="X65" i="1"/>
  <c r="Z55" i="1"/>
  <c r="AI75" i="1"/>
  <c r="X50" i="1"/>
  <c r="X60" i="1"/>
  <c r="X42" i="1"/>
  <c r="X75" i="1"/>
  <c r="X87" i="1"/>
  <c r="Z77" i="1"/>
  <c r="X35" i="1"/>
  <c r="X71" i="1"/>
  <c r="X82" i="1"/>
  <c r="X34" i="1"/>
  <c r="X32" i="1"/>
  <c r="X16" i="1"/>
  <c r="X78" i="1"/>
  <c r="AI13" i="1"/>
  <c r="X36" i="1"/>
  <c r="X19" i="1"/>
  <c r="Z74" i="1"/>
  <c r="X46" i="1"/>
  <c r="X43" i="1"/>
  <c r="X73" i="1"/>
  <c r="AI100" i="1"/>
  <c r="X51" i="1"/>
  <c r="AH86" i="1"/>
  <c r="AH97" i="1"/>
  <c r="AI103" i="1"/>
  <c r="AJ87" i="1"/>
  <c r="AK85" i="1"/>
  <c r="AK96" i="1"/>
  <c r="X33" i="1"/>
  <c r="X20" i="1"/>
  <c r="X54" i="1"/>
  <c r="X49" i="1"/>
  <c r="X81" i="1"/>
  <c r="X91" i="1"/>
  <c r="X103" i="1"/>
  <c r="Z93" i="1"/>
  <c r="Z89" i="1"/>
  <c r="AH94" i="1"/>
  <c r="X38" i="1"/>
  <c r="X100" i="1"/>
  <c r="Z103" i="1"/>
  <c r="X62" i="1"/>
  <c r="AH98" i="1"/>
  <c r="AI92" i="1"/>
  <c r="AK97" i="1"/>
  <c r="X7" i="1"/>
  <c r="X22" i="1"/>
  <c r="X40" i="1"/>
  <c r="X92" i="1"/>
  <c r="X86" i="1"/>
  <c r="X17" i="1"/>
  <c r="X88" i="1"/>
  <c r="AK94" i="1"/>
  <c r="AI93" i="1"/>
  <c r="X21" i="1"/>
  <c r="X25" i="1"/>
  <c r="X26" i="1"/>
  <c r="X30" i="1"/>
  <c r="X93" i="1"/>
  <c r="Z88" i="1"/>
  <c r="Z101" i="1"/>
  <c r="X89" i="1"/>
  <c r="X39" i="1"/>
  <c r="AH100" i="1"/>
  <c r="AI94" i="1"/>
  <c r="AJ89" i="1"/>
  <c r="AK55" i="1"/>
  <c r="AK99" i="1"/>
  <c r="X10" i="1"/>
  <c r="X13" i="1"/>
  <c r="X56" i="1"/>
  <c r="X63" i="1"/>
  <c r="X69" i="1"/>
  <c r="X84" i="1"/>
  <c r="X94" i="1"/>
  <c r="Z45" i="1"/>
  <c r="Z41" i="1"/>
  <c r="Z96" i="1"/>
  <c r="X8" i="1"/>
  <c r="AI88" i="1"/>
  <c r="AI101" i="1"/>
  <c r="X61" i="1"/>
  <c r="AH47" i="1"/>
  <c r="AH89" i="1"/>
  <c r="AH101" i="1"/>
  <c r="AI64" i="1"/>
  <c r="AI95" i="1"/>
  <c r="AK38" i="1"/>
  <c r="AK88" i="1"/>
  <c r="AK100" i="1"/>
  <c r="X24" i="1"/>
  <c r="X28" i="1"/>
  <c r="X53" i="1"/>
  <c r="X64" i="1"/>
  <c r="X70" i="1"/>
  <c r="X79" i="1"/>
  <c r="X95" i="1"/>
  <c r="Z65" i="1"/>
  <c r="Z86" i="1"/>
  <c r="Z97" i="1"/>
  <c r="AK103" i="1"/>
  <c r="Z100" i="1"/>
  <c r="AK93" i="1"/>
  <c r="AI89" i="1"/>
  <c r="X18" i="1"/>
  <c r="X101" i="1"/>
  <c r="AH96" i="1"/>
  <c r="X5" i="1"/>
  <c r="Z92" i="1"/>
  <c r="AH55" i="1"/>
  <c r="AH102" i="1"/>
  <c r="AI96" i="1"/>
  <c r="AJ103" i="1"/>
  <c r="AK101" i="1"/>
  <c r="X11" i="1"/>
  <c r="X29" i="1"/>
  <c r="X57" i="1"/>
  <c r="X85" i="1"/>
  <c r="X96" i="1"/>
  <c r="Z98" i="1"/>
  <c r="AI48" i="1"/>
  <c r="AH35" i="1"/>
  <c r="AK30" i="1"/>
  <c r="AK81" i="1"/>
  <c r="AI31" i="1"/>
  <c r="Z14" i="1"/>
  <c r="AK12" i="1"/>
  <c r="Z56" i="1"/>
  <c r="AI21" i="1"/>
  <c r="AK59" i="1"/>
  <c r="Z24" i="1"/>
  <c r="Z27" i="1"/>
  <c r="Z60" i="1"/>
  <c r="Z46" i="1"/>
  <c r="AI72" i="1"/>
  <c r="AI20" i="1"/>
  <c r="AI33" i="1"/>
  <c r="AK67" i="1"/>
  <c r="AK27" i="1"/>
  <c r="Z15" i="1"/>
  <c r="AH9" i="1"/>
  <c r="AH53" i="1"/>
  <c r="AK13" i="1"/>
  <c r="AK15" i="1"/>
  <c r="AI15" i="1"/>
  <c r="AI63" i="1"/>
  <c r="AK66" i="1"/>
  <c r="Z10" i="1"/>
  <c r="Z43" i="1"/>
  <c r="AI57" i="1"/>
  <c r="AK29" i="1"/>
  <c r="AH78" i="1"/>
  <c r="AH25" i="1"/>
  <c r="AI76" i="1"/>
  <c r="AH28" i="1"/>
  <c r="AH63" i="1"/>
  <c r="AI41" i="1"/>
  <c r="AI43" i="1"/>
  <c r="AI73" i="1"/>
  <c r="AI85" i="1"/>
  <c r="AK86" i="1"/>
  <c r="X4" i="1"/>
  <c r="Z42" i="1"/>
  <c r="Z75" i="1"/>
  <c r="Z87" i="1"/>
  <c r="AH64" i="1"/>
  <c r="AI9" i="1"/>
  <c r="AI74" i="1"/>
  <c r="AI86" i="1"/>
  <c r="AJ73" i="1"/>
  <c r="AK63" i="1"/>
  <c r="AK68" i="1"/>
  <c r="AK87" i="1"/>
  <c r="Z50" i="1"/>
  <c r="Z58" i="1"/>
  <c r="Z66" i="1"/>
  <c r="Z76" i="1"/>
  <c r="Z84" i="1"/>
  <c r="AH39" i="1"/>
  <c r="AH41" i="1"/>
  <c r="AH85" i="1"/>
  <c r="AI26" i="1"/>
  <c r="AI42" i="1"/>
  <c r="AI71" i="1"/>
  <c r="AI83" i="1"/>
  <c r="AI87" i="1"/>
  <c r="AJ78" i="1"/>
  <c r="AJ86" i="1"/>
  <c r="AK76" i="1"/>
  <c r="Z4" i="1"/>
  <c r="Z36" i="1"/>
  <c r="Z73" i="1"/>
  <c r="Z85" i="1"/>
  <c r="AH34" i="1"/>
  <c r="AH26" i="1"/>
  <c r="AH61" i="1"/>
  <c r="AI22" i="1"/>
  <c r="AK60" i="1"/>
  <c r="Z48" i="1"/>
  <c r="Z57" i="1"/>
  <c r="AH62" i="1"/>
  <c r="AH72" i="1"/>
  <c r="AH80" i="1"/>
  <c r="AI8" i="1"/>
  <c r="AI24" i="1"/>
  <c r="AI46" i="1"/>
  <c r="AI56" i="1"/>
  <c r="AK18" i="1"/>
  <c r="AK23" i="1"/>
  <c r="AK34" i="1"/>
  <c r="AK61" i="1"/>
  <c r="Z16" i="1"/>
  <c r="Z11" i="1"/>
  <c r="AI44" i="1"/>
  <c r="AK20" i="1"/>
  <c r="AK62" i="1"/>
  <c r="Z5" i="1"/>
  <c r="Z23" i="1"/>
  <c r="Z34" i="1"/>
  <c r="Z68" i="1"/>
  <c r="AI18" i="1"/>
  <c r="AI23" i="1"/>
  <c r="AI34" i="1"/>
  <c r="AI61" i="1"/>
  <c r="AK16" i="1"/>
  <c r="AK21" i="1"/>
  <c r="Z22" i="1"/>
  <c r="Z25" i="1"/>
  <c r="Z54" i="1"/>
  <c r="Z30" i="1"/>
  <c r="Z81" i="1"/>
  <c r="Z32" i="1"/>
  <c r="Z19" i="1"/>
  <c r="AI81" i="1"/>
  <c r="Z37" i="1"/>
  <c r="AI37" i="1"/>
  <c r="AK39" i="1"/>
  <c r="AK53" i="1"/>
  <c r="AK49" i="1"/>
  <c r="AK80" i="1"/>
  <c r="Z12" i="1"/>
  <c r="Z38" i="1"/>
  <c r="Z51" i="1"/>
  <c r="Z59" i="1"/>
  <c r="Z67" i="1"/>
  <c r="AH81" i="1"/>
  <c r="Z29" i="1"/>
  <c r="AK7" i="1"/>
  <c r="Z78" i="1"/>
  <c r="AH33" i="1"/>
  <c r="AI12" i="1"/>
  <c r="AI38" i="1"/>
  <c r="AI59" i="1"/>
  <c r="AI67" i="1"/>
  <c r="AI77" i="1"/>
  <c r="AK8" i="1"/>
  <c r="AK28" i="1"/>
  <c r="AK35" i="1"/>
  <c r="Z18" i="1"/>
  <c r="Z61" i="1"/>
  <c r="Z79" i="1"/>
  <c r="AK52" i="1"/>
  <c r="AI29" i="1"/>
  <c r="Z52" i="1"/>
  <c r="AH21" i="1"/>
  <c r="AI27" i="1"/>
  <c r="AI52" i="1"/>
  <c r="AI60" i="1"/>
  <c r="AI47" i="1"/>
  <c r="AI78" i="1"/>
  <c r="AK33" i="1"/>
  <c r="AK83" i="1"/>
  <c r="Z6" i="1"/>
  <c r="Z17" i="1"/>
  <c r="Z39" i="1"/>
  <c r="Z53" i="1"/>
  <c r="Z62" i="1"/>
  <c r="Z49" i="1"/>
  <c r="Z80" i="1"/>
  <c r="AI11" i="1"/>
  <c r="AH74" i="1"/>
  <c r="AI68" i="1"/>
  <c r="AJ56" i="1"/>
  <c r="AK72" i="1"/>
  <c r="AH24" i="1"/>
  <c r="AH57" i="1"/>
  <c r="AH42" i="1"/>
  <c r="AH75" i="1"/>
  <c r="AI17" i="1"/>
  <c r="AI39" i="1"/>
  <c r="AI53" i="1"/>
  <c r="AI62" i="1"/>
  <c r="AI49" i="1"/>
  <c r="AI80" i="1"/>
  <c r="AJ75" i="1"/>
  <c r="AK41" i="1"/>
  <c r="AK43" i="1"/>
  <c r="AK73" i="1"/>
  <c r="Z8" i="1"/>
  <c r="Z28" i="1"/>
  <c r="Z40" i="1"/>
  <c r="Z35" i="1"/>
  <c r="Z70" i="1"/>
  <c r="Z82" i="1"/>
  <c r="AI16" i="1"/>
  <c r="AI58" i="1"/>
  <c r="AJ46" i="1"/>
  <c r="AJ74" i="1"/>
  <c r="AK64" i="1"/>
  <c r="Z69" i="1"/>
  <c r="AH37" i="1"/>
  <c r="AH58" i="1"/>
  <c r="AH66" i="1"/>
  <c r="AI7" i="1"/>
  <c r="AI25" i="1"/>
  <c r="AI54" i="1"/>
  <c r="AI30" i="1"/>
  <c r="AK24" i="1"/>
  <c r="AK46" i="1"/>
  <c r="AK74" i="1"/>
  <c r="Z13" i="1"/>
  <c r="Z33" i="1"/>
  <c r="Z44" i="1"/>
  <c r="Z26" i="1"/>
  <c r="Z63" i="1"/>
  <c r="Z71" i="1"/>
  <c r="Z83" i="1"/>
  <c r="AI19" i="1"/>
  <c r="AI50" i="1"/>
  <c r="AK31" i="1"/>
  <c r="AH59" i="1"/>
  <c r="AH77" i="1"/>
  <c r="AI28" i="1"/>
  <c r="AI40" i="1"/>
  <c r="AI35" i="1"/>
  <c r="AJ38" i="1"/>
  <c r="AJ77" i="1"/>
  <c r="AK37" i="1"/>
  <c r="AK42" i="1"/>
  <c r="AK75" i="1"/>
  <c r="Z21" i="1"/>
  <c r="Z20" i="1"/>
  <c r="Z31" i="1"/>
  <c r="Z64" i="1"/>
  <c r="Z72" i="1"/>
  <c r="CM34" i="4" l="1"/>
  <c r="CK34" i="4"/>
  <c r="CL34" i="4" s="1"/>
  <c r="CI34" i="4"/>
  <c r="CB34" i="4"/>
  <c r="CM33" i="4"/>
  <c r="CK33" i="4"/>
  <c r="CL33" i="4" s="1"/>
  <c r="CI33" i="4"/>
  <c r="CB33" i="4"/>
  <c r="CM32" i="4"/>
  <c r="CK32" i="4"/>
  <c r="CL32" i="4" s="1"/>
  <c r="CI32" i="4"/>
  <c r="CB32" i="4"/>
  <c r="CM31" i="4"/>
  <c r="CK31" i="4"/>
  <c r="CL31" i="4" s="1"/>
  <c r="CI31" i="4"/>
  <c r="CB31" i="4"/>
  <c r="CM30" i="4"/>
  <c r="CK30" i="4"/>
  <c r="CL30" i="4" s="1"/>
  <c r="CI30" i="4"/>
  <c r="CB30" i="4"/>
  <c r="CM29" i="4"/>
  <c r="CK29" i="4"/>
  <c r="CL29" i="4" s="1"/>
  <c r="CI29" i="4"/>
  <c r="CB29" i="4"/>
  <c r="CM28" i="4"/>
  <c r="CK28" i="4"/>
  <c r="CL28" i="4" s="1"/>
  <c r="CI28" i="4"/>
  <c r="CB28" i="4"/>
  <c r="CM27" i="4"/>
  <c r="CK27" i="4"/>
  <c r="CL27" i="4" s="1"/>
  <c r="CI27" i="4"/>
  <c r="CB27" i="4"/>
  <c r="BN27" i="4"/>
  <c r="CM26" i="4"/>
  <c r="CK26" i="4"/>
  <c r="CL26" i="4" s="1"/>
  <c r="CI26" i="4"/>
  <c r="CB26" i="4"/>
  <c r="BN26" i="4"/>
  <c r="CM25" i="4"/>
  <c r="CK25" i="4"/>
  <c r="CL25" i="4" s="1"/>
  <c r="CI25" i="4"/>
  <c r="CB25" i="4"/>
  <c r="BN25" i="4"/>
  <c r="CM24" i="4"/>
  <c r="CK24" i="4"/>
  <c r="CL24" i="4" s="1"/>
  <c r="CI24" i="4"/>
  <c r="CB24" i="4"/>
  <c r="BN24" i="4"/>
  <c r="CM23" i="4"/>
  <c r="CK23" i="4"/>
  <c r="CL23" i="4" s="1"/>
  <c r="CI23" i="4"/>
  <c r="CB23" i="4"/>
  <c r="BN23" i="4"/>
  <c r="CM22" i="4"/>
  <c r="CK22" i="4"/>
  <c r="CL22" i="4" s="1"/>
  <c r="CI22" i="4"/>
  <c r="CB22" i="4"/>
  <c r="BN22" i="4"/>
  <c r="CM21" i="4"/>
  <c r="CK21" i="4"/>
  <c r="CL21" i="4" s="1"/>
  <c r="CI21" i="4"/>
  <c r="CB21" i="4"/>
  <c r="BN21" i="4"/>
  <c r="CM20" i="4"/>
  <c r="CK20" i="4"/>
  <c r="CL20" i="4" s="1"/>
  <c r="CI20" i="4"/>
  <c r="CB20" i="4"/>
  <c r="R65" i="1"/>
  <c r="BN20" i="4"/>
  <c r="CM19" i="4"/>
  <c r="CK19" i="4"/>
  <c r="CL19" i="4" s="1"/>
  <c r="CI19" i="4"/>
  <c r="CB19" i="4"/>
  <c r="R7" i="1"/>
  <c r="BN19" i="4"/>
  <c r="CM18" i="4"/>
  <c r="CK18" i="4"/>
  <c r="CL18" i="4" s="1"/>
  <c r="CI18" i="4"/>
  <c r="CB18" i="4"/>
  <c r="R19" i="1"/>
  <c r="AJ25" i="1" s="1"/>
  <c r="BN18" i="4"/>
  <c r="CM17" i="4"/>
  <c r="CK17" i="4"/>
  <c r="CL17" i="4" s="1"/>
  <c r="CI17" i="4"/>
  <c r="CB17" i="4"/>
  <c r="R57" i="1"/>
  <c r="BN17" i="4"/>
  <c r="CM16" i="4"/>
  <c r="CK16" i="4"/>
  <c r="CL16" i="4" s="1"/>
  <c r="CI16" i="4"/>
  <c r="CB16" i="4"/>
  <c r="R30" i="1"/>
  <c r="AJ88" i="1" s="1"/>
  <c r="BN16" i="4"/>
  <c r="CM15" i="4"/>
  <c r="CK15" i="4"/>
  <c r="CL15" i="4" s="1"/>
  <c r="CI15" i="4"/>
  <c r="CB15" i="4"/>
  <c r="R15" i="1"/>
  <c r="BN15" i="4"/>
  <c r="CM14" i="4"/>
  <c r="CK14" i="4"/>
  <c r="CL14" i="4" s="1"/>
  <c r="CI14" i="4"/>
  <c r="CB14" i="4"/>
  <c r="R5" i="1"/>
  <c r="BN14" i="4"/>
  <c r="CM13" i="4"/>
  <c r="CK13" i="4"/>
  <c r="CL13" i="4" s="1"/>
  <c r="CI13" i="4"/>
  <c r="CB13" i="4"/>
  <c r="R18" i="1"/>
  <c r="AJ90" i="1" s="1"/>
  <c r="BN13" i="4"/>
  <c r="CM12" i="4"/>
  <c r="CK12" i="4"/>
  <c r="CL12" i="4" s="1"/>
  <c r="CI12" i="4"/>
  <c r="CB12" i="4"/>
  <c r="R16" i="1"/>
  <c r="H55" i="1" s="1"/>
  <c r="BN12" i="4"/>
  <c r="CM11" i="4"/>
  <c r="CK11" i="4"/>
  <c r="CL11" i="4" s="1"/>
  <c r="CI11" i="4"/>
  <c r="CB11" i="4"/>
  <c r="BN11" i="4"/>
  <c r="CM10" i="4"/>
  <c r="CK10" i="4"/>
  <c r="CL10" i="4" s="1"/>
  <c r="CI10" i="4"/>
  <c r="CB10" i="4"/>
  <c r="R43" i="1"/>
  <c r="AJ80" i="1" s="1"/>
  <c r="BN10" i="4"/>
  <c r="CM9" i="4"/>
  <c r="CK9" i="4"/>
  <c r="CL9" i="4" s="1"/>
  <c r="CI9" i="4"/>
  <c r="CB9" i="4"/>
  <c r="R24" i="1"/>
  <c r="AJ82" i="1" s="1"/>
  <c r="BN9" i="4"/>
  <c r="CK8" i="4"/>
  <c r="CL8" i="4" s="1"/>
  <c r="CM8" i="4" s="1"/>
  <c r="T26" i="1" s="1"/>
  <c r="AK71" i="1" s="1"/>
  <c r="CI8" i="4"/>
  <c r="CB8" i="4"/>
  <c r="R23" i="1"/>
  <c r="H23" i="1" s="1"/>
  <c r="BN8" i="4"/>
  <c r="AF8" i="4"/>
  <c r="CK7" i="4"/>
  <c r="CL7" i="4" s="1"/>
  <c r="CM7" i="4" s="1"/>
  <c r="CB7" i="4"/>
  <c r="R9" i="1"/>
  <c r="BN7" i="4"/>
  <c r="AH52" i="1"/>
  <c r="AH13" i="4"/>
  <c r="R16" i="4"/>
  <c r="N48" i="4"/>
  <c r="O48" i="4" s="1"/>
  <c r="J49" i="1" s="1"/>
  <c r="B7" i="4"/>
  <c r="A15" i="2"/>
  <c r="A29" i="2"/>
  <c r="A8" i="2"/>
  <c r="A28" i="2"/>
  <c r="A22" i="2"/>
  <c r="A19" i="2"/>
  <c r="A10" i="2"/>
  <c r="A32" i="2"/>
  <c r="A31" i="2"/>
  <c r="A30" i="2"/>
  <c r="A27" i="2"/>
  <c r="A26" i="2"/>
  <c r="A20" i="2"/>
  <c r="A6" i="2"/>
  <c r="A7" i="2"/>
  <c r="A18" i="2"/>
  <c r="A3" i="2"/>
  <c r="A13" i="2"/>
  <c r="A17" i="2"/>
  <c r="A21" i="2"/>
  <c r="A5" i="2"/>
  <c r="A4" i="2"/>
  <c r="A12" i="2"/>
  <c r="A16" i="2"/>
  <c r="A23" i="2"/>
  <c r="A14" i="2"/>
  <c r="A11" i="2"/>
  <c r="A25" i="2"/>
  <c r="A9" i="2"/>
  <c r="A24" i="2"/>
  <c r="Q96" i="1"/>
  <c r="H96" i="1"/>
  <c r="M96" i="1"/>
  <c r="I96" i="1"/>
  <c r="C96" i="1"/>
  <c r="Q94" i="1"/>
  <c r="H94" i="1"/>
  <c r="M94" i="1"/>
  <c r="I94" i="1"/>
  <c r="C94" i="1"/>
  <c r="Q92" i="1"/>
  <c r="H92" i="1"/>
  <c r="M92" i="1"/>
  <c r="I92" i="1"/>
  <c r="C92" i="1"/>
  <c r="Q89" i="1"/>
  <c r="H89" i="1"/>
  <c r="M89" i="1"/>
  <c r="I89" i="1"/>
  <c r="C89" i="1"/>
  <c r="Q88" i="1"/>
  <c r="H88" i="1"/>
  <c r="M88" i="1"/>
  <c r="I88" i="1"/>
  <c r="C88" i="1"/>
  <c r="Q85" i="1"/>
  <c r="H85" i="1"/>
  <c r="M85" i="1"/>
  <c r="I85" i="1"/>
  <c r="C85" i="1"/>
  <c r="Q84" i="1"/>
  <c r="H84" i="1"/>
  <c r="M84" i="1"/>
  <c r="I84" i="1"/>
  <c r="C84" i="1"/>
  <c r="Q97" i="1"/>
  <c r="H97" i="1"/>
  <c r="M97" i="1"/>
  <c r="I97" i="1"/>
  <c r="C97" i="1"/>
  <c r="Q100" i="1"/>
  <c r="H100" i="1"/>
  <c r="M100" i="1"/>
  <c r="I100" i="1"/>
  <c r="C100" i="1"/>
  <c r="Q91" i="1"/>
  <c r="H91" i="1"/>
  <c r="M91" i="1"/>
  <c r="I91" i="1"/>
  <c r="C91" i="1"/>
  <c r="Q66" i="1"/>
  <c r="H71" i="1"/>
  <c r="M71" i="1"/>
  <c r="I71" i="1"/>
  <c r="C66" i="1"/>
  <c r="AA103" i="1"/>
  <c r="Y103" i="1"/>
  <c r="W103" i="1"/>
  <c r="V103" i="1"/>
  <c r="AA102" i="1"/>
  <c r="Y102" i="1"/>
  <c r="Q87" i="1"/>
  <c r="H87" i="1"/>
  <c r="W102" i="1"/>
  <c r="M87" i="1"/>
  <c r="V102" i="1"/>
  <c r="I87" i="1"/>
  <c r="C87" i="1"/>
  <c r="AA101" i="1"/>
  <c r="Y101" i="1"/>
  <c r="Q82" i="1"/>
  <c r="H82" i="1"/>
  <c r="W101" i="1"/>
  <c r="M82" i="1"/>
  <c r="V101" i="1"/>
  <c r="I82" i="1"/>
  <c r="C82" i="1"/>
  <c r="W100" i="1"/>
  <c r="AA100" i="1"/>
  <c r="Y100" i="1"/>
  <c r="Q48" i="1"/>
  <c r="H41" i="1"/>
  <c r="M41" i="1"/>
  <c r="V100" i="1"/>
  <c r="I41" i="1"/>
  <c r="C48" i="1"/>
  <c r="AA99" i="1"/>
  <c r="Y99" i="1"/>
  <c r="Q75" i="1"/>
  <c r="H78" i="1"/>
  <c r="W99" i="1"/>
  <c r="M78" i="1"/>
  <c r="V99" i="1"/>
  <c r="I78" i="1"/>
  <c r="C75" i="1"/>
  <c r="AA98" i="1"/>
  <c r="Y98" i="1"/>
  <c r="Q79" i="1"/>
  <c r="H79" i="1"/>
  <c r="W98" i="1"/>
  <c r="M79" i="1"/>
  <c r="V98" i="1"/>
  <c r="I79" i="1"/>
  <c r="C79" i="1"/>
  <c r="AA97" i="1"/>
  <c r="Y97" i="1"/>
  <c r="Q78" i="1"/>
  <c r="H75" i="1"/>
  <c r="W97" i="1"/>
  <c r="M75" i="1"/>
  <c r="V97" i="1"/>
  <c r="I75" i="1"/>
  <c r="C78" i="1"/>
  <c r="AA96" i="1"/>
  <c r="Y96" i="1"/>
  <c r="Q83" i="1"/>
  <c r="H83" i="1"/>
  <c r="W96" i="1"/>
  <c r="M83" i="1"/>
  <c r="V96" i="1"/>
  <c r="I83" i="1"/>
  <c r="C83" i="1"/>
  <c r="AA95" i="1"/>
  <c r="Y95" i="1"/>
  <c r="Q81" i="1"/>
  <c r="H81" i="1"/>
  <c r="W95" i="1"/>
  <c r="M81" i="1"/>
  <c r="V95" i="1"/>
  <c r="I81" i="1"/>
  <c r="C81" i="1"/>
  <c r="V94" i="1"/>
  <c r="AA94" i="1"/>
  <c r="Y94" i="1"/>
  <c r="Q63" i="1"/>
  <c r="H38" i="1"/>
  <c r="W94" i="1"/>
  <c r="M38" i="1"/>
  <c r="I38" i="1"/>
  <c r="C63" i="1"/>
  <c r="AA93" i="1"/>
  <c r="Y93" i="1"/>
  <c r="Q73" i="1"/>
  <c r="H66" i="1"/>
  <c r="W93" i="1"/>
  <c r="M66" i="1"/>
  <c r="V93" i="1"/>
  <c r="I66" i="1"/>
  <c r="C73" i="1"/>
  <c r="AA92" i="1"/>
  <c r="Y92" i="1"/>
  <c r="Q80" i="1"/>
  <c r="H80" i="1"/>
  <c r="W92" i="1"/>
  <c r="M80" i="1"/>
  <c r="V92" i="1"/>
  <c r="I80" i="1"/>
  <c r="C80" i="1"/>
  <c r="AA91" i="1"/>
  <c r="Y91" i="1"/>
  <c r="Q74" i="1"/>
  <c r="W91" i="1"/>
  <c r="M73" i="1"/>
  <c r="V91" i="1"/>
  <c r="I73" i="1"/>
  <c r="C74" i="1"/>
  <c r="W90" i="1"/>
  <c r="AA90" i="1"/>
  <c r="Y90" i="1"/>
  <c r="Q56" i="1"/>
  <c r="H45" i="1"/>
  <c r="M45" i="1"/>
  <c r="V90" i="1"/>
  <c r="I45" i="1"/>
  <c r="C56" i="1"/>
  <c r="AA89" i="1"/>
  <c r="Y89" i="1"/>
  <c r="Q76" i="1"/>
  <c r="H76" i="1"/>
  <c r="W89" i="1"/>
  <c r="M76" i="1"/>
  <c r="V89" i="1"/>
  <c r="I76" i="1"/>
  <c r="C76" i="1"/>
  <c r="AA88" i="1"/>
  <c r="Y88" i="1"/>
  <c r="Q72" i="1"/>
  <c r="W88" i="1"/>
  <c r="M64" i="1"/>
  <c r="V88" i="1"/>
  <c r="I64" i="1"/>
  <c r="C72" i="1"/>
  <c r="AA55" i="1"/>
  <c r="Y55" i="1"/>
  <c r="Q86" i="1"/>
  <c r="H86" i="1"/>
  <c r="W55" i="1"/>
  <c r="M86" i="1"/>
  <c r="V55" i="1"/>
  <c r="I86" i="1"/>
  <c r="C86" i="1"/>
  <c r="AA87" i="1"/>
  <c r="Y87" i="1"/>
  <c r="Q67" i="1"/>
  <c r="H61" i="1"/>
  <c r="W87" i="1"/>
  <c r="M61" i="1"/>
  <c r="V87" i="1"/>
  <c r="I61" i="1"/>
  <c r="C67" i="1"/>
  <c r="AA86" i="1"/>
  <c r="Y86" i="1"/>
  <c r="W86" i="1"/>
  <c r="V86" i="1"/>
  <c r="AA85" i="1"/>
  <c r="Y85" i="1"/>
  <c r="W85" i="1"/>
  <c r="V85" i="1"/>
  <c r="AA84" i="1"/>
  <c r="Y84" i="1"/>
  <c r="W84" i="1"/>
  <c r="V84" i="1"/>
  <c r="AA83" i="1"/>
  <c r="Y83" i="1"/>
  <c r="W83" i="1"/>
  <c r="V83" i="1"/>
  <c r="C47" i="1"/>
  <c r="AA82" i="1"/>
  <c r="Y82" i="1"/>
  <c r="Q47" i="1"/>
  <c r="H17" i="1"/>
  <c r="W82" i="1"/>
  <c r="M17" i="1"/>
  <c r="V82" i="1"/>
  <c r="I17" i="1"/>
  <c r="C44" i="1"/>
  <c r="AA81" i="1"/>
  <c r="Y81" i="1"/>
  <c r="Q44" i="1"/>
  <c r="H29" i="1"/>
  <c r="W81" i="1"/>
  <c r="M29" i="1"/>
  <c r="V81" i="1"/>
  <c r="I29" i="1"/>
  <c r="C34" i="1"/>
  <c r="AA80" i="1"/>
  <c r="Y80" i="1"/>
  <c r="Q34" i="1"/>
  <c r="W80" i="1"/>
  <c r="M20" i="1"/>
  <c r="V80" i="1"/>
  <c r="I20" i="1"/>
  <c r="V79" i="1"/>
  <c r="AA79" i="1"/>
  <c r="Y79" i="1"/>
  <c r="W79" i="1"/>
  <c r="AA78" i="1"/>
  <c r="Y78" i="1"/>
  <c r="W78" i="1"/>
  <c r="V78" i="1"/>
  <c r="AA77" i="1"/>
  <c r="Y77" i="1"/>
  <c r="W77" i="1"/>
  <c r="V77" i="1"/>
  <c r="AA76" i="1"/>
  <c r="Y76" i="1"/>
  <c r="Q102" i="1"/>
  <c r="H102" i="1"/>
  <c r="W76" i="1"/>
  <c r="M102" i="1"/>
  <c r="V76" i="1"/>
  <c r="I102" i="1"/>
  <c r="C102" i="1"/>
  <c r="AA75" i="1"/>
  <c r="Y75" i="1"/>
  <c r="W75" i="1"/>
  <c r="V75" i="1"/>
  <c r="AA74" i="1"/>
  <c r="Y74" i="1"/>
  <c r="Q95" i="1"/>
  <c r="H95" i="1"/>
  <c r="W74" i="1"/>
  <c r="M95" i="1"/>
  <c r="V74" i="1"/>
  <c r="I95" i="1"/>
  <c r="C95" i="1"/>
  <c r="AA73" i="1"/>
  <c r="Y73" i="1"/>
  <c r="Q103" i="1"/>
  <c r="H103" i="1"/>
  <c r="W73" i="1"/>
  <c r="M103" i="1"/>
  <c r="V73" i="1"/>
  <c r="I103" i="1"/>
  <c r="C103" i="1"/>
  <c r="W72" i="1"/>
  <c r="AA72" i="1"/>
  <c r="Y72" i="1"/>
  <c r="Q50" i="1"/>
  <c r="M67" i="1"/>
  <c r="V72" i="1"/>
  <c r="I67" i="1"/>
  <c r="C60" i="1"/>
  <c r="AA71" i="1"/>
  <c r="Y71" i="1"/>
  <c r="Q99" i="1"/>
  <c r="H99" i="1"/>
  <c r="W71" i="1"/>
  <c r="M99" i="1"/>
  <c r="V71" i="1"/>
  <c r="I99" i="1"/>
  <c r="C98" i="1"/>
  <c r="AA70" i="1"/>
  <c r="Y70" i="1"/>
  <c r="Q60" i="1"/>
  <c r="H65" i="1"/>
  <c r="W70" i="1"/>
  <c r="M65" i="1"/>
  <c r="V70" i="1"/>
  <c r="I65" i="1"/>
  <c r="C50" i="1"/>
  <c r="AA69" i="1"/>
  <c r="Y69" i="1"/>
  <c r="Q98" i="1"/>
  <c r="H98" i="1"/>
  <c r="W69" i="1"/>
  <c r="M98" i="1"/>
  <c r="V69" i="1"/>
  <c r="I98" i="1"/>
  <c r="C99" i="1"/>
  <c r="AA49" i="1"/>
  <c r="Y49" i="1"/>
  <c r="Q69" i="1"/>
  <c r="H63" i="1"/>
  <c r="W49" i="1"/>
  <c r="M63" i="1"/>
  <c r="V49" i="1"/>
  <c r="I63" i="1"/>
  <c r="C69" i="1"/>
  <c r="AA68" i="1"/>
  <c r="Y68" i="1"/>
  <c r="Q49" i="1"/>
  <c r="H40" i="1"/>
  <c r="W68" i="1"/>
  <c r="M40" i="1"/>
  <c r="V68" i="1"/>
  <c r="I40" i="1"/>
  <c r="C49" i="1"/>
  <c r="AA47" i="1"/>
  <c r="Y47" i="1"/>
  <c r="Q39" i="1"/>
  <c r="H37" i="1"/>
  <c r="W47" i="1"/>
  <c r="M37" i="1"/>
  <c r="V47" i="1"/>
  <c r="I37" i="1"/>
  <c r="C39" i="1"/>
  <c r="AA67" i="1"/>
  <c r="Y67" i="1"/>
  <c r="W67" i="1"/>
  <c r="V67" i="1"/>
  <c r="AA66" i="1"/>
  <c r="Y66" i="1"/>
  <c r="Q59" i="1"/>
  <c r="H18" i="1"/>
  <c r="W66" i="1"/>
  <c r="M18" i="1"/>
  <c r="V66" i="1"/>
  <c r="I18" i="1"/>
  <c r="C59" i="1"/>
  <c r="AA42" i="1"/>
  <c r="Y42" i="1"/>
  <c r="Q43" i="1"/>
  <c r="W42" i="1"/>
  <c r="M22" i="1"/>
  <c r="V42" i="1"/>
  <c r="I22" i="1"/>
  <c r="C43" i="1"/>
  <c r="AA65" i="1"/>
  <c r="Y65" i="1"/>
  <c r="W65" i="1"/>
  <c r="V65" i="1"/>
  <c r="AA43" i="1"/>
  <c r="Y43" i="1"/>
  <c r="Q33" i="1"/>
  <c r="H48" i="1"/>
  <c r="W43" i="1"/>
  <c r="M48" i="1"/>
  <c r="V43" i="1"/>
  <c r="I48" i="1"/>
  <c r="C33" i="1"/>
  <c r="AA64" i="1"/>
  <c r="Y64" i="1"/>
  <c r="Q64" i="1"/>
  <c r="H57" i="1"/>
  <c r="W64" i="1"/>
  <c r="M57" i="1"/>
  <c r="V64" i="1"/>
  <c r="I57" i="1"/>
  <c r="C64" i="1"/>
  <c r="AA63" i="1"/>
  <c r="Y63" i="1"/>
  <c r="Q101" i="1"/>
  <c r="H101" i="1"/>
  <c r="W63" i="1"/>
  <c r="M101" i="1"/>
  <c r="V63" i="1"/>
  <c r="I101" i="1"/>
  <c r="C101" i="1"/>
  <c r="AA35" i="1"/>
  <c r="Y35" i="1"/>
  <c r="Q32" i="1"/>
  <c r="H9" i="1"/>
  <c r="W35" i="1"/>
  <c r="M9" i="1"/>
  <c r="V35" i="1"/>
  <c r="I9" i="1"/>
  <c r="C40" i="1"/>
  <c r="AA30" i="1"/>
  <c r="Y30" i="1"/>
  <c r="Q40" i="1"/>
  <c r="W30" i="1"/>
  <c r="M34" i="1"/>
  <c r="V30" i="1"/>
  <c r="I34" i="1"/>
  <c r="C32" i="1"/>
  <c r="AA62" i="1"/>
  <c r="Y62" i="1"/>
  <c r="Q70" i="1"/>
  <c r="H70" i="1"/>
  <c r="W62" i="1"/>
  <c r="M70" i="1"/>
  <c r="V62" i="1"/>
  <c r="I70" i="1"/>
  <c r="C93" i="1"/>
  <c r="AA61" i="1"/>
  <c r="Y61" i="1"/>
  <c r="Q93" i="1"/>
  <c r="H93" i="1"/>
  <c r="W61" i="1"/>
  <c r="M93" i="1"/>
  <c r="V61" i="1"/>
  <c r="I93" i="1"/>
  <c r="C65" i="1"/>
  <c r="AA60" i="1"/>
  <c r="Y60" i="1"/>
  <c r="Q65" i="1"/>
  <c r="H77" i="1"/>
  <c r="W60" i="1"/>
  <c r="M77" i="1"/>
  <c r="V60" i="1"/>
  <c r="I77" i="1"/>
  <c r="C62" i="1"/>
  <c r="AA59" i="1"/>
  <c r="Y59" i="1"/>
  <c r="Q5" i="1"/>
  <c r="W59" i="1"/>
  <c r="M58" i="1"/>
  <c r="V59" i="1"/>
  <c r="I58" i="1"/>
  <c r="C90" i="1"/>
  <c r="W58" i="1"/>
  <c r="AA58" i="1"/>
  <c r="Y58" i="1"/>
  <c r="Q90" i="1"/>
  <c r="H90" i="1"/>
  <c r="M90" i="1"/>
  <c r="V58" i="1"/>
  <c r="I90" i="1"/>
  <c r="C70" i="1"/>
  <c r="AA57" i="1"/>
  <c r="Y57" i="1"/>
  <c r="Q62" i="1"/>
  <c r="W57" i="1"/>
  <c r="M50" i="1"/>
  <c r="V57" i="1"/>
  <c r="I50" i="1"/>
  <c r="C77" i="1"/>
  <c r="AA56" i="1"/>
  <c r="Y56" i="1"/>
  <c r="Q28" i="1"/>
  <c r="H59" i="1"/>
  <c r="W56" i="1"/>
  <c r="M59" i="1"/>
  <c r="V56" i="1"/>
  <c r="I59" i="1"/>
  <c r="C10" i="1"/>
  <c r="W41" i="1"/>
  <c r="AA41" i="1"/>
  <c r="Y41" i="1"/>
  <c r="Q77" i="1"/>
  <c r="H74" i="1"/>
  <c r="M74" i="1"/>
  <c r="V41" i="1"/>
  <c r="I74" i="1"/>
  <c r="C5" i="1"/>
  <c r="AA31" i="1"/>
  <c r="Y31" i="1"/>
  <c r="Q18" i="1"/>
  <c r="W31" i="1"/>
  <c r="M13" i="1"/>
  <c r="V31" i="1"/>
  <c r="I13" i="1"/>
  <c r="C28" i="1"/>
  <c r="AA26" i="1"/>
  <c r="Y26" i="1"/>
  <c r="Q10" i="1"/>
  <c r="W26" i="1"/>
  <c r="M35" i="1"/>
  <c r="V26" i="1"/>
  <c r="I35" i="1"/>
  <c r="C52" i="1"/>
  <c r="AA40" i="1"/>
  <c r="Y40" i="1"/>
  <c r="Q52" i="1"/>
  <c r="H54" i="1"/>
  <c r="W40" i="1"/>
  <c r="M54" i="1"/>
  <c r="V40" i="1"/>
  <c r="I54" i="1"/>
  <c r="C54" i="1"/>
  <c r="AA54" i="1"/>
  <c r="Y54" i="1"/>
  <c r="Q54" i="1"/>
  <c r="W54" i="1"/>
  <c r="M21" i="1"/>
  <c r="V54" i="1"/>
  <c r="I21" i="1"/>
  <c r="C57" i="1"/>
  <c r="AA53" i="1"/>
  <c r="Y53" i="1"/>
  <c r="Q57" i="1"/>
  <c r="H33" i="1"/>
  <c r="W53" i="1"/>
  <c r="M33" i="1"/>
  <c r="V53" i="1"/>
  <c r="I33" i="1"/>
  <c r="C18" i="1"/>
  <c r="AA34" i="1"/>
  <c r="Y34" i="1"/>
  <c r="Q53" i="1"/>
  <c r="W34" i="1"/>
  <c r="M52" i="1"/>
  <c r="V34" i="1"/>
  <c r="I52" i="1"/>
  <c r="C46" i="1"/>
  <c r="AA52" i="1"/>
  <c r="Y52" i="1"/>
  <c r="Q46" i="1"/>
  <c r="W52" i="1"/>
  <c r="M11" i="1"/>
  <c r="V52" i="1"/>
  <c r="I11" i="1"/>
  <c r="C71" i="1"/>
  <c r="AA51" i="1"/>
  <c r="Y51" i="1"/>
  <c r="Q68" i="1"/>
  <c r="W51" i="1"/>
  <c r="M68" i="1"/>
  <c r="V51" i="1"/>
  <c r="I68" i="1"/>
  <c r="C53" i="1"/>
  <c r="W50" i="1"/>
  <c r="AA50" i="1"/>
  <c r="Y50" i="1"/>
  <c r="Q71" i="1"/>
  <c r="H69" i="1"/>
  <c r="M69" i="1"/>
  <c r="V50" i="1"/>
  <c r="I69" i="1"/>
  <c r="C61" i="1"/>
  <c r="AA48" i="1"/>
  <c r="Y48" i="1"/>
  <c r="Q61" i="1"/>
  <c r="H56" i="1"/>
  <c r="W48" i="1"/>
  <c r="M56" i="1"/>
  <c r="V48" i="1"/>
  <c r="I56" i="1"/>
  <c r="C41" i="1"/>
  <c r="AA46" i="1"/>
  <c r="Y46" i="1"/>
  <c r="Q41" i="1"/>
  <c r="W46" i="1"/>
  <c r="M10" i="1"/>
  <c r="V46" i="1"/>
  <c r="I10" i="1"/>
  <c r="C19" i="1"/>
  <c r="AA45" i="1"/>
  <c r="Y45" i="1"/>
  <c r="Q19" i="1"/>
  <c r="W45" i="1"/>
  <c r="M43" i="1"/>
  <c r="V45" i="1"/>
  <c r="I43" i="1"/>
  <c r="C68" i="1"/>
  <c r="AA20" i="1"/>
  <c r="Y20" i="1"/>
  <c r="Q27" i="1"/>
  <c r="H6" i="1"/>
  <c r="W20" i="1"/>
  <c r="M6" i="1"/>
  <c r="V20" i="1"/>
  <c r="I6" i="1"/>
  <c r="C11" i="1"/>
  <c r="AA44" i="1"/>
  <c r="Y44" i="1"/>
  <c r="Q31" i="1"/>
  <c r="W44" i="1"/>
  <c r="M25" i="1"/>
  <c r="V44" i="1"/>
  <c r="I25" i="1"/>
  <c r="C45" i="1"/>
  <c r="AA28" i="1"/>
  <c r="Y28" i="1"/>
  <c r="Q51" i="1"/>
  <c r="H39" i="1"/>
  <c r="W28" i="1"/>
  <c r="M39" i="1"/>
  <c r="V28" i="1"/>
  <c r="I39" i="1"/>
  <c r="C27" i="1"/>
  <c r="AA25" i="1"/>
  <c r="Y25" i="1"/>
  <c r="Q45" i="1"/>
  <c r="W25" i="1"/>
  <c r="M60" i="1"/>
  <c r="V25" i="1"/>
  <c r="I60" i="1"/>
  <c r="C51" i="1"/>
  <c r="AA39" i="1"/>
  <c r="Y39" i="1"/>
  <c r="Q11" i="1"/>
  <c r="W39" i="1"/>
  <c r="M16" i="1"/>
  <c r="V39" i="1"/>
  <c r="I16" i="1"/>
  <c r="C23" i="1"/>
  <c r="AA23" i="1"/>
  <c r="Y23" i="1"/>
  <c r="Q23" i="1"/>
  <c r="W23" i="1"/>
  <c r="M47" i="1"/>
  <c r="V23" i="1"/>
  <c r="I47" i="1"/>
  <c r="C22" i="1"/>
  <c r="AA27" i="1"/>
  <c r="Y27" i="1"/>
  <c r="Q22" i="1"/>
  <c r="H51" i="1"/>
  <c r="W27" i="1"/>
  <c r="M51" i="1"/>
  <c r="V27" i="1"/>
  <c r="I51" i="1"/>
  <c r="C55" i="1"/>
  <c r="AA38" i="1"/>
  <c r="Y38" i="1"/>
  <c r="Q30" i="1"/>
  <c r="W38" i="1"/>
  <c r="M14" i="1"/>
  <c r="V38" i="1"/>
  <c r="I14" i="1"/>
  <c r="C30" i="1"/>
  <c r="AA29" i="1"/>
  <c r="Y29" i="1"/>
  <c r="Q17" i="1"/>
  <c r="W29" i="1"/>
  <c r="M53" i="1"/>
  <c r="V29" i="1"/>
  <c r="I53" i="1"/>
  <c r="C25" i="1"/>
  <c r="AA37" i="1"/>
  <c r="Y37" i="1"/>
  <c r="Q55" i="1"/>
  <c r="H32" i="1"/>
  <c r="W37" i="1"/>
  <c r="M32" i="1"/>
  <c r="V37" i="1"/>
  <c r="I32" i="1"/>
  <c r="C38" i="1"/>
  <c r="V19" i="1"/>
  <c r="AA19" i="1"/>
  <c r="Y19" i="1"/>
  <c r="Q38" i="1"/>
  <c r="W19" i="1"/>
  <c r="M23" i="1"/>
  <c r="I23" i="1"/>
  <c r="C42" i="1"/>
  <c r="AA36" i="1"/>
  <c r="Y36" i="1"/>
  <c r="Q25" i="1"/>
  <c r="W36" i="1"/>
  <c r="M26" i="1"/>
  <c r="V36" i="1"/>
  <c r="I26" i="1"/>
  <c r="C24" i="1"/>
  <c r="AA21" i="1"/>
  <c r="Y21" i="1"/>
  <c r="Q42" i="1"/>
  <c r="H19" i="1"/>
  <c r="W21" i="1"/>
  <c r="M19" i="1"/>
  <c r="V21" i="1"/>
  <c r="I19" i="1"/>
  <c r="C9" i="1"/>
  <c r="AA33" i="1"/>
  <c r="Y33" i="1"/>
  <c r="Q24" i="1"/>
  <c r="W33" i="1"/>
  <c r="M30" i="1"/>
  <c r="V33" i="1"/>
  <c r="I30" i="1"/>
  <c r="C58" i="1"/>
  <c r="AA32" i="1"/>
  <c r="Y32" i="1"/>
  <c r="Q9" i="1"/>
  <c r="W32" i="1"/>
  <c r="M5" i="1"/>
  <c r="V32" i="1"/>
  <c r="I5" i="1"/>
  <c r="C16" i="1"/>
  <c r="AA22" i="1"/>
  <c r="Y22" i="1"/>
  <c r="Q21" i="1"/>
  <c r="H44" i="1"/>
  <c r="W22" i="1"/>
  <c r="M44" i="1"/>
  <c r="V22" i="1"/>
  <c r="I44" i="1"/>
  <c r="C21" i="1"/>
  <c r="AA17" i="1"/>
  <c r="Y17" i="1"/>
  <c r="Q58" i="1"/>
  <c r="H46" i="1"/>
  <c r="W17" i="1"/>
  <c r="M46" i="1"/>
  <c r="V17" i="1"/>
  <c r="I46" i="1"/>
  <c r="C37" i="1"/>
  <c r="AA18" i="1"/>
  <c r="Y18" i="1"/>
  <c r="Q16" i="1"/>
  <c r="W18" i="1"/>
  <c r="M55" i="1"/>
  <c r="V18" i="1"/>
  <c r="I55" i="1"/>
  <c r="C35" i="1"/>
  <c r="AA14" i="1"/>
  <c r="Y14" i="1"/>
  <c r="Q35" i="1"/>
  <c r="H31" i="1"/>
  <c r="W14" i="1"/>
  <c r="M31" i="1"/>
  <c r="V14" i="1"/>
  <c r="I31" i="1"/>
  <c r="C8" i="1"/>
  <c r="AA12" i="1"/>
  <c r="Y12" i="1"/>
  <c r="Q37" i="1"/>
  <c r="H28" i="1"/>
  <c r="W12" i="1"/>
  <c r="M28" i="1"/>
  <c r="V12" i="1"/>
  <c r="I28" i="1"/>
  <c r="C13" i="1"/>
  <c r="V11" i="1"/>
  <c r="AA11" i="1"/>
  <c r="Y11" i="1"/>
  <c r="Q8" i="1"/>
  <c r="W11" i="1"/>
  <c r="M62" i="1"/>
  <c r="I62" i="1"/>
  <c r="C29" i="1"/>
  <c r="AA15" i="1"/>
  <c r="Y15" i="1"/>
  <c r="Q20" i="1"/>
  <c r="H15" i="1"/>
  <c r="W15" i="1"/>
  <c r="M15" i="1"/>
  <c r="V15" i="1"/>
  <c r="I15" i="1"/>
  <c r="C20" i="1"/>
  <c r="AA24" i="1"/>
  <c r="Y24" i="1"/>
  <c r="Q13" i="1"/>
  <c r="W24" i="1"/>
  <c r="M27" i="1"/>
  <c r="V24" i="1"/>
  <c r="I27" i="1"/>
  <c r="C36" i="1"/>
  <c r="AA10" i="1"/>
  <c r="Y10" i="1"/>
  <c r="Q29" i="1"/>
  <c r="W10" i="1"/>
  <c r="M7" i="1"/>
  <c r="V10" i="1"/>
  <c r="I7" i="1"/>
  <c r="C7" i="1"/>
  <c r="AA16" i="1"/>
  <c r="Y16" i="1"/>
  <c r="Q36" i="1"/>
  <c r="H36" i="1"/>
  <c r="W16" i="1"/>
  <c r="M36" i="1"/>
  <c r="V16" i="1"/>
  <c r="I36" i="1"/>
  <c r="C14" i="1"/>
  <c r="AA13" i="1"/>
  <c r="Y13" i="1"/>
  <c r="Q7" i="1"/>
  <c r="W13" i="1"/>
  <c r="M8" i="1"/>
  <c r="V13" i="1"/>
  <c r="I8" i="1"/>
  <c r="C31" i="1"/>
  <c r="AA8" i="1"/>
  <c r="Y8" i="1"/>
  <c r="Q14" i="1"/>
  <c r="W8" i="1"/>
  <c r="M12" i="1"/>
  <c r="V8" i="1"/>
  <c r="I12" i="1"/>
  <c r="C17" i="1"/>
  <c r="AA7" i="1"/>
  <c r="Y7" i="1"/>
  <c r="Q6" i="1"/>
  <c r="W7" i="1"/>
  <c r="M72" i="1"/>
  <c r="V7" i="1"/>
  <c r="I72" i="1"/>
  <c r="C6" i="1"/>
  <c r="AA6" i="1"/>
  <c r="Y6" i="1"/>
  <c r="Q15" i="1"/>
  <c r="W6" i="1"/>
  <c r="M42" i="1"/>
  <c r="V6" i="1"/>
  <c r="I42" i="1"/>
  <c r="C15" i="1"/>
  <c r="AA5" i="1"/>
  <c r="Y5" i="1"/>
  <c r="Q12" i="1"/>
  <c r="W5" i="1"/>
  <c r="M4" i="1"/>
  <c r="V5" i="1"/>
  <c r="I4" i="1"/>
  <c r="C12" i="1"/>
  <c r="AA9" i="1"/>
  <c r="Y9" i="1"/>
  <c r="Q26" i="1"/>
  <c r="W9" i="1"/>
  <c r="M24" i="1"/>
  <c r="V9" i="1"/>
  <c r="I24" i="1"/>
  <c r="C26" i="1"/>
  <c r="AA4" i="1"/>
  <c r="Y4" i="1"/>
  <c r="Q4" i="1"/>
  <c r="W4" i="1"/>
  <c r="M49" i="1"/>
  <c r="V4" i="1"/>
  <c r="I49" i="1"/>
  <c r="C4" i="1"/>
  <c r="H26" i="1" l="1"/>
  <c r="H43" i="1"/>
  <c r="H5" i="1"/>
  <c r="H47" i="1"/>
  <c r="H58" i="1"/>
  <c r="G4" i="1"/>
  <c r="G12" i="1"/>
  <c r="G15" i="1"/>
  <c r="G28" i="1"/>
  <c r="G55" i="1"/>
  <c r="G44" i="1"/>
  <c r="G30" i="1"/>
  <c r="G11" i="1"/>
  <c r="G33" i="1"/>
  <c r="G54" i="1"/>
  <c r="G13" i="1"/>
  <c r="G62" i="1"/>
  <c r="G31" i="1"/>
  <c r="G46" i="1"/>
  <c r="G5" i="1"/>
  <c r="G52" i="1"/>
  <c r="G21" i="1"/>
  <c r="G35" i="1"/>
  <c r="G26" i="1"/>
  <c r="G32" i="1"/>
  <c r="G14" i="1"/>
  <c r="G59" i="1"/>
  <c r="G90" i="1"/>
  <c r="G77" i="1"/>
  <c r="G70" i="1"/>
  <c r="G9" i="1"/>
  <c r="G57" i="1"/>
  <c r="G18" i="1"/>
  <c r="G37" i="1"/>
  <c r="G63" i="1"/>
  <c r="G65" i="1"/>
  <c r="G67" i="1"/>
  <c r="G95" i="1"/>
  <c r="G102" i="1"/>
  <c r="G20" i="1"/>
  <c r="G17" i="1"/>
  <c r="G86" i="1"/>
  <c r="G76" i="1"/>
  <c r="G73" i="1"/>
  <c r="G66" i="1"/>
  <c r="G81" i="1"/>
  <c r="G75" i="1"/>
  <c r="G78" i="1"/>
  <c r="G82" i="1"/>
  <c r="G97" i="1"/>
  <c r="G85" i="1"/>
  <c r="G89" i="1"/>
  <c r="G94" i="1"/>
  <c r="G51" i="1"/>
  <c r="G16" i="1"/>
  <c r="G39" i="1"/>
  <c r="G6" i="1"/>
  <c r="G10" i="1"/>
  <c r="G69" i="1"/>
  <c r="G49" i="1"/>
  <c r="G42" i="1"/>
  <c r="G8" i="1"/>
  <c r="G7" i="1"/>
  <c r="G19" i="1"/>
  <c r="G23" i="1"/>
  <c r="G53" i="1"/>
  <c r="G74" i="1"/>
  <c r="G50" i="1"/>
  <c r="G58" i="1"/>
  <c r="G93" i="1"/>
  <c r="G34" i="1"/>
  <c r="G101" i="1"/>
  <c r="G48" i="1"/>
  <c r="G22" i="1"/>
  <c r="G40" i="1"/>
  <c r="G98" i="1"/>
  <c r="G99" i="1"/>
  <c r="G103" i="1"/>
  <c r="G29" i="1"/>
  <c r="G61" i="1"/>
  <c r="G64" i="1"/>
  <c r="G45" i="1"/>
  <c r="G80" i="1"/>
  <c r="G38" i="1"/>
  <c r="G83" i="1"/>
  <c r="G79" i="1"/>
  <c r="G41" i="1"/>
  <c r="G87" i="1"/>
  <c r="G71" i="1"/>
  <c r="G91" i="1"/>
  <c r="G100" i="1"/>
  <c r="G84" i="1"/>
  <c r="G88" i="1"/>
  <c r="G92" i="1"/>
  <c r="G96" i="1"/>
  <c r="G24" i="1"/>
  <c r="G72" i="1"/>
  <c r="G36" i="1"/>
  <c r="G27" i="1"/>
  <c r="G47" i="1"/>
  <c r="G60" i="1"/>
  <c r="G25" i="1"/>
  <c r="G43" i="1"/>
  <c r="G56" i="1"/>
  <c r="G68" i="1"/>
  <c r="AI14" i="1"/>
  <c r="AJ79" i="1"/>
  <c r="AJ91" i="1"/>
  <c r="AK44" i="1"/>
  <c r="AK90" i="1"/>
  <c r="AJ39" i="1"/>
  <c r="AK58" i="1"/>
  <c r="AK56" i="1"/>
  <c r="AJ27" i="1"/>
  <c r="AJ45" i="1"/>
  <c r="AJ54" i="1"/>
  <c r="AH17" i="1"/>
  <c r="AH49" i="1"/>
  <c r="AJ65" i="1"/>
  <c r="AJ19" i="1"/>
  <c r="AJ21" i="1"/>
  <c r="AI91" i="1"/>
  <c r="AH91" i="1"/>
  <c r="AH12" i="1"/>
  <c r="AH76" i="1"/>
  <c r="AJ55" i="1"/>
  <c r="AJ14" i="1"/>
  <c r="AK47" i="1"/>
  <c r="AK19" i="1"/>
  <c r="AJ37" i="1"/>
  <c r="AI82" i="1"/>
  <c r="AI6" i="1"/>
  <c r="AJ29" i="1"/>
  <c r="AH18" i="1"/>
  <c r="AH40" i="1"/>
  <c r="AJ4" i="1"/>
  <c r="AJ70" i="1"/>
  <c r="AH79" i="1"/>
  <c r="AH82" i="1"/>
  <c r="AJ47" i="1"/>
  <c r="AK22" i="1"/>
  <c r="AK25" i="1"/>
  <c r="AJ71" i="1"/>
  <c r="AJ42" i="1"/>
  <c r="AI32" i="1"/>
  <c r="AI79" i="1"/>
  <c r="AJ36" i="1"/>
  <c r="AJ31" i="1"/>
  <c r="AJ33" i="1"/>
  <c r="AJ30" i="1"/>
  <c r="AJ16" i="1"/>
  <c r="AJ40" i="1"/>
  <c r="AJ15" i="1"/>
  <c r="AJ68" i="1"/>
  <c r="AJ28" i="1"/>
  <c r="AJ26" i="1"/>
  <c r="AF103" i="1"/>
  <c r="R53" i="1"/>
  <c r="H52" i="1" s="1"/>
  <c r="R72" i="1"/>
  <c r="AJ72" i="1" s="1"/>
  <c r="R10" i="1"/>
  <c r="R8" i="1"/>
  <c r="R11" i="1"/>
  <c r="R34" i="1"/>
  <c r="R62" i="1"/>
  <c r="H21" i="1" s="1"/>
  <c r="AL92" i="1"/>
  <c r="AF97" i="1"/>
  <c r="AF101" i="1"/>
  <c r="AL102" i="1"/>
  <c r="AK50" i="1"/>
  <c r="AK17" i="1"/>
  <c r="AL95" i="1"/>
  <c r="AF89" i="1"/>
  <c r="AF90" i="1"/>
  <c r="AH32" i="1"/>
  <c r="AH14" i="1"/>
  <c r="AF100" i="1"/>
  <c r="AF99" i="1"/>
  <c r="AF88" i="1"/>
  <c r="AL93" i="1"/>
  <c r="AL94" i="1"/>
  <c r="AK77" i="1"/>
  <c r="AI36" i="1"/>
  <c r="AI10" i="1"/>
  <c r="AH36" i="1"/>
  <c r="AH10" i="1"/>
  <c r="AF91" i="1"/>
  <c r="AL96" i="1"/>
  <c r="AG97" i="1"/>
  <c r="AK78" i="1"/>
  <c r="AK48" i="1"/>
  <c r="AG87" i="1"/>
  <c r="AF76" i="1"/>
  <c r="AF7" i="1"/>
  <c r="AH67" i="1"/>
  <c r="AH16" i="1"/>
  <c r="AK11" i="1"/>
  <c r="AK57" i="1"/>
  <c r="AH70" i="1"/>
  <c r="AH84" i="1"/>
  <c r="AI70" i="1"/>
  <c r="AI84" i="1"/>
  <c r="AH54" i="1"/>
  <c r="AH71" i="1"/>
  <c r="AL9" i="1"/>
  <c r="AF77" i="1"/>
  <c r="AI45" i="1"/>
  <c r="AI65" i="1"/>
  <c r="AF8" i="1"/>
  <c r="AK40" i="1"/>
  <c r="AH45" i="1"/>
  <c r="AH65" i="1"/>
  <c r="AF55" i="1"/>
  <c r="AG55" i="1"/>
  <c r="AL8" i="1"/>
  <c r="AL27" i="1"/>
  <c r="AF86" i="1"/>
  <c r="AL28" i="1"/>
  <c r="AL55" i="1"/>
  <c r="AI51" i="1"/>
  <c r="AI69" i="1"/>
  <c r="AL4" i="1"/>
  <c r="AG95" i="1"/>
  <c r="AG85" i="1"/>
  <c r="AL91" i="1"/>
  <c r="AG96" i="1"/>
  <c r="AF98" i="1"/>
  <c r="AL103" i="1"/>
  <c r="AF102" i="1"/>
  <c r="AL86" i="1"/>
  <c r="AF92" i="1"/>
  <c r="AL97" i="1"/>
  <c r="AG102" i="1"/>
  <c r="AK54" i="1"/>
  <c r="AK89" i="1"/>
  <c r="AF93" i="1"/>
  <c r="AF94" i="1"/>
  <c r="AL98" i="1"/>
  <c r="AG103" i="1"/>
  <c r="AH69" i="1"/>
  <c r="AG92" i="1"/>
  <c r="AL99" i="1"/>
  <c r="AL100" i="1"/>
  <c r="AG100" i="1"/>
  <c r="AL77" i="1"/>
  <c r="AL88" i="1"/>
  <c r="AG93" i="1"/>
  <c r="AG94" i="1"/>
  <c r="AF95" i="1"/>
  <c r="AL78" i="1"/>
  <c r="AL89" i="1"/>
  <c r="AL90" i="1"/>
  <c r="AF96" i="1"/>
  <c r="AL101" i="1"/>
  <c r="AH88" i="1"/>
  <c r="AF46" i="1"/>
  <c r="AF50" i="1"/>
  <c r="AF39" i="1"/>
  <c r="AF84" i="1"/>
  <c r="AL46" i="1"/>
  <c r="AF24" i="1"/>
  <c r="AL53" i="1"/>
  <c r="AF10" i="1"/>
  <c r="AF19" i="1"/>
  <c r="AF36" i="1"/>
  <c r="AL84" i="1"/>
  <c r="AL19" i="1"/>
  <c r="AF9" i="1"/>
  <c r="AL51" i="1"/>
  <c r="AF54" i="1"/>
  <c r="AF35" i="1"/>
  <c r="AL38" i="1"/>
  <c r="AF38" i="1"/>
  <c r="AF66" i="1"/>
  <c r="AL47" i="1"/>
  <c r="AL26" i="1"/>
  <c r="AF4" i="1"/>
  <c r="AL5" i="1"/>
  <c r="AL21" i="1"/>
  <c r="AF42" i="1"/>
  <c r="AL67" i="1"/>
  <c r="AF69" i="1"/>
  <c r="AF75" i="1"/>
  <c r="AG80" i="1"/>
  <c r="AF85" i="1"/>
  <c r="AL85" i="1"/>
  <c r="AF87" i="1"/>
  <c r="AL87" i="1"/>
  <c r="AH4" i="1"/>
  <c r="AH5" i="1"/>
  <c r="AL6" i="1"/>
  <c r="AF30" i="1"/>
  <c r="AL63" i="1"/>
  <c r="AL64" i="1"/>
  <c r="AF70" i="1"/>
  <c r="AG75" i="1"/>
  <c r="AI4" i="1"/>
  <c r="AI5" i="1"/>
  <c r="AL20" i="1"/>
  <c r="AL31" i="1"/>
  <c r="AF58" i="1"/>
  <c r="AK9" i="1"/>
  <c r="AK26" i="1"/>
  <c r="AF11" i="1"/>
  <c r="AL23" i="1"/>
  <c r="AF25" i="1"/>
  <c r="AL44" i="1"/>
  <c r="AF48" i="1"/>
  <c r="AL48" i="1"/>
  <c r="AL52" i="1"/>
  <c r="AL71" i="1"/>
  <c r="AF81" i="1"/>
  <c r="AL81" i="1"/>
  <c r="AL83" i="1"/>
  <c r="AL11" i="1"/>
  <c r="AF17" i="1"/>
  <c r="AF32" i="1"/>
  <c r="AL32" i="1"/>
  <c r="AF37" i="1"/>
  <c r="AF57" i="1"/>
  <c r="AL59" i="1"/>
  <c r="AL61" i="1"/>
  <c r="AL72" i="1"/>
  <c r="AL16" i="1"/>
  <c r="AF16" i="1"/>
  <c r="AF12" i="1"/>
  <c r="AL12" i="1"/>
  <c r="AF18" i="1"/>
  <c r="AF22" i="1"/>
  <c r="AL22" i="1"/>
  <c r="AF29" i="1"/>
  <c r="AL29" i="1"/>
  <c r="AF51" i="1"/>
  <c r="AF56" i="1"/>
  <c r="AG57" i="1"/>
  <c r="AL60" i="1"/>
  <c r="AL79" i="1"/>
  <c r="AH29" i="1"/>
  <c r="AH8" i="1"/>
  <c r="AF10" i="4"/>
  <c r="AF15" i="1"/>
  <c r="AF6" i="1"/>
  <c r="AF41" i="1"/>
  <c r="AF43" i="1"/>
  <c r="AL42" i="1"/>
  <c r="AF68" i="1"/>
  <c r="AF73" i="1"/>
  <c r="AL54" i="1"/>
  <c r="AL69" i="1"/>
  <c r="AL75" i="1"/>
  <c r="AG73" i="1"/>
  <c r="AF74" i="1"/>
  <c r="AL76" i="1"/>
  <c r="AF82" i="1"/>
  <c r="AL33" i="1"/>
  <c r="AF28" i="1"/>
  <c r="AL34" i="1"/>
  <c r="AF26" i="1"/>
  <c r="AF59" i="1"/>
  <c r="AF63" i="1"/>
  <c r="AL43" i="1"/>
  <c r="AF67" i="1"/>
  <c r="AL68" i="1"/>
  <c r="AF71" i="1"/>
  <c r="AL73" i="1"/>
  <c r="AG76" i="1"/>
  <c r="AF83" i="1"/>
  <c r="AL41" i="1"/>
  <c r="AF5" i="1"/>
  <c r="AF44" i="1"/>
  <c r="AL45" i="1"/>
  <c r="AF52" i="1"/>
  <c r="AF31" i="1"/>
  <c r="AL56" i="1"/>
  <c r="AF60" i="1"/>
  <c r="AL62" i="1"/>
  <c r="AF64" i="1"/>
  <c r="AL65" i="1"/>
  <c r="AF47" i="1"/>
  <c r="AL49" i="1"/>
  <c r="AF72" i="1"/>
  <c r="AL74" i="1"/>
  <c r="AF78" i="1"/>
  <c r="AL80" i="1"/>
  <c r="AG83" i="1"/>
  <c r="AL15" i="1"/>
  <c r="AL50" i="1"/>
  <c r="AL13" i="1"/>
  <c r="AF79" i="1"/>
  <c r="AF27" i="1"/>
  <c r="AF20" i="1"/>
  <c r="AF61" i="1"/>
  <c r="AG78" i="1"/>
  <c r="AL18" i="1"/>
  <c r="AF33" i="1"/>
  <c r="AL58" i="1"/>
  <c r="AG79" i="1"/>
  <c r="AL7" i="1"/>
  <c r="AL14" i="1"/>
  <c r="AL39" i="1"/>
  <c r="AF34" i="1"/>
  <c r="AF23" i="1"/>
  <c r="AL25" i="1"/>
  <c r="AF45" i="1"/>
  <c r="AF53" i="1"/>
  <c r="AL40" i="1"/>
  <c r="AL70" i="1"/>
  <c r="AF80" i="1"/>
  <c r="AL82" i="1"/>
  <c r="AF40" i="1"/>
  <c r="AL57" i="1"/>
  <c r="AL30" i="1"/>
  <c r="AL10" i="1"/>
  <c r="AF21" i="1"/>
  <c r="AF62" i="1"/>
  <c r="AL35" i="1"/>
  <c r="AF65" i="1"/>
  <c r="AL66" i="1"/>
  <c r="AF49" i="1"/>
  <c r="AF13" i="1"/>
  <c r="AL24" i="1"/>
  <c r="AF14" i="1"/>
  <c r="AL17" i="1"/>
  <c r="AL37" i="1"/>
  <c r="AL36" i="1"/>
  <c r="H25" i="1"/>
  <c r="T4" i="1"/>
  <c r="AK14" i="1" s="1"/>
  <c r="AE82" i="1"/>
  <c r="AE102" i="1"/>
  <c r="AB71" i="1"/>
  <c r="AP71" i="1" s="1"/>
  <c r="AE77" i="1"/>
  <c r="AB51" i="1"/>
  <c r="AP51" i="1" s="1"/>
  <c r="AE68" i="1"/>
  <c r="AC84" i="1"/>
  <c r="AD66" i="1"/>
  <c r="AC86" i="1"/>
  <c r="AC89" i="1"/>
  <c r="AB72" i="1"/>
  <c r="AP72" i="1" s="1"/>
  <c r="AE96" i="1"/>
  <c r="AE53" i="1"/>
  <c r="AE54" i="1"/>
  <c r="AE58" i="1"/>
  <c r="AC51" i="1"/>
  <c r="AE64" i="1"/>
  <c r="AD44" i="1"/>
  <c r="AC31" i="1"/>
  <c r="AE80" i="1"/>
  <c r="AE66" i="1"/>
  <c r="AD102" i="1"/>
  <c r="AE97" i="1"/>
  <c r="AE40" i="1"/>
  <c r="AD25" i="1"/>
  <c r="AC46" i="1"/>
  <c r="AD55" i="1"/>
  <c r="AE46" i="1"/>
  <c r="AB40" i="1"/>
  <c r="AP40" i="1" s="1"/>
  <c r="AC56" i="1"/>
  <c r="AD91" i="1"/>
  <c r="AB103" i="1"/>
  <c r="AE25" i="1"/>
  <c r="AE44" i="1"/>
  <c r="AE26" i="1"/>
  <c r="AD64" i="1"/>
  <c r="AC83" i="1"/>
  <c r="AE57" i="1"/>
  <c r="AB75" i="1"/>
  <c r="AP75" i="1" s="1"/>
  <c r="AC96" i="1"/>
  <c r="AB69" i="1"/>
  <c r="AP69" i="1" s="1"/>
  <c r="AC85" i="1"/>
  <c r="AE18" i="1"/>
  <c r="AC35" i="1"/>
  <c r="AE70" i="1"/>
  <c r="AB78" i="1"/>
  <c r="AD78" i="1"/>
  <c r="AE12" i="1"/>
  <c r="AE22" i="1"/>
  <c r="AE33" i="1"/>
  <c r="AD18" i="1"/>
  <c r="AE17" i="1"/>
  <c r="AC16" i="1"/>
  <c r="AE16" i="1"/>
  <c r="AD16" i="1"/>
  <c r="AB16" i="1"/>
  <c r="AE14" i="1"/>
  <c r="AD14" i="1"/>
  <c r="AB29" i="1"/>
  <c r="AC57" i="1"/>
  <c r="AE6" i="1"/>
  <c r="AD6" i="1"/>
  <c r="AB9" i="1"/>
  <c r="AD9" i="1"/>
  <c r="AC9" i="1"/>
  <c r="AE9" i="1"/>
  <c r="AE15" i="1"/>
  <c r="AD15" i="1"/>
  <c r="AC15" i="1"/>
  <c r="AB15" i="1"/>
  <c r="AE36" i="1"/>
  <c r="AC37" i="1"/>
  <c r="AE5" i="1"/>
  <c r="AE7" i="1"/>
  <c r="AC7" i="1"/>
  <c r="AD7" i="1"/>
  <c r="AB7" i="1"/>
  <c r="AE10" i="1"/>
  <c r="AE11" i="1"/>
  <c r="AD13" i="1"/>
  <c r="AE13" i="1"/>
  <c r="AE24" i="1"/>
  <c r="AE31" i="1"/>
  <c r="AD31" i="1"/>
  <c r="AC61" i="1"/>
  <c r="AC13" i="1"/>
  <c r="AB30" i="1"/>
  <c r="AE30" i="1"/>
  <c r="AD30" i="1"/>
  <c r="AC30" i="1"/>
  <c r="AE4" i="1"/>
  <c r="AD52" i="1"/>
  <c r="AE34" i="1"/>
  <c r="AD34" i="1"/>
  <c r="AC34" i="1"/>
  <c r="AB34" i="1"/>
  <c r="AD54" i="1"/>
  <c r="AD60" i="1"/>
  <c r="AB60" i="1"/>
  <c r="AC8" i="1"/>
  <c r="AE27" i="1"/>
  <c r="AC27" i="1"/>
  <c r="AB41" i="1"/>
  <c r="AE41" i="1"/>
  <c r="AC32" i="1"/>
  <c r="AD29" i="1"/>
  <c r="AE28" i="1"/>
  <c r="AC28" i="1"/>
  <c r="AE20" i="1"/>
  <c r="AC20" i="1"/>
  <c r="AD46" i="1"/>
  <c r="AC24" i="1"/>
  <c r="AB63" i="1"/>
  <c r="AE63" i="1"/>
  <c r="AE49" i="1"/>
  <c r="AD49" i="1"/>
  <c r="AC49" i="1"/>
  <c r="AB49" i="1"/>
  <c r="AC99" i="1"/>
  <c r="AC14" i="1"/>
  <c r="AB28" i="1"/>
  <c r="AD51" i="1"/>
  <c r="AB36" i="1"/>
  <c r="AD37" i="1"/>
  <c r="AB38" i="1"/>
  <c r="AD28" i="1"/>
  <c r="AD20" i="1"/>
  <c r="AE51" i="1"/>
  <c r="AD53" i="1"/>
  <c r="AC26" i="1"/>
  <c r="AE56" i="1"/>
  <c r="AB56" i="1"/>
  <c r="AC63" i="1"/>
  <c r="AC66" i="1"/>
  <c r="AD73" i="1"/>
  <c r="AE73" i="1"/>
  <c r="AC73" i="1"/>
  <c r="AB73" i="1"/>
  <c r="AE74" i="1"/>
  <c r="AD74" i="1"/>
  <c r="AC74" i="1"/>
  <c r="AB74" i="1"/>
  <c r="AC75" i="1"/>
  <c r="AC77" i="1"/>
  <c r="AD79" i="1"/>
  <c r="AE79" i="1"/>
  <c r="AB79" i="1"/>
  <c r="AC79" i="1"/>
  <c r="AC55" i="1"/>
  <c r="AD92" i="1"/>
  <c r="AB92" i="1"/>
  <c r="AE92" i="1"/>
  <c r="AD95" i="1"/>
  <c r="AC95" i="1"/>
  <c r="AC21" i="1"/>
  <c r="AC40" i="1"/>
  <c r="AB98" i="1"/>
  <c r="AE98" i="1"/>
  <c r="AD98" i="1"/>
  <c r="AD40" i="1"/>
  <c r="AD27" i="1"/>
  <c r="AC98" i="1"/>
  <c r="AE48" i="1"/>
  <c r="AC48" i="1"/>
  <c r="AD42" i="1"/>
  <c r="AC42" i="1"/>
  <c r="AB42" i="1"/>
  <c r="AE42" i="1"/>
  <c r="AB66" i="1"/>
  <c r="AC45" i="1"/>
  <c r="AB45" i="1"/>
  <c r="AB48" i="1"/>
  <c r="AD26" i="1"/>
  <c r="AD63" i="1"/>
  <c r="AD43" i="1"/>
  <c r="AE43" i="1"/>
  <c r="AB43" i="1"/>
  <c r="AE65" i="1"/>
  <c r="AB65" i="1"/>
  <c r="AC65" i="1"/>
  <c r="AD67" i="1"/>
  <c r="AC67" i="1"/>
  <c r="AE67" i="1"/>
  <c r="AB67" i="1"/>
  <c r="AD97" i="1"/>
  <c r="AB61" i="1"/>
  <c r="AE61" i="1"/>
  <c r="AD61" i="1"/>
  <c r="AC70" i="1"/>
  <c r="AB70" i="1"/>
  <c r="AC19" i="1"/>
  <c r="AB37" i="1"/>
  <c r="AE39" i="1"/>
  <c r="AC39" i="1"/>
  <c r="AD58" i="1"/>
  <c r="AC68" i="1"/>
  <c r="AD69" i="1"/>
  <c r="AE69" i="1"/>
  <c r="AC69" i="1"/>
  <c r="AC17" i="1"/>
  <c r="AC53" i="1"/>
  <c r="AB53" i="1"/>
  <c r="AB58" i="1"/>
  <c r="AB59" i="1"/>
  <c r="AE59" i="1"/>
  <c r="AC59" i="1"/>
  <c r="AE47" i="1"/>
  <c r="AD47" i="1"/>
  <c r="AC47" i="1"/>
  <c r="AB47" i="1"/>
  <c r="AD81" i="1"/>
  <c r="AB81" i="1"/>
  <c r="AE81" i="1"/>
  <c r="AB10" i="1"/>
  <c r="AB11" i="1"/>
  <c r="AB4" i="1"/>
  <c r="AC10" i="1"/>
  <c r="AC36" i="1"/>
  <c r="AB19" i="1"/>
  <c r="AE37" i="1"/>
  <c r="AB23" i="1"/>
  <c r="AC4" i="1"/>
  <c r="AC5" i="1"/>
  <c r="AD8" i="1"/>
  <c r="AD10" i="1"/>
  <c r="AB12" i="1"/>
  <c r="AB22" i="1"/>
  <c r="AC33" i="1"/>
  <c r="AB21" i="1"/>
  <c r="AD36" i="1"/>
  <c r="AD19" i="1"/>
  <c r="AC38" i="1"/>
  <c r="AB25" i="1"/>
  <c r="AB44" i="1"/>
  <c r="AD48" i="1"/>
  <c r="AE52" i="1"/>
  <c r="AB52" i="1"/>
  <c r="AD56" i="1"/>
  <c r="AE62" i="1"/>
  <c r="AD62" i="1"/>
  <c r="AB62" i="1"/>
  <c r="AC43" i="1"/>
  <c r="AD65" i="1"/>
  <c r="AE71" i="1"/>
  <c r="AC71" i="1"/>
  <c r="AC81" i="1"/>
  <c r="AE89" i="1"/>
  <c r="AC92" i="1"/>
  <c r="AB100" i="1"/>
  <c r="AE100" i="1"/>
  <c r="AD100" i="1"/>
  <c r="AC100" i="1"/>
  <c r="AC11" i="1"/>
  <c r="AE29" i="1"/>
  <c r="AC29" i="1"/>
  <c r="AB27" i="1"/>
  <c r="AC41" i="1"/>
  <c r="AE83" i="1"/>
  <c r="AD39" i="1"/>
  <c r="AB5" i="1"/>
  <c r="AB8" i="1"/>
  <c r="AD11" i="1"/>
  <c r="AB33" i="1"/>
  <c r="AD4" i="1"/>
  <c r="AD5" i="1"/>
  <c r="AE8" i="1"/>
  <c r="AC12" i="1"/>
  <c r="AB18" i="1"/>
  <c r="AC22" i="1"/>
  <c r="AB32" i="1"/>
  <c r="AD33" i="1"/>
  <c r="AD21" i="1"/>
  <c r="AE19" i="1"/>
  <c r="AD38" i="1"/>
  <c r="AC23" i="1"/>
  <c r="AE50" i="1"/>
  <c r="AD50" i="1"/>
  <c r="AC50" i="1"/>
  <c r="AB50" i="1"/>
  <c r="AC52" i="1"/>
  <c r="AB57" i="1"/>
  <c r="AD57" i="1"/>
  <c r="AC62" i="1"/>
  <c r="AB64" i="1"/>
  <c r="AC64" i="1"/>
  <c r="AD80" i="1"/>
  <c r="AC80" i="1"/>
  <c r="AB80" i="1"/>
  <c r="AC97" i="1"/>
  <c r="AF7" i="4"/>
  <c r="AE76" i="1"/>
  <c r="AD76" i="1"/>
  <c r="AC76" i="1"/>
  <c r="AB76" i="1"/>
  <c r="AE85" i="1"/>
  <c r="AD35" i="1"/>
  <c r="AB35" i="1"/>
  <c r="AE84" i="1"/>
  <c r="AD84" i="1"/>
  <c r="AB84" i="1"/>
  <c r="AB39" i="1"/>
  <c r="AB26" i="1"/>
  <c r="AD41" i="1"/>
  <c r="AD75" i="1"/>
  <c r="AE75" i="1"/>
  <c r="AC6" i="1"/>
  <c r="AB20" i="1"/>
  <c r="AB91" i="1"/>
  <c r="AE95" i="1"/>
  <c r="AB13" i="1"/>
  <c r="AB24" i="1"/>
  <c r="AD12" i="1"/>
  <c r="AC18" i="1"/>
  <c r="AB17" i="1"/>
  <c r="AD22" i="1"/>
  <c r="AD32" i="1"/>
  <c r="AE21" i="1"/>
  <c r="AE38" i="1"/>
  <c r="AD23" i="1"/>
  <c r="AC25" i="1"/>
  <c r="AC44" i="1"/>
  <c r="AD45" i="1"/>
  <c r="AB54" i="1"/>
  <c r="AC54" i="1"/>
  <c r="AB31" i="1"/>
  <c r="AD59" i="1"/>
  <c r="AE72" i="1"/>
  <c r="AC72" i="1"/>
  <c r="AD72" i="1"/>
  <c r="AD82" i="1"/>
  <c r="AC82" i="1"/>
  <c r="AB82" i="1"/>
  <c r="AD87" i="1"/>
  <c r="AB87" i="1"/>
  <c r="AE87" i="1"/>
  <c r="AC87" i="1"/>
  <c r="AB46" i="1"/>
  <c r="AD70" i="1"/>
  <c r="AD88" i="1"/>
  <c r="AB88" i="1"/>
  <c r="AE88" i="1"/>
  <c r="AC88" i="1"/>
  <c r="AC58" i="1"/>
  <c r="AE35" i="1"/>
  <c r="AD90" i="1"/>
  <c r="AB90" i="1"/>
  <c r="AC90" i="1"/>
  <c r="AE90" i="1"/>
  <c r="AB6" i="1"/>
  <c r="AD24" i="1"/>
  <c r="AB14" i="1"/>
  <c r="AD17" i="1"/>
  <c r="AE32" i="1"/>
  <c r="AE23" i="1"/>
  <c r="AE45" i="1"/>
  <c r="AE60" i="1"/>
  <c r="AC60" i="1"/>
  <c r="AE78" i="1"/>
  <c r="AC78" i="1"/>
  <c r="AE86" i="1"/>
  <c r="AD86" i="1"/>
  <c r="AB86" i="1"/>
  <c r="AE99" i="1"/>
  <c r="AE93" i="1"/>
  <c r="AD93" i="1"/>
  <c r="AB93" i="1"/>
  <c r="AB94" i="1"/>
  <c r="AE94" i="1"/>
  <c r="AC94" i="1"/>
  <c r="AD94" i="1"/>
  <c r="AE91" i="1"/>
  <c r="AC91" i="1"/>
  <c r="AC93" i="1"/>
  <c r="AB101" i="1"/>
  <c r="AD77" i="1"/>
  <c r="AB77" i="1"/>
  <c r="AD85" i="1"/>
  <c r="AB85" i="1"/>
  <c r="AD89" i="1"/>
  <c r="AD68" i="1"/>
  <c r="AB68" i="1"/>
  <c r="AB89" i="1"/>
  <c r="AB95" i="1"/>
  <c r="AE55" i="1"/>
  <c r="AB55" i="1"/>
  <c r="AB96" i="1"/>
  <c r="AD96" i="1"/>
  <c r="AD103" i="1"/>
  <c r="AC103" i="1"/>
  <c r="AE103" i="1"/>
  <c r="AD71" i="1"/>
  <c r="AD83" i="1"/>
  <c r="AB83" i="1"/>
  <c r="AB102" i="1"/>
  <c r="AC102" i="1"/>
  <c r="AB97" i="1"/>
  <c r="AD101" i="1"/>
  <c r="AD99" i="1"/>
  <c r="AC101" i="1"/>
  <c r="AF9" i="4"/>
  <c r="AE101" i="1"/>
  <c r="AB99" i="1"/>
  <c r="H30" i="1"/>
  <c r="H60" i="1" l="1"/>
  <c r="H11" i="1"/>
  <c r="H73" i="1"/>
  <c r="H8" i="1"/>
  <c r="H22" i="1"/>
  <c r="H72" i="1"/>
  <c r="H10" i="1"/>
  <c r="AJ13" i="1"/>
  <c r="H67" i="1"/>
  <c r="H4" i="1"/>
  <c r="H53" i="1"/>
  <c r="AJ61" i="1"/>
  <c r="H34" i="1"/>
  <c r="AJ44" i="1"/>
  <c r="H12" i="1"/>
  <c r="AJ6" i="1"/>
  <c r="H7" i="1"/>
  <c r="H64" i="1"/>
  <c r="H62" i="1"/>
  <c r="H20" i="1"/>
  <c r="H16" i="1"/>
  <c r="H35" i="1"/>
  <c r="H50" i="1"/>
  <c r="AG90" i="1"/>
  <c r="H13" i="1"/>
  <c r="AG56" i="1"/>
  <c r="H24" i="1"/>
  <c r="AG74" i="1"/>
  <c r="H27" i="1"/>
  <c r="AG47" i="1"/>
  <c r="H14" i="1"/>
  <c r="AG43" i="1"/>
  <c r="H42" i="1"/>
  <c r="AG69" i="1"/>
  <c r="H49" i="1"/>
  <c r="AG67" i="1"/>
  <c r="H68" i="1"/>
  <c r="AG68" i="1"/>
  <c r="AJ51" i="1"/>
  <c r="AJ93" i="1"/>
  <c r="AJ49" i="1"/>
  <c r="AG88" i="1"/>
  <c r="AJ59" i="1"/>
  <c r="AH60" i="1"/>
  <c r="AH56" i="1"/>
  <c r="AJ41" i="1"/>
  <c r="AJ94" i="1"/>
  <c r="AJ22" i="1"/>
  <c r="AG49" i="1"/>
  <c r="AG98" i="1"/>
  <c r="AK91" i="1"/>
  <c r="AG81" i="1"/>
  <c r="AJ20" i="1"/>
  <c r="AJ85" i="1"/>
  <c r="AJ9" i="1"/>
  <c r="AJ43" i="1"/>
  <c r="AJ53" i="1"/>
  <c r="AH99" i="1"/>
  <c r="AH31" i="1"/>
  <c r="AJ52" i="1"/>
  <c r="AG46" i="1"/>
  <c r="AG53" i="1"/>
  <c r="AJ7" i="1"/>
  <c r="AJ48" i="1"/>
  <c r="AG91" i="1"/>
  <c r="AJ17" i="1"/>
  <c r="AK6" i="1"/>
  <c r="AJ57" i="1"/>
  <c r="AH30" i="1"/>
  <c r="AH23" i="1"/>
  <c r="AJ24" i="1"/>
  <c r="AH51" i="1"/>
  <c r="AJ69" i="1"/>
  <c r="AJ76" i="1"/>
  <c r="AJ5" i="1"/>
  <c r="AJ100" i="1"/>
  <c r="AJ34" i="1"/>
  <c r="AG29" i="1"/>
  <c r="AJ98" i="1"/>
  <c r="AJ102" i="1"/>
  <c r="AK79" i="1"/>
  <c r="AK82" i="1"/>
  <c r="AJ97" i="1"/>
  <c r="AJ101" i="1"/>
  <c r="AJ10" i="1"/>
  <c r="AJ99" i="1"/>
  <c r="AG82" i="1"/>
  <c r="AJ64" i="1"/>
  <c r="AG23" i="1"/>
  <c r="AG62" i="1"/>
  <c r="AJ32" i="1"/>
  <c r="AJ60" i="1"/>
  <c r="AJ58" i="1"/>
  <c r="AJ11" i="1"/>
  <c r="AG61" i="1"/>
  <c r="AJ81" i="1"/>
  <c r="AJ23" i="1"/>
  <c r="AJ95" i="1"/>
  <c r="AJ67" i="1"/>
  <c r="AJ92" i="1"/>
  <c r="AJ12" i="1"/>
  <c r="AJ96" i="1"/>
  <c r="AH48" i="1"/>
  <c r="AH87" i="1"/>
  <c r="AG86" i="1"/>
  <c r="AJ83" i="1"/>
  <c r="AJ84" i="1"/>
  <c r="AJ50" i="1"/>
  <c r="AJ35" i="1"/>
  <c r="AJ66" i="1"/>
  <c r="AJ18" i="1"/>
  <c r="AJ8" i="1"/>
  <c r="AJ62" i="1"/>
  <c r="AJ63" i="1"/>
  <c r="AG13" i="1"/>
  <c r="AH27" i="1"/>
  <c r="AG59" i="1"/>
  <c r="AG32" i="1"/>
  <c r="AK36" i="1"/>
  <c r="AK32" i="1"/>
  <c r="AG41" i="1"/>
  <c r="AH20" i="1"/>
  <c r="AH22" i="1"/>
  <c r="AG31" i="1"/>
  <c r="AG58" i="1"/>
  <c r="AG54" i="1"/>
  <c r="AG35" i="1"/>
  <c r="AG18" i="1"/>
  <c r="AG8" i="1"/>
  <c r="AG28" i="1"/>
  <c r="AK10" i="1"/>
  <c r="AG27" i="1"/>
  <c r="AG77" i="1"/>
  <c r="AG30" i="1"/>
  <c r="AH19" i="1"/>
  <c r="AH43" i="1"/>
  <c r="AG34" i="1"/>
  <c r="AG22" i="1"/>
  <c r="AG44" i="1"/>
  <c r="AH7" i="1"/>
  <c r="AH50" i="1"/>
  <c r="AG11" i="1"/>
  <c r="AG24" i="1"/>
  <c r="AG72" i="1"/>
  <c r="AG38" i="1"/>
  <c r="AK70" i="1"/>
  <c r="AK84" i="1"/>
  <c r="AG50" i="1"/>
  <c r="AH68" i="1"/>
  <c r="AH83" i="1"/>
  <c r="AG84" i="1"/>
  <c r="AG63" i="1"/>
  <c r="AH15" i="1"/>
  <c r="AH73" i="1"/>
  <c r="AK45" i="1"/>
  <c r="AK65" i="1"/>
  <c r="AG40" i="1"/>
  <c r="AG65" i="1"/>
  <c r="AG33" i="1"/>
  <c r="AG25" i="1"/>
  <c r="AG52" i="1"/>
  <c r="AG39" i="1"/>
  <c r="AH90" i="1"/>
  <c r="AH6" i="1"/>
  <c r="AG17" i="1"/>
  <c r="AG64" i="1"/>
  <c r="AG15" i="1"/>
  <c r="AG21" i="1"/>
  <c r="AG89" i="1"/>
  <c r="AG70" i="1"/>
  <c r="AG71" i="1"/>
  <c r="AK51" i="1"/>
  <c r="AK69" i="1"/>
  <c r="AG99" i="1"/>
  <c r="AG4" i="1"/>
  <c r="AG101" i="1"/>
  <c r="AG48" i="1"/>
  <c r="AG51" i="1"/>
  <c r="AG60" i="1"/>
  <c r="AG9" i="1"/>
  <c r="AH13" i="1"/>
  <c r="AH46" i="1"/>
  <c r="AG66" i="1"/>
  <c r="AG37" i="1"/>
  <c r="AK4" i="1"/>
  <c r="AK5" i="1"/>
  <c r="AG5" i="1"/>
  <c r="AG26" i="1"/>
  <c r="AG20" i="1"/>
  <c r="AG42" i="1"/>
  <c r="AG45" i="1"/>
  <c r="AG12" i="1"/>
  <c r="AG36" i="1"/>
  <c r="AG14" i="1"/>
  <c r="AG7" i="1"/>
  <c r="AH44" i="1"/>
  <c r="AH11" i="1"/>
  <c r="AG16" i="1"/>
  <c r="AG10" i="1"/>
  <c r="AG6" i="1"/>
  <c r="AG19" i="1"/>
  <c r="AP103" i="1"/>
  <c r="AP67" i="1"/>
  <c r="AP30" i="1"/>
  <c r="AP32" i="1"/>
  <c r="AP44" i="1"/>
  <c r="AP31" i="1"/>
  <c r="AP25" i="1"/>
  <c r="AP35" i="1"/>
  <c r="AP58" i="1"/>
  <c r="AP98" i="1"/>
  <c r="AP74" i="1"/>
  <c r="AP29" i="1"/>
  <c r="AP6" i="1"/>
  <c r="AP64" i="1"/>
  <c r="AP65" i="1"/>
  <c r="AP45" i="1"/>
  <c r="AP15" i="1"/>
  <c r="AP9" i="1"/>
  <c r="AP8" i="1"/>
  <c r="AP20" i="1"/>
  <c r="AP55" i="1"/>
  <c r="AP50" i="1"/>
  <c r="AP63" i="1"/>
  <c r="AP86" i="1"/>
  <c r="AP80" i="1"/>
  <c r="AP81" i="1"/>
  <c r="AP42" i="1"/>
  <c r="AP28" i="1"/>
  <c r="AP37" i="1"/>
  <c r="AP96" i="1"/>
  <c r="AP61" i="1"/>
  <c r="AP34" i="1"/>
  <c r="AP10" i="1"/>
  <c r="AP59" i="1"/>
  <c r="AP48" i="1"/>
  <c r="AP41" i="1"/>
  <c r="AP97" i="1"/>
  <c r="AP94" i="1"/>
  <c r="AP24" i="1"/>
  <c r="AP100" i="1"/>
  <c r="AP21" i="1"/>
  <c r="AP23" i="1"/>
  <c r="AP43" i="1"/>
  <c r="AP99" i="1"/>
  <c r="AP36" i="1"/>
  <c r="AP11" i="1"/>
  <c r="AP27" i="1"/>
  <c r="AP66" i="1"/>
  <c r="AP85" i="1"/>
  <c r="AP93" i="1"/>
  <c r="AP90" i="1"/>
  <c r="AP87" i="1"/>
  <c r="AP13" i="1"/>
  <c r="AP53" i="1"/>
  <c r="AP79" i="1"/>
  <c r="AP73" i="1"/>
  <c r="AP38" i="1"/>
  <c r="AP91" i="1"/>
  <c r="AP78" i="1"/>
  <c r="AP12" i="1"/>
  <c r="AP68" i="1"/>
  <c r="AP84" i="1"/>
  <c r="AP62" i="1"/>
  <c r="AP101" i="1"/>
  <c r="AP14" i="1"/>
  <c r="AP17" i="1"/>
  <c r="AP88" i="1"/>
  <c r="AP102" i="1"/>
  <c r="AP95" i="1"/>
  <c r="AP46" i="1"/>
  <c r="AP26" i="1"/>
  <c r="AP52" i="1"/>
  <c r="AP19" i="1"/>
  <c r="AP47" i="1"/>
  <c r="AP70" i="1"/>
  <c r="AP60" i="1"/>
  <c r="AP16" i="1"/>
  <c r="AP89" i="1"/>
  <c r="AP57" i="1"/>
  <c r="AP4" i="1"/>
  <c r="AP92" i="1"/>
  <c r="AP77" i="1"/>
  <c r="AP5" i="1"/>
  <c r="AP54" i="1"/>
  <c r="AP18" i="1"/>
  <c r="AP83" i="1"/>
  <c r="AP82" i="1"/>
  <c r="AP39" i="1"/>
  <c r="AP76" i="1"/>
  <c r="AP33" i="1"/>
  <c r="AP22" i="1"/>
  <c r="AP56" i="1"/>
  <c r="AP49" i="1"/>
  <c r="AP7" i="1"/>
  <c r="AO4" i="1" l="1"/>
  <c r="AN4" i="1"/>
  <c r="AR4" i="1" s="1"/>
  <c r="AM4" i="1"/>
  <c r="AQ4" i="1" l="1"/>
  <c r="AM102" i="1" l="1"/>
  <c r="AO44" i="1"/>
  <c r="AN94" i="1"/>
  <c r="AR94" i="1" s="1"/>
  <c r="AO80" i="1"/>
  <c r="AN80" i="1"/>
  <c r="AR80" i="1" s="1"/>
  <c r="AO54" i="1"/>
  <c r="AO30" i="1"/>
  <c r="AM66" i="1"/>
  <c r="AM48" i="1"/>
  <c r="AM61" i="1"/>
  <c r="AM53" i="1"/>
  <c r="AQ53" i="1" s="1"/>
  <c r="AN37" i="1"/>
  <c r="AR37" i="1" s="1"/>
  <c r="AM34" i="1"/>
  <c r="AN29" i="1"/>
  <c r="AR29" i="1" s="1"/>
  <c r="AM96" i="1"/>
  <c r="AQ96" i="1" s="1"/>
  <c r="AM79" i="1"/>
  <c r="AO45" i="1"/>
  <c r="AM75" i="1"/>
  <c r="AO74" i="1"/>
  <c r="AO32" i="1"/>
  <c r="AM97" i="1"/>
  <c r="AN28" i="1"/>
  <c r="AR28" i="1" s="1"/>
  <c r="AN93" i="1"/>
  <c r="AR93" i="1" s="1"/>
  <c r="AO12" i="1"/>
  <c r="AN12" i="1"/>
  <c r="AR12" i="1" s="1"/>
  <c r="AO69" i="1"/>
  <c r="AM42" i="1"/>
  <c r="AO87" i="1"/>
  <c r="AM77" i="1"/>
  <c r="AM25" i="1"/>
  <c r="AQ25" i="1" s="1"/>
  <c r="AM95" i="1"/>
  <c r="AQ95" i="1" s="1"/>
  <c r="AO49" i="1"/>
  <c r="AN60" i="1"/>
  <c r="AR60" i="1" s="1"/>
  <c r="AO62" i="1"/>
  <c r="AN33" i="1"/>
  <c r="AR33" i="1" s="1"/>
  <c r="AO17" i="1"/>
  <c r="AM10" i="1"/>
  <c r="AQ10" i="1" s="1"/>
  <c r="AN10" i="1"/>
  <c r="AR10" i="1" s="1"/>
  <c r="AN90" i="1"/>
  <c r="AR90" i="1" s="1"/>
  <c r="AM90" i="1"/>
  <c r="AO84" i="1"/>
  <c r="AN36" i="1"/>
  <c r="AR36" i="1" s="1"/>
  <c r="AN98" i="1"/>
  <c r="AR98" i="1" s="1"/>
  <c r="AN14" i="1"/>
  <c r="AR14" i="1" s="1"/>
  <c r="AM14" i="1"/>
  <c r="AO20" i="1"/>
  <c r="AN103" i="1"/>
  <c r="AR103" i="1" s="1"/>
  <c r="AN27" i="1"/>
  <c r="AR27" i="1" s="1"/>
  <c r="AN9" i="1"/>
  <c r="AR9" i="1" s="1"/>
  <c r="AN55" i="1"/>
  <c r="AR55" i="1" s="1"/>
  <c r="AM70" i="1"/>
  <c r="AN56" i="1"/>
  <c r="AR56" i="1" s="1"/>
  <c r="AO58" i="1"/>
  <c r="AO52" i="1"/>
  <c r="AM15" i="1"/>
  <c r="AQ15" i="1" s="1"/>
  <c r="AO38" i="1"/>
  <c r="AN8" i="1"/>
  <c r="AR8" i="1" s="1"/>
  <c r="AM65" i="1"/>
  <c r="AM51" i="1"/>
  <c r="AQ51" i="1" s="1"/>
  <c r="AN41" i="1"/>
  <c r="AR41" i="1" s="1"/>
  <c r="AN35" i="1"/>
  <c r="AR35" i="1" s="1"/>
  <c r="AM43" i="1"/>
  <c r="AM89" i="1"/>
  <c r="AQ89" i="1" s="1"/>
  <c r="AM18" i="1"/>
  <c r="AN78" i="1"/>
  <c r="AR78" i="1" s="1"/>
  <c r="AO23" i="1"/>
  <c r="AN47" i="1"/>
  <c r="AR47" i="1" s="1"/>
  <c r="AN83" i="1"/>
  <c r="AR83" i="1" s="1"/>
  <c r="AO82" i="1"/>
  <c r="AM59" i="1"/>
  <c r="AQ59" i="1" s="1"/>
  <c r="AN50" i="1"/>
  <c r="AR50" i="1" s="1"/>
  <c r="AN46" i="1"/>
  <c r="AR46" i="1" s="1"/>
  <c r="AM39" i="1"/>
  <c r="AO85" i="1"/>
  <c r="AN76" i="1"/>
  <c r="AR76" i="1" s="1"/>
  <c r="AM81" i="1"/>
  <c r="AO57" i="1"/>
  <c r="AO88" i="1"/>
  <c r="AM40" i="1"/>
  <c r="AN6" i="1"/>
  <c r="AR6" i="1" s="1"/>
  <c r="AO99" i="1"/>
  <c r="AN26" i="1"/>
  <c r="AR26" i="1" s="1"/>
  <c r="AO73" i="1"/>
  <c r="AM101" i="1"/>
  <c r="AQ101" i="1" s="1"/>
  <c r="AN23" i="1" l="1"/>
  <c r="AR23" i="1" s="1"/>
  <c r="AN73" i="1"/>
  <c r="AR73" i="1" s="1"/>
  <c r="AN96" i="1"/>
  <c r="AR96" i="1" s="1"/>
  <c r="AN49" i="1"/>
  <c r="AR49" i="1" s="1"/>
  <c r="AM17" i="1"/>
  <c r="AQ17" i="1" s="1"/>
  <c r="AM33" i="1"/>
  <c r="AQ33" i="1" s="1"/>
  <c r="AM87" i="1"/>
  <c r="AQ87" i="1" s="1"/>
  <c r="AM37" i="1"/>
  <c r="AQ37" i="1" s="1"/>
  <c r="AN102" i="1"/>
  <c r="AR102" i="1" s="1"/>
  <c r="AN38" i="1"/>
  <c r="AR38" i="1" s="1"/>
  <c r="AM98" i="1"/>
  <c r="AQ98" i="1" s="1"/>
  <c r="AN82" i="1"/>
  <c r="AR82" i="1" s="1"/>
  <c r="AO96" i="1"/>
  <c r="AM85" i="1"/>
  <c r="AQ85" i="1" s="1"/>
  <c r="AM83" i="1"/>
  <c r="AQ83" i="1" s="1"/>
  <c r="AM36" i="1"/>
  <c r="AQ36" i="1" s="1"/>
  <c r="AM49" i="1"/>
  <c r="AQ49" i="1" s="1"/>
  <c r="AN45" i="1"/>
  <c r="AR45" i="1" s="1"/>
  <c r="AM103" i="1"/>
  <c r="AQ103" i="1" s="1"/>
  <c r="AM62" i="1"/>
  <c r="AQ62" i="1" s="1"/>
  <c r="AO27" i="1"/>
  <c r="AN52" i="1"/>
  <c r="AR52" i="1" s="1"/>
  <c r="AN53" i="1"/>
  <c r="AR53" i="1" s="1"/>
  <c r="AN58" i="1"/>
  <c r="AR58" i="1" s="1"/>
  <c r="AM60" i="1"/>
  <c r="AQ60" i="1" s="1"/>
  <c r="AN61" i="1"/>
  <c r="AR61" i="1" s="1"/>
  <c r="AO33" i="1"/>
  <c r="AO14" i="1"/>
  <c r="AN74" i="1"/>
  <c r="AR74" i="1" s="1"/>
  <c r="AO34" i="1"/>
  <c r="AM58" i="1"/>
  <c r="AQ58" i="1" s="1"/>
  <c r="AM69" i="1"/>
  <c r="AQ69" i="1" s="1"/>
  <c r="AN32" i="1"/>
  <c r="AR32" i="1" s="1"/>
  <c r="AN48" i="1"/>
  <c r="AR48" i="1" s="1"/>
  <c r="AQ102" i="1"/>
  <c r="AO76" i="1"/>
  <c r="AM76" i="1"/>
  <c r="AQ76" i="1" s="1"/>
  <c r="AN65" i="1"/>
  <c r="AR65" i="1" s="1"/>
  <c r="AN39" i="1"/>
  <c r="AR39" i="1" s="1"/>
  <c r="AO65" i="1"/>
  <c r="AO37" i="1"/>
  <c r="AN85" i="1"/>
  <c r="AR85" i="1" s="1"/>
  <c r="AM80" i="1"/>
  <c r="AN17" i="1"/>
  <c r="AR17" i="1" s="1"/>
  <c r="AO102" i="1"/>
  <c r="AO39" i="1"/>
  <c r="AN44" i="1"/>
  <c r="AR44" i="1" s="1"/>
  <c r="AO36" i="1"/>
  <c r="AM52" i="1"/>
  <c r="AQ52" i="1" s="1"/>
  <c r="AM45" i="1"/>
  <c r="AQ45" i="1" s="1"/>
  <c r="AM73" i="1"/>
  <c r="AQ73" i="1" s="1"/>
  <c r="AM12" i="1"/>
  <c r="AM32" i="1"/>
  <c r="AN69" i="1"/>
  <c r="AR69" i="1" s="1"/>
  <c r="AM54" i="1"/>
  <c r="AQ54" i="1" s="1"/>
  <c r="AN79" i="1"/>
  <c r="AR79" i="1" s="1"/>
  <c r="AO97" i="1"/>
  <c r="AN70" i="1"/>
  <c r="AR70" i="1" s="1"/>
  <c r="AO56" i="1"/>
  <c r="AO43" i="1"/>
  <c r="AM26" i="1"/>
  <c r="AM23" i="1"/>
  <c r="AQ23" i="1" s="1"/>
  <c r="AM38" i="1"/>
  <c r="AN99" i="1"/>
  <c r="AR99" i="1" s="1"/>
  <c r="AM28" i="1"/>
  <c r="AQ28" i="1" s="1"/>
  <c r="AM74" i="1"/>
  <c r="AQ74" i="1" s="1"/>
  <c r="AN97" i="1"/>
  <c r="AR97" i="1" s="1"/>
  <c r="AO83" i="1"/>
  <c r="AO75" i="1"/>
  <c r="AO50" i="1"/>
  <c r="AN81" i="1"/>
  <c r="AR81" i="1" s="1"/>
  <c r="AO28" i="1"/>
  <c r="AO26" i="1"/>
  <c r="AO81" i="1"/>
  <c r="AN57" i="1"/>
  <c r="AR57" i="1" s="1"/>
  <c r="AN34" i="1"/>
  <c r="AR34" i="1" s="1"/>
  <c r="AO98" i="1"/>
  <c r="AM99" i="1"/>
  <c r="AM78" i="1"/>
  <c r="AQ78" i="1" s="1"/>
  <c r="AQ65" i="1"/>
  <c r="AO79" i="1"/>
  <c r="AN16" i="1"/>
  <c r="AR16" i="1" s="1"/>
  <c r="AO16" i="1"/>
  <c r="AQ40" i="1"/>
  <c r="AO64" i="1"/>
  <c r="AN64" i="1"/>
  <c r="AR64" i="1" s="1"/>
  <c r="AM64" i="1"/>
  <c r="AQ14" i="1"/>
  <c r="AO40" i="1"/>
  <c r="AN40" i="1"/>
  <c r="AR40" i="1" s="1"/>
  <c r="AQ18" i="1"/>
  <c r="AQ70" i="1"/>
  <c r="AQ66" i="1"/>
  <c r="AQ77" i="1"/>
  <c r="AM7" i="1"/>
  <c r="AO7" i="1"/>
  <c r="AN7" i="1"/>
  <c r="AR7" i="1" s="1"/>
  <c r="AO100" i="1"/>
  <c r="AN100" i="1"/>
  <c r="AR100" i="1" s="1"/>
  <c r="AM100" i="1"/>
  <c r="AQ81" i="1"/>
  <c r="AM13" i="1"/>
  <c r="AO13" i="1"/>
  <c r="AN13" i="1"/>
  <c r="AR13" i="1" s="1"/>
  <c r="AO22" i="1"/>
  <c r="AM22" i="1"/>
  <c r="AN22" i="1"/>
  <c r="AR22" i="1" s="1"/>
  <c r="AM72" i="1"/>
  <c r="AN72" i="1"/>
  <c r="AR72" i="1" s="1"/>
  <c r="AO72" i="1"/>
  <c r="AM16" i="1"/>
  <c r="AM35" i="1"/>
  <c r="AO35" i="1"/>
  <c r="AO59" i="1"/>
  <c r="AN59" i="1"/>
  <c r="AR59" i="1" s="1"/>
  <c r="AM91" i="1"/>
  <c r="AO91" i="1"/>
  <c r="AN91" i="1"/>
  <c r="AR91" i="1" s="1"/>
  <c r="AM47" i="1"/>
  <c r="AO47" i="1"/>
  <c r="AO41" i="1"/>
  <c r="AM41" i="1"/>
  <c r="AM94" i="1"/>
  <c r="AO94" i="1"/>
  <c r="AO71" i="1"/>
  <c r="AN71" i="1"/>
  <c r="AR71" i="1" s="1"/>
  <c r="AM71" i="1"/>
  <c r="AN88" i="1"/>
  <c r="AR88" i="1" s="1"/>
  <c r="AM88" i="1"/>
  <c r="AO24" i="1"/>
  <c r="AN24" i="1"/>
  <c r="AR24" i="1" s="1"/>
  <c r="AM24" i="1"/>
  <c r="AO46" i="1"/>
  <c r="AM46" i="1"/>
  <c r="AM82" i="1"/>
  <c r="AO15" i="1"/>
  <c r="AN15" i="1"/>
  <c r="AM84" i="1"/>
  <c r="AO19" i="1"/>
  <c r="AM19" i="1"/>
  <c r="AN19" i="1"/>
  <c r="AR19" i="1" s="1"/>
  <c r="AO63" i="1"/>
  <c r="AM63" i="1"/>
  <c r="AN63" i="1"/>
  <c r="AR63" i="1" s="1"/>
  <c r="AQ97" i="1"/>
  <c r="AO92" i="1"/>
  <c r="AM92" i="1"/>
  <c r="AN92" i="1"/>
  <c r="AR92" i="1" s="1"/>
  <c r="AO55" i="1"/>
  <c r="AM55" i="1"/>
  <c r="AN66" i="1"/>
  <c r="AR66" i="1" s="1"/>
  <c r="AO66" i="1"/>
  <c r="AN84" i="1"/>
  <c r="AR84" i="1" s="1"/>
  <c r="AQ42" i="1"/>
  <c r="AO29" i="1"/>
  <c r="AM29" i="1"/>
  <c r="AM30" i="1"/>
  <c r="AN30" i="1"/>
  <c r="AR30" i="1" s="1"/>
  <c r="AO25" i="1"/>
  <c r="AO60" i="1"/>
  <c r="AN31" i="1"/>
  <c r="AR31" i="1" s="1"/>
  <c r="AM31" i="1"/>
  <c r="AO31" i="1"/>
  <c r="AN86" i="1"/>
  <c r="AR86" i="1" s="1"/>
  <c r="AO86" i="1"/>
  <c r="AM86" i="1"/>
  <c r="AM56" i="1"/>
  <c r="AQ34" i="1"/>
  <c r="AO18" i="1"/>
  <c r="AN18" i="1"/>
  <c r="AR18" i="1" s="1"/>
  <c r="AO90" i="1"/>
  <c r="AN25" i="1"/>
  <c r="AR25" i="1" s="1"/>
  <c r="AO8" i="1"/>
  <c r="AM8" i="1"/>
  <c r="AM57" i="1"/>
  <c r="AO6" i="1"/>
  <c r="AM6" i="1"/>
  <c r="AM50" i="1"/>
  <c r="AQ43" i="1"/>
  <c r="AO9" i="1"/>
  <c r="AM9" i="1"/>
  <c r="AQ79" i="1"/>
  <c r="AN11" i="1"/>
  <c r="AR11" i="1" s="1"/>
  <c r="AM11" i="1"/>
  <c r="AO11" i="1"/>
  <c r="AM44" i="1"/>
  <c r="AO68" i="1"/>
  <c r="AN68" i="1"/>
  <c r="AR68" i="1" s="1"/>
  <c r="AM68" i="1"/>
  <c r="AQ90" i="1"/>
  <c r="AO21" i="1"/>
  <c r="AN21" i="1"/>
  <c r="AR21" i="1" s="1"/>
  <c r="AM21" i="1"/>
  <c r="AN77" i="1"/>
  <c r="AR77" i="1" s="1"/>
  <c r="AO77" i="1"/>
  <c r="AQ39" i="1"/>
  <c r="AN54" i="1"/>
  <c r="AR54" i="1" s="1"/>
  <c r="AO53" i="1"/>
  <c r="AN89" i="1"/>
  <c r="AO89" i="1"/>
  <c r="AO51" i="1"/>
  <c r="AN51" i="1"/>
  <c r="AR51" i="1" s="1"/>
  <c r="AN75" i="1"/>
  <c r="AR75" i="1" s="1"/>
  <c r="AO103" i="1"/>
  <c r="AO70" i="1"/>
  <c r="AO10" i="1"/>
  <c r="AN43" i="1"/>
  <c r="AR43" i="1" s="1"/>
  <c r="AM27" i="1"/>
  <c r="AN20" i="1"/>
  <c r="AR20" i="1" s="1"/>
  <c r="AN67" i="1"/>
  <c r="AR67" i="1" s="1"/>
  <c r="AM67" i="1"/>
  <c r="AQ75" i="1"/>
  <c r="AQ61" i="1"/>
  <c r="AO78" i="1"/>
  <c r="AN95" i="1"/>
  <c r="AO95" i="1"/>
  <c r="AO42" i="1"/>
  <c r="AN42" i="1"/>
  <c r="AR42" i="1" s="1"/>
  <c r="AN5" i="1"/>
  <c r="AR5" i="1" s="1"/>
  <c r="AM5" i="1"/>
  <c r="AO5" i="1"/>
  <c r="AN62" i="1"/>
  <c r="AQ48" i="1"/>
  <c r="AO67" i="1"/>
  <c r="AO61" i="1"/>
  <c r="AN101" i="1"/>
  <c r="AO101" i="1"/>
  <c r="AM20" i="1"/>
  <c r="AO48" i="1"/>
  <c r="AO93" i="1"/>
  <c r="AM93" i="1"/>
  <c r="AN87" i="1"/>
  <c r="AR87" i="1" s="1"/>
  <c r="F83" i="1" l="1"/>
  <c r="F49" i="1"/>
  <c r="F31" i="1"/>
  <c r="F7" i="1"/>
  <c r="F32" i="1"/>
  <c r="F77" i="1"/>
  <c r="F30" i="1"/>
  <c r="F90" i="1"/>
  <c r="AQ32" i="1"/>
  <c r="F97" i="1"/>
  <c r="F92" i="1"/>
  <c r="F75" i="1"/>
  <c r="F87" i="1"/>
  <c r="F63" i="1"/>
  <c r="F95" i="1"/>
  <c r="F52" i="1"/>
  <c r="F43" i="1"/>
  <c r="F48" i="1"/>
  <c r="F33" i="1"/>
  <c r="F96" i="1"/>
  <c r="F103" i="1"/>
  <c r="AQ38" i="1"/>
  <c r="F39" i="1"/>
  <c r="AQ99" i="1"/>
  <c r="AQ26" i="1"/>
  <c r="AQ12" i="1"/>
  <c r="AQ80" i="1"/>
  <c r="AR62" i="1"/>
  <c r="AQ6" i="1"/>
  <c r="AQ5" i="1"/>
  <c r="F45" i="1"/>
  <c r="AR15" i="1"/>
  <c r="AQ100" i="1"/>
  <c r="AQ24" i="1"/>
  <c r="AQ11" i="1"/>
  <c r="AQ35" i="1"/>
  <c r="AQ64" i="1"/>
  <c r="AQ41" i="1"/>
  <c r="AR89" i="1"/>
  <c r="AQ68" i="1"/>
  <c r="AQ8" i="1"/>
  <c r="AQ56" i="1"/>
  <c r="AQ31" i="1"/>
  <c r="AQ92" i="1"/>
  <c r="AQ55" i="1"/>
  <c r="AQ50" i="1"/>
  <c r="AQ7" i="1"/>
  <c r="AQ71" i="1"/>
  <c r="AQ47" i="1"/>
  <c r="AQ29" i="1"/>
  <c r="AQ82" i="1"/>
  <c r="AQ44" i="1"/>
  <c r="AQ19" i="1"/>
  <c r="AQ21" i="1"/>
  <c r="AQ84" i="1"/>
  <c r="AQ22" i="1"/>
  <c r="AQ93" i="1"/>
  <c r="AQ16" i="1"/>
  <c r="AQ67" i="1"/>
  <c r="AQ57" i="1"/>
  <c r="AQ30" i="1"/>
  <c r="AQ9" i="1"/>
  <c r="AQ46" i="1"/>
  <c r="AQ13" i="1"/>
  <c r="AR95" i="1"/>
  <c r="AQ86" i="1"/>
  <c r="AQ88" i="1"/>
  <c r="AQ63" i="1"/>
  <c r="AQ20" i="1"/>
  <c r="AQ27" i="1"/>
  <c r="AR101" i="1"/>
  <c r="AQ94" i="1"/>
  <c r="AQ91" i="1"/>
  <c r="AQ72" i="1"/>
  <c r="AS96" i="1" l="1"/>
  <c r="AT96" i="1" s="1"/>
  <c r="AS90" i="1"/>
  <c r="AT90" i="1" s="1"/>
  <c r="AS4" i="1"/>
  <c r="AT4" i="1" s="1"/>
  <c r="AS103" i="1"/>
  <c r="AT103" i="1" s="1"/>
  <c r="AS14" i="1"/>
  <c r="AT14" i="1" s="1"/>
  <c r="AS37" i="1"/>
  <c r="AT37" i="1" s="1"/>
  <c r="AS76" i="1"/>
  <c r="AT76" i="1" s="1"/>
  <c r="AS33" i="1"/>
  <c r="AT33" i="1" s="1"/>
  <c r="AS77" i="1"/>
  <c r="AT77" i="1" s="1"/>
  <c r="AS10" i="1"/>
  <c r="AT10" i="1" s="1"/>
  <c r="AS70" i="1"/>
  <c r="AT70" i="1" s="1"/>
  <c r="AS69" i="1"/>
  <c r="AT69" i="1" s="1"/>
  <c r="AS40" i="1"/>
  <c r="AT40" i="1" s="1"/>
  <c r="AS81" i="1"/>
  <c r="AT81" i="1" s="1"/>
  <c r="AS60" i="1"/>
  <c r="AT60" i="1" s="1"/>
  <c r="AS97" i="1"/>
  <c r="AT97" i="1" s="1"/>
  <c r="AS83" i="1"/>
  <c r="AT83" i="1" s="1"/>
  <c r="AS51" i="1"/>
  <c r="AT51" i="1" s="1"/>
  <c r="AS42" i="1"/>
  <c r="AT42" i="1" s="1"/>
  <c r="AS36" i="1"/>
  <c r="AT36" i="1" s="1"/>
  <c r="AS18" i="1"/>
  <c r="AT18" i="1" s="1"/>
  <c r="AS58" i="1"/>
  <c r="AT58" i="1" s="1"/>
  <c r="AS79" i="1"/>
  <c r="AT79" i="1" s="1"/>
  <c r="AS32" i="1"/>
  <c r="AT32" i="1" s="1"/>
  <c r="AS61" i="1"/>
  <c r="AT61" i="1" s="1"/>
  <c r="AS17" i="1"/>
  <c r="AT17" i="1" s="1"/>
  <c r="AS48" i="1"/>
  <c r="AT48" i="1" s="1"/>
  <c r="F5" i="1"/>
  <c r="AS75" i="1"/>
  <c r="AT75" i="1" s="1"/>
  <c r="F98" i="1"/>
  <c r="F56" i="1"/>
  <c r="AS78" i="1"/>
  <c r="AT78" i="1" s="1"/>
  <c r="F54" i="1"/>
  <c r="AS74" i="1"/>
  <c r="AT74" i="1" s="1"/>
  <c r="AS34" i="1"/>
  <c r="AT34" i="1" s="1"/>
  <c r="AS28" i="1"/>
  <c r="AT28" i="1" s="1"/>
  <c r="AS49" i="1"/>
  <c r="AT49" i="1" s="1"/>
  <c r="F46" i="1"/>
  <c r="F29" i="1"/>
  <c r="F68" i="1"/>
  <c r="F26" i="1"/>
  <c r="AS53" i="1"/>
  <c r="AT53" i="1" s="1"/>
  <c r="AS102" i="1"/>
  <c r="AT102" i="1" s="1"/>
  <c r="AS98" i="1"/>
  <c r="AT98" i="1" s="1"/>
  <c r="F79" i="1"/>
  <c r="AS45" i="1"/>
  <c r="AT45" i="1" s="1"/>
  <c r="AS43" i="1"/>
  <c r="AT43" i="1" s="1"/>
  <c r="F102" i="1"/>
  <c r="F22" i="1"/>
  <c r="F16" i="1"/>
  <c r="AS39" i="1"/>
  <c r="AT39" i="1" s="1"/>
  <c r="F93" i="1"/>
  <c r="F65" i="1"/>
  <c r="AS65" i="1"/>
  <c r="AT65" i="1" s="1"/>
  <c r="AS80" i="1"/>
  <c r="AT80" i="1" s="1"/>
  <c r="F20" i="1"/>
  <c r="F55" i="1"/>
  <c r="AS85" i="1"/>
  <c r="AT85" i="1" s="1"/>
  <c r="F11" i="1"/>
  <c r="AS52" i="1"/>
  <c r="AT52" i="1" s="1"/>
  <c r="F91" i="1"/>
  <c r="F14" i="1"/>
  <c r="AS38" i="1"/>
  <c r="AT38" i="1" s="1"/>
  <c r="AS26" i="1"/>
  <c r="AT26" i="1" s="1"/>
  <c r="F35" i="1"/>
  <c r="F47" i="1"/>
  <c r="AS23" i="1"/>
  <c r="AT23" i="1" s="1"/>
  <c r="F28" i="1"/>
  <c r="AS12" i="1"/>
  <c r="AT12" i="1" s="1"/>
  <c r="AS73" i="1"/>
  <c r="AT73" i="1" s="1"/>
  <c r="AS99" i="1"/>
  <c r="AT99" i="1" s="1"/>
  <c r="F78" i="1"/>
  <c r="F88" i="1"/>
  <c r="F53" i="1"/>
  <c r="AS29" i="1"/>
  <c r="AT29" i="1" s="1"/>
  <c r="AS31" i="1"/>
  <c r="AT31" i="1" s="1"/>
  <c r="F13" i="1"/>
  <c r="AS86" i="1"/>
  <c r="AT86" i="1" s="1"/>
  <c r="F61" i="1"/>
  <c r="AS87" i="1"/>
  <c r="AT87" i="1" s="1"/>
  <c r="AS67" i="1"/>
  <c r="AT67" i="1" s="1"/>
  <c r="AS44" i="1"/>
  <c r="AT44" i="1" s="1"/>
  <c r="F25" i="1"/>
  <c r="AS50" i="1"/>
  <c r="AT50" i="1" s="1"/>
  <c r="F69" i="1"/>
  <c r="AS56" i="1"/>
  <c r="AT56" i="1" s="1"/>
  <c r="F59" i="1"/>
  <c r="F42" i="1"/>
  <c r="AS6" i="1"/>
  <c r="AT6" i="1" s="1"/>
  <c r="AS9" i="1"/>
  <c r="AT9" i="1" s="1"/>
  <c r="F24" i="1"/>
  <c r="F44" i="1"/>
  <c r="AS22" i="1"/>
  <c r="AT22" i="1" s="1"/>
  <c r="AS8" i="1"/>
  <c r="AT8" i="1" s="1"/>
  <c r="F12" i="1"/>
  <c r="AS64" i="1"/>
  <c r="AT64" i="1" s="1"/>
  <c r="F57" i="1"/>
  <c r="F71" i="1"/>
  <c r="F66" i="1"/>
  <c r="AS93" i="1"/>
  <c r="AT93" i="1" s="1"/>
  <c r="AS7" i="1"/>
  <c r="AT7" i="1" s="1"/>
  <c r="F72" i="1"/>
  <c r="AS66" i="1"/>
  <c r="AT66" i="1" s="1"/>
  <c r="F18" i="1"/>
  <c r="AS57" i="1"/>
  <c r="AT57" i="1" s="1"/>
  <c r="F50" i="1"/>
  <c r="AS59" i="1"/>
  <c r="AT59" i="1" s="1"/>
  <c r="F58" i="1"/>
  <c r="AS84" i="1"/>
  <c r="AT84" i="1" s="1"/>
  <c r="AS91" i="1"/>
  <c r="AT91" i="1" s="1"/>
  <c r="F73" i="1"/>
  <c r="F10" i="1"/>
  <c r="AS46" i="1"/>
  <c r="AT46" i="1" s="1"/>
  <c r="F99" i="1"/>
  <c r="AS71" i="1"/>
  <c r="AT71" i="1" s="1"/>
  <c r="AS89" i="1"/>
  <c r="AT89" i="1" s="1"/>
  <c r="F76" i="1"/>
  <c r="AS19" i="1"/>
  <c r="AT19" i="1" s="1"/>
  <c r="F23" i="1"/>
  <c r="F38" i="1"/>
  <c r="AS94" i="1"/>
  <c r="AT94" i="1" s="1"/>
  <c r="F60" i="1"/>
  <c r="AS25" i="1"/>
  <c r="AT25" i="1" s="1"/>
  <c r="F89" i="1"/>
  <c r="F15" i="1"/>
  <c r="AS15" i="1"/>
  <c r="AT15" i="1" s="1"/>
  <c r="F21" i="1"/>
  <c r="AS54" i="1"/>
  <c r="AT54" i="1" s="1"/>
  <c r="F17" i="1"/>
  <c r="AS82" i="1"/>
  <c r="AT82" i="1" s="1"/>
  <c r="AS62" i="1"/>
  <c r="AT62" i="1" s="1"/>
  <c r="F70" i="1"/>
  <c r="F34" i="1"/>
  <c r="AS30" i="1"/>
  <c r="AT30" i="1" s="1"/>
  <c r="F74" i="1"/>
  <c r="AS41" i="1"/>
  <c r="AT41" i="1" s="1"/>
  <c r="F41" i="1"/>
  <c r="AS100" i="1"/>
  <c r="AT100" i="1" s="1"/>
  <c r="F81" i="1"/>
  <c r="AS95" i="1"/>
  <c r="AT95" i="1" s="1"/>
  <c r="AS20" i="1"/>
  <c r="AT20" i="1" s="1"/>
  <c r="F6" i="1"/>
  <c r="F9" i="1"/>
  <c r="AS35" i="1"/>
  <c r="AT35" i="1" s="1"/>
  <c r="AS72" i="1"/>
  <c r="AT72" i="1" s="1"/>
  <c r="F67" i="1"/>
  <c r="AS63" i="1"/>
  <c r="AT63" i="1" s="1"/>
  <c r="F101" i="1"/>
  <c r="AS101" i="1"/>
  <c r="AT101" i="1" s="1"/>
  <c r="F82" i="1"/>
  <c r="AS88" i="1"/>
  <c r="AT88" i="1" s="1"/>
  <c r="F64" i="1"/>
  <c r="AS13" i="1"/>
  <c r="AT13" i="1" s="1"/>
  <c r="F8" i="1"/>
  <c r="F85" i="1"/>
  <c r="AS16" i="1"/>
  <c r="AT16" i="1" s="1"/>
  <c r="F36" i="1"/>
  <c r="F27" i="1"/>
  <c r="AS24" i="1"/>
  <c r="AT24" i="1" s="1"/>
  <c r="F19" i="1"/>
  <c r="AS21" i="1"/>
  <c r="AT21" i="1" s="1"/>
  <c r="F80" i="1"/>
  <c r="AS92" i="1"/>
  <c r="AT92" i="1" s="1"/>
  <c r="F51" i="1"/>
  <c r="AS27" i="1"/>
  <c r="AT27" i="1" s="1"/>
  <c r="F86" i="1"/>
  <c r="AS55" i="1"/>
  <c r="AT55" i="1" s="1"/>
  <c r="F37" i="1"/>
  <c r="AS47" i="1"/>
  <c r="AT47" i="1" s="1"/>
  <c r="F84" i="1"/>
  <c r="F94" i="1"/>
  <c r="AS68" i="1"/>
  <c r="AT68" i="1" s="1"/>
  <c r="F40" i="1"/>
  <c r="F100" i="1"/>
  <c r="F62" i="1"/>
  <c r="AS11" i="1"/>
  <c r="AT11" i="1" s="1"/>
  <c r="AS5" i="1"/>
  <c r="AT5" i="1" s="1"/>
  <c r="F4" i="1"/>
</calcChain>
</file>

<file path=xl/sharedStrings.xml><?xml version="1.0" encoding="utf-8"?>
<sst xmlns="http://schemas.openxmlformats.org/spreadsheetml/2006/main" count="415" uniqueCount="152">
  <si>
    <t xml:space="preserve">Prev
</t>
  </si>
  <si>
    <t xml:space="preserve">Pos
</t>
  </si>
  <si>
    <t xml:space="preserve">Name
</t>
  </si>
  <si>
    <t xml:space="preserve">Overall Points
</t>
  </si>
  <si>
    <t>[wgp cell1]</t>
  </si>
  <si>
    <t>[wgp cell2]</t>
  </si>
  <si>
    <t>[wgp cell3]</t>
  </si>
  <si>
    <t>[wgp cell4]</t>
  </si>
  <si>
    <t>[wgp cell5]</t>
  </si>
  <si>
    <t>[wgp cell6]</t>
  </si>
  <si>
    <t>[wgp best]</t>
  </si>
  <si>
    <t>[wgp 2nd best]</t>
  </si>
  <si>
    <t>[wgp 3rd best]</t>
  </si>
  <si>
    <t>[wgp 4th best]</t>
  </si>
  <si>
    <t>[RR cell1]</t>
  </si>
  <si>
    <t>[RR cell2]</t>
  </si>
  <si>
    <t>[RR cell3]</t>
  </si>
  <si>
    <t>[RR cell4]</t>
  </si>
  <si>
    <t>[RR cell5]</t>
  </si>
  <si>
    <t>[RR cell6]]</t>
  </si>
  <si>
    <t>[RR cell7]</t>
  </si>
  <si>
    <t>[RR best]</t>
  </si>
  <si>
    <t>[RR 2nd best]</t>
  </si>
  <si>
    <t>[RR 3nd best]</t>
  </si>
  <si>
    <t>[WGP enter]</t>
  </si>
  <si>
    <t>[1st RR enter]</t>
  </si>
  <si>
    <t>[2nd RR Enter]</t>
  </si>
  <si>
    <t>[XC enter]</t>
  </si>
  <si>
    <t>[met 4 Criteria]</t>
  </si>
  <si>
    <t>Name</t>
  </si>
  <si>
    <t>Adam Hamilton</t>
  </si>
  <si>
    <t>Andy Graham</t>
  </si>
  <si>
    <t>Andy Wigmore</t>
  </si>
  <si>
    <t>Christine Stretesky</t>
  </si>
  <si>
    <t>Danielle Hodgkinson</t>
  </si>
  <si>
    <t>Donna Thompson</t>
  </si>
  <si>
    <t>Joe Colligan</t>
  </si>
  <si>
    <t>Emily James</t>
  </si>
  <si>
    <t>Ian Gowing</t>
  </si>
  <si>
    <t>Joy Blackburn</t>
  </si>
  <si>
    <t>Julie Collinson</t>
  </si>
  <si>
    <t>Julie Williams</t>
  </si>
  <si>
    <t>Kevin Wilson</t>
  </si>
  <si>
    <t>Mike Walker</t>
  </si>
  <si>
    <t>Nina Wilson</t>
  </si>
  <si>
    <t>Handicap</t>
  </si>
  <si>
    <t>Points</t>
  </si>
  <si>
    <t>Paddy Dinsmore</t>
  </si>
  <si>
    <t>Sam Crooks</t>
  </si>
  <si>
    <t>Simon Charlton</t>
  </si>
  <si>
    <t>Simon Lyon</t>
  </si>
  <si>
    <t>Stephen Taylor</t>
  </si>
  <si>
    <t>Zahra Strettle</t>
  </si>
  <si>
    <t>Elena Walker</t>
  </si>
  <si>
    <t>Martin Ormston</t>
  </si>
  <si>
    <t>Rob Strettle</t>
  </si>
  <si>
    <t>Geoff Cavanagh</t>
  </si>
  <si>
    <t>Mark Taylor</t>
  </si>
  <si>
    <t>Megan Pattinson</t>
  </si>
  <si>
    <t>Lee Pattinson</t>
  </si>
  <si>
    <t>Keith O'Donnell</t>
  </si>
  <si>
    <t>Barry Allsopp</t>
  </si>
  <si>
    <t>David Sundin</t>
  </si>
  <si>
    <t>Brian Robertson</t>
  </si>
  <si>
    <t>Hcap_v.7 - 5km*1.005</t>
  </si>
  <si>
    <t>% diff</t>
  </si>
  <si>
    <t xml:space="preserve">Points (no max) </t>
  </si>
  <si>
    <t>Dave Collinson</t>
  </si>
  <si>
    <t>Mish Margison</t>
  </si>
  <si>
    <t>* new runner - 25 points</t>
  </si>
  <si>
    <t>Darryl Roe</t>
  </si>
  <si>
    <t>Emma Gallagher</t>
  </si>
  <si>
    <t>Paul James</t>
  </si>
  <si>
    <t>Paul Stretesky</t>
  </si>
  <si>
    <t>Sam Proud</t>
  </si>
  <si>
    <t>Predicted</t>
  </si>
  <si>
    <t>Actual</t>
  </si>
  <si>
    <t>Faster by</t>
  </si>
  <si>
    <t xml:space="preserve"> </t>
  </si>
  <si>
    <t>Kerri Turner</t>
  </si>
  <si>
    <t>Emma Plummer</t>
  </si>
  <si>
    <t>https://www.birtleyac.co.uk/results1/cathedral-relays-birtley-jan-13th-2019</t>
  </si>
  <si>
    <t>James Duthie</t>
  </si>
  <si>
    <t>Jennifer Berry</t>
  </si>
  <si>
    <t>Dan Tobin</t>
  </si>
  <si>
    <t>Chrystal Skeldon</t>
  </si>
  <si>
    <t>Kirsty Fearn</t>
  </si>
  <si>
    <t>John Firby</t>
  </si>
  <si>
    <t>Claire Smith</t>
  </si>
  <si>
    <t>Richard Pearson</t>
  </si>
  <si>
    <t>November</t>
  </si>
  <si>
    <t>December</t>
  </si>
  <si>
    <t>January</t>
  </si>
  <si>
    <t>February</t>
  </si>
  <si>
    <t>October</t>
  </si>
  <si>
    <t xml:space="preserve">      October</t>
  </si>
  <si>
    <t xml:space="preserve">      November</t>
  </si>
  <si>
    <t xml:space="preserve">      December</t>
  </si>
  <si>
    <t xml:space="preserve">      January</t>
  </si>
  <si>
    <t xml:space="preserve">MNF
Events
(total)
</t>
  </si>
  <si>
    <t xml:space="preserve">      February</t>
  </si>
  <si>
    <t xml:space="preserve">      March</t>
  </si>
  <si>
    <t xml:space="preserve">      Virtual 10km</t>
  </si>
  <si>
    <t xml:space="preserve">      Virtual Doug Bramley Cup</t>
  </si>
  <si>
    <t xml:space="preserve">      Virtual 5 miler</t>
  </si>
  <si>
    <t xml:space="preserve">      Virtual 5km</t>
  </si>
  <si>
    <t xml:space="preserve">      TBC</t>
  </si>
  <si>
    <t>Virtual Winter Grand Prix 2020-21</t>
  </si>
  <si>
    <t>Scott Ellis</t>
  </si>
  <si>
    <t>Iain Hall</t>
  </si>
  <si>
    <t>Luca Minale</t>
  </si>
  <si>
    <t>Olly Aird</t>
  </si>
  <si>
    <t>James Hill</t>
  </si>
  <si>
    <t>Dave Hall</t>
  </si>
  <si>
    <t>Dan Smith</t>
  </si>
  <si>
    <t>Adrian Goodwin</t>
  </si>
  <si>
    <t>Dave Rowe</t>
  </si>
  <si>
    <t>Karl Burton</t>
  </si>
  <si>
    <t>Mario Borg</t>
  </si>
  <si>
    <t>Myra Robson</t>
  </si>
  <si>
    <t>Adam Gardner</t>
  </si>
  <si>
    <t>Louise Cordes</t>
  </si>
  <si>
    <t>Kerry Spencer</t>
  </si>
  <si>
    <t>Paul Borseberry</t>
  </si>
  <si>
    <t>Katherine Wright</t>
  </si>
  <si>
    <t>Nikki Stewart</t>
  </si>
  <si>
    <t>Scoring</t>
  </si>
  <si>
    <t>Virtual Doug Bramley Cup</t>
  </si>
  <si>
    <t>Osian Hegarty</t>
  </si>
  <si>
    <t>Mac Walton</t>
  </si>
  <si>
    <t>Ellen Williams</t>
  </si>
  <si>
    <t>Kev Payne</t>
  </si>
  <si>
    <t>January 2021</t>
  </si>
  <si>
    <t>Virtual 10km</t>
  </si>
  <si>
    <t>Virtual 5km</t>
  </si>
  <si>
    <t>October 2020</t>
  </si>
  <si>
    <t>November 2020</t>
  </si>
  <si>
    <t>December 2020</t>
  </si>
  <si>
    <t>TBC</t>
  </si>
  <si>
    <t>February 2021</t>
  </si>
  <si>
    <t>Virtual 5 miler</t>
  </si>
  <si>
    <t>March 2021</t>
  </si>
  <si>
    <t>Catherine Graham</t>
  </si>
  <si>
    <t xml:space="preserve">Virtual
Events
(total)
</t>
  </si>
  <si>
    <t>Mark Covell</t>
  </si>
  <si>
    <t>Neil Adams</t>
  </si>
  <si>
    <t>Alex Ross</t>
  </si>
  <si>
    <t>March</t>
  </si>
  <si>
    <t>http://www.wallsendharriers.org/?p=5115</t>
  </si>
  <si>
    <t>http://www.wallsendharriers.org/?p=5199</t>
  </si>
  <si>
    <t>http://www.wallsendharriers.org/?p=5365</t>
  </si>
  <si>
    <t>http://www.wallsendharriers.org/?p=5323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</si>
</sst>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\ yyyy"/>
    <numFmt numFmtId="165" formatCode="[$-F400]h:mm:ss\ AM/PM"/>
    <numFmt numFmtId="166" formatCode="0.0"/>
  </numFmts>
  <fonts count="3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u/>
      <sz val="18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00FF"/>
      <name val="Calibri"/>
      <family val="2"/>
    </font>
    <font>
      <b/>
      <i/>
      <sz val="11"/>
      <color rgb="FF00B050"/>
      <name val="Calibri"/>
      <family val="2"/>
    </font>
    <font>
      <b/>
      <sz val="11"/>
      <color rgb="FFFF0000"/>
      <name val="Arial"/>
      <family val="2"/>
    </font>
    <font>
      <i/>
      <sz val="9"/>
      <color rgb="FF7F7F7F"/>
      <name val="Calibri"/>
      <family val="2"/>
    </font>
    <font>
      <sz val="12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FFFFFF"/>
      <name val="Calibri"/>
      <family val="2"/>
    </font>
    <font>
      <b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  <font>
      <sz val="11"/>
      <color theme="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u/>
      <sz val="18"/>
      <name val="Calibri"/>
      <family val="2"/>
    </font>
    <font>
      <sz val="11"/>
      <color rgb="FF444444"/>
      <name val="Calibri"/>
      <family val="2"/>
    </font>
    <font>
      <b/>
      <sz val="11"/>
      <color rgb="FFD6AF36"/>
      <name val="Calibri"/>
      <family val="2"/>
    </font>
    <font>
      <b/>
      <sz val="11"/>
      <color rgb="FFD6AF3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6AF36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A77044"/>
        <bgColor indexed="64"/>
      </patternFill>
    </fill>
  </fills>
  <borders count="101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medium">
        <color rgb="FF7F7F7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7F7F7F"/>
      </bottom>
      <diagonal/>
    </border>
    <border>
      <left style="thin">
        <color rgb="FFFFFFFF"/>
      </left>
      <right style="medium">
        <color rgb="FF7F7F7F"/>
      </right>
      <top style="thin">
        <color rgb="FFFFFFFF"/>
      </top>
      <bottom style="medium">
        <color rgb="FF7F7F7F"/>
      </bottom>
      <diagonal/>
    </border>
    <border>
      <left style="hair">
        <color rgb="FF7F7F7F"/>
      </left>
      <right style="hair">
        <color rgb="FF7F7F7F"/>
      </right>
      <top style="thin">
        <color rgb="FFFFFFFF"/>
      </top>
      <bottom style="medium">
        <color rgb="FF7F7F7F"/>
      </bottom>
      <diagonal/>
    </border>
    <border>
      <left/>
      <right style="hair">
        <color rgb="FF7F7F7F"/>
      </right>
      <top style="thin">
        <color rgb="FFFFFFFF"/>
      </top>
      <bottom style="hair">
        <color rgb="FF7F7F7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hair">
        <color rgb="FF7F7F7F"/>
      </left>
      <right style="hair">
        <color rgb="FF7F7F7F"/>
      </right>
      <top/>
      <bottom style="hair">
        <color rgb="FF7F7F7F"/>
      </bottom>
      <diagonal/>
    </border>
    <border>
      <left style="hair">
        <color rgb="FF7F7F7F"/>
      </left>
      <right/>
      <top/>
      <bottom style="hair">
        <color rgb="FF7F7F7F"/>
      </bottom>
      <diagonal/>
    </border>
    <border>
      <left style="double">
        <color rgb="FF7F7F7F"/>
      </left>
      <right style="double">
        <color rgb="FF7F7F7F"/>
      </right>
      <top/>
      <bottom style="hair">
        <color rgb="FF7F7F7F"/>
      </bottom>
      <diagonal/>
    </border>
    <border>
      <left/>
      <right style="hair">
        <color rgb="FF7F7F7F"/>
      </right>
      <top/>
      <bottom style="hair">
        <color rgb="FF7F7F7F"/>
      </bottom>
      <diagonal/>
    </border>
    <border>
      <left style="hair">
        <color rgb="FF7F7F7F"/>
      </left>
      <right style="medium">
        <color rgb="FF7F7F7F"/>
      </right>
      <top/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hair">
        <color rgb="FF7F7F7F"/>
      </top>
      <bottom style="hair">
        <color rgb="FF7F7F7F"/>
      </bottom>
      <diagonal/>
    </border>
    <border>
      <left/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hair">
        <color rgb="FF7F7F7F"/>
      </left>
      <right/>
      <top style="hair">
        <color rgb="FF7F7F7F"/>
      </top>
      <bottom style="hair">
        <color rgb="FF7F7F7F"/>
      </bottom>
      <diagonal/>
    </border>
    <border>
      <left style="double">
        <color rgb="FF7F7F7F"/>
      </left>
      <right style="double">
        <color rgb="FF7F7F7F"/>
      </right>
      <top style="hair">
        <color rgb="FF7F7F7F"/>
      </top>
      <bottom style="hair">
        <color rgb="FF7F7F7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/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hair">
        <color rgb="FF7F7F7F"/>
      </bottom>
      <diagonal/>
    </border>
    <border>
      <left/>
      <right/>
      <top/>
      <bottom style="medium">
        <color rgb="FF7F7F7F"/>
      </bottom>
      <diagonal/>
    </border>
    <border>
      <left style="thin">
        <color rgb="FFFFFFFF"/>
      </left>
      <right/>
      <top/>
      <bottom style="medium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/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7F7F7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25" fillId="0" borderId="0" applyNumberFormat="0" applyFill="0" applyBorder="0" applyAlignment="0" applyProtection="0"/>
    <xf numFmtId="0" fontId="1" fillId="0" borderId="34"/>
    <xf numFmtId="0" fontId="26" fillId="0" borderId="34" applyNumberFormat="0" applyFill="0" applyBorder="0" applyAlignment="0" applyProtection="0"/>
    <xf numFmtId="0" fontId="31" fillId="0" borderId="34"/>
    <xf numFmtId="0" fontId="33" fillId="0" borderId="34" applyNumberFormat="0" applyFill="0" applyBorder="0" applyAlignment="0" applyProtection="0">
      <alignment vertical="top"/>
      <protection locked="0"/>
    </xf>
    <xf numFmtId="9" fontId="32" fillId="0" borderId="34" applyFont="0" applyFill="0" applyBorder="0" applyAlignment="0" applyProtection="0"/>
  </cellStyleXfs>
  <cellXfs count="261">
    <xf numFmtId="0" fontId="0" fillId="0" borderId="0" xfId="0" applyFont="1" applyAlignment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wrapText="1"/>
    </xf>
    <xf numFmtId="0" fontId="0" fillId="0" borderId="11" xfId="0" applyFont="1" applyBorder="1"/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4" xfId="0" applyFont="1" applyBorder="1"/>
    <xf numFmtId="0" fontId="0" fillId="0" borderId="12" xfId="0" applyFont="1" applyBorder="1" applyAlignment="1">
      <alignment horizontal="center"/>
    </xf>
    <xf numFmtId="0" fontId="11" fillId="0" borderId="13" xfId="0" applyFont="1" applyBorder="1" applyAlignment="1"/>
    <xf numFmtId="0" fontId="1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/>
    <xf numFmtId="0" fontId="0" fillId="0" borderId="21" xfId="0" applyFont="1" applyBorder="1"/>
    <xf numFmtId="0" fontId="0" fillId="0" borderId="18" xfId="0" applyFont="1" applyBorder="1"/>
    <xf numFmtId="0" fontId="11" fillId="0" borderId="22" xfId="0" applyFont="1" applyBorder="1" applyAlignment="1"/>
    <xf numFmtId="0" fontId="12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5" xfId="0" applyFont="1" applyBorder="1"/>
    <xf numFmtId="0" fontId="0" fillId="0" borderId="25" xfId="0" applyFont="1" applyBorder="1" applyAlignment="1">
      <alignment horizontal="center"/>
    </xf>
    <xf numFmtId="0" fontId="13" fillId="0" borderId="3" xfId="0" applyFont="1" applyBorder="1"/>
    <xf numFmtId="0" fontId="13" fillId="0" borderId="11" xfId="0" applyFont="1" applyBorder="1"/>
    <xf numFmtId="0" fontId="0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" xfId="0" applyFont="1" applyBorder="1"/>
    <xf numFmtId="0" fontId="0" fillId="0" borderId="28" xfId="0" applyFont="1" applyBorder="1"/>
    <xf numFmtId="0" fontId="13" fillId="0" borderId="27" xfId="0" applyFont="1" applyBorder="1"/>
    <xf numFmtId="165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3" fillId="0" borderId="31" xfId="0" applyFont="1" applyBorder="1"/>
    <xf numFmtId="165" fontId="0" fillId="0" borderId="26" xfId="0" applyNumberFormat="1" applyFont="1" applyBorder="1"/>
    <xf numFmtId="165" fontId="0" fillId="0" borderId="28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3" xfId="0" applyFont="1" applyBorder="1"/>
    <xf numFmtId="165" fontId="16" fillId="0" borderId="3" xfId="0" applyNumberFormat="1" applyFont="1" applyBorder="1" applyAlignment="1">
      <alignment horizontal="center"/>
    </xf>
    <xf numFmtId="0" fontId="13" fillId="0" borderId="33" xfId="0" applyFont="1" applyBorder="1"/>
    <xf numFmtId="0" fontId="16" fillId="0" borderId="25" xfId="0" applyFont="1" applyBorder="1" applyAlignment="1">
      <alignment horizontal="left"/>
    </xf>
    <xf numFmtId="0" fontId="16" fillId="0" borderId="25" xfId="0" applyFont="1" applyBorder="1"/>
    <xf numFmtId="165" fontId="16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2" xfId="0" applyFont="1" applyBorder="1"/>
    <xf numFmtId="0" fontId="12" fillId="0" borderId="3" xfId="0" applyFont="1" applyBorder="1"/>
    <xf numFmtId="0" fontId="0" fillId="0" borderId="35" xfId="0" applyFont="1" applyBorder="1"/>
    <xf numFmtId="0" fontId="0" fillId="0" borderId="0" xfId="0" applyFont="1" applyFill="1" applyAlignment="1"/>
    <xf numFmtId="0" fontId="0" fillId="4" borderId="34" xfId="0" applyFont="1" applyFill="1" applyBorder="1"/>
    <xf numFmtId="0" fontId="0" fillId="4" borderId="34" xfId="0" applyFont="1" applyFill="1" applyBorder="1" applyAlignment="1">
      <alignment horizontal="center"/>
    </xf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166" fontId="19" fillId="0" borderId="32" xfId="0" applyNumberFormat="1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165" fontId="19" fillId="0" borderId="32" xfId="0" applyNumberFormat="1" applyFont="1" applyBorder="1" applyAlignment="1">
      <alignment horizontal="center"/>
    </xf>
    <xf numFmtId="165" fontId="20" fillId="0" borderId="32" xfId="0" applyNumberFormat="1" applyFont="1" applyBorder="1" applyAlignment="1">
      <alignment horizontal="center"/>
    </xf>
    <xf numFmtId="0" fontId="19" fillId="3" borderId="32" xfId="0" applyFont="1" applyFill="1" applyBorder="1" applyAlignment="1">
      <alignment horizontal="center"/>
    </xf>
    <xf numFmtId="0" fontId="19" fillId="0" borderId="2" xfId="0" applyFont="1" applyBorder="1"/>
    <xf numFmtId="0" fontId="17" fillId="0" borderId="31" xfId="0" applyFont="1" applyBorder="1"/>
    <xf numFmtId="0" fontId="19" fillId="0" borderId="26" xfId="0" applyFont="1" applyBorder="1"/>
    <xf numFmtId="0" fontId="23" fillId="0" borderId="9" xfId="0" applyFont="1" applyFill="1" applyBorder="1" applyAlignment="1">
      <alignment horizontal="center" textRotation="90" wrapText="1"/>
    </xf>
    <xf numFmtId="0" fontId="24" fillId="0" borderId="9" xfId="0" applyFont="1" applyFill="1" applyBorder="1" applyAlignment="1">
      <alignment horizontal="center" textRotation="90" wrapText="1"/>
    </xf>
    <xf numFmtId="0" fontId="0" fillId="0" borderId="3" xfId="0" applyFont="1" applyFill="1" applyBorder="1"/>
    <xf numFmtId="0" fontId="0" fillId="0" borderId="21" xfId="0" applyFont="1" applyFill="1" applyBorder="1"/>
    <xf numFmtId="0" fontId="4" fillId="0" borderId="21" xfId="0" applyFont="1" applyBorder="1"/>
    <xf numFmtId="0" fontId="4" fillId="0" borderId="24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0" fillId="0" borderId="22" xfId="0" applyFont="1" applyBorder="1"/>
    <xf numFmtId="0" fontId="0" fillId="0" borderId="2" xfId="0" applyFont="1" applyFill="1" applyBorder="1"/>
    <xf numFmtId="0" fontId="0" fillId="0" borderId="21" xfId="0" applyFont="1" applyBorder="1" applyAlignment="1">
      <alignment horizontal="left"/>
    </xf>
    <xf numFmtId="0" fontId="12" fillId="0" borderId="21" xfId="0" applyFont="1" applyBorder="1"/>
    <xf numFmtId="0" fontId="4" fillId="0" borderId="37" xfId="0" applyFont="1" applyBorder="1" applyAlignment="1">
      <alignment wrapText="1"/>
    </xf>
    <xf numFmtId="0" fontId="19" fillId="0" borderId="40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4" fillId="0" borderId="38" xfId="0" applyFont="1" applyBorder="1" applyAlignment="1">
      <alignment horizontal="right" wrapText="1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7" fillId="0" borderId="22" xfId="0" applyFont="1" applyBorder="1" applyAlignment="1"/>
    <xf numFmtId="0" fontId="0" fillId="0" borderId="12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30" fillId="0" borderId="8" xfId="0" applyFont="1" applyBorder="1" applyAlignment="1">
      <alignment horizontal="center" wrapText="1"/>
    </xf>
    <xf numFmtId="0" fontId="19" fillId="0" borderId="22" xfId="0" applyFont="1" applyBorder="1"/>
    <xf numFmtId="21" fontId="0" fillId="0" borderId="42" xfId="0" applyNumberFormat="1" applyFont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3" xfId="0" applyFont="1" applyFill="1" applyBorder="1"/>
    <xf numFmtId="0" fontId="3" fillId="0" borderId="21" xfId="0" applyFont="1" applyFill="1" applyBorder="1"/>
    <xf numFmtId="0" fontId="19" fillId="0" borderId="42" xfId="0" applyFont="1" applyBorder="1" applyAlignment="1"/>
    <xf numFmtId="0" fontId="19" fillId="0" borderId="41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/>
    </xf>
    <xf numFmtId="46" fontId="19" fillId="0" borderId="42" xfId="0" applyNumberFormat="1" applyFont="1" applyBorder="1" applyAlignment="1">
      <alignment horizontal="center"/>
    </xf>
    <xf numFmtId="21" fontId="19" fillId="0" borderId="42" xfId="0" applyNumberFormat="1" applyFont="1" applyFill="1" applyBorder="1" applyAlignment="1">
      <alignment horizontal="center"/>
    </xf>
    <xf numFmtId="46" fontId="20" fillId="0" borderId="42" xfId="0" applyNumberFormat="1" applyFont="1" applyBorder="1" applyAlignment="1">
      <alignment horizontal="center"/>
    </xf>
    <xf numFmtId="166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34" xfId="0" applyFont="1" applyBorder="1" applyAlignment="1"/>
    <xf numFmtId="21" fontId="35" fillId="0" borderId="42" xfId="0" applyNumberFormat="1" applyFont="1" applyBorder="1" applyAlignment="1">
      <alignment horizontal="center"/>
    </xf>
    <xf numFmtId="0" fontId="0" fillId="0" borderId="42" xfId="0" applyFont="1" applyBorder="1" applyAlignment="1"/>
    <xf numFmtId="0" fontId="19" fillId="0" borderId="22" xfId="0" applyFont="1" applyBorder="1" applyAlignment="1">
      <alignment horizontal="left"/>
    </xf>
    <xf numFmtId="0" fontId="11" fillId="0" borderId="40" xfId="0" applyFont="1" applyBorder="1"/>
    <xf numFmtId="0" fontId="5" fillId="7" borderId="34" xfId="0" applyFont="1" applyFill="1" applyBorder="1" applyAlignment="1">
      <alignment horizontal="center"/>
    </xf>
    <xf numFmtId="0" fontId="13" fillId="0" borderId="2" xfId="0" applyFont="1" applyBorder="1"/>
    <xf numFmtId="0" fontId="28" fillId="0" borderId="29" xfId="0" applyFont="1" applyBorder="1"/>
    <xf numFmtId="0" fontId="13" fillId="0" borderId="43" xfId="0" applyFont="1" applyBorder="1"/>
    <xf numFmtId="0" fontId="0" fillId="4" borderId="34" xfId="0" applyFont="1" applyFill="1" applyBorder="1" applyAlignment="1"/>
    <xf numFmtId="0" fontId="13" fillId="0" borderId="24" xfId="0" applyFont="1" applyBorder="1"/>
    <xf numFmtId="0" fontId="13" fillId="0" borderId="45" xfId="0" applyFont="1" applyBorder="1"/>
    <xf numFmtId="0" fontId="0" fillId="0" borderId="44" xfId="0" applyFont="1" applyBorder="1"/>
    <xf numFmtId="0" fontId="13" fillId="4" borderId="34" xfId="0" applyFont="1" applyFill="1" applyBorder="1"/>
    <xf numFmtId="0" fontId="0" fillId="4" borderId="34" xfId="0" applyFont="1" applyFill="1" applyBorder="1" applyAlignment="1">
      <alignment horizontal="left"/>
    </xf>
    <xf numFmtId="0" fontId="15" fillId="4" borderId="34" xfId="0" applyFont="1" applyFill="1" applyBorder="1"/>
    <xf numFmtId="0" fontId="15" fillId="0" borderId="4" xfId="0" applyFont="1" applyBorder="1"/>
    <xf numFmtId="0" fontId="15" fillId="0" borderId="18" xfId="0" applyFont="1" applyBorder="1"/>
    <xf numFmtId="0" fontId="15" fillId="0" borderId="34" xfId="0" applyFont="1" applyBorder="1" applyAlignment="1"/>
    <xf numFmtId="0" fontId="15" fillId="0" borderId="2" xfId="0" applyFont="1" applyBorder="1"/>
    <xf numFmtId="0" fontId="15" fillId="0" borderId="24" xfId="0" applyFont="1" applyBorder="1"/>
    <xf numFmtId="0" fontId="13" fillId="0" borderId="29" xfId="0" applyFont="1" applyBorder="1"/>
    <xf numFmtId="0" fontId="19" fillId="4" borderId="34" xfId="0" applyFont="1" applyFill="1" applyBorder="1"/>
    <xf numFmtId="0" fontId="0" fillId="0" borderId="1" xfId="0" applyFont="1" applyBorder="1"/>
    <xf numFmtId="0" fontId="15" fillId="0" borderId="35" xfId="0" applyFont="1" applyBorder="1"/>
    <xf numFmtId="0" fontId="13" fillId="0" borderId="21" xfId="0" applyFont="1" applyBorder="1"/>
    <xf numFmtId="0" fontId="13" fillId="0" borderId="48" xfId="0" applyFont="1" applyBorder="1"/>
    <xf numFmtId="0" fontId="0" fillId="0" borderId="52" xfId="0" applyFont="1" applyBorder="1"/>
    <xf numFmtId="0" fontId="13" fillId="0" borderId="53" xfId="0" applyFont="1" applyBorder="1"/>
    <xf numFmtId="0" fontId="0" fillId="0" borderId="54" xfId="0" applyFont="1" applyBorder="1"/>
    <xf numFmtId="0" fontId="15" fillId="0" borderId="53" xfId="0" applyFont="1" applyBorder="1"/>
    <xf numFmtId="0" fontId="28" fillId="0" borderId="55" xfId="0" applyFont="1" applyBorder="1"/>
    <xf numFmtId="165" fontId="19" fillId="0" borderId="56" xfId="0" applyNumberFormat="1" applyFont="1" applyBorder="1"/>
    <xf numFmtId="165" fontId="13" fillId="0" borderId="54" xfId="0" applyNumberFormat="1" applyFont="1" applyBorder="1" applyAlignment="1">
      <alignment horizontal="center"/>
    </xf>
    <xf numFmtId="0" fontId="13" fillId="0" borderId="57" xfId="0" applyFont="1" applyBorder="1"/>
    <xf numFmtId="0" fontId="16" fillId="0" borderId="58" xfId="0" applyFont="1" applyBorder="1" applyAlignment="1">
      <alignment horizontal="left"/>
    </xf>
    <xf numFmtId="0" fontId="16" fillId="0" borderId="58" xfId="0" applyFont="1" applyBorder="1"/>
    <xf numFmtId="165" fontId="16" fillId="0" borderId="58" xfId="0" applyNumberFormat="1" applyFont="1" applyBorder="1" applyAlignment="1">
      <alignment horizontal="center"/>
    </xf>
    <xf numFmtId="0" fontId="0" fillId="0" borderId="58" xfId="0" applyFont="1" applyBorder="1"/>
    <xf numFmtId="0" fontId="4" fillId="0" borderId="5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65" fontId="0" fillId="0" borderId="58" xfId="0" applyNumberFormat="1" applyFont="1" applyBorder="1" applyAlignment="1">
      <alignment horizontal="center"/>
    </xf>
    <xf numFmtId="165" fontId="0" fillId="0" borderId="59" xfId="0" applyNumberFormat="1" applyFont="1" applyBorder="1" applyAlignment="1">
      <alignment horizontal="center"/>
    </xf>
    <xf numFmtId="165" fontId="0" fillId="0" borderId="54" xfId="0" applyNumberFormat="1" applyFont="1" applyBorder="1" applyAlignment="1">
      <alignment horizontal="center"/>
    </xf>
    <xf numFmtId="165" fontId="15" fillId="0" borderId="56" xfId="0" applyNumberFormat="1" applyFont="1" applyBorder="1"/>
    <xf numFmtId="0" fontId="15" fillId="0" borderId="52" xfId="0" applyFont="1" applyBorder="1"/>
    <xf numFmtId="0" fontId="15" fillId="0" borderId="54" xfId="0" applyFont="1" applyBorder="1"/>
    <xf numFmtId="0" fontId="34" fillId="4" borderId="63" xfId="0" applyFont="1" applyFill="1" applyBorder="1" applyAlignment="1">
      <alignment vertical="center"/>
    </xf>
    <xf numFmtId="0" fontId="3" fillId="4" borderId="50" xfId="0" applyFont="1" applyFill="1" applyBorder="1" applyAlignment="1"/>
    <xf numFmtId="0" fontId="3" fillId="4" borderId="50" xfId="0" applyFont="1" applyFill="1" applyBorder="1" applyAlignment="1">
      <alignment horizontal="right"/>
    </xf>
    <xf numFmtId="0" fontId="3" fillId="4" borderId="64" xfId="0" applyFont="1" applyFill="1" applyBorder="1" applyAlignment="1"/>
    <xf numFmtId="0" fontId="0" fillId="4" borderId="50" xfId="0" applyFont="1" applyFill="1" applyBorder="1"/>
    <xf numFmtId="0" fontId="0" fillId="4" borderId="50" xfId="0" applyFont="1" applyFill="1" applyBorder="1" applyAlignment="1">
      <alignment horizontal="center"/>
    </xf>
    <xf numFmtId="0" fontId="0" fillId="4" borderId="65" xfId="0" applyFont="1" applyFill="1" applyBorder="1"/>
    <xf numFmtId="0" fontId="3" fillId="4" borderId="66" xfId="0" applyFont="1" applyFill="1" applyBorder="1" applyAlignment="1"/>
    <xf numFmtId="0" fontId="0" fillId="4" borderId="67" xfId="0" applyFont="1" applyFill="1" applyBorder="1"/>
    <xf numFmtId="0" fontId="3" fillId="4" borderId="66" xfId="0" applyFont="1" applyFill="1" applyBorder="1"/>
    <xf numFmtId="0" fontId="29" fillId="4" borderId="67" xfId="0" applyFont="1" applyFill="1" applyBorder="1" applyAlignment="1">
      <alignment horizontal="center"/>
    </xf>
    <xf numFmtId="0" fontId="3" fillId="4" borderId="68" xfId="0" applyFont="1" applyFill="1" applyBorder="1"/>
    <xf numFmtId="0" fontId="0" fillId="4" borderId="69" xfId="0" applyFont="1" applyFill="1" applyBorder="1" applyAlignment="1">
      <alignment horizontal="center"/>
    </xf>
    <xf numFmtId="0" fontId="0" fillId="4" borderId="69" xfId="0" applyFont="1" applyFill="1" applyBorder="1" applyAlignment="1">
      <alignment horizontal="right"/>
    </xf>
    <xf numFmtId="0" fontId="11" fillId="4" borderId="69" xfId="0" applyFont="1" applyFill="1" applyBorder="1" applyAlignment="1">
      <alignment horizontal="left"/>
    </xf>
    <xf numFmtId="0" fontId="12" fillId="4" borderId="69" xfId="0" applyFont="1" applyFill="1" applyBorder="1"/>
    <xf numFmtId="0" fontId="0" fillId="4" borderId="69" xfId="0" applyFont="1" applyFill="1" applyBorder="1"/>
    <xf numFmtId="0" fontId="0" fillId="4" borderId="70" xfId="0" applyFont="1" applyFill="1" applyBorder="1"/>
    <xf numFmtId="0" fontId="36" fillId="0" borderId="7" xfId="0" applyFont="1" applyBorder="1" applyAlignment="1">
      <alignment horizontal="center" wrapText="1"/>
    </xf>
    <xf numFmtId="0" fontId="37" fillId="0" borderId="9" xfId="0" applyFont="1" applyFill="1" applyBorder="1" applyAlignment="1">
      <alignment horizontal="center" textRotation="90" wrapText="1"/>
    </xf>
    <xf numFmtId="0" fontId="0" fillId="4" borderId="0" xfId="0" applyFont="1" applyFill="1" applyAlignment="1"/>
    <xf numFmtId="0" fontId="19" fillId="0" borderId="71" xfId="0" applyFont="1" applyFill="1" applyBorder="1" applyAlignment="1">
      <alignment horizontal="center" vertical="center"/>
    </xf>
    <xf numFmtId="0" fontId="18" fillId="4" borderId="34" xfId="0" applyFont="1" applyFill="1" applyBorder="1"/>
    <xf numFmtId="0" fontId="3" fillId="4" borderId="34" xfId="0" applyFont="1" applyFill="1" applyBorder="1"/>
    <xf numFmtId="0" fontId="18" fillId="4" borderId="34" xfId="0" applyFont="1" applyFill="1" applyBorder="1" applyAlignment="1">
      <alignment horizontal="center"/>
    </xf>
    <xf numFmtId="165" fontId="19" fillId="4" borderId="34" xfId="0" applyNumberFormat="1" applyFont="1" applyFill="1" applyBorder="1"/>
    <xf numFmtId="0" fontId="19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left"/>
    </xf>
    <xf numFmtId="0" fontId="19" fillId="4" borderId="34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9" fillId="4" borderId="34" xfId="0" applyFont="1" applyFill="1" applyBorder="1"/>
    <xf numFmtId="0" fontId="19" fillId="0" borderId="75" xfId="0" applyFont="1" applyBorder="1" applyAlignment="1">
      <alignment horizontal="left"/>
    </xf>
    <xf numFmtId="0" fontId="19" fillId="0" borderId="75" xfId="0" applyFont="1" applyBorder="1"/>
    <xf numFmtId="0" fontId="19" fillId="0" borderId="76" xfId="0" applyFont="1" applyBorder="1" applyAlignment="1">
      <alignment horizontal="left"/>
    </xf>
    <xf numFmtId="0" fontId="29" fillId="4" borderId="34" xfId="0" applyFont="1" applyFill="1" applyBorder="1" applyAlignment="1"/>
    <xf numFmtId="0" fontId="19" fillId="0" borderId="77" xfId="0" applyFont="1" applyBorder="1" applyAlignment="1">
      <alignment horizontal="left"/>
    </xf>
    <xf numFmtId="0" fontId="19" fillId="0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84" xfId="0" applyFont="1" applyBorder="1" applyAlignment="1">
      <alignment horizontal="left"/>
    </xf>
    <xf numFmtId="0" fontId="19" fillId="0" borderId="85" xfId="0" applyFont="1" applyBorder="1" applyAlignment="1">
      <alignment horizontal="left"/>
    </xf>
    <xf numFmtId="0" fontId="19" fillId="0" borderId="86" xfId="0" applyFont="1" applyBorder="1" applyAlignment="1">
      <alignment horizontal="left"/>
    </xf>
    <xf numFmtId="0" fontId="19" fillId="0" borderId="87" xfId="0" applyFont="1" applyFill="1" applyBorder="1" applyAlignment="1">
      <alignment horizontal="center" vertical="center"/>
    </xf>
    <xf numFmtId="0" fontId="18" fillId="0" borderId="88" xfId="0" applyFont="1" applyBorder="1" applyAlignment="1">
      <alignment horizontal="left" wrapText="1"/>
    </xf>
    <xf numFmtId="0" fontId="4" fillId="0" borderId="89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/>
    </xf>
    <xf numFmtId="0" fontId="21" fillId="0" borderId="99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22" fillId="0" borderId="99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46" fontId="0" fillId="0" borderId="42" xfId="0" applyNumberFormat="1" applyFont="1" applyBorder="1" applyAlignment="1">
      <alignment horizontal="center"/>
    </xf>
    <xf numFmtId="46" fontId="19" fillId="0" borderId="42" xfId="0" applyNumberFormat="1" applyFont="1" applyBorder="1" applyAlignment="1">
      <alignment horizontal="center" wrapText="1" readingOrder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5" fillId="0" borderId="18" xfId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5" fillId="0" borderId="18" xfId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4" fillId="0" borderId="46" xfId="0" applyNumberFormat="1" applyFont="1" applyBorder="1" applyAlignment="1">
      <alignment horizontal="center"/>
    </xf>
    <xf numFmtId="0" fontId="3" fillId="0" borderId="34" xfId="0" applyFont="1" applyBorder="1"/>
    <xf numFmtId="0" fontId="3" fillId="0" borderId="47" xfId="0" applyFont="1" applyBorder="1"/>
    <xf numFmtId="49" fontId="14" fillId="0" borderId="18" xfId="0" applyNumberFormat="1" applyFont="1" applyBorder="1" applyAlignment="1">
      <alignment horizontal="center"/>
    </xf>
    <xf numFmtId="49" fontId="3" fillId="0" borderId="29" xfId="0" applyNumberFormat="1" applyFont="1" applyBorder="1"/>
    <xf numFmtId="49" fontId="3" fillId="0" borderId="2" xfId="0" applyNumberFormat="1" applyFont="1" applyBorder="1"/>
    <xf numFmtId="164" fontId="14" fillId="0" borderId="49" xfId="0" applyNumberFormat="1" applyFont="1" applyBorder="1" applyAlignment="1">
      <alignment horizontal="center"/>
    </xf>
    <xf numFmtId="0" fontId="3" fillId="0" borderId="50" xfId="0" applyFont="1" applyBorder="1"/>
    <xf numFmtId="0" fontId="3" fillId="0" borderId="51" xfId="0" applyFont="1" applyBorder="1"/>
    <xf numFmtId="164" fontId="14" fillId="0" borderId="60" xfId="0" applyNumberFormat="1" applyFont="1" applyBorder="1" applyAlignment="1">
      <alignment horizontal="center"/>
    </xf>
    <xf numFmtId="164" fontId="14" fillId="0" borderId="61" xfId="0" applyNumberFormat="1" applyFont="1" applyBorder="1" applyAlignment="1">
      <alignment horizontal="center"/>
    </xf>
    <xf numFmtId="164" fontId="14" fillId="0" borderId="62" xfId="0" applyNumberFormat="1" applyFont="1" applyBorder="1" applyAlignment="1">
      <alignment horizontal="center"/>
    </xf>
    <xf numFmtId="0" fontId="25" fillId="0" borderId="29" xfId="1" applyBorder="1" applyAlignment="1">
      <alignment horizontal="center"/>
    </xf>
    <xf numFmtId="0" fontId="25" fillId="0" borderId="2" xfId="1" applyBorder="1" applyAlignment="1">
      <alignment horizontal="center"/>
    </xf>
  </cellXfs>
  <cellStyles count="7">
    <cellStyle name="Hyperlink" xfId="1" builtinId="8"/>
    <cellStyle name="Hyperlink 2" xfId="3" xr:uid="{00000000-0005-0000-0000-000001000000}"/>
    <cellStyle name="Hyperlink 3" xfId="5" xr:uid="{00000000-0005-0000-0000-000002000000}"/>
    <cellStyle name="Normal" xfId="0" builtinId="0"/>
    <cellStyle name="Normal 2" xfId="2" xr:uid="{00000000-0005-0000-0000-000005000000}"/>
    <cellStyle name="Normal 3" xfId="4" xr:uid="{00000000-0005-0000-0000-000006000000}"/>
    <cellStyle name="Percent 2" xfId="6" xr:uid="{00000000-0005-0000-0000-000007000000}"/>
  </cellStyles>
  <dxfs count="2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D6AF36"/>
      <color rgb="FFA77044"/>
      <color rgb="FFD7D7D7"/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103</xdr:row>
      <xdr:rowOff>0</xdr:rowOff>
    </xdr:from>
    <xdr:ext cx="161925" cy="276225"/>
    <xdr:pic>
      <xdr:nvPicPr>
        <xdr:cNvPr id="2" name="image1.png" descr="0clip_image0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llsendharriers.org/?p=5199" TargetMode="External"/><Relationship Id="rId2" Type="http://schemas.openxmlformats.org/officeDocument/2006/relationships/hyperlink" Target="https://www.birtleyac.co.uk/results1/cathedral-relays-birtley-jan-13th-2019" TargetMode="External"/><Relationship Id="rId1" Type="http://schemas.openxmlformats.org/officeDocument/2006/relationships/hyperlink" Target="http://www.wallsendharriers.org/?p=5115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wallsendharriers.org/?p=5323" TargetMode="External"/><Relationship Id="rId4" Type="http://schemas.openxmlformats.org/officeDocument/2006/relationships/hyperlink" Target="http://www.wallsendharriers.org/?p=5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72"/>
  <sheetViews>
    <sheetView tabSelected="1" workbookViewId="0">
      <pane xSplit="8" ySplit="3" topLeftCell="I4" activePane="bottomRight" state="frozen"/>
      <selection pane="topRight" activeCell="K1" sqref="K1"/>
      <selection pane="bottomLeft" activeCell="A4" sqref="A4"/>
      <selection pane="bottomRight" activeCell="D2" sqref="D2:H2"/>
    </sheetView>
  </sheetViews>
  <sheetFormatPr defaultColWidth="14.42578125" defaultRowHeight="15" customHeight="1" x14ac:dyDescent="0.25"/>
  <cols>
    <col min="1" max="1" width="4.7109375" style="99" customWidth="1"/>
    <col min="2" max="2" width="5.7109375" hidden="1" customWidth="1"/>
    <col min="3" max="3" width="5.7109375" style="90" hidden="1" customWidth="1"/>
    <col min="4" max="4" width="5.7109375" customWidth="1"/>
    <col min="5" max="5" width="23.85546875" customWidth="1"/>
    <col min="6" max="8" width="10.7109375" customWidth="1"/>
    <col min="9" max="16" width="6.7109375" customWidth="1"/>
    <col min="17" max="20" width="6.7109375" hidden="1" customWidth="1"/>
    <col min="21" max="21" width="6.140625" hidden="1" customWidth="1"/>
    <col min="22" max="27" width="12.5703125" hidden="1" customWidth="1"/>
    <col min="28" max="28" width="9.140625" hidden="1" customWidth="1"/>
    <col min="29" max="31" width="11.85546875" hidden="1" customWidth="1"/>
    <col min="32" max="32" width="9.140625" hidden="1" customWidth="1"/>
    <col min="33" max="33" width="10.5703125" hidden="1" customWidth="1"/>
    <col min="34" max="46" width="9.140625" hidden="1" customWidth="1"/>
    <col min="47" max="47" width="4.7109375" style="57" customWidth="1"/>
    <col min="48" max="66" width="9.140625" customWidth="1"/>
  </cols>
  <sheetData>
    <row r="1" spans="1:66" ht="15.75" customHeight="1" x14ac:dyDescent="0.25">
      <c r="A1" s="162"/>
      <c r="B1" s="163"/>
      <c r="C1" s="164"/>
      <c r="D1" s="163"/>
      <c r="E1" s="163"/>
      <c r="F1" s="163"/>
      <c r="G1" s="163"/>
      <c r="H1" s="165"/>
      <c r="I1" s="166"/>
      <c r="J1" s="167"/>
      <c r="K1" s="167"/>
      <c r="L1" s="167"/>
      <c r="M1" s="167"/>
      <c r="N1" s="166"/>
      <c r="O1" s="166"/>
      <c r="P1" s="167"/>
      <c r="Q1" s="166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7"/>
      <c r="AN1" s="166"/>
      <c r="AO1" s="166"/>
      <c r="AP1" s="166"/>
      <c r="AQ1" s="166"/>
      <c r="AR1" s="166"/>
      <c r="AS1" s="166"/>
      <c r="AT1" s="166"/>
      <c r="AU1" s="168"/>
      <c r="AV1" s="3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9.5" customHeight="1" x14ac:dyDescent="0.25">
      <c r="A2" s="169"/>
      <c r="B2" s="1"/>
      <c r="C2" s="85"/>
      <c r="D2" s="235" t="s">
        <v>107</v>
      </c>
      <c r="E2" s="236"/>
      <c r="F2" s="236"/>
      <c r="G2" s="236"/>
      <c r="H2" s="237"/>
      <c r="I2" s="22"/>
      <c r="J2" s="22"/>
      <c r="K2" s="32"/>
      <c r="L2" s="22"/>
      <c r="M2" s="22"/>
      <c r="N2" s="76"/>
      <c r="O2" s="76"/>
      <c r="P2" s="32"/>
      <c r="Q2" s="76"/>
      <c r="R2" s="32"/>
      <c r="S2" s="32"/>
      <c r="T2" s="32"/>
      <c r="U2" s="77"/>
      <c r="V2" s="32"/>
      <c r="W2" s="32"/>
      <c r="X2" s="32"/>
      <c r="Y2" s="32"/>
      <c r="Z2" s="32"/>
      <c r="AA2" s="3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38"/>
      <c r="AN2" s="22"/>
      <c r="AO2" s="22"/>
      <c r="AP2" s="22"/>
      <c r="AQ2" s="22"/>
      <c r="AR2" s="22"/>
      <c r="AS2" s="22"/>
      <c r="AT2" s="12"/>
      <c r="AU2" s="170"/>
      <c r="AV2" s="33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40.1" customHeight="1" thickBot="1" x14ac:dyDescent="0.3">
      <c r="A3" s="171"/>
      <c r="B3" s="83" t="s">
        <v>0</v>
      </c>
      <c r="C3" s="86"/>
      <c r="D3" s="4" t="s">
        <v>1</v>
      </c>
      <c r="E3" s="4" t="s">
        <v>2</v>
      </c>
      <c r="F3" s="5" t="s">
        <v>3</v>
      </c>
      <c r="G3" s="180" t="s">
        <v>99</v>
      </c>
      <c r="H3" s="95" t="s">
        <v>143</v>
      </c>
      <c r="I3" s="181" t="s">
        <v>95</v>
      </c>
      <c r="J3" s="73" t="s">
        <v>102</v>
      </c>
      <c r="K3" s="181" t="s">
        <v>96</v>
      </c>
      <c r="L3" s="73" t="s">
        <v>105</v>
      </c>
      <c r="M3" s="181" t="s">
        <v>97</v>
      </c>
      <c r="N3" s="73" t="s">
        <v>103</v>
      </c>
      <c r="O3" s="181" t="s">
        <v>98</v>
      </c>
      <c r="P3" s="73" t="s">
        <v>104</v>
      </c>
      <c r="Q3" s="72" t="s">
        <v>100</v>
      </c>
      <c r="R3" s="73" t="s">
        <v>102</v>
      </c>
      <c r="S3" s="72" t="s">
        <v>101</v>
      </c>
      <c r="T3" s="73" t="s">
        <v>106</v>
      </c>
      <c r="U3" s="6"/>
      <c r="V3" s="7" t="s">
        <v>4</v>
      </c>
      <c r="W3" s="7" t="s">
        <v>5</v>
      </c>
      <c r="X3" s="7" t="s">
        <v>6</v>
      </c>
      <c r="Y3" s="7" t="s">
        <v>7</v>
      </c>
      <c r="Z3" s="7" t="s">
        <v>8</v>
      </c>
      <c r="AA3" s="7" t="s">
        <v>9</v>
      </c>
      <c r="AB3" s="7" t="s">
        <v>10</v>
      </c>
      <c r="AC3" s="7" t="s">
        <v>11</v>
      </c>
      <c r="AD3" s="7" t="s">
        <v>12</v>
      </c>
      <c r="AE3" s="7" t="s">
        <v>13</v>
      </c>
      <c r="AF3" s="7" t="s">
        <v>14</v>
      </c>
      <c r="AG3" s="7" t="s">
        <v>15</v>
      </c>
      <c r="AH3" s="7" t="s">
        <v>16</v>
      </c>
      <c r="AI3" s="7" t="s">
        <v>17</v>
      </c>
      <c r="AJ3" s="7" t="s">
        <v>18</v>
      </c>
      <c r="AK3" s="7" t="s">
        <v>19</v>
      </c>
      <c r="AL3" s="7" t="s">
        <v>20</v>
      </c>
      <c r="AM3" s="7" t="s">
        <v>21</v>
      </c>
      <c r="AN3" s="7" t="s">
        <v>22</v>
      </c>
      <c r="AO3" s="7" t="s">
        <v>23</v>
      </c>
      <c r="AP3" s="7" t="s">
        <v>24</v>
      </c>
      <c r="AQ3" s="7" t="s">
        <v>25</v>
      </c>
      <c r="AR3" s="7" t="s">
        <v>26</v>
      </c>
      <c r="AS3" s="7" t="s">
        <v>27</v>
      </c>
      <c r="AT3" s="78" t="s">
        <v>28</v>
      </c>
      <c r="AU3" s="170"/>
      <c r="AV3" s="56"/>
      <c r="AW3" s="9"/>
      <c r="AX3" s="10"/>
      <c r="AY3" s="11"/>
      <c r="AZ3" s="1"/>
      <c r="BA3" s="11"/>
      <c r="BB3" s="9"/>
      <c r="BC3" s="10"/>
      <c r="BD3" s="1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66" ht="17.25" customHeight="1" x14ac:dyDescent="0.3">
      <c r="A4" s="171"/>
      <c r="B4" s="93">
        <v>1</v>
      </c>
      <c r="C4" s="87">
        <f t="shared" ref="C4:C35" si="0">B4-D4</f>
        <v>0</v>
      </c>
      <c r="D4" s="93">
        <v>1</v>
      </c>
      <c r="E4" s="14" t="s">
        <v>83</v>
      </c>
      <c r="F4" s="15">
        <f t="shared" ref="F4:F35" si="1">SUM(G4:H4)</f>
        <v>212</v>
      </c>
      <c r="G4" s="16">
        <f t="shared" ref="G4:G35" si="2">SUM(I4,K4,M4,O4,Q4,S4,)</f>
        <v>20</v>
      </c>
      <c r="H4" s="17">
        <f t="shared" ref="H4:H35" si="3">SUM(J4,L4,N4,P4,R4,T4)</f>
        <v>192</v>
      </c>
      <c r="I4" s="13">
        <f>IFERROR(VLOOKUP(E4,MNF!B:I,2,FALSE),"")</f>
        <v>5</v>
      </c>
      <c r="J4" s="13">
        <f>IFERROR(VLOOKUP(E4,VWGP!C:O,13,FALSE),"")</f>
        <v>48</v>
      </c>
      <c r="K4" s="13">
        <f>IFERROR(VLOOKUP(E4,MNF!B:I,3,FALSE),"")</f>
        <v>5</v>
      </c>
      <c r="L4" s="13">
        <f>IFERROR(VLOOKUP(E4,VWGP!S:AE,13,FALSE),"")</f>
        <v>44</v>
      </c>
      <c r="M4" s="13">
        <f>IFERROR(VLOOKUP(E4,MNF!B:I,4,FALSE),"")</f>
        <v>5</v>
      </c>
      <c r="N4" s="13">
        <f>IFERROR(VLOOKUP(E4,VWGP!AI:AU,13,FALSE),"")</f>
        <v>50</v>
      </c>
      <c r="O4" s="18">
        <f>IFERROR(VLOOKUP(E4,MNF!B:I,5,FALSE),"")</f>
        <v>5</v>
      </c>
      <c r="P4" s="13">
        <f>IFERROR(VLOOKUP(E4,VWGP!AY:BK,13,FALSE),"")</f>
        <v>50</v>
      </c>
      <c r="Q4" s="13">
        <f>IFERROR(VLOOKUP(E4,MNF!B:I,6,FALSE),"")</f>
        <v>0</v>
      </c>
      <c r="R4" s="13" t="str">
        <f>IFERROR(VLOOKUP(E4,VWGP!BO:BY,11,FALSE),"")</f>
        <v/>
      </c>
      <c r="S4" s="13">
        <f>IFERROR(VLOOKUP(E4,MNF!B:I,7,FALSE),"")</f>
        <v>0</v>
      </c>
      <c r="T4" s="13" t="str">
        <f>IFERROR(VLOOKUP(E4,VWGP!CC:CM,11,FALSE),"")</f>
        <v/>
      </c>
      <c r="U4" s="19"/>
      <c r="V4" s="20" t="e">
        <f>IF(#REF!="","",#REF!)</f>
        <v>#REF!</v>
      </c>
      <c r="W4" s="20" t="e">
        <f>IF(#REF!="","",#REF!)</f>
        <v>#REF!</v>
      </c>
      <c r="X4" s="20" t="e">
        <f>IF(#REF!="","",#REF!)</f>
        <v>#REF!</v>
      </c>
      <c r="Y4" s="20" t="e">
        <f>IF(#REF!="","",#REF!)</f>
        <v>#REF!</v>
      </c>
      <c r="Z4" s="20" t="e">
        <f>IF(#REF!="","",#REF!)</f>
        <v>#REF!</v>
      </c>
      <c r="AA4" s="20" t="e">
        <f>IF(#REF!="","",#REF!)</f>
        <v>#REF!</v>
      </c>
      <c r="AB4" s="21" t="str">
        <f t="shared" ref="AB4:AB35" si="4">IF(COUNT(V4:AA4)&gt;=1,(LARGE(V4:AA4,1)),"")</f>
        <v/>
      </c>
      <c r="AC4" s="21" t="str">
        <f t="shared" ref="AC4:AC35" si="5">IF(COUNT(V4:AA4)&gt;=2,(LARGE(V4:AA4,2)),"")</f>
        <v/>
      </c>
      <c r="AD4" s="21" t="str">
        <f t="shared" ref="AD4:AD35" si="6">IF(COUNT(V4:AA4)&gt;=3,(LARGE(V4:AA4,3)),"")</f>
        <v/>
      </c>
      <c r="AE4" s="21" t="str">
        <f t="shared" ref="AE4:AE35" si="7">IF(COUNT(V4:AA4)&gt;=4,(LARGE(V4:AA4,4)),"")</f>
        <v/>
      </c>
      <c r="AF4" s="20">
        <f t="shared" ref="AF4:AF35" si="8">IF(J4="","",J4)</f>
        <v>48</v>
      </c>
      <c r="AG4" s="20">
        <f t="shared" ref="AG4:AG35" si="9">IF(L4="","",L4)</f>
        <v>44</v>
      </c>
      <c r="AH4" s="20">
        <f t="shared" ref="AH4:AH35" si="10">IF(N4="","",N4)</f>
        <v>50</v>
      </c>
      <c r="AI4" s="20">
        <f t="shared" ref="AI4:AI35" si="11">IF(P4="","",P4)</f>
        <v>50</v>
      </c>
      <c r="AJ4" s="20" t="str">
        <f t="shared" ref="AJ4:AJ35" si="12">IF(R4="","",R4)</f>
        <v/>
      </c>
      <c r="AK4" s="20" t="str">
        <f t="shared" ref="AK4:AK35" si="13">IF(T4="","",T4)</f>
        <v/>
      </c>
      <c r="AL4" s="20" t="e">
        <f>IF(#REF!="","",#REF!)</f>
        <v>#REF!</v>
      </c>
      <c r="AM4" s="18" t="e">
        <f t="shared" ref="AM4:AM35" si="14">IF(COUNT(AF4:AL4)&gt;=1,(LARGE(AF4:AL4,1)),"")</f>
        <v>#REF!</v>
      </c>
      <c r="AN4" s="21" t="e">
        <f t="shared" ref="AN4:AN35" si="15">IF(COUNT(AF4:AL4)&gt;=2,(LARGE(AF4:AL4,2)),"")</f>
        <v>#REF!</v>
      </c>
      <c r="AO4" s="21" t="e">
        <f t="shared" ref="AO4:AO35" si="16">IF(COUNT(AF4:AL4)&gt;=3,(LARGE(AF4:AL4,3)),"")</f>
        <v>#REF!</v>
      </c>
      <c r="AP4" s="21" t="str">
        <f t="shared" ref="AP4:AP35" si="17">IF(AB4="","N","Y")</f>
        <v>N</v>
      </c>
      <c r="AQ4" s="21" t="e">
        <f t="shared" ref="AQ4:AQ35" si="18">IF(AM4="","N","Y")</f>
        <v>#REF!</v>
      </c>
      <c r="AR4" s="21" t="e">
        <f t="shared" ref="AR4:AR35" si="19">IF(AN4="","N","Y")</f>
        <v>#REF!</v>
      </c>
      <c r="AS4" s="21" t="str">
        <f t="shared" ref="AS4:AS35" si="20">IF(H4&gt;4,"Y","N")</f>
        <v>Y</v>
      </c>
      <c r="AT4" s="79">
        <f t="shared" ref="AT4:AT35" si="21">COUNTIF(AP4:AS4,"Y")</f>
        <v>1</v>
      </c>
      <c r="AU4" s="172">
        <v>1</v>
      </c>
      <c r="AV4" s="33" t="s">
        <v>78</v>
      </c>
      <c r="AW4" s="1"/>
      <c r="AX4" s="1"/>
      <c r="AY4" s="1"/>
      <c r="AZ4" s="1"/>
      <c r="BA4" s="1"/>
      <c r="BB4" s="1"/>
      <c r="BC4" s="1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</row>
    <row r="5" spans="1:66" ht="17.25" customHeight="1" x14ac:dyDescent="0.3">
      <c r="A5" s="171"/>
      <c r="B5" s="94">
        <v>2</v>
      </c>
      <c r="C5" s="88">
        <f t="shared" si="0"/>
        <v>0</v>
      </c>
      <c r="D5" s="94">
        <v>2</v>
      </c>
      <c r="E5" s="24" t="s">
        <v>109</v>
      </c>
      <c r="F5" s="25">
        <f t="shared" si="1"/>
        <v>208</v>
      </c>
      <c r="G5" s="16">
        <f t="shared" si="2"/>
        <v>20</v>
      </c>
      <c r="H5" s="17">
        <f t="shared" si="3"/>
        <v>188</v>
      </c>
      <c r="I5" s="18">
        <f>IFERROR(VLOOKUP(E5,MNF!B:I,2,FALSE),"")</f>
        <v>5</v>
      </c>
      <c r="J5" s="13">
        <f>IFERROR(VLOOKUP(E5,VWGP!C:O,13,FALSE),"")</f>
        <v>50</v>
      </c>
      <c r="K5" s="18">
        <f>IFERROR(VLOOKUP(E5,MNF!B:I,3,FALSE),"")</f>
        <v>5</v>
      </c>
      <c r="L5" s="13">
        <f>IFERROR(VLOOKUP(E5,VWGP!S:AE,13,FALSE),"")</f>
        <v>38</v>
      </c>
      <c r="M5" s="18">
        <f>IFERROR(VLOOKUP(E5,MNF!B:I,4,FALSE),"")</f>
        <v>5</v>
      </c>
      <c r="N5" s="13">
        <f>IFERROR(VLOOKUP(E5,VWGP!AI:AU,13,FALSE),"")</f>
        <v>50</v>
      </c>
      <c r="O5" s="18">
        <f>IFERROR(VLOOKUP(E5,MNF!B:I,5,FALSE),"")</f>
        <v>5</v>
      </c>
      <c r="P5" s="13">
        <f>IFERROR(VLOOKUP(E5,VWGP!AY:BK,13,FALSE),"")</f>
        <v>50</v>
      </c>
      <c r="Q5" s="18">
        <f>IFERROR(VLOOKUP(E5,MNF!B:I,6,FALSE),"")</f>
        <v>0</v>
      </c>
      <c r="R5" s="13" t="str">
        <f>IFERROR(VLOOKUP(E5,VWGP!BO:BY,11,FALSE),"")</f>
        <v/>
      </c>
      <c r="S5" s="13">
        <f>IFERROR(VLOOKUP(E5,MNF!B:I,7,FALSE),"")</f>
        <v>0</v>
      </c>
      <c r="T5" s="13" t="str">
        <f>IFERROR(VLOOKUP(E5,VWGP!CC:CM,11,FALSE),"")</f>
        <v/>
      </c>
      <c r="U5" s="19"/>
      <c r="V5" s="20" t="e">
        <f>IF(#REF!="","",#REF!)</f>
        <v>#REF!</v>
      </c>
      <c r="W5" s="20" t="e">
        <f>IF(#REF!="","",#REF!)</f>
        <v>#REF!</v>
      </c>
      <c r="X5" s="20" t="e">
        <f>IF(#REF!="","",#REF!)</f>
        <v>#REF!</v>
      </c>
      <c r="Y5" s="20" t="e">
        <f>IF(#REF!="","",#REF!)</f>
        <v>#REF!</v>
      </c>
      <c r="Z5" s="20" t="e">
        <f>IF(#REF!="","",#REF!)</f>
        <v>#REF!</v>
      </c>
      <c r="AA5" s="20" t="e">
        <f>IF(#REF!="","",#REF!)</f>
        <v>#REF!</v>
      </c>
      <c r="AB5" s="21" t="str">
        <f t="shared" si="4"/>
        <v/>
      </c>
      <c r="AC5" s="21" t="str">
        <f t="shared" si="5"/>
        <v/>
      </c>
      <c r="AD5" s="21" t="str">
        <f t="shared" si="6"/>
        <v/>
      </c>
      <c r="AE5" s="21" t="str">
        <f t="shared" si="7"/>
        <v/>
      </c>
      <c r="AF5" s="20">
        <f t="shared" si="8"/>
        <v>50</v>
      </c>
      <c r="AG5" s="20">
        <f t="shared" si="9"/>
        <v>38</v>
      </c>
      <c r="AH5" s="20">
        <f t="shared" si="10"/>
        <v>50</v>
      </c>
      <c r="AI5" s="20">
        <f t="shared" si="11"/>
        <v>50</v>
      </c>
      <c r="AJ5" s="20" t="str">
        <f t="shared" si="12"/>
        <v/>
      </c>
      <c r="AK5" s="20" t="str">
        <f t="shared" si="13"/>
        <v/>
      </c>
      <c r="AL5" s="20" t="e">
        <f>IF(#REF!="","",#REF!)</f>
        <v>#REF!</v>
      </c>
      <c r="AM5" s="18" t="e">
        <f t="shared" si="14"/>
        <v>#REF!</v>
      </c>
      <c r="AN5" s="21" t="e">
        <f t="shared" si="15"/>
        <v>#REF!</v>
      </c>
      <c r="AO5" s="21" t="e">
        <f t="shared" si="16"/>
        <v>#REF!</v>
      </c>
      <c r="AP5" s="21" t="str">
        <f t="shared" si="17"/>
        <v>N</v>
      </c>
      <c r="AQ5" s="21" t="e">
        <f t="shared" si="18"/>
        <v>#REF!</v>
      </c>
      <c r="AR5" s="21" t="e">
        <f t="shared" si="19"/>
        <v>#REF!</v>
      </c>
      <c r="AS5" s="21" t="str">
        <f t="shared" si="20"/>
        <v>Y</v>
      </c>
      <c r="AT5" s="79">
        <f t="shared" si="21"/>
        <v>1</v>
      </c>
      <c r="AU5" s="172">
        <v>2</v>
      </c>
      <c r="AV5" s="33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7.25" customHeight="1" x14ac:dyDescent="0.3">
      <c r="A6" s="171"/>
      <c r="B6" s="120">
        <v>3</v>
      </c>
      <c r="C6" s="88">
        <f t="shared" si="0"/>
        <v>0</v>
      </c>
      <c r="D6" s="120">
        <v>3</v>
      </c>
      <c r="E6" s="24" t="s">
        <v>115</v>
      </c>
      <c r="F6" s="25">
        <f t="shared" si="1"/>
        <v>200</v>
      </c>
      <c r="G6" s="16">
        <f t="shared" si="2"/>
        <v>0</v>
      </c>
      <c r="H6" s="17">
        <f t="shared" si="3"/>
        <v>200</v>
      </c>
      <c r="I6" s="18" t="str">
        <f>IFERROR(VLOOKUP(E6,MNF!B:I,2,FALSE),"")</f>
        <v/>
      </c>
      <c r="J6" s="13">
        <f>IFERROR(VLOOKUP(E6,VWGP!C:O,13,FALSE),"")</f>
        <v>50</v>
      </c>
      <c r="K6" s="18" t="str">
        <f>IFERROR(VLOOKUP(E6,MNF!B:I,3,FALSE),"")</f>
        <v/>
      </c>
      <c r="L6" s="13">
        <f>IFERROR(VLOOKUP(E6,VWGP!S:AE,13,FALSE),"")</f>
        <v>50</v>
      </c>
      <c r="M6" s="18" t="str">
        <f>IFERROR(VLOOKUP(E6,MNF!B:I,4,FALSE),"")</f>
        <v/>
      </c>
      <c r="N6" s="13">
        <f>IFERROR(VLOOKUP(E6,VWGP!AI:AU,13,FALSE),"")</f>
        <v>50</v>
      </c>
      <c r="O6" s="18" t="str">
        <f>IFERROR(VLOOKUP(E6,MNF!B:I,5,FALSE),"")</f>
        <v/>
      </c>
      <c r="P6" s="13">
        <f>IFERROR(VLOOKUP(E6,VWGP!AY:BK,13,FALSE),"")</f>
        <v>50</v>
      </c>
      <c r="Q6" s="18" t="str">
        <f>IFERROR(VLOOKUP(E6,MNF!B:I,6,FALSE),"")</f>
        <v/>
      </c>
      <c r="R6" s="13" t="str">
        <f>IFERROR(VLOOKUP(E6,VWGP!BO:BY,11,FALSE),"")</f>
        <v/>
      </c>
      <c r="S6" s="13" t="str">
        <f>IFERROR(VLOOKUP(E6,MNF!B:I,7,FALSE),"")</f>
        <v/>
      </c>
      <c r="T6" s="13" t="str">
        <f>IFERROR(VLOOKUP(E6,VWGP!CC:CM,11,FALSE),"")</f>
        <v/>
      </c>
      <c r="U6" s="19"/>
      <c r="V6" s="20" t="e">
        <f>IF(#REF!="","",#REF!)</f>
        <v>#REF!</v>
      </c>
      <c r="W6" s="20" t="e">
        <f>IF(#REF!="","",#REF!)</f>
        <v>#REF!</v>
      </c>
      <c r="X6" s="20" t="e">
        <f>IF(#REF!="","",#REF!)</f>
        <v>#REF!</v>
      </c>
      <c r="Y6" s="20" t="e">
        <f>IF(#REF!="","",#REF!)</f>
        <v>#REF!</v>
      </c>
      <c r="Z6" s="20" t="e">
        <f>IF(#REF!="","",#REF!)</f>
        <v>#REF!</v>
      </c>
      <c r="AA6" s="20" t="e">
        <f>IF(#REF!="","",#REF!)</f>
        <v>#REF!</v>
      </c>
      <c r="AB6" s="21" t="str">
        <f t="shared" si="4"/>
        <v/>
      </c>
      <c r="AC6" s="21" t="str">
        <f t="shared" si="5"/>
        <v/>
      </c>
      <c r="AD6" s="21" t="str">
        <f t="shared" si="6"/>
        <v/>
      </c>
      <c r="AE6" s="21" t="str">
        <f t="shared" si="7"/>
        <v/>
      </c>
      <c r="AF6" s="20">
        <f t="shared" si="8"/>
        <v>50</v>
      </c>
      <c r="AG6" s="20">
        <f t="shared" si="9"/>
        <v>50</v>
      </c>
      <c r="AH6" s="20">
        <f t="shared" si="10"/>
        <v>50</v>
      </c>
      <c r="AI6" s="20">
        <f t="shared" si="11"/>
        <v>50</v>
      </c>
      <c r="AJ6" s="20" t="str">
        <f t="shared" si="12"/>
        <v/>
      </c>
      <c r="AK6" s="20" t="str">
        <f t="shared" si="13"/>
        <v/>
      </c>
      <c r="AL6" s="20" t="e">
        <f>IF(#REF!="","",#REF!)</f>
        <v>#REF!</v>
      </c>
      <c r="AM6" s="18" t="e">
        <f t="shared" si="14"/>
        <v>#REF!</v>
      </c>
      <c r="AN6" s="21" t="e">
        <f t="shared" si="15"/>
        <v>#REF!</v>
      </c>
      <c r="AO6" s="21" t="e">
        <f t="shared" si="16"/>
        <v>#REF!</v>
      </c>
      <c r="AP6" s="21" t="str">
        <f t="shared" si="17"/>
        <v>N</v>
      </c>
      <c r="AQ6" s="21" t="e">
        <f t="shared" si="18"/>
        <v>#REF!</v>
      </c>
      <c r="AR6" s="21" t="e">
        <f t="shared" si="19"/>
        <v>#REF!</v>
      </c>
      <c r="AS6" s="21" t="str">
        <f t="shared" si="20"/>
        <v>Y</v>
      </c>
      <c r="AT6" s="79">
        <f t="shared" si="21"/>
        <v>1</v>
      </c>
      <c r="AU6" s="172">
        <v>3</v>
      </c>
      <c r="AV6" s="33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7.25" customHeight="1" x14ac:dyDescent="0.3">
      <c r="A7" s="171"/>
      <c r="B7" s="120">
        <v>3</v>
      </c>
      <c r="C7" s="88">
        <f t="shared" si="0"/>
        <v>0</v>
      </c>
      <c r="D7" s="120">
        <v>3</v>
      </c>
      <c r="E7" s="24" t="s">
        <v>85</v>
      </c>
      <c r="F7" s="25">
        <f t="shared" si="1"/>
        <v>200</v>
      </c>
      <c r="G7" s="16">
        <f t="shared" si="2"/>
        <v>0</v>
      </c>
      <c r="H7" s="17">
        <f t="shared" si="3"/>
        <v>200</v>
      </c>
      <c r="I7" s="18" t="str">
        <f>IFERROR(VLOOKUP(E7,MNF!B:I,2,FALSE),"")</f>
        <v/>
      </c>
      <c r="J7" s="13">
        <f>IFERROR(VLOOKUP(E7,VWGP!C:O,13,FALSE),"")</f>
        <v>50</v>
      </c>
      <c r="K7" s="18" t="str">
        <f>IFERROR(VLOOKUP(E7,MNF!B:I,3,FALSE),"")</f>
        <v/>
      </c>
      <c r="L7" s="13">
        <f>IFERROR(VLOOKUP(E7,VWGP!S:AE,13,FALSE),"")</f>
        <v>50</v>
      </c>
      <c r="M7" s="18" t="str">
        <f>IFERROR(VLOOKUP(E7,MNF!B:I,4,FALSE),"")</f>
        <v/>
      </c>
      <c r="N7" s="13">
        <f>IFERROR(VLOOKUP(E7,VWGP!AI:AU,13,FALSE),"")</f>
        <v>50</v>
      </c>
      <c r="O7" s="18" t="str">
        <f>IFERROR(VLOOKUP(E7,MNF!B:I,5,FALSE),"")</f>
        <v/>
      </c>
      <c r="P7" s="13">
        <f>IFERROR(VLOOKUP(E7,VWGP!AY:BK,13,FALSE),"")</f>
        <v>50</v>
      </c>
      <c r="Q7" s="18" t="str">
        <f>IFERROR(VLOOKUP(E7,MNF!B:I,6,FALSE),"")</f>
        <v/>
      </c>
      <c r="R7" s="13" t="str">
        <f>IFERROR(VLOOKUP(E7,VWGP!BO:BY,11,FALSE),"")</f>
        <v/>
      </c>
      <c r="S7" s="13" t="str">
        <f>IFERROR(VLOOKUP(E7,MNF!B:I,7,FALSE),"")</f>
        <v/>
      </c>
      <c r="T7" s="13" t="str">
        <f>IFERROR(VLOOKUP(E7,VWGP!CC:CM,11,FALSE),"")</f>
        <v/>
      </c>
      <c r="U7" s="19"/>
      <c r="V7" s="20" t="e">
        <f>IF(#REF!="","",#REF!)</f>
        <v>#REF!</v>
      </c>
      <c r="W7" s="20" t="e">
        <f>IF(#REF!="","",#REF!)</f>
        <v>#REF!</v>
      </c>
      <c r="X7" s="20" t="e">
        <f>IF(#REF!="","",#REF!)</f>
        <v>#REF!</v>
      </c>
      <c r="Y7" s="20" t="e">
        <f>IF(#REF!="","",#REF!)</f>
        <v>#REF!</v>
      </c>
      <c r="Z7" s="20" t="e">
        <f>IF(#REF!="","",#REF!)</f>
        <v>#REF!</v>
      </c>
      <c r="AA7" s="20" t="e">
        <f>IF(#REF!="","",#REF!)</f>
        <v>#REF!</v>
      </c>
      <c r="AB7" s="21" t="str">
        <f t="shared" si="4"/>
        <v/>
      </c>
      <c r="AC7" s="21" t="str">
        <f t="shared" si="5"/>
        <v/>
      </c>
      <c r="AD7" s="21" t="str">
        <f t="shared" si="6"/>
        <v/>
      </c>
      <c r="AE7" s="21" t="str">
        <f t="shared" si="7"/>
        <v/>
      </c>
      <c r="AF7" s="20">
        <f t="shared" si="8"/>
        <v>50</v>
      </c>
      <c r="AG7" s="20">
        <f t="shared" si="9"/>
        <v>50</v>
      </c>
      <c r="AH7" s="20">
        <f t="shared" si="10"/>
        <v>50</v>
      </c>
      <c r="AI7" s="20">
        <f t="shared" si="11"/>
        <v>50</v>
      </c>
      <c r="AJ7" s="20" t="str">
        <f t="shared" si="12"/>
        <v/>
      </c>
      <c r="AK7" s="20" t="str">
        <f t="shared" si="13"/>
        <v/>
      </c>
      <c r="AL7" s="20" t="e">
        <f>IF(#REF!="","",#REF!)</f>
        <v>#REF!</v>
      </c>
      <c r="AM7" s="18" t="e">
        <f t="shared" si="14"/>
        <v>#REF!</v>
      </c>
      <c r="AN7" s="21" t="e">
        <f t="shared" si="15"/>
        <v>#REF!</v>
      </c>
      <c r="AO7" s="21" t="e">
        <f t="shared" si="16"/>
        <v>#REF!</v>
      </c>
      <c r="AP7" s="21" t="str">
        <f t="shared" si="17"/>
        <v>N</v>
      </c>
      <c r="AQ7" s="21" t="e">
        <f t="shared" si="18"/>
        <v>#REF!</v>
      </c>
      <c r="AR7" s="21" t="e">
        <f t="shared" si="19"/>
        <v>#REF!</v>
      </c>
      <c r="AS7" s="21" t="str">
        <f t="shared" si="20"/>
        <v>Y</v>
      </c>
      <c r="AT7" s="79">
        <f t="shared" si="21"/>
        <v>1</v>
      </c>
      <c r="AU7" s="172">
        <v>4</v>
      </c>
      <c r="AV7" s="33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7.25" customHeight="1" x14ac:dyDescent="0.3">
      <c r="A8" s="171"/>
      <c r="B8" s="120">
        <v>3</v>
      </c>
      <c r="C8" s="88">
        <f t="shared" si="0"/>
        <v>0</v>
      </c>
      <c r="D8" s="120">
        <v>3</v>
      </c>
      <c r="E8" s="24" t="s">
        <v>82</v>
      </c>
      <c r="F8" s="25">
        <f t="shared" si="1"/>
        <v>200</v>
      </c>
      <c r="G8" s="16">
        <f t="shared" si="2"/>
        <v>0</v>
      </c>
      <c r="H8" s="17">
        <f t="shared" si="3"/>
        <v>200</v>
      </c>
      <c r="I8" s="18" t="str">
        <f>IFERROR(VLOOKUP(E8,MNF!B:I,2,FALSE),"")</f>
        <v/>
      </c>
      <c r="J8" s="13">
        <f>IFERROR(VLOOKUP(E8,VWGP!C:O,13,FALSE),"")</f>
        <v>50</v>
      </c>
      <c r="K8" s="18" t="str">
        <f>IFERROR(VLOOKUP(E8,MNF!B:I,3,FALSE),"")</f>
        <v/>
      </c>
      <c r="L8" s="13">
        <f>IFERROR(VLOOKUP(E8,VWGP!S:AE,13,FALSE),"")</f>
        <v>50</v>
      </c>
      <c r="M8" s="18" t="str">
        <f>IFERROR(VLOOKUP(E8,MNF!B:I,4,FALSE),"")</f>
        <v/>
      </c>
      <c r="N8" s="13">
        <f>IFERROR(VLOOKUP(E8,VWGP!AI:AU,13,FALSE),"")</f>
        <v>50</v>
      </c>
      <c r="O8" s="18" t="str">
        <f>IFERROR(VLOOKUP(E8,MNF!B:I,5,FALSE),"")</f>
        <v/>
      </c>
      <c r="P8" s="13">
        <f>IFERROR(VLOOKUP(E8,VWGP!AY:BK,13,FALSE),"")</f>
        <v>50</v>
      </c>
      <c r="Q8" s="18" t="str">
        <f>IFERROR(VLOOKUP(E8,MNF!B:I,6,FALSE),"")</f>
        <v/>
      </c>
      <c r="R8" s="13" t="str">
        <f>IFERROR(VLOOKUP(E8,VWGP!BO:BY,11,FALSE),"")</f>
        <v/>
      </c>
      <c r="S8" s="13" t="str">
        <f>IFERROR(VLOOKUP(E8,MNF!B:I,7,FALSE),"")</f>
        <v/>
      </c>
      <c r="T8" s="13" t="str">
        <f>IFERROR(VLOOKUP(E8,VWGP!CC:CM,11,FALSE),"")</f>
        <v/>
      </c>
      <c r="U8" s="19"/>
      <c r="V8" s="20" t="e">
        <f>IF(#REF!="","",#REF!)</f>
        <v>#REF!</v>
      </c>
      <c r="W8" s="20" t="e">
        <f>IF(#REF!="","",#REF!)</f>
        <v>#REF!</v>
      </c>
      <c r="X8" s="20" t="e">
        <f>IF(#REF!="","",#REF!)</f>
        <v>#REF!</v>
      </c>
      <c r="Y8" s="20" t="e">
        <f>IF(#REF!="","",#REF!)</f>
        <v>#REF!</v>
      </c>
      <c r="Z8" s="20" t="e">
        <f>IF(#REF!="","",#REF!)</f>
        <v>#REF!</v>
      </c>
      <c r="AA8" s="20" t="e">
        <f>IF(#REF!="","",#REF!)</f>
        <v>#REF!</v>
      </c>
      <c r="AB8" s="21" t="str">
        <f t="shared" si="4"/>
        <v/>
      </c>
      <c r="AC8" s="21" t="str">
        <f t="shared" si="5"/>
        <v/>
      </c>
      <c r="AD8" s="21" t="str">
        <f t="shared" si="6"/>
        <v/>
      </c>
      <c r="AE8" s="21" t="str">
        <f t="shared" si="7"/>
        <v/>
      </c>
      <c r="AF8" s="20">
        <f t="shared" si="8"/>
        <v>50</v>
      </c>
      <c r="AG8" s="20">
        <f t="shared" si="9"/>
        <v>50</v>
      </c>
      <c r="AH8" s="20">
        <f t="shared" si="10"/>
        <v>50</v>
      </c>
      <c r="AI8" s="20">
        <f t="shared" si="11"/>
        <v>50</v>
      </c>
      <c r="AJ8" s="20" t="str">
        <f t="shared" si="12"/>
        <v/>
      </c>
      <c r="AK8" s="20" t="str">
        <f t="shared" si="13"/>
        <v/>
      </c>
      <c r="AL8" s="20" t="e">
        <f>IF(#REF!="","",#REF!)</f>
        <v>#REF!</v>
      </c>
      <c r="AM8" s="18" t="e">
        <f t="shared" si="14"/>
        <v>#REF!</v>
      </c>
      <c r="AN8" s="21" t="e">
        <f t="shared" si="15"/>
        <v>#REF!</v>
      </c>
      <c r="AO8" s="21" t="e">
        <f t="shared" si="16"/>
        <v>#REF!</v>
      </c>
      <c r="AP8" s="21" t="str">
        <f t="shared" si="17"/>
        <v>N</v>
      </c>
      <c r="AQ8" s="21" t="e">
        <f t="shared" si="18"/>
        <v>#REF!</v>
      </c>
      <c r="AR8" s="21" t="e">
        <f t="shared" si="19"/>
        <v>#REF!</v>
      </c>
      <c r="AS8" s="21" t="str">
        <f t="shared" si="20"/>
        <v>Y</v>
      </c>
      <c r="AT8" s="79">
        <f t="shared" si="21"/>
        <v>1</v>
      </c>
      <c r="AU8" s="172">
        <v>5</v>
      </c>
      <c r="AV8" s="33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7.25" customHeight="1" x14ac:dyDescent="0.3">
      <c r="A9" s="171"/>
      <c r="B9" s="120">
        <v>3</v>
      </c>
      <c r="C9" s="88">
        <f t="shared" si="0"/>
        <v>0</v>
      </c>
      <c r="D9" s="120">
        <v>3</v>
      </c>
      <c r="E9" s="24" t="s">
        <v>117</v>
      </c>
      <c r="F9" s="25">
        <f t="shared" si="1"/>
        <v>200</v>
      </c>
      <c r="G9" s="16">
        <f t="shared" si="2"/>
        <v>0</v>
      </c>
      <c r="H9" s="17">
        <f t="shared" si="3"/>
        <v>200</v>
      </c>
      <c r="I9" s="18" t="str">
        <f>IFERROR(VLOOKUP(E9,MNF!B:I,2,FALSE),"")</f>
        <v/>
      </c>
      <c r="J9" s="13">
        <f>IFERROR(VLOOKUP(E9,VWGP!C:O,13,FALSE),"")</f>
        <v>50</v>
      </c>
      <c r="K9" s="18" t="str">
        <f>IFERROR(VLOOKUP(E9,MNF!B:I,3,FALSE),"")</f>
        <v/>
      </c>
      <c r="L9" s="13">
        <f>IFERROR(VLOOKUP(E9,VWGP!S:AE,13,FALSE),"")</f>
        <v>50</v>
      </c>
      <c r="M9" s="18" t="str">
        <f>IFERROR(VLOOKUP(E9,MNF!B:I,4,FALSE),"")</f>
        <v/>
      </c>
      <c r="N9" s="13">
        <f>IFERROR(VLOOKUP(E9,VWGP!AI:AU,13,FALSE),"")</f>
        <v>50</v>
      </c>
      <c r="O9" s="18" t="str">
        <f>IFERROR(VLOOKUP(E9,MNF!B:I,5,FALSE),"")</f>
        <v/>
      </c>
      <c r="P9" s="13">
        <f>IFERROR(VLOOKUP(E9,VWGP!AY:BK,13,FALSE),"")</f>
        <v>50</v>
      </c>
      <c r="Q9" s="18" t="str">
        <f>IFERROR(VLOOKUP(E9,MNF!B:I,6,FALSE),"")</f>
        <v/>
      </c>
      <c r="R9" s="13" t="str">
        <f>IFERROR(VLOOKUP(E9,VWGP!BO:BY,11,FALSE),"")</f>
        <v/>
      </c>
      <c r="S9" s="13" t="str">
        <f>IFERROR(VLOOKUP(E9,MNF!B:I,7,FALSE),"")</f>
        <v/>
      </c>
      <c r="T9" s="13" t="str">
        <f>IFERROR(VLOOKUP(E9,VWGP!CC:CM,11,FALSE),"")</f>
        <v/>
      </c>
      <c r="U9" s="19"/>
      <c r="V9" s="20" t="e">
        <f>IF(#REF!="","",#REF!)</f>
        <v>#REF!</v>
      </c>
      <c r="W9" s="20" t="e">
        <f>IF(#REF!="","",#REF!)</f>
        <v>#REF!</v>
      </c>
      <c r="X9" s="20" t="e">
        <f>IF(#REF!="","",#REF!)</f>
        <v>#REF!</v>
      </c>
      <c r="Y9" s="20" t="e">
        <f>IF(#REF!="","",#REF!)</f>
        <v>#REF!</v>
      </c>
      <c r="Z9" s="20" t="e">
        <f>IF(#REF!="","",#REF!)</f>
        <v>#REF!</v>
      </c>
      <c r="AA9" s="20" t="e">
        <f>IF(#REF!="","",#REF!)</f>
        <v>#REF!</v>
      </c>
      <c r="AB9" s="21" t="str">
        <f t="shared" si="4"/>
        <v/>
      </c>
      <c r="AC9" s="21" t="str">
        <f t="shared" si="5"/>
        <v/>
      </c>
      <c r="AD9" s="21" t="str">
        <f t="shared" si="6"/>
        <v/>
      </c>
      <c r="AE9" s="21" t="str">
        <f t="shared" si="7"/>
        <v/>
      </c>
      <c r="AF9" s="20">
        <f t="shared" si="8"/>
        <v>50</v>
      </c>
      <c r="AG9" s="20">
        <f t="shared" si="9"/>
        <v>50</v>
      </c>
      <c r="AH9" s="20">
        <f t="shared" si="10"/>
        <v>50</v>
      </c>
      <c r="AI9" s="20">
        <f t="shared" si="11"/>
        <v>50</v>
      </c>
      <c r="AJ9" s="20" t="str">
        <f t="shared" si="12"/>
        <v/>
      </c>
      <c r="AK9" s="20" t="str">
        <f t="shared" si="13"/>
        <v/>
      </c>
      <c r="AL9" s="20" t="e">
        <f>IF(#REF!="","",#REF!)</f>
        <v>#REF!</v>
      </c>
      <c r="AM9" s="18" t="e">
        <f t="shared" si="14"/>
        <v>#REF!</v>
      </c>
      <c r="AN9" s="21" t="e">
        <f t="shared" si="15"/>
        <v>#REF!</v>
      </c>
      <c r="AO9" s="21" t="e">
        <f t="shared" si="16"/>
        <v>#REF!</v>
      </c>
      <c r="AP9" s="21" t="str">
        <f t="shared" si="17"/>
        <v>N</v>
      </c>
      <c r="AQ9" s="21" t="e">
        <f t="shared" si="18"/>
        <v>#REF!</v>
      </c>
      <c r="AR9" s="21" t="e">
        <f t="shared" si="19"/>
        <v>#REF!</v>
      </c>
      <c r="AS9" s="21" t="str">
        <f t="shared" si="20"/>
        <v>Y</v>
      </c>
      <c r="AT9" s="79">
        <f t="shared" si="21"/>
        <v>1</v>
      </c>
      <c r="AU9" s="172">
        <v>6</v>
      </c>
      <c r="AV9" s="33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7.25" customHeight="1" x14ac:dyDescent="0.3">
      <c r="A10" s="171"/>
      <c r="B10" s="120">
        <v>3</v>
      </c>
      <c r="C10" s="88">
        <f t="shared" si="0"/>
        <v>0</v>
      </c>
      <c r="D10" s="120">
        <v>3</v>
      </c>
      <c r="E10" s="54" t="s">
        <v>119</v>
      </c>
      <c r="F10" s="25">
        <f t="shared" si="1"/>
        <v>200</v>
      </c>
      <c r="G10" s="16">
        <f t="shared" si="2"/>
        <v>0</v>
      </c>
      <c r="H10" s="17">
        <f t="shared" si="3"/>
        <v>200</v>
      </c>
      <c r="I10" s="18" t="str">
        <f>IFERROR(VLOOKUP(E10,MNF!B:I,2,FALSE),"")</f>
        <v/>
      </c>
      <c r="J10" s="13">
        <f>IFERROR(VLOOKUP(E10,VWGP!C:O,13,FALSE),"")</f>
        <v>50</v>
      </c>
      <c r="K10" s="18" t="str">
        <f>IFERROR(VLOOKUP(E10,MNF!B:I,3,FALSE),"")</f>
        <v/>
      </c>
      <c r="L10" s="13">
        <f>IFERROR(VLOOKUP(E10,VWGP!S:AE,13,FALSE),"")</f>
        <v>50</v>
      </c>
      <c r="M10" s="18" t="str">
        <f>IFERROR(VLOOKUP(E10,MNF!B:I,4,FALSE),"")</f>
        <v/>
      </c>
      <c r="N10" s="13">
        <f>IFERROR(VLOOKUP(E10,VWGP!AI:AU,13,FALSE),"")</f>
        <v>50</v>
      </c>
      <c r="O10" s="18" t="str">
        <f>IFERROR(VLOOKUP(E10,MNF!B:I,5,FALSE),"")</f>
        <v/>
      </c>
      <c r="P10" s="13">
        <f>IFERROR(VLOOKUP(E10,VWGP!AY:BK,13,FALSE),"")</f>
        <v>50</v>
      </c>
      <c r="Q10" s="18" t="str">
        <f>IFERROR(VLOOKUP(E10,MNF!B:I,6,FALSE),"")</f>
        <v/>
      </c>
      <c r="R10" s="13" t="str">
        <f>IFERROR(VLOOKUP(E10,VWGP!BO:BY,11,FALSE),"")</f>
        <v/>
      </c>
      <c r="S10" s="13" t="str">
        <f>IFERROR(VLOOKUP(E10,MNF!B:I,7,FALSE),"")</f>
        <v/>
      </c>
      <c r="T10" s="13" t="str">
        <f>IFERROR(VLOOKUP(E10,VWGP!CC:CM,11,FALSE),"")</f>
        <v/>
      </c>
      <c r="U10" s="19"/>
      <c r="V10" s="20" t="e">
        <f>IF(#REF!="","",#REF!)</f>
        <v>#REF!</v>
      </c>
      <c r="W10" s="20" t="e">
        <f>IF(#REF!="","",#REF!)</f>
        <v>#REF!</v>
      </c>
      <c r="X10" s="20" t="e">
        <f>IF(#REF!="","",#REF!)</f>
        <v>#REF!</v>
      </c>
      <c r="Y10" s="20" t="e">
        <f>IF(#REF!="","",#REF!)</f>
        <v>#REF!</v>
      </c>
      <c r="Z10" s="20" t="e">
        <f>IF(#REF!="","",#REF!)</f>
        <v>#REF!</v>
      </c>
      <c r="AA10" s="20" t="e">
        <f>IF(#REF!="","",#REF!)</f>
        <v>#REF!</v>
      </c>
      <c r="AB10" s="21" t="str">
        <f t="shared" si="4"/>
        <v/>
      </c>
      <c r="AC10" s="21" t="str">
        <f t="shared" si="5"/>
        <v/>
      </c>
      <c r="AD10" s="21" t="str">
        <f t="shared" si="6"/>
        <v/>
      </c>
      <c r="AE10" s="21" t="str">
        <f t="shared" si="7"/>
        <v/>
      </c>
      <c r="AF10" s="20">
        <f t="shared" si="8"/>
        <v>50</v>
      </c>
      <c r="AG10" s="20">
        <f t="shared" si="9"/>
        <v>50</v>
      </c>
      <c r="AH10" s="20">
        <f t="shared" si="10"/>
        <v>50</v>
      </c>
      <c r="AI10" s="20">
        <f t="shared" si="11"/>
        <v>50</v>
      </c>
      <c r="AJ10" s="20" t="str">
        <f t="shared" si="12"/>
        <v/>
      </c>
      <c r="AK10" s="20" t="str">
        <f t="shared" si="13"/>
        <v/>
      </c>
      <c r="AL10" s="20" t="e">
        <f>IF(#REF!="","",#REF!)</f>
        <v>#REF!</v>
      </c>
      <c r="AM10" s="18" t="e">
        <f t="shared" si="14"/>
        <v>#REF!</v>
      </c>
      <c r="AN10" s="21" t="e">
        <f t="shared" si="15"/>
        <v>#REF!</v>
      </c>
      <c r="AO10" s="21" t="e">
        <f t="shared" si="16"/>
        <v>#REF!</v>
      </c>
      <c r="AP10" s="21" t="str">
        <f t="shared" si="17"/>
        <v>N</v>
      </c>
      <c r="AQ10" s="21" t="e">
        <f t="shared" si="18"/>
        <v>#REF!</v>
      </c>
      <c r="AR10" s="21" t="e">
        <f t="shared" si="19"/>
        <v>#REF!</v>
      </c>
      <c r="AS10" s="21" t="str">
        <f t="shared" si="20"/>
        <v>Y</v>
      </c>
      <c r="AT10" s="79">
        <f t="shared" si="21"/>
        <v>1</v>
      </c>
      <c r="AU10" s="172">
        <v>7</v>
      </c>
      <c r="AV10" s="33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7.25" customHeight="1" x14ac:dyDescent="0.3">
      <c r="A11" s="171"/>
      <c r="B11" s="98">
        <v>8</v>
      </c>
      <c r="C11" s="88">
        <f t="shared" si="0"/>
        <v>0</v>
      </c>
      <c r="D11" s="98">
        <v>8</v>
      </c>
      <c r="E11" s="54" t="s">
        <v>40</v>
      </c>
      <c r="F11" s="25">
        <f t="shared" si="1"/>
        <v>194</v>
      </c>
      <c r="G11" s="16">
        <f t="shared" si="2"/>
        <v>5</v>
      </c>
      <c r="H11" s="17">
        <f t="shared" si="3"/>
        <v>189</v>
      </c>
      <c r="I11" s="18">
        <f>IFERROR(VLOOKUP(E11,MNF!B:I,2,FALSE),"")</f>
        <v>5</v>
      </c>
      <c r="J11" s="13">
        <f>IFERROR(VLOOKUP(E11,VWGP!C:O,13,FALSE),"")</f>
        <v>39</v>
      </c>
      <c r="K11" s="18">
        <f>IFERROR(VLOOKUP(E11,MNF!B:I,3,FALSE),"")</f>
        <v>0</v>
      </c>
      <c r="L11" s="13">
        <f>IFERROR(VLOOKUP(E11,VWGP!S:AE,13,FALSE),"")</f>
        <v>50</v>
      </c>
      <c r="M11" s="18">
        <f>IFERROR(VLOOKUP(E11,MNF!B:I,4,FALSE),"")</f>
        <v>0</v>
      </c>
      <c r="N11" s="13">
        <f>IFERROR(VLOOKUP(E11,VWGP!AI:AU,13,FALSE),"")</f>
        <v>50</v>
      </c>
      <c r="O11" s="18">
        <f>IFERROR(VLOOKUP(E11,MNF!B:I,5,FALSE),"")</f>
        <v>0</v>
      </c>
      <c r="P11" s="13">
        <f>IFERROR(VLOOKUP(E11,VWGP!AY:BK,13,FALSE),"")</f>
        <v>50</v>
      </c>
      <c r="Q11" s="18">
        <f>IFERROR(VLOOKUP(E11,MNF!B:I,6,FALSE),"")</f>
        <v>0</v>
      </c>
      <c r="R11" s="13" t="str">
        <f>IFERROR(VLOOKUP(E11,VWGP!BO:BY,11,FALSE),"")</f>
        <v/>
      </c>
      <c r="S11" s="13">
        <f>IFERROR(VLOOKUP(E11,MNF!B:I,7,FALSE),"")</f>
        <v>0</v>
      </c>
      <c r="T11" s="13" t="str">
        <f>IFERROR(VLOOKUP(E11,VWGP!CC:CM,11,FALSE),"")</f>
        <v/>
      </c>
      <c r="U11" s="19"/>
      <c r="V11" s="20" t="e">
        <f>IF(#REF!="","",#REF!)</f>
        <v>#REF!</v>
      </c>
      <c r="W11" s="20" t="e">
        <f>IF(#REF!="","",#REF!)</f>
        <v>#REF!</v>
      </c>
      <c r="X11" s="20" t="e">
        <f>IF(#REF!="","",#REF!)</f>
        <v>#REF!</v>
      </c>
      <c r="Y11" s="20" t="e">
        <f>IF(#REF!="","",#REF!)</f>
        <v>#REF!</v>
      </c>
      <c r="Z11" s="20" t="e">
        <f>IF(#REF!="","",#REF!)</f>
        <v>#REF!</v>
      </c>
      <c r="AA11" s="20" t="e">
        <f>IF(#REF!="","",#REF!)</f>
        <v>#REF!</v>
      </c>
      <c r="AB11" s="21" t="str">
        <f t="shared" si="4"/>
        <v/>
      </c>
      <c r="AC11" s="21" t="str">
        <f t="shared" si="5"/>
        <v/>
      </c>
      <c r="AD11" s="21" t="str">
        <f t="shared" si="6"/>
        <v/>
      </c>
      <c r="AE11" s="21" t="str">
        <f t="shared" si="7"/>
        <v/>
      </c>
      <c r="AF11" s="20">
        <f t="shared" si="8"/>
        <v>39</v>
      </c>
      <c r="AG11" s="20">
        <f t="shared" si="9"/>
        <v>50</v>
      </c>
      <c r="AH11" s="20">
        <f t="shared" si="10"/>
        <v>50</v>
      </c>
      <c r="AI11" s="20">
        <f t="shared" si="11"/>
        <v>50</v>
      </c>
      <c r="AJ11" s="20" t="str">
        <f t="shared" si="12"/>
        <v/>
      </c>
      <c r="AK11" s="20" t="str">
        <f t="shared" si="13"/>
        <v/>
      </c>
      <c r="AL11" s="20" t="e">
        <f>IF(#REF!="","",#REF!)</f>
        <v>#REF!</v>
      </c>
      <c r="AM11" s="18" t="e">
        <f t="shared" si="14"/>
        <v>#REF!</v>
      </c>
      <c r="AN11" s="21" t="e">
        <f t="shared" si="15"/>
        <v>#REF!</v>
      </c>
      <c r="AO11" s="21" t="e">
        <f t="shared" si="16"/>
        <v>#REF!</v>
      </c>
      <c r="AP11" s="21" t="str">
        <f t="shared" si="17"/>
        <v>N</v>
      </c>
      <c r="AQ11" s="21" t="e">
        <f t="shared" si="18"/>
        <v>#REF!</v>
      </c>
      <c r="AR11" s="21" t="e">
        <f t="shared" si="19"/>
        <v>#REF!</v>
      </c>
      <c r="AS11" s="21" t="str">
        <f t="shared" si="20"/>
        <v>Y</v>
      </c>
      <c r="AT11" s="79">
        <f t="shared" si="21"/>
        <v>1</v>
      </c>
      <c r="AU11" s="172">
        <v>8</v>
      </c>
      <c r="AV11" s="33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7.25" customHeight="1" x14ac:dyDescent="0.3">
      <c r="A12" s="171"/>
      <c r="B12" s="98">
        <v>8</v>
      </c>
      <c r="C12" s="88">
        <f t="shared" si="0"/>
        <v>0</v>
      </c>
      <c r="D12" s="98">
        <v>8</v>
      </c>
      <c r="E12" s="24" t="s">
        <v>59</v>
      </c>
      <c r="F12" s="25">
        <f t="shared" si="1"/>
        <v>194</v>
      </c>
      <c r="G12" s="16">
        <f t="shared" si="2"/>
        <v>20</v>
      </c>
      <c r="H12" s="17">
        <f t="shared" si="3"/>
        <v>174</v>
      </c>
      <c r="I12" s="18">
        <f>IFERROR(VLOOKUP(E12,MNF!B:I,2,FALSE),"")</f>
        <v>5</v>
      </c>
      <c r="J12" s="13">
        <f>IFERROR(VLOOKUP(E12,VWGP!C:O,13,FALSE),"")</f>
        <v>32</v>
      </c>
      <c r="K12" s="18">
        <f>IFERROR(VLOOKUP(E12,MNF!B:I,3,FALSE),"")</f>
        <v>5</v>
      </c>
      <c r="L12" s="13">
        <f>IFERROR(VLOOKUP(E12,VWGP!S:AE,13,FALSE),"")</f>
        <v>50</v>
      </c>
      <c r="M12" s="18">
        <f>IFERROR(VLOOKUP(E12,MNF!B:I,4,FALSE),"")</f>
        <v>5</v>
      </c>
      <c r="N12" s="13">
        <f>IFERROR(VLOOKUP(E12,VWGP!AI:AU,13,FALSE),"")</f>
        <v>42</v>
      </c>
      <c r="O12" s="18">
        <f>IFERROR(VLOOKUP(E12,MNF!B:I,5,FALSE),"")</f>
        <v>5</v>
      </c>
      <c r="P12" s="13">
        <f>IFERROR(VLOOKUP(E12,VWGP!AY:BK,13,FALSE),"")</f>
        <v>50</v>
      </c>
      <c r="Q12" s="18">
        <f>IFERROR(VLOOKUP(E12,MNF!B:I,6,FALSE),"")</f>
        <v>0</v>
      </c>
      <c r="R12" s="13" t="str">
        <f>IFERROR(VLOOKUP(E12,VWGP!BO:BY,11,FALSE),"")</f>
        <v/>
      </c>
      <c r="S12" s="13">
        <f>IFERROR(VLOOKUP(E12,MNF!B:I,7,FALSE),"")</f>
        <v>0</v>
      </c>
      <c r="T12" s="13" t="str">
        <f>IFERROR(VLOOKUP(E12,VWGP!CC:CM,11,FALSE),"")</f>
        <v/>
      </c>
      <c r="U12" s="19"/>
      <c r="V12" s="20" t="e">
        <f>IF(#REF!="","",#REF!)</f>
        <v>#REF!</v>
      </c>
      <c r="W12" s="20" t="e">
        <f>IF(#REF!="","",#REF!)</f>
        <v>#REF!</v>
      </c>
      <c r="X12" s="20" t="e">
        <f>IF(#REF!="","",#REF!)</f>
        <v>#REF!</v>
      </c>
      <c r="Y12" s="20" t="e">
        <f>IF(#REF!="","",#REF!)</f>
        <v>#REF!</v>
      </c>
      <c r="Z12" s="20" t="e">
        <f>IF(#REF!="","",#REF!)</f>
        <v>#REF!</v>
      </c>
      <c r="AA12" s="20" t="e">
        <f>IF(#REF!="","",#REF!)</f>
        <v>#REF!</v>
      </c>
      <c r="AB12" s="21" t="str">
        <f t="shared" si="4"/>
        <v/>
      </c>
      <c r="AC12" s="21" t="str">
        <f t="shared" si="5"/>
        <v/>
      </c>
      <c r="AD12" s="21" t="str">
        <f t="shared" si="6"/>
        <v/>
      </c>
      <c r="AE12" s="21" t="str">
        <f t="shared" si="7"/>
        <v/>
      </c>
      <c r="AF12" s="20">
        <f t="shared" si="8"/>
        <v>32</v>
      </c>
      <c r="AG12" s="20">
        <f t="shared" si="9"/>
        <v>50</v>
      </c>
      <c r="AH12" s="20">
        <f t="shared" si="10"/>
        <v>42</v>
      </c>
      <c r="AI12" s="20">
        <f t="shared" si="11"/>
        <v>50</v>
      </c>
      <c r="AJ12" s="20" t="str">
        <f t="shared" si="12"/>
        <v/>
      </c>
      <c r="AK12" s="20" t="str">
        <f t="shared" si="13"/>
        <v/>
      </c>
      <c r="AL12" s="20" t="e">
        <f>IF(#REF!="","",#REF!)</f>
        <v>#REF!</v>
      </c>
      <c r="AM12" s="18" t="e">
        <f t="shared" si="14"/>
        <v>#REF!</v>
      </c>
      <c r="AN12" s="21" t="e">
        <f t="shared" si="15"/>
        <v>#REF!</v>
      </c>
      <c r="AO12" s="21" t="e">
        <f t="shared" si="16"/>
        <v>#REF!</v>
      </c>
      <c r="AP12" s="21" t="str">
        <f t="shared" si="17"/>
        <v>N</v>
      </c>
      <c r="AQ12" s="21" t="e">
        <f t="shared" si="18"/>
        <v>#REF!</v>
      </c>
      <c r="AR12" s="21" t="e">
        <f t="shared" si="19"/>
        <v>#REF!</v>
      </c>
      <c r="AS12" s="21" t="str">
        <f t="shared" si="20"/>
        <v>Y</v>
      </c>
      <c r="AT12" s="79">
        <f t="shared" si="21"/>
        <v>1</v>
      </c>
      <c r="AU12" s="172">
        <v>9</v>
      </c>
      <c r="AV12" s="33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7.25" customHeight="1" x14ac:dyDescent="0.3">
      <c r="A13" s="171"/>
      <c r="B13" s="98">
        <v>10</v>
      </c>
      <c r="C13" s="88">
        <f t="shared" si="0"/>
        <v>0</v>
      </c>
      <c r="D13" s="98">
        <v>10</v>
      </c>
      <c r="E13" s="24" t="s">
        <v>48</v>
      </c>
      <c r="F13" s="25">
        <f t="shared" si="1"/>
        <v>193</v>
      </c>
      <c r="G13" s="16">
        <f t="shared" si="2"/>
        <v>20</v>
      </c>
      <c r="H13" s="17">
        <f t="shared" si="3"/>
        <v>173</v>
      </c>
      <c r="I13" s="18">
        <f>IFERROR(VLOOKUP(E13,MNF!B:I,2,FALSE),"")</f>
        <v>5</v>
      </c>
      <c r="J13" s="13">
        <f>IFERROR(VLOOKUP(E13,VWGP!C:O,13,FALSE),"")</f>
        <v>43</v>
      </c>
      <c r="K13" s="18">
        <f>IFERROR(VLOOKUP(E13,MNF!B:I,3,FALSE),"")</f>
        <v>5</v>
      </c>
      <c r="L13" s="13">
        <f>IFERROR(VLOOKUP(E13,VWGP!S:AE,13,FALSE),"")</f>
        <v>50</v>
      </c>
      <c r="M13" s="18">
        <f>IFERROR(VLOOKUP(E13,MNF!B:I,4,FALSE),"")</f>
        <v>5</v>
      </c>
      <c r="N13" s="13">
        <f>IFERROR(VLOOKUP(E13,VWGP!AI:AU,13,FALSE),"")</f>
        <v>46</v>
      </c>
      <c r="O13" s="18">
        <f>IFERROR(VLOOKUP(E13,MNF!B:I,5,FALSE),"")</f>
        <v>5</v>
      </c>
      <c r="P13" s="13">
        <f>IFERROR(VLOOKUP(E13,VWGP!AY:BK,13,FALSE),"")</f>
        <v>34</v>
      </c>
      <c r="Q13" s="18">
        <f>IFERROR(VLOOKUP(E13,MNF!B:I,6,FALSE),"")</f>
        <v>0</v>
      </c>
      <c r="R13" s="13" t="str">
        <f>IFERROR(VLOOKUP(E13,VWGP!BO:BY,11,FALSE),"")</f>
        <v/>
      </c>
      <c r="S13" s="13">
        <f>IFERROR(VLOOKUP(E13,MNF!B:I,7,FALSE),"")</f>
        <v>0</v>
      </c>
      <c r="T13" s="13" t="str">
        <f>IFERROR(VLOOKUP(E13,VWGP!CC:CM,11,FALSE),"")</f>
        <v/>
      </c>
      <c r="U13" s="19"/>
      <c r="V13" s="20" t="e">
        <f>IF(#REF!="","",#REF!)</f>
        <v>#REF!</v>
      </c>
      <c r="W13" s="20" t="e">
        <f>IF(#REF!="","",#REF!)</f>
        <v>#REF!</v>
      </c>
      <c r="X13" s="20" t="e">
        <f>IF(#REF!="","",#REF!)</f>
        <v>#REF!</v>
      </c>
      <c r="Y13" s="20" t="e">
        <f>IF(#REF!="","",#REF!)</f>
        <v>#REF!</v>
      </c>
      <c r="Z13" s="20" t="e">
        <f>IF(#REF!="","",#REF!)</f>
        <v>#REF!</v>
      </c>
      <c r="AA13" s="20" t="e">
        <f>IF(#REF!="","",#REF!)</f>
        <v>#REF!</v>
      </c>
      <c r="AB13" s="21" t="str">
        <f t="shared" si="4"/>
        <v/>
      </c>
      <c r="AC13" s="21" t="str">
        <f t="shared" si="5"/>
        <v/>
      </c>
      <c r="AD13" s="21" t="str">
        <f t="shared" si="6"/>
        <v/>
      </c>
      <c r="AE13" s="21" t="str">
        <f t="shared" si="7"/>
        <v/>
      </c>
      <c r="AF13" s="20">
        <f t="shared" si="8"/>
        <v>43</v>
      </c>
      <c r="AG13" s="20">
        <f t="shared" si="9"/>
        <v>50</v>
      </c>
      <c r="AH13" s="20">
        <f t="shared" si="10"/>
        <v>46</v>
      </c>
      <c r="AI13" s="20">
        <f t="shared" si="11"/>
        <v>34</v>
      </c>
      <c r="AJ13" s="20" t="str">
        <f t="shared" si="12"/>
        <v/>
      </c>
      <c r="AK13" s="20" t="str">
        <f t="shared" si="13"/>
        <v/>
      </c>
      <c r="AL13" s="20" t="e">
        <f>IF(#REF!="","",#REF!)</f>
        <v>#REF!</v>
      </c>
      <c r="AM13" s="18" t="e">
        <f t="shared" si="14"/>
        <v>#REF!</v>
      </c>
      <c r="AN13" s="21" t="e">
        <f t="shared" si="15"/>
        <v>#REF!</v>
      </c>
      <c r="AO13" s="21" t="e">
        <f t="shared" si="16"/>
        <v>#REF!</v>
      </c>
      <c r="AP13" s="21" t="str">
        <f t="shared" si="17"/>
        <v>N</v>
      </c>
      <c r="AQ13" s="21" t="e">
        <f t="shared" si="18"/>
        <v>#REF!</v>
      </c>
      <c r="AR13" s="21" t="e">
        <f t="shared" si="19"/>
        <v>#REF!</v>
      </c>
      <c r="AS13" s="21" t="str">
        <f t="shared" si="20"/>
        <v>Y</v>
      </c>
      <c r="AT13" s="79">
        <f t="shared" si="21"/>
        <v>1</v>
      </c>
      <c r="AU13" s="172">
        <v>10</v>
      </c>
      <c r="AV13" s="33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7.25" customHeight="1" x14ac:dyDescent="0.3">
      <c r="A14" s="171"/>
      <c r="B14" s="98">
        <v>11</v>
      </c>
      <c r="C14" s="88">
        <f t="shared" si="0"/>
        <v>0</v>
      </c>
      <c r="D14" s="98">
        <v>11</v>
      </c>
      <c r="E14" s="24" t="s">
        <v>80</v>
      </c>
      <c r="F14" s="25">
        <f t="shared" si="1"/>
        <v>189</v>
      </c>
      <c r="G14" s="16">
        <f t="shared" si="2"/>
        <v>0</v>
      </c>
      <c r="H14" s="17">
        <f t="shared" si="3"/>
        <v>189</v>
      </c>
      <c r="I14" s="18" t="str">
        <f>IFERROR(VLOOKUP(E14,MNF!B:I,2,FALSE),"")</f>
        <v/>
      </c>
      <c r="J14" s="13">
        <f>IFERROR(VLOOKUP(E14,VWGP!C:O,13,FALSE),"")</f>
        <v>50</v>
      </c>
      <c r="K14" s="18" t="str">
        <f>IFERROR(VLOOKUP(E14,MNF!B:I,3,FALSE),"")</f>
        <v/>
      </c>
      <c r="L14" s="13">
        <f>IFERROR(VLOOKUP(E14,VWGP!S:AE,13,FALSE),"")</f>
        <v>50</v>
      </c>
      <c r="M14" s="18" t="str">
        <f>IFERROR(VLOOKUP(E14,MNF!B:I,4,FALSE),"")</f>
        <v/>
      </c>
      <c r="N14" s="13">
        <f>IFERROR(VLOOKUP(E14,VWGP!AI:AU,13,FALSE),"")</f>
        <v>39</v>
      </c>
      <c r="O14" s="18" t="str">
        <f>IFERROR(VLOOKUP(E14,MNF!B:I,5,FALSE),"")</f>
        <v/>
      </c>
      <c r="P14" s="13">
        <f>IFERROR(VLOOKUP(E14,VWGP!AY:BK,13,FALSE),"")</f>
        <v>50</v>
      </c>
      <c r="Q14" s="18" t="str">
        <f>IFERROR(VLOOKUP(E14,MNF!B:I,6,FALSE),"")</f>
        <v/>
      </c>
      <c r="R14" s="13" t="str">
        <f>IFERROR(VLOOKUP(E14,VWGP!BO:BY,11,FALSE),"")</f>
        <v/>
      </c>
      <c r="S14" s="13" t="str">
        <f>IFERROR(VLOOKUP(E14,MNF!B:I,7,FALSE),"")</f>
        <v/>
      </c>
      <c r="T14" s="13" t="str">
        <f>IFERROR(VLOOKUP(E14,VWGP!CC:CM,11,FALSE),"")</f>
        <v/>
      </c>
      <c r="U14" s="19"/>
      <c r="V14" s="20" t="e">
        <f>IF(#REF!="","",#REF!)</f>
        <v>#REF!</v>
      </c>
      <c r="W14" s="20" t="e">
        <f>IF(#REF!="","",#REF!)</f>
        <v>#REF!</v>
      </c>
      <c r="X14" s="20" t="e">
        <f>IF(#REF!="","",#REF!)</f>
        <v>#REF!</v>
      </c>
      <c r="Y14" s="20" t="e">
        <f>IF(#REF!="","",#REF!)</f>
        <v>#REF!</v>
      </c>
      <c r="Z14" s="20" t="e">
        <f>IF(#REF!="","",#REF!)</f>
        <v>#REF!</v>
      </c>
      <c r="AA14" s="20" t="e">
        <f>IF(#REF!="","",#REF!)</f>
        <v>#REF!</v>
      </c>
      <c r="AB14" s="21" t="str">
        <f t="shared" si="4"/>
        <v/>
      </c>
      <c r="AC14" s="21" t="str">
        <f t="shared" si="5"/>
        <v/>
      </c>
      <c r="AD14" s="21" t="str">
        <f t="shared" si="6"/>
        <v/>
      </c>
      <c r="AE14" s="21" t="str">
        <f t="shared" si="7"/>
        <v/>
      </c>
      <c r="AF14" s="20">
        <f t="shared" si="8"/>
        <v>50</v>
      </c>
      <c r="AG14" s="20">
        <f t="shared" si="9"/>
        <v>50</v>
      </c>
      <c r="AH14" s="20">
        <f t="shared" si="10"/>
        <v>39</v>
      </c>
      <c r="AI14" s="20">
        <f t="shared" si="11"/>
        <v>50</v>
      </c>
      <c r="AJ14" s="20" t="str">
        <f t="shared" si="12"/>
        <v/>
      </c>
      <c r="AK14" s="20" t="str">
        <f t="shared" si="13"/>
        <v/>
      </c>
      <c r="AL14" s="20" t="e">
        <f>IF(#REF!="","",#REF!)</f>
        <v>#REF!</v>
      </c>
      <c r="AM14" s="18" t="e">
        <f t="shared" si="14"/>
        <v>#REF!</v>
      </c>
      <c r="AN14" s="21" t="e">
        <f t="shared" si="15"/>
        <v>#REF!</v>
      </c>
      <c r="AO14" s="21" t="e">
        <f t="shared" si="16"/>
        <v>#REF!</v>
      </c>
      <c r="AP14" s="21" t="str">
        <f t="shared" si="17"/>
        <v>N</v>
      </c>
      <c r="AQ14" s="21" t="e">
        <f t="shared" si="18"/>
        <v>#REF!</v>
      </c>
      <c r="AR14" s="21" t="e">
        <f t="shared" si="19"/>
        <v>#REF!</v>
      </c>
      <c r="AS14" s="21" t="str">
        <f t="shared" si="20"/>
        <v>Y</v>
      </c>
      <c r="AT14" s="79">
        <f t="shared" si="21"/>
        <v>1</v>
      </c>
      <c r="AU14" s="172">
        <v>11</v>
      </c>
      <c r="AV14" s="33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7.25" customHeight="1" x14ac:dyDescent="0.3">
      <c r="A15" s="171"/>
      <c r="B15" s="98">
        <v>12</v>
      </c>
      <c r="C15" s="88">
        <f t="shared" si="0"/>
        <v>0</v>
      </c>
      <c r="D15" s="98">
        <v>12</v>
      </c>
      <c r="E15" s="24" t="s">
        <v>86</v>
      </c>
      <c r="F15" s="25">
        <f t="shared" si="1"/>
        <v>188</v>
      </c>
      <c r="G15" s="16">
        <f t="shared" si="2"/>
        <v>0</v>
      </c>
      <c r="H15" s="17">
        <f t="shared" si="3"/>
        <v>188</v>
      </c>
      <c r="I15" s="18" t="str">
        <f>IFERROR(VLOOKUP(E15,MNF!B:I,2,FALSE),"")</f>
        <v/>
      </c>
      <c r="J15" s="13">
        <f>IFERROR(VLOOKUP(E15,VWGP!C:O,13,FALSE),"")</f>
        <v>50</v>
      </c>
      <c r="K15" s="18" t="str">
        <f>IFERROR(VLOOKUP(E15,MNF!B:I,3,FALSE),"")</f>
        <v/>
      </c>
      <c r="L15" s="13">
        <f>IFERROR(VLOOKUP(E15,VWGP!S:AE,13,FALSE),"")</f>
        <v>50</v>
      </c>
      <c r="M15" s="18" t="str">
        <f>IFERROR(VLOOKUP(E15,MNF!B:I,4,FALSE),"")</f>
        <v/>
      </c>
      <c r="N15" s="13">
        <f>IFERROR(VLOOKUP(E15,VWGP!AI:AU,13,FALSE),"")</f>
        <v>50</v>
      </c>
      <c r="O15" s="18" t="str">
        <f>IFERROR(VLOOKUP(E15,MNF!B:I,5,FALSE),"")</f>
        <v/>
      </c>
      <c r="P15" s="13">
        <f>IFERROR(VLOOKUP(E15,VWGP!AY:BK,13,FALSE),"")</f>
        <v>38</v>
      </c>
      <c r="Q15" s="18" t="str">
        <f>IFERROR(VLOOKUP(E15,MNF!B:I,6,FALSE),"")</f>
        <v/>
      </c>
      <c r="R15" s="13" t="str">
        <f>IFERROR(VLOOKUP(E15,VWGP!BO:BY,11,FALSE),"")</f>
        <v/>
      </c>
      <c r="S15" s="13" t="str">
        <f>IFERROR(VLOOKUP(E15,MNF!B:I,7,FALSE),"")</f>
        <v/>
      </c>
      <c r="T15" s="13" t="str">
        <f>IFERROR(VLOOKUP(E15,VWGP!CC:CM,11,FALSE),"")</f>
        <v/>
      </c>
      <c r="U15" s="19"/>
      <c r="V15" s="20" t="e">
        <f>IF(#REF!="","",#REF!)</f>
        <v>#REF!</v>
      </c>
      <c r="W15" s="20" t="e">
        <f>IF(#REF!="","",#REF!)</f>
        <v>#REF!</v>
      </c>
      <c r="X15" s="20" t="e">
        <f>IF(#REF!="","",#REF!)</f>
        <v>#REF!</v>
      </c>
      <c r="Y15" s="20" t="e">
        <f>IF(#REF!="","",#REF!)</f>
        <v>#REF!</v>
      </c>
      <c r="Z15" s="20" t="e">
        <f>IF(#REF!="","",#REF!)</f>
        <v>#REF!</v>
      </c>
      <c r="AA15" s="20" t="e">
        <f>IF(#REF!="","",#REF!)</f>
        <v>#REF!</v>
      </c>
      <c r="AB15" s="21" t="str">
        <f t="shared" si="4"/>
        <v/>
      </c>
      <c r="AC15" s="21" t="str">
        <f t="shared" si="5"/>
        <v/>
      </c>
      <c r="AD15" s="21" t="str">
        <f t="shared" si="6"/>
        <v/>
      </c>
      <c r="AE15" s="21" t="str">
        <f t="shared" si="7"/>
        <v/>
      </c>
      <c r="AF15" s="20">
        <f t="shared" si="8"/>
        <v>50</v>
      </c>
      <c r="AG15" s="20">
        <f t="shared" si="9"/>
        <v>50</v>
      </c>
      <c r="AH15" s="20">
        <f t="shared" si="10"/>
        <v>50</v>
      </c>
      <c r="AI15" s="20">
        <f t="shared" si="11"/>
        <v>38</v>
      </c>
      <c r="AJ15" s="20" t="str">
        <f t="shared" si="12"/>
        <v/>
      </c>
      <c r="AK15" s="20" t="str">
        <f t="shared" si="13"/>
        <v/>
      </c>
      <c r="AL15" s="20" t="e">
        <f>IF(#REF!="","",#REF!)</f>
        <v>#REF!</v>
      </c>
      <c r="AM15" s="18" t="e">
        <f t="shared" si="14"/>
        <v>#REF!</v>
      </c>
      <c r="AN15" s="21" t="e">
        <f t="shared" si="15"/>
        <v>#REF!</v>
      </c>
      <c r="AO15" s="21" t="e">
        <f t="shared" si="16"/>
        <v>#REF!</v>
      </c>
      <c r="AP15" s="21" t="str">
        <f t="shared" si="17"/>
        <v>N</v>
      </c>
      <c r="AQ15" s="21" t="e">
        <f t="shared" si="18"/>
        <v>#REF!</v>
      </c>
      <c r="AR15" s="21" t="e">
        <f t="shared" si="19"/>
        <v>#REF!</v>
      </c>
      <c r="AS15" s="21" t="str">
        <f t="shared" si="20"/>
        <v>Y</v>
      </c>
      <c r="AT15" s="79">
        <f t="shared" si="21"/>
        <v>1</v>
      </c>
      <c r="AU15" s="172">
        <v>12</v>
      </c>
      <c r="AV15" s="33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7.25" customHeight="1" x14ac:dyDescent="0.3">
      <c r="A16" s="171"/>
      <c r="B16" s="98">
        <v>13</v>
      </c>
      <c r="C16" s="88">
        <f t="shared" si="0"/>
        <v>0</v>
      </c>
      <c r="D16" s="98">
        <v>13</v>
      </c>
      <c r="E16" s="24" t="s">
        <v>49</v>
      </c>
      <c r="F16" s="25">
        <f t="shared" si="1"/>
        <v>174</v>
      </c>
      <c r="G16" s="16">
        <f t="shared" si="2"/>
        <v>20</v>
      </c>
      <c r="H16" s="17">
        <f t="shared" si="3"/>
        <v>154</v>
      </c>
      <c r="I16" s="18">
        <f>IFERROR(VLOOKUP(E16,MNF!B:I,2,FALSE),"")</f>
        <v>5</v>
      </c>
      <c r="J16" s="13">
        <f>IFERROR(VLOOKUP(E16,VWGP!C:O,13,FALSE),"")</f>
        <v>50</v>
      </c>
      <c r="K16" s="18">
        <f>IFERROR(VLOOKUP(E16,MNF!B:I,3,FALSE),"")</f>
        <v>5</v>
      </c>
      <c r="L16" s="13">
        <f>IFERROR(VLOOKUP(E16,VWGP!S:AE,13,FALSE),"")</f>
        <v>49</v>
      </c>
      <c r="M16" s="18">
        <f>IFERROR(VLOOKUP(E16,MNF!B:I,4,FALSE),"")</f>
        <v>5</v>
      </c>
      <c r="N16" s="13">
        <f>IFERROR(VLOOKUP(E16,VWGP!AI:AU,13,FALSE),"")</f>
        <v>50</v>
      </c>
      <c r="O16" s="18">
        <f>IFERROR(VLOOKUP(E16,MNF!B:I,5,FALSE),"")</f>
        <v>5</v>
      </c>
      <c r="P16" s="13">
        <f>IFERROR(VLOOKUP(E16,VWGP!AY:BK,13,FALSE),"")</f>
        <v>5</v>
      </c>
      <c r="Q16" s="18">
        <f>IFERROR(VLOOKUP(E16,MNF!B:I,6,FALSE),"")</f>
        <v>0</v>
      </c>
      <c r="R16" s="13" t="str">
        <f>IFERROR(VLOOKUP(E16,VWGP!BO:BY,11,FALSE),"")</f>
        <v/>
      </c>
      <c r="S16" s="13">
        <f>IFERROR(VLOOKUP(E16,MNF!B:I,7,FALSE),"")</f>
        <v>0</v>
      </c>
      <c r="T16" s="13" t="str">
        <f>IFERROR(VLOOKUP(E16,VWGP!CC:CM,11,FALSE),"")</f>
        <v/>
      </c>
      <c r="U16" s="19"/>
      <c r="V16" s="20" t="e">
        <f>IF(#REF!="","",#REF!)</f>
        <v>#REF!</v>
      </c>
      <c r="W16" s="20" t="e">
        <f>IF(#REF!="","",#REF!)</f>
        <v>#REF!</v>
      </c>
      <c r="X16" s="20" t="e">
        <f>IF(#REF!="","",#REF!)</f>
        <v>#REF!</v>
      </c>
      <c r="Y16" s="20" t="e">
        <f>IF(#REF!="","",#REF!)</f>
        <v>#REF!</v>
      </c>
      <c r="Z16" s="20" t="e">
        <f>IF(#REF!="","",#REF!)</f>
        <v>#REF!</v>
      </c>
      <c r="AA16" s="20" t="e">
        <f>IF(#REF!="","",#REF!)</f>
        <v>#REF!</v>
      </c>
      <c r="AB16" s="21" t="str">
        <f t="shared" si="4"/>
        <v/>
      </c>
      <c r="AC16" s="21" t="str">
        <f t="shared" si="5"/>
        <v/>
      </c>
      <c r="AD16" s="21" t="str">
        <f t="shared" si="6"/>
        <v/>
      </c>
      <c r="AE16" s="21" t="str">
        <f t="shared" si="7"/>
        <v/>
      </c>
      <c r="AF16" s="20">
        <f t="shared" si="8"/>
        <v>50</v>
      </c>
      <c r="AG16" s="20">
        <f t="shared" si="9"/>
        <v>49</v>
      </c>
      <c r="AH16" s="20">
        <f t="shared" si="10"/>
        <v>50</v>
      </c>
      <c r="AI16" s="20">
        <f t="shared" si="11"/>
        <v>5</v>
      </c>
      <c r="AJ16" s="20" t="str">
        <f t="shared" si="12"/>
        <v/>
      </c>
      <c r="AK16" s="20" t="str">
        <f t="shared" si="13"/>
        <v/>
      </c>
      <c r="AL16" s="20" t="e">
        <f>IF(#REF!="","",#REF!)</f>
        <v>#REF!</v>
      </c>
      <c r="AM16" s="18" t="e">
        <f t="shared" si="14"/>
        <v>#REF!</v>
      </c>
      <c r="AN16" s="21" t="e">
        <f t="shared" si="15"/>
        <v>#REF!</v>
      </c>
      <c r="AO16" s="21" t="e">
        <f t="shared" si="16"/>
        <v>#REF!</v>
      </c>
      <c r="AP16" s="21" t="str">
        <f t="shared" si="17"/>
        <v>N</v>
      </c>
      <c r="AQ16" s="21" t="e">
        <f t="shared" si="18"/>
        <v>#REF!</v>
      </c>
      <c r="AR16" s="21" t="e">
        <f t="shared" si="19"/>
        <v>#REF!</v>
      </c>
      <c r="AS16" s="21" t="str">
        <f t="shared" si="20"/>
        <v>Y</v>
      </c>
      <c r="AT16" s="79">
        <f t="shared" si="21"/>
        <v>1</v>
      </c>
      <c r="AU16" s="172">
        <v>13</v>
      </c>
      <c r="AV16" s="33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7.25" customHeight="1" x14ac:dyDescent="0.3">
      <c r="A17" s="171"/>
      <c r="B17" s="98">
        <v>14</v>
      </c>
      <c r="C17" s="88">
        <f t="shared" si="0"/>
        <v>0</v>
      </c>
      <c r="D17" s="98">
        <v>14</v>
      </c>
      <c r="E17" s="24" t="s">
        <v>121</v>
      </c>
      <c r="F17" s="25">
        <f t="shared" si="1"/>
        <v>173</v>
      </c>
      <c r="G17" s="16">
        <f t="shared" si="2"/>
        <v>0</v>
      </c>
      <c r="H17" s="17">
        <f t="shared" si="3"/>
        <v>173</v>
      </c>
      <c r="I17" s="18" t="str">
        <f>IFERROR(VLOOKUP(E17,MNF!B:I,2,FALSE),"")</f>
        <v/>
      </c>
      <c r="J17" s="13">
        <f>IFERROR(VLOOKUP(E17,VWGP!C:O,13,FALSE),"")</f>
        <v>50</v>
      </c>
      <c r="K17" s="18" t="str">
        <f>IFERROR(VLOOKUP(E17,MNF!B:I,3,FALSE),"")</f>
        <v/>
      </c>
      <c r="L17" s="13">
        <f>IFERROR(VLOOKUP(E17,VWGP!S:AE,13,FALSE),"")</f>
        <v>42</v>
      </c>
      <c r="M17" s="18" t="str">
        <f>IFERROR(VLOOKUP(E17,MNF!B:I,4,FALSE),"")</f>
        <v/>
      </c>
      <c r="N17" s="13">
        <f>IFERROR(VLOOKUP(E17,VWGP!AI:AU,13,FALSE),"")</f>
        <v>50</v>
      </c>
      <c r="O17" s="18" t="str">
        <f>IFERROR(VLOOKUP(E17,MNF!B:I,5,FALSE),"")</f>
        <v/>
      </c>
      <c r="P17" s="13">
        <f>IFERROR(VLOOKUP(E17,VWGP!AY:BK,13,FALSE),"")</f>
        <v>31</v>
      </c>
      <c r="Q17" s="18" t="str">
        <f>IFERROR(VLOOKUP(E17,MNF!B:I,6,FALSE),"")</f>
        <v/>
      </c>
      <c r="R17" s="13" t="str">
        <f>IFERROR(VLOOKUP(E17,VWGP!BO:BY,11,FALSE),"")</f>
        <v/>
      </c>
      <c r="S17" s="13" t="str">
        <f>IFERROR(VLOOKUP(E17,MNF!B:I,7,FALSE),"")</f>
        <v/>
      </c>
      <c r="T17" s="13" t="str">
        <f>IFERROR(VLOOKUP(E17,VWGP!CC:CM,11,FALSE),"")</f>
        <v/>
      </c>
      <c r="U17" s="19"/>
      <c r="V17" s="20" t="e">
        <f>IF(#REF!="","",#REF!)</f>
        <v>#REF!</v>
      </c>
      <c r="W17" s="20" t="e">
        <f>IF(#REF!="","",#REF!)</f>
        <v>#REF!</v>
      </c>
      <c r="X17" s="20" t="e">
        <f>IF(#REF!="","",#REF!)</f>
        <v>#REF!</v>
      </c>
      <c r="Y17" s="20" t="e">
        <f>IF(#REF!="","",#REF!)</f>
        <v>#REF!</v>
      </c>
      <c r="Z17" s="20" t="e">
        <f>IF(#REF!="","",#REF!)</f>
        <v>#REF!</v>
      </c>
      <c r="AA17" s="20" t="e">
        <f>IF(#REF!="","",#REF!)</f>
        <v>#REF!</v>
      </c>
      <c r="AB17" s="21" t="str">
        <f t="shared" si="4"/>
        <v/>
      </c>
      <c r="AC17" s="21" t="str">
        <f t="shared" si="5"/>
        <v/>
      </c>
      <c r="AD17" s="21" t="str">
        <f t="shared" si="6"/>
        <v/>
      </c>
      <c r="AE17" s="21" t="str">
        <f t="shared" si="7"/>
        <v/>
      </c>
      <c r="AF17" s="20">
        <f t="shared" si="8"/>
        <v>50</v>
      </c>
      <c r="AG17" s="20">
        <f t="shared" si="9"/>
        <v>42</v>
      </c>
      <c r="AH17" s="20">
        <f t="shared" si="10"/>
        <v>50</v>
      </c>
      <c r="AI17" s="20">
        <f t="shared" si="11"/>
        <v>31</v>
      </c>
      <c r="AJ17" s="20" t="str">
        <f t="shared" si="12"/>
        <v/>
      </c>
      <c r="AK17" s="20" t="str">
        <f t="shared" si="13"/>
        <v/>
      </c>
      <c r="AL17" s="20" t="e">
        <f>IF(#REF!="","",#REF!)</f>
        <v>#REF!</v>
      </c>
      <c r="AM17" s="18" t="e">
        <f t="shared" si="14"/>
        <v>#REF!</v>
      </c>
      <c r="AN17" s="21" t="e">
        <f t="shared" si="15"/>
        <v>#REF!</v>
      </c>
      <c r="AO17" s="21" t="e">
        <f t="shared" si="16"/>
        <v>#REF!</v>
      </c>
      <c r="AP17" s="21" t="str">
        <f t="shared" si="17"/>
        <v>N</v>
      </c>
      <c r="AQ17" s="21" t="e">
        <f t="shared" si="18"/>
        <v>#REF!</v>
      </c>
      <c r="AR17" s="21" t="e">
        <f t="shared" si="19"/>
        <v>#REF!</v>
      </c>
      <c r="AS17" s="21" t="str">
        <f t="shared" si="20"/>
        <v>Y</v>
      </c>
      <c r="AT17" s="79">
        <f t="shared" si="21"/>
        <v>1</v>
      </c>
      <c r="AU17" s="172">
        <v>14</v>
      </c>
      <c r="AV17" s="33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7.25" customHeight="1" x14ac:dyDescent="0.3">
      <c r="A18" s="171"/>
      <c r="B18" s="98">
        <v>15</v>
      </c>
      <c r="C18" s="88">
        <f t="shared" si="0"/>
        <v>0</v>
      </c>
      <c r="D18" s="98">
        <v>15</v>
      </c>
      <c r="E18" s="24" t="s">
        <v>37</v>
      </c>
      <c r="F18" s="25">
        <f t="shared" si="1"/>
        <v>170</v>
      </c>
      <c r="G18" s="16">
        <f t="shared" si="2"/>
        <v>20</v>
      </c>
      <c r="H18" s="17">
        <f t="shared" si="3"/>
        <v>150</v>
      </c>
      <c r="I18" s="18">
        <f>IFERROR(VLOOKUP(E18,MNF!B:I,2,FALSE),"")</f>
        <v>5</v>
      </c>
      <c r="J18" s="13" t="str">
        <f>IFERROR(VLOOKUP(E18,VWGP!C:O,13,FALSE),"")</f>
        <v/>
      </c>
      <c r="K18" s="18">
        <f>IFERROR(VLOOKUP(E18,MNF!B:I,3,FALSE),"")</f>
        <v>5</v>
      </c>
      <c r="L18" s="13">
        <f>IFERROR(VLOOKUP(E18,VWGP!S:AE,13,FALSE),"")</f>
        <v>50</v>
      </c>
      <c r="M18" s="18">
        <f>IFERROR(VLOOKUP(E18,MNF!B:I,4,FALSE),"")</f>
        <v>5</v>
      </c>
      <c r="N18" s="13">
        <f>IFERROR(VLOOKUP(E18,VWGP!AI:AU,13,FALSE),"")</f>
        <v>50</v>
      </c>
      <c r="O18" s="18">
        <f>IFERROR(VLOOKUP(E18,MNF!B:I,5,FALSE),"")</f>
        <v>5</v>
      </c>
      <c r="P18" s="13">
        <f>IFERROR(VLOOKUP(E18,VWGP!AY:BK,13,FALSE),"")</f>
        <v>50</v>
      </c>
      <c r="Q18" s="18">
        <f>IFERROR(VLOOKUP(E18,MNF!B:I,6,FALSE),"")</f>
        <v>0</v>
      </c>
      <c r="R18" s="13" t="str">
        <f>IFERROR(VLOOKUP(E18,VWGP!BO:BY,11,FALSE),"")</f>
        <v/>
      </c>
      <c r="S18" s="13">
        <f>IFERROR(VLOOKUP(E18,MNF!B:I,7,FALSE),"")</f>
        <v>0</v>
      </c>
      <c r="T18" s="13" t="str">
        <f>IFERROR(VLOOKUP(E18,VWGP!CC:CM,11,FALSE),"")</f>
        <v/>
      </c>
      <c r="U18" s="19"/>
      <c r="V18" s="20" t="e">
        <f>IF(#REF!="","",#REF!)</f>
        <v>#REF!</v>
      </c>
      <c r="W18" s="20" t="e">
        <f>IF(#REF!="","",#REF!)</f>
        <v>#REF!</v>
      </c>
      <c r="X18" s="20" t="e">
        <f>IF(#REF!="","",#REF!)</f>
        <v>#REF!</v>
      </c>
      <c r="Y18" s="20" t="e">
        <f>IF(#REF!="","",#REF!)</f>
        <v>#REF!</v>
      </c>
      <c r="Z18" s="20" t="e">
        <f>IF(#REF!="","",#REF!)</f>
        <v>#REF!</v>
      </c>
      <c r="AA18" s="20" t="e">
        <f>IF(#REF!="","",#REF!)</f>
        <v>#REF!</v>
      </c>
      <c r="AB18" s="21" t="str">
        <f t="shared" si="4"/>
        <v/>
      </c>
      <c r="AC18" s="21" t="str">
        <f t="shared" si="5"/>
        <v/>
      </c>
      <c r="AD18" s="21" t="str">
        <f t="shared" si="6"/>
        <v/>
      </c>
      <c r="AE18" s="21" t="str">
        <f t="shared" si="7"/>
        <v/>
      </c>
      <c r="AF18" s="20" t="str">
        <f t="shared" si="8"/>
        <v/>
      </c>
      <c r="AG18" s="20">
        <f t="shared" si="9"/>
        <v>50</v>
      </c>
      <c r="AH18" s="20">
        <f t="shared" si="10"/>
        <v>50</v>
      </c>
      <c r="AI18" s="20">
        <f t="shared" si="11"/>
        <v>50</v>
      </c>
      <c r="AJ18" s="20" t="str">
        <f t="shared" si="12"/>
        <v/>
      </c>
      <c r="AK18" s="20" t="str">
        <f t="shared" si="13"/>
        <v/>
      </c>
      <c r="AL18" s="20" t="e">
        <f>IF(#REF!="","",#REF!)</f>
        <v>#REF!</v>
      </c>
      <c r="AM18" s="18" t="e">
        <f t="shared" si="14"/>
        <v>#REF!</v>
      </c>
      <c r="AN18" s="21" t="e">
        <f t="shared" si="15"/>
        <v>#REF!</v>
      </c>
      <c r="AO18" s="21" t="e">
        <f t="shared" si="16"/>
        <v>#REF!</v>
      </c>
      <c r="AP18" s="21" t="str">
        <f t="shared" si="17"/>
        <v>N</v>
      </c>
      <c r="AQ18" s="21" t="e">
        <f t="shared" si="18"/>
        <v>#REF!</v>
      </c>
      <c r="AR18" s="21" t="e">
        <f t="shared" si="19"/>
        <v>#REF!</v>
      </c>
      <c r="AS18" s="21" t="str">
        <f t="shared" si="20"/>
        <v>Y</v>
      </c>
      <c r="AT18" s="79">
        <f t="shared" si="21"/>
        <v>1</v>
      </c>
      <c r="AU18" s="172">
        <v>15</v>
      </c>
      <c r="AV18" s="33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7.25" customHeight="1" x14ac:dyDescent="0.3">
      <c r="A19" s="171"/>
      <c r="B19" s="98">
        <v>16</v>
      </c>
      <c r="C19" s="88">
        <f t="shared" si="0"/>
        <v>0</v>
      </c>
      <c r="D19" s="98">
        <v>16</v>
      </c>
      <c r="E19" s="24" t="s">
        <v>41</v>
      </c>
      <c r="F19" s="25">
        <f t="shared" si="1"/>
        <v>165</v>
      </c>
      <c r="G19" s="16">
        <f t="shared" si="2"/>
        <v>0</v>
      </c>
      <c r="H19" s="17">
        <f t="shared" si="3"/>
        <v>165</v>
      </c>
      <c r="I19" s="18" t="str">
        <f>IFERROR(VLOOKUP(E19,MNF!B:I,2,FALSE),"")</f>
        <v/>
      </c>
      <c r="J19" s="13">
        <f>IFERROR(VLOOKUP(E19,VWGP!C:O,13,FALSE),"")</f>
        <v>50</v>
      </c>
      <c r="K19" s="18" t="str">
        <f>IFERROR(VLOOKUP(E19,MNF!B:I,3,FALSE),"")</f>
        <v/>
      </c>
      <c r="L19" s="13">
        <f>IFERROR(VLOOKUP(E19,VWGP!S:AE,13,FALSE),"")</f>
        <v>50</v>
      </c>
      <c r="M19" s="18" t="str">
        <f>IFERROR(VLOOKUP(E19,MNF!B:I,4,FALSE),"")</f>
        <v/>
      </c>
      <c r="N19" s="13">
        <f>IFERROR(VLOOKUP(E19,VWGP!AI:AU,13,FALSE),"")</f>
        <v>15</v>
      </c>
      <c r="O19" s="18" t="str">
        <f>IFERROR(VLOOKUP(E19,MNF!B:I,5,FALSE),"")</f>
        <v/>
      </c>
      <c r="P19" s="13">
        <f>IFERROR(VLOOKUP(E19,VWGP!AY:BK,13,FALSE),"")</f>
        <v>50</v>
      </c>
      <c r="Q19" s="18" t="str">
        <f>IFERROR(VLOOKUP(E19,MNF!B:I,6,FALSE),"")</f>
        <v/>
      </c>
      <c r="R19" s="13" t="str">
        <f>IFERROR(VLOOKUP(E19,VWGP!BO:BY,11,FALSE),"")</f>
        <v/>
      </c>
      <c r="S19" s="13" t="str">
        <f>IFERROR(VLOOKUP(E19,MNF!B:I,7,FALSE),"")</f>
        <v/>
      </c>
      <c r="T19" s="13" t="str">
        <f>IFERROR(VLOOKUP(E19,VWGP!CC:CM,11,FALSE),"")</f>
        <v/>
      </c>
      <c r="U19" s="19"/>
      <c r="V19" s="20" t="e">
        <f>IF(#REF!="","",#REF!)</f>
        <v>#REF!</v>
      </c>
      <c r="W19" s="20" t="e">
        <f>IF(#REF!="","",#REF!)</f>
        <v>#REF!</v>
      </c>
      <c r="X19" s="20" t="e">
        <f>IF(#REF!="","",#REF!)</f>
        <v>#REF!</v>
      </c>
      <c r="Y19" s="20" t="e">
        <f>IF(#REF!="","",#REF!)</f>
        <v>#REF!</v>
      </c>
      <c r="Z19" s="20" t="e">
        <f>IF(#REF!="","",#REF!)</f>
        <v>#REF!</v>
      </c>
      <c r="AA19" s="20" t="e">
        <f>IF(#REF!="","",#REF!)</f>
        <v>#REF!</v>
      </c>
      <c r="AB19" s="21" t="str">
        <f t="shared" si="4"/>
        <v/>
      </c>
      <c r="AC19" s="21" t="str">
        <f t="shared" si="5"/>
        <v/>
      </c>
      <c r="AD19" s="21" t="str">
        <f t="shared" si="6"/>
        <v/>
      </c>
      <c r="AE19" s="21" t="str">
        <f t="shared" si="7"/>
        <v/>
      </c>
      <c r="AF19" s="20">
        <f t="shared" si="8"/>
        <v>50</v>
      </c>
      <c r="AG19" s="20">
        <f t="shared" si="9"/>
        <v>50</v>
      </c>
      <c r="AH19" s="20">
        <f t="shared" si="10"/>
        <v>15</v>
      </c>
      <c r="AI19" s="20">
        <f t="shared" si="11"/>
        <v>50</v>
      </c>
      <c r="AJ19" s="20" t="str">
        <f t="shared" si="12"/>
        <v/>
      </c>
      <c r="AK19" s="20" t="str">
        <f t="shared" si="13"/>
        <v/>
      </c>
      <c r="AL19" s="20" t="e">
        <f>IF(#REF!="","",#REF!)</f>
        <v>#REF!</v>
      </c>
      <c r="AM19" s="18" t="e">
        <f t="shared" si="14"/>
        <v>#REF!</v>
      </c>
      <c r="AN19" s="21" t="e">
        <f t="shared" si="15"/>
        <v>#REF!</v>
      </c>
      <c r="AO19" s="21" t="e">
        <f t="shared" si="16"/>
        <v>#REF!</v>
      </c>
      <c r="AP19" s="21" t="str">
        <f t="shared" si="17"/>
        <v>N</v>
      </c>
      <c r="AQ19" s="21" t="e">
        <f t="shared" si="18"/>
        <v>#REF!</v>
      </c>
      <c r="AR19" s="21" t="e">
        <f t="shared" si="19"/>
        <v>#REF!</v>
      </c>
      <c r="AS19" s="21" t="str">
        <f t="shared" si="20"/>
        <v>Y</v>
      </c>
      <c r="AT19" s="79">
        <f t="shared" si="21"/>
        <v>1</v>
      </c>
      <c r="AU19" s="172">
        <v>16</v>
      </c>
      <c r="AV19" s="33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7.25" customHeight="1" x14ac:dyDescent="0.3">
      <c r="A20" s="171"/>
      <c r="B20" s="98">
        <v>17</v>
      </c>
      <c r="C20" s="88">
        <f t="shared" si="0"/>
        <v>0</v>
      </c>
      <c r="D20" s="98">
        <v>17</v>
      </c>
      <c r="E20" s="54" t="s">
        <v>118</v>
      </c>
      <c r="F20" s="25">
        <f t="shared" si="1"/>
        <v>156</v>
      </c>
      <c r="G20" s="16">
        <f t="shared" si="2"/>
        <v>0</v>
      </c>
      <c r="H20" s="17">
        <f t="shared" si="3"/>
        <v>156</v>
      </c>
      <c r="I20" s="18" t="str">
        <f>IFERROR(VLOOKUP(E20,MNF!B:I,2,FALSE),"")</f>
        <v/>
      </c>
      <c r="J20" s="13">
        <f>IFERROR(VLOOKUP(E20,VWGP!C:O,13,FALSE),"")</f>
        <v>6</v>
      </c>
      <c r="K20" s="18" t="str">
        <f>IFERROR(VLOOKUP(E20,MNF!B:I,3,FALSE),"")</f>
        <v/>
      </c>
      <c r="L20" s="13">
        <f>IFERROR(VLOOKUP(E20,VWGP!S:AE,13,FALSE),"")</f>
        <v>50</v>
      </c>
      <c r="M20" s="18" t="str">
        <f>IFERROR(VLOOKUP(E20,MNF!B:I,4,FALSE),"")</f>
        <v/>
      </c>
      <c r="N20" s="13">
        <f>IFERROR(VLOOKUP(E20,VWGP!AI:AU,13,FALSE),"")</f>
        <v>50</v>
      </c>
      <c r="O20" s="18" t="str">
        <f>IFERROR(VLOOKUP(E20,MNF!B:I,5,FALSE),"")</f>
        <v/>
      </c>
      <c r="P20" s="13">
        <f>IFERROR(VLOOKUP(E20,VWGP!AY:BK,13,FALSE),"")</f>
        <v>50</v>
      </c>
      <c r="Q20" s="18" t="str">
        <f>IFERROR(VLOOKUP(E20,MNF!B:I,6,FALSE),"")</f>
        <v/>
      </c>
      <c r="R20" s="13" t="str">
        <f>IFERROR(VLOOKUP(E20,VWGP!BO:BY,11,FALSE),"")</f>
        <v/>
      </c>
      <c r="S20" s="13" t="str">
        <f>IFERROR(VLOOKUP(E20,MNF!B:I,7,FALSE),"")</f>
        <v/>
      </c>
      <c r="T20" s="13" t="str">
        <f>IFERROR(VLOOKUP(E20,VWGP!CC:CM,11,FALSE),"")</f>
        <v/>
      </c>
      <c r="U20" s="19"/>
      <c r="V20" s="20" t="e">
        <f>IF(#REF!="","",#REF!)</f>
        <v>#REF!</v>
      </c>
      <c r="W20" s="20" t="e">
        <f>IF(#REF!="","",#REF!)</f>
        <v>#REF!</v>
      </c>
      <c r="X20" s="20" t="e">
        <f>IF(#REF!="","",#REF!)</f>
        <v>#REF!</v>
      </c>
      <c r="Y20" s="20" t="e">
        <f>IF(#REF!="","",#REF!)</f>
        <v>#REF!</v>
      </c>
      <c r="Z20" s="20" t="e">
        <f>IF(#REF!="","",#REF!)</f>
        <v>#REF!</v>
      </c>
      <c r="AA20" s="20" t="e">
        <f>IF(#REF!="","",#REF!)</f>
        <v>#REF!</v>
      </c>
      <c r="AB20" s="21" t="str">
        <f t="shared" si="4"/>
        <v/>
      </c>
      <c r="AC20" s="21" t="str">
        <f t="shared" si="5"/>
        <v/>
      </c>
      <c r="AD20" s="21" t="str">
        <f t="shared" si="6"/>
        <v/>
      </c>
      <c r="AE20" s="21" t="str">
        <f t="shared" si="7"/>
        <v/>
      </c>
      <c r="AF20" s="20">
        <f t="shared" si="8"/>
        <v>6</v>
      </c>
      <c r="AG20" s="20">
        <f t="shared" si="9"/>
        <v>50</v>
      </c>
      <c r="AH20" s="20">
        <f t="shared" si="10"/>
        <v>50</v>
      </c>
      <c r="AI20" s="20">
        <f t="shared" si="11"/>
        <v>50</v>
      </c>
      <c r="AJ20" s="20" t="str">
        <f t="shared" si="12"/>
        <v/>
      </c>
      <c r="AK20" s="20" t="str">
        <f t="shared" si="13"/>
        <v/>
      </c>
      <c r="AL20" s="20" t="e">
        <f>IF(#REF!="","",#REF!)</f>
        <v>#REF!</v>
      </c>
      <c r="AM20" s="18" t="e">
        <f t="shared" si="14"/>
        <v>#REF!</v>
      </c>
      <c r="AN20" s="21" t="e">
        <f t="shared" si="15"/>
        <v>#REF!</v>
      </c>
      <c r="AO20" s="21" t="e">
        <f t="shared" si="16"/>
        <v>#REF!</v>
      </c>
      <c r="AP20" s="21" t="str">
        <f t="shared" si="17"/>
        <v>N</v>
      </c>
      <c r="AQ20" s="21" t="e">
        <f t="shared" si="18"/>
        <v>#REF!</v>
      </c>
      <c r="AR20" s="21" t="e">
        <f t="shared" si="19"/>
        <v>#REF!</v>
      </c>
      <c r="AS20" s="21" t="str">
        <f t="shared" si="20"/>
        <v>Y</v>
      </c>
      <c r="AT20" s="79">
        <f t="shared" si="21"/>
        <v>1</v>
      </c>
      <c r="AU20" s="172">
        <v>17</v>
      </c>
      <c r="AV20" s="33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7.25" customHeight="1" x14ac:dyDescent="0.3">
      <c r="A21" s="171"/>
      <c r="B21" s="98">
        <v>17</v>
      </c>
      <c r="C21" s="88">
        <f t="shared" si="0"/>
        <v>0</v>
      </c>
      <c r="D21" s="98">
        <v>17</v>
      </c>
      <c r="E21" s="54" t="s">
        <v>125</v>
      </c>
      <c r="F21" s="25">
        <f t="shared" si="1"/>
        <v>156</v>
      </c>
      <c r="G21" s="16">
        <f t="shared" si="2"/>
        <v>0</v>
      </c>
      <c r="H21" s="17">
        <f t="shared" si="3"/>
        <v>156</v>
      </c>
      <c r="I21" s="18" t="str">
        <f>IFERROR(VLOOKUP(E21,MNF!B:I,2,FALSE),"")</f>
        <v/>
      </c>
      <c r="J21" s="13">
        <f>IFERROR(VLOOKUP(E21,VWGP!C:O,13,FALSE),"")</f>
        <v>6</v>
      </c>
      <c r="K21" s="18" t="str">
        <f>IFERROR(VLOOKUP(E21,MNF!B:I,3,FALSE),"")</f>
        <v/>
      </c>
      <c r="L21" s="13">
        <f>IFERROR(VLOOKUP(E21,VWGP!S:AE,13,FALSE),"")</f>
        <v>50</v>
      </c>
      <c r="M21" s="18" t="str">
        <f>IFERROR(VLOOKUP(E21,MNF!B:I,4,FALSE),"")</f>
        <v/>
      </c>
      <c r="N21" s="13">
        <f>IFERROR(VLOOKUP(E21,VWGP!AI:AU,13,FALSE),"")</f>
        <v>50</v>
      </c>
      <c r="O21" s="18" t="str">
        <f>IFERROR(VLOOKUP(E21,MNF!B:I,5,FALSE),"")</f>
        <v/>
      </c>
      <c r="P21" s="13">
        <f>IFERROR(VLOOKUP(E21,VWGP!AY:BK,13,FALSE),"")</f>
        <v>50</v>
      </c>
      <c r="Q21" s="18" t="str">
        <f>IFERROR(VLOOKUP(E21,MNF!B:I,6,FALSE),"")</f>
        <v/>
      </c>
      <c r="R21" s="13" t="str">
        <f>IFERROR(VLOOKUP(E21,VWGP!BO:BY,11,FALSE),"")</f>
        <v/>
      </c>
      <c r="S21" s="13" t="str">
        <f>IFERROR(VLOOKUP(E21,MNF!B:I,7,FALSE),"")</f>
        <v/>
      </c>
      <c r="T21" s="13" t="str">
        <f>IFERROR(VLOOKUP(E21,VWGP!CC:CM,11,FALSE),"")</f>
        <v/>
      </c>
      <c r="U21" s="19"/>
      <c r="V21" s="20" t="e">
        <f>IF(#REF!="","",#REF!)</f>
        <v>#REF!</v>
      </c>
      <c r="W21" s="20" t="e">
        <f>IF(#REF!="","",#REF!)</f>
        <v>#REF!</v>
      </c>
      <c r="X21" s="20" t="e">
        <f>IF(#REF!="","",#REF!)</f>
        <v>#REF!</v>
      </c>
      <c r="Y21" s="20" t="e">
        <f>IF(#REF!="","",#REF!)</f>
        <v>#REF!</v>
      </c>
      <c r="Z21" s="20" t="e">
        <f>IF(#REF!="","",#REF!)</f>
        <v>#REF!</v>
      </c>
      <c r="AA21" s="20" t="e">
        <f>IF(#REF!="","",#REF!)</f>
        <v>#REF!</v>
      </c>
      <c r="AB21" s="21" t="str">
        <f t="shared" si="4"/>
        <v/>
      </c>
      <c r="AC21" s="21" t="str">
        <f t="shared" si="5"/>
        <v/>
      </c>
      <c r="AD21" s="21" t="str">
        <f t="shared" si="6"/>
        <v/>
      </c>
      <c r="AE21" s="21" t="str">
        <f t="shared" si="7"/>
        <v/>
      </c>
      <c r="AF21" s="20">
        <f t="shared" si="8"/>
        <v>6</v>
      </c>
      <c r="AG21" s="20">
        <f t="shared" si="9"/>
        <v>50</v>
      </c>
      <c r="AH21" s="20">
        <f t="shared" si="10"/>
        <v>50</v>
      </c>
      <c r="AI21" s="20">
        <f t="shared" si="11"/>
        <v>50</v>
      </c>
      <c r="AJ21" s="20" t="str">
        <f t="shared" si="12"/>
        <v/>
      </c>
      <c r="AK21" s="20" t="str">
        <f t="shared" si="13"/>
        <v/>
      </c>
      <c r="AL21" s="20" t="e">
        <f>IF(#REF!="","",#REF!)</f>
        <v>#REF!</v>
      </c>
      <c r="AM21" s="18" t="e">
        <f t="shared" si="14"/>
        <v>#REF!</v>
      </c>
      <c r="AN21" s="21" t="e">
        <f t="shared" si="15"/>
        <v>#REF!</v>
      </c>
      <c r="AO21" s="21" t="e">
        <f t="shared" si="16"/>
        <v>#REF!</v>
      </c>
      <c r="AP21" s="21" t="str">
        <f t="shared" si="17"/>
        <v>N</v>
      </c>
      <c r="AQ21" s="21" t="e">
        <f t="shared" si="18"/>
        <v>#REF!</v>
      </c>
      <c r="AR21" s="21" t="e">
        <f t="shared" si="19"/>
        <v>#REF!</v>
      </c>
      <c r="AS21" s="21" t="str">
        <f t="shared" si="20"/>
        <v>Y</v>
      </c>
      <c r="AT21" s="79">
        <f t="shared" si="21"/>
        <v>1</v>
      </c>
      <c r="AU21" s="172">
        <v>18</v>
      </c>
      <c r="AV21" s="33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7.25" customHeight="1" x14ac:dyDescent="0.3">
      <c r="A22" s="171"/>
      <c r="B22" s="98">
        <v>19</v>
      </c>
      <c r="C22" s="88">
        <f t="shared" si="0"/>
        <v>0</v>
      </c>
      <c r="D22" s="98">
        <v>19</v>
      </c>
      <c r="E22" s="24" t="s">
        <v>120</v>
      </c>
      <c r="F22" s="25">
        <f t="shared" si="1"/>
        <v>155</v>
      </c>
      <c r="G22" s="16">
        <f t="shared" si="2"/>
        <v>0</v>
      </c>
      <c r="H22" s="17">
        <f t="shared" si="3"/>
        <v>155</v>
      </c>
      <c r="I22" s="18" t="str">
        <f>IFERROR(VLOOKUP(E22,MNF!B:I,2,FALSE),"")</f>
        <v/>
      </c>
      <c r="J22" s="13">
        <f>IFERROR(VLOOKUP(E22,VWGP!C:O,13,FALSE),"")</f>
        <v>50</v>
      </c>
      <c r="K22" s="18" t="str">
        <f>IFERROR(VLOOKUP(E22,MNF!B:I,3,FALSE),"")</f>
        <v/>
      </c>
      <c r="L22" s="13">
        <f>IFERROR(VLOOKUP(E22,VWGP!S:AE,13,FALSE),"")</f>
        <v>50</v>
      </c>
      <c r="M22" s="18" t="str">
        <f>IFERROR(VLOOKUP(E22,MNF!B:I,4,FALSE),"")</f>
        <v/>
      </c>
      <c r="N22" s="13">
        <f>IFERROR(VLOOKUP(E22,VWGP!AI:AU,13,FALSE),"")</f>
        <v>50</v>
      </c>
      <c r="O22" s="18" t="str">
        <f>IFERROR(VLOOKUP(E22,MNF!B:I,5,FALSE),"")</f>
        <v/>
      </c>
      <c r="P22" s="13">
        <f>IFERROR(VLOOKUP(E22,VWGP!AY:BK,13,FALSE),"")</f>
        <v>5</v>
      </c>
      <c r="Q22" s="18" t="str">
        <f>IFERROR(VLOOKUP(E22,MNF!B:I,6,FALSE),"")</f>
        <v/>
      </c>
      <c r="R22" s="13" t="str">
        <f>IFERROR(VLOOKUP(E22,VWGP!BO:BY,11,FALSE),"")</f>
        <v/>
      </c>
      <c r="S22" s="13" t="str">
        <f>IFERROR(VLOOKUP(E22,MNF!B:I,7,FALSE),"")</f>
        <v/>
      </c>
      <c r="T22" s="92" t="str">
        <f>IFERROR(VLOOKUP(E22,VWGP!CC:CM,11,FALSE),"")</f>
        <v/>
      </c>
      <c r="U22" s="19"/>
      <c r="V22" s="20" t="e">
        <f>IF(#REF!="","",#REF!)</f>
        <v>#REF!</v>
      </c>
      <c r="W22" s="20" t="e">
        <f>IF(#REF!="","",#REF!)</f>
        <v>#REF!</v>
      </c>
      <c r="X22" s="20" t="e">
        <f>IF(#REF!="","",#REF!)</f>
        <v>#REF!</v>
      </c>
      <c r="Y22" s="20" t="e">
        <f>IF(#REF!="","",#REF!)</f>
        <v>#REF!</v>
      </c>
      <c r="Z22" s="20" t="e">
        <f>IF(#REF!="","",#REF!)</f>
        <v>#REF!</v>
      </c>
      <c r="AA22" s="20" t="e">
        <f>IF(#REF!="","",#REF!)</f>
        <v>#REF!</v>
      </c>
      <c r="AB22" s="21" t="str">
        <f t="shared" si="4"/>
        <v/>
      </c>
      <c r="AC22" s="21" t="str">
        <f t="shared" si="5"/>
        <v/>
      </c>
      <c r="AD22" s="21" t="str">
        <f t="shared" si="6"/>
        <v/>
      </c>
      <c r="AE22" s="21" t="str">
        <f t="shared" si="7"/>
        <v/>
      </c>
      <c r="AF22" s="20">
        <f t="shared" si="8"/>
        <v>50</v>
      </c>
      <c r="AG22" s="20">
        <f t="shared" si="9"/>
        <v>50</v>
      </c>
      <c r="AH22" s="20">
        <f t="shared" si="10"/>
        <v>50</v>
      </c>
      <c r="AI22" s="20">
        <f t="shared" si="11"/>
        <v>5</v>
      </c>
      <c r="AJ22" s="20" t="str">
        <f t="shared" si="12"/>
        <v/>
      </c>
      <c r="AK22" s="20" t="str">
        <f t="shared" si="13"/>
        <v/>
      </c>
      <c r="AL22" s="20" t="e">
        <f>IF(#REF!="","",#REF!)</f>
        <v>#REF!</v>
      </c>
      <c r="AM22" s="18" t="e">
        <f t="shared" si="14"/>
        <v>#REF!</v>
      </c>
      <c r="AN22" s="21" t="e">
        <f t="shared" si="15"/>
        <v>#REF!</v>
      </c>
      <c r="AO22" s="21" t="e">
        <f t="shared" si="16"/>
        <v>#REF!</v>
      </c>
      <c r="AP22" s="21" t="str">
        <f t="shared" si="17"/>
        <v>N</v>
      </c>
      <c r="AQ22" s="21" t="e">
        <f t="shared" si="18"/>
        <v>#REF!</v>
      </c>
      <c r="AR22" s="21" t="e">
        <f t="shared" si="19"/>
        <v>#REF!</v>
      </c>
      <c r="AS22" s="21" t="str">
        <f t="shared" si="20"/>
        <v>Y</v>
      </c>
      <c r="AT22" s="79">
        <f t="shared" si="21"/>
        <v>1</v>
      </c>
      <c r="AU22" s="172">
        <v>19</v>
      </c>
      <c r="AV22" s="33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7.25" customHeight="1" x14ac:dyDescent="0.3">
      <c r="A23" s="171"/>
      <c r="B23" s="98">
        <v>19</v>
      </c>
      <c r="C23" s="88">
        <f t="shared" si="0"/>
        <v>0</v>
      </c>
      <c r="D23" s="98">
        <v>19</v>
      </c>
      <c r="E23" s="24" t="s">
        <v>142</v>
      </c>
      <c r="F23" s="25">
        <f t="shared" si="1"/>
        <v>155</v>
      </c>
      <c r="G23" s="16">
        <f t="shared" si="2"/>
        <v>5</v>
      </c>
      <c r="H23" s="17">
        <f t="shared" si="3"/>
        <v>150</v>
      </c>
      <c r="I23" s="18">
        <f>IFERROR(VLOOKUP(E23,MNF!B:I,2,FALSE),"")</f>
        <v>5</v>
      </c>
      <c r="J23" s="13">
        <f>IFERROR(VLOOKUP(E23,VWGP!C:O,13,FALSE),"")</f>
        <v>50</v>
      </c>
      <c r="K23" s="18">
        <f>IFERROR(VLOOKUP(E23,MNF!B:I,3,FALSE),"")</f>
        <v>0</v>
      </c>
      <c r="L23" s="13">
        <f>IFERROR(VLOOKUP(E23,VWGP!S:AE,13,FALSE),"")</f>
        <v>50</v>
      </c>
      <c r="M23" s="18">
        <f>IFERROR(VLOOKUP(E23,MNF!B:I,4,FALSE),"")</f>
        <v>0</v>
      </c>
      <c r="N23" s="13">
        <f>IFERROR(VLOOKUP(E23,VWGP!AI:AU,13,FALSE),"")</f>
        <v>50</v>
      </c>
      <c r="O23" s="18">
        <f>IFERROR(VLOOKUP(E23,MNF!B:I,5,FALSE),"")</f>
        <v>0</v>
      </c>
      <c r="P23" s="13" t="str">
        <f>IFERROR(VLOOKUP(E23,VWGP!AY:BK,13,FALSE),"")</f>
        <v/>
      </c>
      <c r="Q23" s="18">
        <f>IFERROR(VLOOKUP(E23,MNF!B:I,6,FALSE),"")</f>
        <v>0</v>
      </c>
      <c r="R23" s="13" t="str">
        <f>IFERROR(VLOOKUP(E23,VWGP!BO:BY,11,FALSE),"")</f>
        <v/>
      </c>
      <c r="S23" s="13">
        <f>IFERROR(VLOOKUP(E23,MNF!B:I,7,FALSE),"")</f>
        <v>0</v>
      </c>
      <c r="T23" s="13" t="str">
        <f>IFERROR(VLOOKUP(E23,VWGP!CC:CM,11,FALSE),"")</f>
        <v/>
      </c>
      <c r="U23" s="19"/>
      <c r="V23" s="20" t="e">
        <f>IF(#REF!="","",#REF!)</f>
        <v>#REF!</v>
      </c>
      <c r="W23" s="20" t="e">
        <f>IF(#REF!="","",#REF!)</f>
        <v>#REF!</v>
      </c>
      <c r="X23" s="20" t="e">
        <f>IF(#REF!="","",#REF!)</f>
        <v>#REF!</v>
      </c>
      <c r="Y23" s="20" t="e">
        <f>IF(#REF!="","",#REF!)</f>
        <v>#REF!</v>
      </c>
      <c r="Z23" s="20" t="e">
        <f>IF(#REF!="","",#REF!)</f>
        <v>#REF!</v>
      </c>
      <c r="AA23" s="20" t="e">
        <f>IF(#REF!="","",#REF!)</f>
        <v>#REF!</v>
      </c>
      <c r="AB23" s="21" t="str">
        <f t="shared" si="4"/>
        <v/>
      </c>
      <c r="AC23" s="21" t="str">
        <f t="shared" si="5"/>
        <v/>
      </c>
      <c r="AD23" s="21" t="str">
        <f t="shared" si="6"/>
        <v/>
      </c>
      <c r="AE23" s="21" t="str">
        <f t="shared" si="7"/>
        <v/>
      </c>
      <c r="AF23" s="20">
        <f t="shared" si="8"/>
        <v>50</v>
      </c>
      <c r="AG23" s="20">
        <f t="shared" si="9"/>
        <v>50</v>
      </c>
      <c r="AH23" s="20">
        <f t="shared" si="10"/>
        <v>50</v>
      </c>
      <c r="AI23" s="20" t="str">
        <f t="shared" si="11"/>
        <v/>
      </c>
      <c r="AJ23" s="20" t="str">
        <f t="shared" si="12"/>
        <v/>
      </c>
      <c r="AK23" s="20" t="str">
        <f t="shared" si="13"/>
        <v/>
      </c>
      <c r="AL23" s="20" t="e">
        <f>IF(#REF!="","",#REF!)</f>
        <v>#REF!</v>
      </c>
      <c r="AM23" s="18" t="e">
        <f t="shared" si="14"/>
        <v>#REF!</v>
      </c>
      <c r="AN23" s="21" t="e">
        <f t="shared" si="15"/>
        <v>#REF!</v>
      </c>
      <c r="AO23" s="21" t="e">
        <f t="shared" si="16"/>
        <v>#REF!</v>
      </c>
      <c r="AP23" s="21" t="str">
        <f t="shared" si="17"/>
        <v>N</v>
      </c>
      <c r="AQ23" s="21" t="e">
        <f t="shared" si="18"/>
        <v>#REF!</v>
      </c>
      <c r="AR23" s="21" t="e">
        <f t="shared" si="19"/>
        <v>#REF!</v>
      </c>
      <c r="AS23" s="21" t="str">
        <f t="shared" si="20"/>
        <v>Y</v>
      </c>
      <c r="AT23" s="79">
        <f t="shared" si="21"/>
        <v>1</v>
      </c>
      <c r="AU23" s="172">
        <v>20</v>
      </c>
      <c r="AV23" s="33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7.25" customHeight="1" x14ac:dyDescent="0.3">
      <c r="A24" s="171"/>
      <c r="B24" s="98">
        <v>19</v>
      </c>
      <c r="C24" s="88">
        <f t="shared" si="0"/>
        <v>0</v>
      </c>
      <c r="D24" s="98">
        <v>19</v>
      </c>
      <c r="E24" s="24" t="s">
        <v>89</v>
      </c>
      <c r="F24" s="25">
        <f t="shared" si="1"/>
        <v>155</v>
      </c>
      <c r="G24" s="16">
        <f t="shared" si="2"/>
        <v>0</v>
      </c>
      <c r="H24" s="17">
        <f t="shared" si="3"/>
        <v>155</v>
      </c>
      <c r="I24" s="18" t="str">
        <f>IFERROR(VLOOKUP(E24,MNF!B:I,2,FALSE),"")</f>
        <v/>
      </c>
      <c r="J24" s="13">
        <f>IFERROR(VLOOKUP(E24,VWGP!C:O,13,FALSE),"")</f>
        <v>50</v>
      </c>
      <c r="K24" s="18" t="str">
        <f>IFERROR(VLOOKUP(E24,MNF!B:I,3,FALSE),"")</f>
        <v/>
      </c>
      <c r="L24" s="13">
        <f>IFERROR(VLOOKUP(E24,VWGP!S:AE,13,FALSE),"")</f>
        <v>50</v>
      </c>
      <c r="M24" s="18" t="str">
        <f>IFERROR(VLOOKUP(E24,MNF!B:I,4,FALSE),"")</f>
        <v/>
      </c>
      <c r="N24" s="13">
        <f>IFERROR(VLOOKUP(E24,VWGP!AI:AU,13,FALSE),"")</f>
        <v>50</v>
      </c>
      <c r="O24" s="18" t="str">
        <f>IFERROR(VLOOKUP(E24,MNF!B:I,5,FALSE),"")</f>
        <v/>
      </c>
      <c r="P24" s="13">
        <f>IFERROR(VLOOKUP(E24,VWGP!AY:BK,13,FALSE),"")</f>
        <v>5</v>
      </c>
      <c r="Q24" s="18" t="str">
        <f>IFERROR(VLOOKUP(E24,MNF!B:I,6,FALSE),"")</f>
        <v/>
      </c>
      <c r="R24" s="13" t="str">
        <f>IFERROR(VLOOKUP(E24,VWGP!BO:BY,11,FALSE),"")</f>
        <v/>
      </c>
      <c r="S24" s="13" t="str">
        <f>IFERROR(VLOOKUP(E24,MNF!B:I,7,FALSE),"")</f>
        <v/>
      </c>
      <c r="T24" s="13" t="str">
        <f>IFERROR(VLOOKUP(E24,VWGP!CC:CM,11,FALSE),"")</f>
        <v/>
      </c>
      <c r="U24" s="19"/>
      <c r="V24" s="20" t="e">
        <f>IF(#REF!="","",#REF!)</f>
        <v>#REF!</v>
      </c>
      <c r="W24" s="20" t="e">
        <f>IF(#REF!="","",#REF!)</f>
        <v>#REF!</v>
      </c>
      <c r="X24" s="20" t="e">
        <f>IF(#REF!="","",#REF!)</f>
        <v>#REF!</v>
      </c>
      <c r="Y24" s="20" t="e">
        <f>IF(#REF!="","",#REF!)</f>
        <v>#REF!</v>
      </c>
      <c r="Z24" s="20" t="e">
        <f>IF(#REF!="","",#REF!)</f>
        <v>#REF!</v>
      </c>
      <c r="AA24" s="20" t="e">
        <f>IF(#REF!="","",#REF!)</f>
        <v>#REF!</v>
      </c>
      <c r="AB24" s="21" t="str">
        <f t="shared" si="4"/>
        <v/>
      </c>
      <c r="AC24" s="21" t="str">
        <f t="shared" si="5"/>
        <v/>
      </c>
      <c r="AD24" s="21" t="str">
        <f t="shared" si="6"/>
        <v/>
      </c>
      <c r="AE24" s="21" t="str">
        <f t="shared" si="7"/>
        <v/>
      </c>
      <c r="AF24" s="20">
        <f t="shared" si="8"/>
        <v>50</v>
      </c>
      <c r="AG24" s="20">
        <f t="shared" si="9"/>
        <v>50</v>
      </c>
      <c r="AH24" s="20">
        <f t="shared" si="10"/>
        <v>50</v>
      </c>
      <c r="AI24" s="20">
        <f t="shared" si="11"/>
        <v>5</v>
      </c>
      <c r="AJ24" s="20" t="str">
        <f t="shared" si="12"/>
        <v/>
      </c>
      <c r="AK24" s="20" t="str">
        <f t="shared" si="13"/>
        <v/>
      </c>
      <c r="AL24" s="20" t="e">
        <f>IF(#REF!="","",#REF!)</f>
        <v>#REF!</v>
      </c>
      <c r="AM24" s="18" t="e">
        <f t="shared" si="14"/>
        <v>#REF!</v>
      </c>
      <c r="AN24" s="21" t="e">
        <f t="shared" si="15"/>
        <v>#REF!</v>
      </c>
      <c r="AO24" s="21" t="e">
        <f t="shared" si="16"/>
        <v>#REF!</v>
      </c>
      <c r="AP24" s="21" t="str">
        <f t="shared" si="17"/>
        <v>N</v>
      </c>
      <c r="AQ24" s="21" t="e">
        <f t="shared" si="18"/>
        <v>#REF!</v>
      </c>
      <c r="AR24" s="21" t="e">
        <f t="shared" si="19"/>
        <v>#REF!</v>
      </c>
      <c r="AS24" s="21" t="str">
        <f t="shared" si="20"/>
        <v>Y</v>
      </c>
      <c r="AT24" s="79">
        <f t="shared" si="21"/>
        <v>1</v>
      </c>
      <c r="AU24" s="172">
        <v>21</v>
      </c>
      <c r="AV24" s="33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7.25" customHeight="1" x14ac:dyDescent="0.3">
      <c r="A25" s="171"/>
      <c r="B25" s="98">
        <v>22</v>
      </c>
      <c r="C25" s="88">
        <f t="shared" si="0"/>
        <v>0</v>
      </c>
      <c r="D25" s="98">
        <v>22</v>
      </c>
      <c r="E25" s="24" t="s">
        <v>61</v>
      </c>
      <c r="F25" s="25">
        <f t="shared" si="1"/>
        <v>150</v>
      </c>
      <c r="G25" s="16">
        <f t="shared" si="2"/>
        <v>0</v>
      </c>
      <c r="H25" s="17">
        <f t="shared" si="3"/>
        <v>150</v>
      </c>
      <c r="I25" s="18" t="str">
        <f>IFERROR(VLOOKUP(E25,MNF!B:I,2,FALSE),"")</f>
        <v/>
      </c>
      <c r="J25" s="13">
        <f>IFERROR(VLOOKUP(E25,VWGP!C:O,13,FALSE),"")</f>
        <v>50</v>
      </c>
      <c r="K25" s="18" t="str">
        <f>IFERROR(VLOOKUP(E25,MNF!B:I,3,FALSE),"")</f>
        <v/>
      </c>
      <c r="L25" s="13">
        <f>IFERROR(VLOOKUP(E25,VWGP!S:AE,13,FALSE),"")</f>
        <v>50</v>
      </c>
      <c r="M25" s="18" t="str">
        <f>IFERROR(VLOOKUP(E25,MNF!B:I,4,FALSE),"")</f>
        <v/>
      </c>
      <c r="N25" s="13" t="str">
        <f>IFERROR(VLOOKUP(E25,VWGP!AI:AU,13,FALSE),"")</f>
        <v/>
      </c>
      <c r="O25" s="18" t="str">
        <f>IFERROR(VLOOKUP(E25,MNF!B:I,5,FALSE),"")</f>
        <v/>
      </c>
      <c r="P25" s="13">
        <f>IFERROR(VLOOKUP(E25,VWGP!AY:BK,13,FALSE),"")</f>
        <v>50</v>
      </c>
      <c r="Q25" s="18" t="str">
        <f>IFERROR(VLOOKUP(E25,MNF!B:I,6,FALSE),"")</f>
        <v/>
      </c>
      <c r="R25" s="13" t="str">
        <f>IFERROR(VLOOKUP(E25,VWGP!BO:BY,11,FALSE),"")</f>
        <v/>
      </c>
      <c r="S25" s="13" t="str">
        <f>IFERROR(VLOOKUP(E25,MNF!B:I,7,FALSE),"")</f>
        <v/>
      </c>
      <c r="T25" s="13" t="str">
        <f>IFERROR(VLOOKUP(E25,VWGP!CC:CM,11,FALSE),"")</f>
        <v/>
      </c>
      <c r="U25" s="19"/>
      <c r="V25" s="20" t="e">
        <f>IF(#REF!="","",#REF!)</f>
        <v>#REF!</v>
      </c>
      <c r="W25" s="20" t="e">
        <f>IF(#REF!="","",#REF!)</f>
        <v>#REF!</v>
      </c>
      <c r="X25" s="20" t="e">
        <f>IF(#REF!="","",#REF!)</f>
        <v>#REF!</v>
      </c>
      <c r="Y25" s="20" t="e">
        <f>IF(#REF!="","",#REF!)</f>
        <v>#REF!</v>
      </c>
      <c r="Z25" s="20" t="e">
        <f>IF(#REF!="","",#REF!)</f>
        <v>#REF!</v>
      </c>
      <c r="AA25" s="20" t="e">
        <f>IF(#REF!="","",#REF!)</f>
        <v>#REF!</v>
      </c>
      <c r="AB25" s="21" t="str">
        <f t="shared" si="4"/>
        <v/>
      </c>
      <c r="AC25" s="21" t="str">
        <f t="shared" si="5"/>
        <v/>
      </c>
      <c r="AD25" s="21" t="str">
        <f t="shared" si="6"/>
        <v/>
      </c>
      <c r="AE25" s="21" t="str">
        <f t="shared" si="7"/>
        <v/>
      </c>
      <c r="AF25" s="20">
        <f t="shared" si="8"/>
        <v>50</v>
      </c>
      <c r="AG25" s="20">
        <f t="shared" si="9"/>
        <v>50</v>
      </c>
      <c r="AH25" s="20" t="str">
        <f t="shared" si="10"/>
        <v/>
      </c>
      <c r="AI25" s="20">
        <f t="shared" si="11"/>
        <v>50</v>
      </c>
      <c r="AJ25" s="20" t="str">
        <f t="shared" si="12"/>
        <v/>
      </c>
      <c r="AK25" s="20" t="str">
        <f t="shared" si="13"/>
        <v/>
      </c>
      <c r="AL25" s="20" t="e">
        <f>IF(#REF!="","",#REF!)</f>
        <v>#REF!</v>
      </c>
      <c r="AM25" s="18" t="e">
        <f t="shared" si="14"/>
        <v>#REF!</v>
      </c>
      <c r="AN25" s="21" t="e">
        <f t="shared" si="15"/>
        <v>#REF!</v>
      </c>
      <c r="AO25" s="21" t="e">
        <f t="shared" si="16"/>
        <v>#REF!</v>
      </c>
      <c r="AP25" s="21" t="str">
        <f t="shared" si="17"/>
        <v>N</v>
      </c>
      <c r="AQ25" s="21" t="e">
        <f t="shared" si="18"/>
        <v>#REF!</v>
      </c>
      <c r="AR25" s="21" t="e">
        <f t="shared" si="19"/>
        <v>#REF!</v>
      </c>
      <c r="AS25" s="21" t="str">
        <f t="shared" si="20"/>
        <v>Y</v>
      </c>
      <c r="AT25" s="79">
        <f t="shared" si="21"/>
        <v>1</v>
      </c>
      <c r="AU25" s="172">
        <v>22</v>
      </c>
      <c r="AV25" s="33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7.25" customHeight="1" x14ac:dyDescent="0.3">
      <c r="A26" s="171"/>
      <c r="B26" s="98">
        <v>22</v>
      </c>
      <c r="C26" s="88">
        <f t="shared" si="0"/>
        <v>0</v>
      </c>
      <c r="D26" s="98">
        <v>22</v>
      </c>
      <c r="E26" s="24" t="s">
        <v>114</v>
      </c>
      <c r="F26" s="25">
        <f t="shared" si="1"/>
        <v>150</v>
      </c>
      <c r="G26" s="16">
        <f t="shared" si="2"/>
        <v>0</v>
      </c>
      <c r="H26" s="17">
        <f t="shared" si="3"/>
        <v>150</v>
      </c>
      <c r="I26" s="18" t="str">
        <f>IFERROR(VLOOKUP(E26,MNF!B:I,2,FALSE),"")</f>
        <v/>
      </c>
      <c r="J26" s="13">
        <f>IFERROR(VLOOKUP(E26,VWGP!C:O,13,FALSE),"")</f>
        <v>50</v>
      </c>
      <c r="K26" s="18" t="str">
        <f>IFERROR(VLOOKUP(E26,MNF!B:I,3,FALSE),"")</f>
        <v/>
      </c>
      <c r="L26" s="13">
        <f>IFERROR(VLOOKUP(E26,VWGP!S:AE,13,FALSE),"")</f>
        <v>50</v>
      </c>
      <c r="M26" s="18" t="str">
        <f>IFERROR(VLOOKUP(E26,MNF!B:I,4,FALSE),"")</f>
        <v/>
      </c>
      <c r="N26" s="13">
        <f>IFERROR(VLOOKUP(E26,VWGP!AI:AU,13,FALSE),"")</f>
        <v>50</v>
      </c>
      <c r="O26" s="18" t="str">
        <f>IFERROR(VLOOKUP(E26,MNF!B:I,5,FALSE),"")</f>
        <v/>
      </c>
      <c r="P26" s="13" t="str">
        <f>IFERROR(VLOOKUP(E26,VWGP!AY:BK,13,FALSE),"")</f>
        <v/>
      </c>
      <c r="Q26" s="18" t="str">
        <f>IFERROR(VLOOKUP(E26,MNF!B:I,6,FALSE),"")</f>
        <v/>
      </c>
      <c r="R26" s="13" t="str">
        <f>IFERROR(VLOOKUP(E26,VWGP!BO:BY,11,FALSE),"")</f>
        <v/>
      </c>
      <c r="S26" s="13" t="str">
        <f>IFERROR(VLOOKUP(E26,MNF!B:I,7,FALSE),"")</f>
        <v/>
      </c>
      <c r="T26" s="13" t="str">
        <f>IFERROR(VLOOKUP(E26,VWGP!CC:CM,11,FALSE),"")</f>
        <v/>
      </c>
      <c r="U26" s="19"/>
      <c r="V26" s="20" t="e">
        <f>IF(#REF!="","",#REF!)</f>
        <v>#REF!</v>
      </c>
      <c r="W26" s="20" t="e">
        <f>IF(#REF!="","",#REF!)</f>
        <v>#REF!</v>
      </c>
      <c r="X26" s="20" t="e">
        <f>IF(#REF!="","",#REF!)</f>
        <v>#REF!</v>
      </c>
      <c r="Y26" s="20" t="e">
        <f>IF(#REF!="","",#REF!)</f>
        <v>#REF!</v>
      </c>
      <c r="Z26" s="20" t="e">
        <f>IF(#REF!="","",#REF!)</f>
        <v>#REF!</v>
      </c>
      <c r="AA26" s="20" t="e">
        <f>IF(#REF!="","",#REF!)</f>
        <v>#REF!</v>
      </c>
      <c r="AB26" s="21" t="str">
        <f t="shared" si="4"/>
        <v/>
      </c>
      <c r="AC26" s="21" t="str">
        <f t="shared" si="5"/>
        <v/>
      </c>
      <c r="AD26" s="21" t="str">
        <f t="shared" si="6"/>
        <v/>
      </c>
      <c r="AE26" s="21" t="str">
        <f t="shared" si="7"/>
        <v/>
      </c>
      <c r="AF26" s="20">
        <f t="shared" si="8"/>
        <v>50</v>
      </c>
      <c r="AG26" s="20">
        <f t="shared" si="9"/>
        <v>50</v>
      </c>
      <c r="AH26" s="20">
        <f t="shared" si="10"/>
        <v>50</v>
      </c>
      <c r="AI26" s="20" t="str">
        <f t="shared" si="11"/>
        <v/>
      </c>
      <c r="AJ26" s="20" t="str">
        <f t="shared" si="12"/>
        <v/>
      </c>
      <c r="AK26" s="20" t="str">
        <f t="shared" si="13"/>
        <v/>
      </c>
      <c r="AL26" s="20" t="e">
        <f>IF(#REF!="","",#REF!)</f>
        <v>#REF!</v>
      </c>
      <c r="AM26" s="18" t="e">
        <f t="shared" si="14"/>
        <v>#REF!</v>
      </c>
      <c r="AN26" s="21" t="e">
        <f t="shared" si="15"/>
        <v>#REF!</v>
      </c>
      <c r="AO26" s="21" t="e">
        <f t="shared" si="16"/>
        <v>#REF!</v>
      </c>
      <c r="AP26" s="21" t="str">
        <f t="shared" si="17"/>
        <v>N</v>
      </c>
      <c r="AQ26" s="21" t="e">
        <f t="shared" si="18"/>
        <v>#REF!</v>
      </c>
      <c r="AR26" s="21" t="e">
        <f t="shared" si="19"/>
        <v>#REF!</v>
      </c>
      <c r="AS26" s="21" t="str">
        <f t="shared" si="20"/>
        <v>Y</v>
      </c>
      <c r="AT26" s="79">
        <f t="shared" si="21"/>
        <v>1</v>
      </c>
      <c r="AU26" s="172">
        <v>23</v>
      </c>
      <c r="AV26" s="3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7.25" customHeight="1" x14ac:dyDescent="0.3">
      <c r="A27" s="171"/>
      <c r="B27" s="98">
        <v>22</v>
      </c>
      <c r="C27" s="88">
        <f t="shared" si="0"/>
        <v>0</v>
      </c>
      <c r="D27" s="98">
        <v>22</v>
      </c>
      <c r="E27" s="24" t="s">
        <v>84</v>
      </c>
      <c r="F27" s="25">
        <f t="shared" si="1"/>
        <v>150</v>
      </c>
      <c r="G27" s="16">
        <f t="shared" si="2"/>
        <v>0</v>
      </c>
      <c r="H27" s="17">
        <f t="shared" si="3"/>
        <v>150</v>
      </c>
      <c r="I27" s="18" t="str">
        <f>IFERROR(VLOOKUP(E27,MNF!B:I,2,FALSE),"")</f>
        <v/>
      </c>
      <c r="J27" s="13">
        <f>IFERROR(VLOOKUP(E27,VWGP!C:O,13,FALSE),"")</f>
        <v>50</v>
      </c>
      <c r="K27" s="18" t="str">
        <f>IFERROR(VLOOKUP(E27,MNF!B:I,3,FALSE),"")</f>
        <v/>
      </c>
      <c r="L27" s="13">
        <f>IFERROR(VLOOKUP(E27,VWGP!S:AE,13,FALSE),"")</f>
        <v>50</v>
      </c>
      <c r="M27" s="18" t="str">
        <f>IFERROR(VLOOKUP(E27,MNF!B:I,4,FALSE),"")</f>
        <v/>
      </c>
      <c r="N27" s="13" t="str">
        <f>IFERROR(VLOOKUP(E27,VWGP!AI:AU,13,FALSE),"")</f>
        <v/>
      </c>
      <c r="O27" s="18" t="str">
        <f>IFERROR(VLOOKUP(E27,MNF!B:I,5,FALSE),"")</f>
        <v/>
      </c>
      <c r="P27" s="13">
        <f>IFERROR(VLOOKUP(E27,VWGP!AY:BK,13,FALSE),"")</f>
        <v>50</v>
      </c>
      <c r="Q27" s="18" t="str">
        <f>IFERROR(VLOOKUP(E27,MNF!B:I,6,FALSE),"")</f>
        <v/>
      </c>
      <c r="R27" s="13" t="str">
        <f>IFERROR(VLOOKUP(E27,VWGP!BO:BY,11,FALSE),"")</f>
        <v/>
      </c>
      <c r="S27" s="13" t="str">
        <f>IFERROR(VLOOKUP(E27,MNF!B:I,7,FALSE),"")</f>
        <v/>
      </c>
      <c r="T27" s="13" t="str">
        <f>IFERROR(VLOOKUP(E27,VWGP!CC:CM,11,FALSE),"")</f>
        <v/>
      </c>
      <c r="U27" s="19"/>
      <c r="V27" s="20" t="e">
        <f>IF(#REF!="","",#REF!)</f>
        <v>#REF!</v>
      </c>
      <c r="W27" s="20" t="e">
        <f>IF(#REF!="","",#REF!)</f>
        <v>#REF!</v>
      </c>
      <c r="X27" s="20" t="e">
        <f>IF(#REF!="","",#REF!)</f>
        <v>#REF!</v>
      </c>
      <c r="Y27" s="20" t="e">
        <f>IF(#REF!="","",#REF!)</f>
        <v>#REF!</v>
      </c>
      <c r="Z27" s="20" t="e">
        <f>IF(#REF!="","",#REF!)</f>
        <v>#REF!</v>
      </c>
      <c r="AA27" s="20" t="e">
        <f>IF(#REF!="","",#REF!)</f>
        <v>#REF!</v>
      </c>
      <c r="AB27" s="21" t="str">
        <f t="shared" si="4"/>
        <v/>
      </c>
      <c r="AC27" s="21" t="str">
        <f t="shared" si="5"/>
        <v/>
      </c>
      <c r="AD27" s="21" t="str">
        <f t="shared" si="6"/>
        <v/>
      </c>
      <c r="AE27" s="21" t="str">
        <f t="shared" si="7"/>
        <v/>
      </c>
      <c r="AF27" s="20">
        <f t="shared" si="8"/>
        <v>50</v>
      </c>
      <c r="AG27" s="20">
        <f t="shared" si="9"/>
        <v>50</v>
      </c>
      <c r="AH27" s="20" t="str">
        <f t="shared" si="10"/>
        <v/>
      </c>
      <c r="AI27" s="20">
        <f t="shared" si="11"/>
        <v>50</v>
      </c>
      <c r="AJ27" s="20" t="str">
        <f t="shared" si="12"/>
        <v/>
      </c>
      <c r="AK27" s="20" t="str">
        <f t="shared" si="13"/>
        <v/>
      </c>
      <c r="AL27" s="20" t="e">
        <f>IF(#REF!="","",#REF!)</f>
        <v>#REF!</v>
      </c>
      <c r="AM27" s="18" t="e">
        <f t="shared" si="14"/>
        <v>#REF!</v>
      </c>
      <c r="AN27" s="21" t="e">
        <f t="shared" si="15"/>
        <v>#REF!</v>
      </c>
      <c r="AO27" s="21" t="e">
        <f t="shared" si="16"/>
        <v>#REF!</v>
      </c>
      <c r="AP27" s="21" t="str">
        <f t="shared" si="17"/>
        <v>N</v>
      </c>
      <c r="AQ27" s="21" t="e">
        <f t="shared" si="18"/>
        <v>#REF!</v>
      </c>
      <c r="AR27" s="21" t="e">
        <f t="shared" si="19"/>
        <v>#REF!</v>
      </c>
      <c r="AS27" s="21" t="str">
        <f t="shared" si="20"/>
        <v>Y</v>
      </c>
      <c r="AT27" s="79">
        <f t="shared" si="21"/>
        <v>1</v>
      </c>
      <c r="AU27" s="172">
        <v>24</v>
      </c>
      <c r="AV27" s="3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7.25" customHeight="1" x14ac:dyDescent="0.3">
      <c r="A28" s="171"/>
      <c r="B28" s="98">
        <v>22</v>
      </c>
      <c r="C28" s="88">
        <f t="shared" si="0"/>
        <v>0</v>
      </c>
      <c r="D28" s="98">
        <v>22</v>
      </c>
      <c r="E28" s="24" t="s">
        <v>68</v>
      </c>
      <c r="F28" s="25">
        <f t="shared" si="1"/>
        <v>150</v>
      </c>
      <c r="G28" s="16">
        <f t="shared" si="2"/>
        <v>0</v>
      </c>
      <c r="H28" s="17">
        <f t="shared" si="3"/>
        <v>150</v>
      </c>
      <c r="I28" s="18" t="str">
        <f>IFERROR(VLOOKUP(E28,MNF!B:I,2,FALSE),"")</f>
        <v/>
      </c>
      <c r="J28" s="13">
        <f>IFERROR(VLOOKUP(E28,VWGP!C:O,13,FALSE),"")</f>
        <v>50</v>
      </c>
      <c r="K28" s="18" t="str">
        <f>IFERROR(VLOOKUP(E28,MNF!B:I,3,FALSE),"")</f>
        <v/>
      </c>
      <c r="L28" s="13">
        <f>IFERROR(VLOOKUP(E28,VWGP!S:AE,13,FALSE),"")</f>
        <v>50</v>
      </c>
      <c r="M28" s="18" t="str">
        <f>IFERROR(VLOOKUP(E28,MNF!B:I,4,FALSE),"")</f>
        <v/>
      </c>
      <c r="N28" s="13" t="str">
        <f>IFERROR(VLOOKUP(E28,VWGP!AI:AU,13,FALSE),"")</f>
        <v/>
      </c>
      <c r="O28" s="18" t="str">
        <f>IFERROR(VLOOKUP(E28,MNF!B:I,5,FALSE),"")</f>
        <v/>
      </c>
      <c r="P28" s="13">
        <f>IFERROR(VLOOKUP(E28,VWGP!AY:BK,13,FALSE),"")</f>
        <v>50</v>
      </c>
      <c r="Q28" s="18" t="str">
        <f>IFERROR(VLOOKUP(E28,MNF!B:I,6,FALSE),"")</f>
        <v/>
      </c>
      <c r="R28" s="13" t="str">
        <f>IFERROR(VLOOKUP(E28,VWGP!BO:BY,11,FALSE),"")</f>
        <v/>
      </c>
      <c r="S28" s="13" t="str">
        <f>IFERROR(VLOOKUP(E28,MNF!B:I,7,FALSE),"")</f>
        <v/>
      </c>
      <c r="T28" s="13" t="str">
        <f>IFERROR(VLOOKUP(E28,VWGP!CC:CM,11,FALSE),"")</f>
        <v/>
      </c>
      <c r="U28" s="19"/>
      <c r="V28" s="20" t="e">
        <f>IF(#REF!="","",#REF!)</f>
        <v>#REF!</v>
      </c>
      <c r="W28" s="20" t="e">
        <f>IF(#REF!="","",#REF!)</f>
        <v>#REF!</v>
      </c>
      <c r="X28" s="20" t="e">
        <f>IF(#REF!="","",#REF!)</f>
        <v>#REF!</v>
      </c>
      <c r="Y28" s="20" t="e">
        <f>IF(#REF!="","",#REF!)</f>
        <v>#REF!</v>
      </c>
      <c r="Z28" s="20" t="e">
        <f>IF(#REF!="","",#REF!)</f>
        <v>#REF!</v>
      </c>
      <c r="AA28" s="20" t="e">
        <f>IF(#REF!="","",#REF!)</f>
        <v>#REF!</v>
      </c>
      <c r="AB28" s="21" t="str">
        <f t="shared" si="4"/>
        <v/>
      </c>
      <c r="AC28" s="21" t="str">
        <f t="shared" si="5"/>
        <v/>
      </c>
      <c r="AD28" s="21" t="str">
        <f t="shared" si="6"/>
        <v/>
      </c>
      <c r="AE28" s="21" t="str">
        <f t="shared" si="7"/>
        <v/>
      </c>
      <c r="AF28" s="20">
        <f t="shared" si="8"/>
        <v>50</v>
      </c>
      <c r="AG28" s="20">
        <f t="shared" si="9"/>
        <v>50</v>
      </c>
      <c r="AH28" s="20" t="str">
        <f t="shared" si="10"/>
        <v/>
      </c>
      <c r="AI28" s="20">
        <f t="shared" si="11"/>
        <v>50</v>
      </c>
      <c r="AJ28" s="20" t="str">
        <f t="shared" si="12"/>
        <v/>
      </c>
      <c r="AK28" s="20" t="str">
        <f t="shared" si="13"/>
        <v/>
      </c>
      <c r="AL28" s="20" t="e">
        <f>IF(#REF!="","",#REF!)</f>
        <v>#REF!</v>
      </c>
      <c r="AM28" s="18" t="e">
        <f t="shared" si="14"/>
        <v>#REF!</v>
      </c>
      <c r="AN28" s="21" t="e">
        <f t="shared" si="15"/>
        <v>#REF!</v>
      </c>
      <c r="AO28" s="21" t="e">
        <f t="shared" si="16"/>
        <v>#REF!</v>
      </c>
      <c r="AP28" s="21" t="str">
        <f t="shared" si="17"/>
        <v>N</v>
      </c>
      <c r="AQ28" s="21" t="e">
        <f t="shared" si="18"/>
        <v>#REF!</v>
      </c>
      <c r="AR28" s="21" t="e">
        <f t="shared" si="19"/>
        <v>#REF!</v>
      </c>
      <c r="AS28" s="21" t="str">
        <f t="shared" si="20"/>
        <v>Y</v>
      </c>
      <c r="AT28" s="79">
        <f t="shared" si="21"/>
        <v>1</v>
      </c>
      <c r="AU28" s="172">
        <v>25</v>
      </c>
      <c r="AV28" s="3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7.25" customHeight="1" x14ac:dyDescent="0.3">
      <c r="A29" s="171"/>
      <c r="B29" s="98">
        <v>22</v>
      </c>
      <c r="C29" s="88">
        <f t="shared" si="0"/>
        <v>0</v>
      </c>
      <c r="D29" s="98">
        <v>22</v>
      </c>
      <c r="E29" s="54" t="s">
        <v>52</v>
      </c>
      <c r="F29" s="25">
        <f t="shared" si="1"/>
        <v>150</v>
      </c>
      <c r="G29" s="16">
        <f t="shared" si="2"/>
        <v>0</v>
      </c>
      <c r="H29" s="17">
        <f t="shared" si="3"/>
        <v>150</v>
      </c>
      <c r="I29" s="18" t="str">
        <f>IFERROR(VLOOKUP(E29,MNF!B:I,2,FALSE),"")</f>
        <v/>
      </c>
      <c r="J29" s="13">
        <f>IFERROR(VLOOKUP(E29,VWGP!C:O,13,FALSE),"")</f>
        <v>50</v>
      </c>
      <c r="K29" s="18" t="str">
        <f>IFERROR(VLOOKUP(E29,MNF!B:I,3,FALSE),"")</f>
        <v/>
      </c>
      <c r="L29" s="13">
        <f>IFERROR(VLOOKUP(E29,VWGP!S:AE,13,FALSE),"")</f>
        <v>50</v>
      </c>
      <c r="M29" s="18" t="str">
        <f>IFERROR(VLOOKUP(E29,MNF!B:I,4,FALSE),"")</f>
        <v/>
      </c>
      <c r="N29" s="13" t="str">
        <f>IFERROR(VLOOKUP(E29,VWGP!AI:AU,13,FALSE),"")</f>
        <v/>
      </c>
      <c r="O29" s="18" t="str">
        <f>IFERROR(VLOOKUP(E29,MNF!B:I,5,FALSE),"")</f>
        <v/>
      </c>
      <c r="P29" s="13">
        <f>IFERROR(VLOOKUP(E29,VWGP!AY:BK,13,FALSE),"")</f>
        <v>50</v>
      </c>
      <c r="Q29" s="18" t="str">
        <f>IFERROR(VLOOKUP(E29,MNF!B:I,6,FALSE),"")</f>
        <v/>
      </c>
      <c r="R29" s="13" t="str">
        <f>IFERROR(VLOOKUP(E29,VWGP!BO:BY,11,FALSE),"")</f>
        <v/>
      </c>
      <c r="S29" s="13" t="str">
        <f>IFERROR(VLOOKUP(E29,MNF!B:I,7,FALSE),"")</f>
        <v/>
      </c>
      <c r="T29" s="13" t="str">
        <f>IFERROR(VLOOKUP(E29,VWGP!CC:CM,11,FALSE),"")</f>
        <v/>
      </c>
      <c r="U29" s="19"/>
      <c r="V29" s="20" t="e">
        <f>IF(#REF!="","",#REF!)</f>
        <v>#REF!</v>
      </c>
      <c r="W29" s="20" t="e">
        <f>IF(#REF!="","",#REF!)</f>
        <v>#REF!</v>
      </c>
      <c r="X29" s="20" t="e">
        <f>IF(#REF!="","",#REF!)</f>
        <v>#REF!</v>
      </c>
      <c r="Y29" s="20" t="e">
        <f>IF(#REF!="","",#REF!)</f>
        <v>#REF!</v>
      </c>
      <c r="Z29" s="20" t="e">
        <f>IF(#REF!="","",#REF!)</f>
        <v>#REF!</v>
      </c>
      <c r="AA29" s="20" t="e">
        <f>IF(#REF!="","",#REF!)</f>
        <v>#REF!</v>
      </c>
      <c r="AB29" s="21" t="str">
        <f t="shared" si="4"/>
        <v/>
      </c>
      <c r="AC29" s="21" t="str">
        <f t="shared" si="5"/>
        <v/>
      </c>
      <c r="AD29" s="21" t="str">
        <f t="shared" si="6"/>
        <v/>
      </c>
      <c r="AE29" s="21" t="str">
        <f t="shared" si="7"/>
        <v/>
      </c>
      <c r="AF29" s="20">
        <f t="shared" si="8"/>
        <v>50</v>
      </c>
      <c r="AG29" s="20">
        <f t="shared" si="9"/>
        <v>50</v>
      </c>
      <c r="AH29" s="20" t="str">
        <f t="shared" si="10"/>
        <v/>
      </c>
      <c r="AI29" s="20">
        <f t="shared" si="11"/>
        <v>50</v>
      </c>
      <c r="AJ29" s="20" t="str">
        <f t="shared" si="12"/>
        <v/>
      </c>
      <c r="AK29" s="20" t="str">
        <f t="shared" si="13"/>
        <v/>
      </c>
      <c r="AL29" s="20" t="e">
        <f>IF(#REF!="","",#REF!)</f>
        <v>#REF!</v>
      </c>
      <c r="AM29" s="18" t="e">
        <f t="shared" si="14"/>
        <v>#REF!</v>
      </c>
      <c r="AN29" s="21" t="e">
        <f t="shared" si="15"/>
        <v>#REF!</v>
      </c>
      <c r="AO29" s="21" t="e">
        <f t="shared" si="16"/>
        <v>#REF!</v>
      </c>
      <c r="AP29" s="21" t="str">
        <f t="shared" si="17"/>
        <v>N</v>
      </c>
      <c r="AQ29" s="21" t="e">
        <f t="shared" si="18"/>
        <v>#REF!</v>
      </c>
      <c r="AR29" s="21" t="e">
        <f t="shared" si="19"/>
        <v>#REF!</v>
      </c>
      <c r="AS29" s="21" t="str">
        <f t="shared" si="20"/>
        <v>Y</v>
      </c>
      <c r="AT29" s="79">
        <f t="shared" si="21"/>
        <v>1</v>
      </c>
      <c r="AU29" s="172">
        <v>26</v>
      </c>
      <c r="AV29" s="3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7.25" customHeight="1" x14ac:dyDescent="0.3">
      <c r="A30" s="171"/>
      <c r="B30" s="98">
        <v>27</v>
      </c>
      <c r="C30" s="88">
        <f t="shared" si="0"/>
        <v>0</v>
      </c>
      <c r="D30" s="98">
        <v>27</v>
      </c>
      <c r="E30" s="24" t="s">
        <v>51</v>
      </c>
      <c r="F30" s="25">
        <f t="shared" si="1"/>
        <v>144</v>
      </c>
      <c r="G30" s="16">
        <f t="shared" si="2"/>
        <v>0</v>
      </c>
      <c r="H30" s="17">
        <f t="shared" si="3"/>
        <v>144</v>
      </c>
      <c r="I30" s="18" t="str">
        <f>IFERROR(VLOOKUP(E30,MNF!B:I,2,FALSE),"")</f>
        <v/>
      </c>
      <c r="J30" s="13">
        <f>IFERROR(VLOOKUP(E30,VWGP!C:O,13,FALSE),"")</f>
        <v>27</v>
      </c>
      <c r="K30" s="18" t="str">
        <f>IFERROR(VLOOKUP(E30,MNF!B:I,3,FALSE),"")</f>
        <v/>
      </c>
      <c r="L30" s="13">
        <f>IFERROR(VLOOKUP(E30,VWGP!S:AE,13,FALSE),"")</f>
        <v>50</v>
      </c>
      <c r="M30" s="18" t="str">
        <f>IFERROR(VLOOKUP(E30,MNF!B:I,4,FALSE),"")</f>
        <v/>
      </c>
      <c r="N30" s="13">
        <f>IFERROR(VLOOKUP(E30,VWGP!AI:AU,13,FALSE),"")</f>
        <v>42</v>
      </c>
      <c r="O30" s="18" t="str">
        <f>IFERROR(VLOOKUP(E30,MNF!B:I,5,FALSE),"")</f>
        <v/>
      </c>
      <c r="P30" s="13">
        <f>IFERROR(VLOOKUP(E30,VWGP!AY:BK,13,FALSE),"")</f>
        <v>25</v>
      </c>
      <c r="Q30" s="18" t="str">
        <f>IFERROR(VLOOKUP(E30,MNF!B:I,6,FALSE),"")</f>
        <v/>
      </c>
      <c r="R30" s="13" t="str">
        <f>IFERROR(VLOOKUP(E30,VWGP!BO:BY,11,FALSE),"")</f>
        <v/>
      </c>
      <c r="S30" s="13" t="str">
        <f>IFERROR(VLOOKUP(E30,MNF!B:I,7,FALSE),"")</f>
        <v/>
      </c>
      <c r="T30" s="13" t="str">
        <f>IFERROR(VLOOKUP(E30,VWGP!CC:CM,11,FALSE),"")</f>
        <v/>
      </c>
      <c r="U30" s="19"/>
      <c r="V30" s="20" t="e">
        <f>IF(#REF!="","",#REF!)</f>
        <v>#REF!</v>
      </c>
      <c r="W30" s="20" t="e">
        <f>IF(#REF!="","",#REF!)</f>
        <v>#REF!</v>
      </c>
      <c r="X30" s="20" t="e">
        <f>IF(#REF!="","",#REF!)</f>
        <v>#REF!</v>
      </c>
      <c r="Y30" s="20" t="e">
        <f>IF(#REF!="","",#REF!)</f>
        <v>#REF!</v>
      </c>
      <c r="Z30" s="20" t="e">
        <f>IF(#REF!="","",#REF!)</f>
        <v>#REF!</v>
      </c>
      <c r="AA30" s="20" t="e">
        <f>IF(#REF!="","",#REF!)</f>
        <v>#REF!</v>
      </c>
      <c r="AB30" s="21" t="str">
        <f t="shared" si="4"/>
        <v/>
      </c>
      <c r="AC30" s="21" t="str">
        <f t="shared" si="5"/>
        <v/>
      </c>
      <c r="AD30" s="21" t="str">
        <f t="shared" si="6"/>
        <v/>
      </c>
      <c r="AE30" s="21" t="str">
        <f t="shared" si="7"/>
        <v/>
      </c>
      <c r="AF30" s="20">
        <f t="shared" si="8"/>
        <v>27</v>
      </c>
      <c r="AG30" s="20">
        <f t="shared" si="9"/>
        <v>50</v>
      </c>
      <c r="AH30" s="20">
        <f t="shared" si="10"/>
        <v>42</v>
      </c>
      <c r="AI30" s="20">
        <f t="shared" si="11"/>
        <v>25</v>
      </c>
      <c r="AJ30" s="20" t="str">
        <f t="shared" si="12"/>
        <v/>
      </c>
      <c r="AK30" s="20" t="str">
        <f t="shared" si="13"/>
        <v/>
      </c>
      <c r="AL30" s="20" t="e">
        <f>IF(#REF!="","",#REF!)</f>
        <v>#REF!</v>
      </c>
      <c r="AM30" s="18" t="e">
        <f t="shared" si="14"/>
        <v>#REF!</v>
      </c>
      <c r="AN30" s="21" t="e">
        <f t="shared" si="15"/>
        <v>#REF!</v>
      </c>
      <c r="AO30" s="21" t="e">
        <f t="shared" si="16"/>
        <v>#REF!</v>
      </c>
      <c r="AP30" s="21" t="str">
        <f t="shared" si="17"/>
        <v>N</v>
      </c>
      <c r="AQ30" s="21" t="e">
        <f t="shared" si="18"/>
        <v>#REF!</v>
      </c>
      <c r="AR30" s="21" t="e">
        <f t="shared" si="19"/>
        <v>#REF!</v>
      </c>
      <c r="AS30" s="21" t="str">
        <f t="shared" si="20"/>
        <v>Y</v>
      </c>
      <c r="AT30" s="79">
        <f t="shared" si="21"/>
        <v>1</v>
      </c>
      <c r="AU30" s="172">
        <v>27</v>
      </c>
      <c r="AV30" s="33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7.25" customHeight="1" x14ac:dyDescent="0.3">
      <c r="A31" s="171"/>
      <c r="B31" s="98">
        <v>28</v>
      </c>
      <c r="C31" s="88">
        <f t="shared" si="0"/>
        <v>0</v>
      </c>
      <c r="D31" s="98">
        <v>28</v>
      </c>
      <c r="E31" s="24" t="s">
        <v>57</v>
      </c>
      <c r="F31" s="25">
        <f t="shared" si="1"/>
        <v>142</v>
      </c>
      <c r="G31" s="16">
        <f t="shared" si="2"/>
        <v>5</v>
      </c>
      <c r="H31" s="17">
        <f t="shared" si="3"/>
        <v>137</v>
      </c>
      <c r="I31" s="18">
        <f>IFERROR(VLOOKUP(E31,MNF!B:I,2,FALSE),"")</f>
        <v>5</v>
      </c>
      <c r="J31" s="13">
        <f>IFERROR(VLOOKUP(E31,VWGP!C:O,13,FALSE),"")</f>
        <v>31</v>
      </c>
      <c r="K31" s="18">
        <f>IFERROR(VLOOKUP(E31,MNF!B:I,3,FALSE),"")</f>
        <v>0</v>
      </c>
      <c r="L31" s="13">
        <f>IFERROR(VLOOKUP(E31,VWGP!S:AE,13,FALSE),"")</f>
        <v>6</v>
      </c>
      <c r="M31" s="18">
        <f>IFERROR(VLOOKUP(E31,MNF!B:I,4,FALSE),"")</f>
        <v>0</v>
      </c>
      <c r="N31" s="13">
        <f>IFERROR(VLOOKUP(E31,VWGP!AI:AU,13,FALSE),"")</f>
        <v>50</v>
      </c>
      <c r="O31" s="18">
        <f>IFERROR(VLOOKUP(E31,MNF!B:I,5,FALSE),"")</f>
        <v>0</v>
      </c>
      <c r="P31" s="13">
        <f>IFERROR(VLOOKUP(E31,VWGP!AY:BK,13,FALSE),"")</f>
        <v>50</v>
      </c>
      <c r="Q31" s="18">
        <f>IFERROR(VLOOKUP(E31,MNF!B:I,6,FALSE),"")</f>
        <v>0</v>
      </c>
      <c r="R31" s="13" t="str">
        <f>IFERROR(VLOOKUP(E31,VWGP!BO:BY,11,FALSE),"")</f>
        <v/>
      </c>
      <c r="S31" s="13">
        <f>IFERROR(VLOOKUP(E31,MNF!B:I,7,FALSE),"")</f>
        <v>0</v>
      </c>
      <c r="T31" s="13" t="str">
        <f>IFERROR(VLOOKUP(E31,VWGP!CC:CM,11,FALSE),"")</f>
        <v/>
      </c>
      <c r="U31" s="19"/>
      <c r="V31" s="20" t="e">
        <f>IF(#REF!="","",#REF!)</f>
        <v>#REF!</v>
      </c>
      <c r="W31" s="20" t="e">
        <f>IF(#REF!="","",#REF!)</f>
        <v>#REF!</v>
      </c>
      <c r="X31" s="20" t="e">
        <f>IF(#REF!="","",#REF!)</f>
        <v>#REF!</v>
      </c>
      <c r="Y31" s="20" t="e">
        <f>IF(#REF!="","",#REF!)</f>
        <v>#REF!</v>
      </c>
      <c r="Z31" s="20" t="e">
        <f>IF(#REF!="","",#REF!)</f>
        <v>#REF!</v>
      </c>
      <c r="AA31" s="20" t="e">
        <f>IF(#REF!="","",#REF!)</f>
        <v>#REF!</v>
      </c>
      <c r="AB31" s="21" t="str">
        <f t="shared" si="4"/>
        <v/>
      </c>
      <c r="AC31" s="21" t="str">
        <f t="shared" si="5"/>
        <v/>
      </c>
      <c r="AD31" s="21" t="str">
        <f t="shared" si="6"/>
        <v/>
      </c>
      <c r="AE31" s="21" t="str">
        <f t="shared" si="7"/>
        <v/>
      </c>
      <c r="AF31" s="20">
        <f t="shared" si="8"/>
        <v>31</v>
      </c>
      <c r="AG31" s="20">
        <f t="shared" si="9"/>
        <v>6</v>
      </c>
      <c r="AH31" s="20">
        <f t="shared" si="10"/>
        <v>50</v>
      </c>
      <c r="AI31" s="20">
        <f t="shared" si="11"/>
        <v>50</v>
      </c>
      <c r="AJ31" s="20" t="str">
        <f t="shared" si="12"/>
        <v/>
      </c>
      <c r="AK31" s="20" t="str">
        <f t="shared" si="13"/>
        <v/>
      </c>
      <c r="AL31" s="20" t="e">
        <f>IF(#REF!="","",#REF!)</f>
        <v>#REF!</v>
      </c>
      <c r="AM31" s="18" t="e">
        <f t="shared" si="14"/>
        <v>#REF!</v>
      </c>
      <c r="AN31" s="21" t="e">
        <f t="shared" si="15"/>
        <v>#REF!</v>
      </c>
      <c r="AO31" s="21" t="e">
        <f t="shared" si="16"/>
        <v>#REF!</v>
      </c>
      <c r="AP31" s="21" t="str">
        <f t="shared" si="17"/>
        <v>N</v>
      </c>
      <c r="AQ31" s="21" t="e">
        <f t="shared" si="18"/>
        <v>#REF!</v>
      </c>
      <c r="AR31" s="21" t="e">
        <f t="shared" si="19"/>
        <v>#REF!</v>
      </c>
      <c r="AS31" s="21" t="str">
        <f t="shared" si="20"/>
        <v>Y</v>
      </c>
      <c r="AT31" s="79">
        <f t="shared" si="21"/>
        <v>1</v>
      </c>
      <c r="AU31" s="172">
        <v>28</v>
      </c>
      <c r="AV31" s="33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7.25" customHeight="1" x14ac:dyDescent="0.3">
      <c r="A32" s="171"/>
      <c r="B32" s="98">
        <v>28</v>
      </c>
      <c r="C32" s="88">
        <f t="shared" si="0"/>
        <v>0</v>
      </c>
      <c r="D32" s="98">
        <v>28</v>
      </c>
      <c r="E32" s="24" t="s">
        <v>55</v>
      </c>
      <c r="F32" s="25">
        <f t="shared" si="1"/>
        <v>142</v>
      </c>
      <c r="G32" s="16">
        <f t="shared" si="2"/>
        <v>15</v>
      </c>
      <c r="H32" s="17">
        <f t="shared" si="3"/>
        <v>127</v>
      </c>
      <c r="I32" s="18">
        <f>IFERROR(VLOOKUP(E32,MNF!B:I,2,FALSE),"")</f>
        <v>0</v>
      </c>
      <c r="J32" s="13">
        <f>IFERROR(VLOOKUP(E32,VWGP!C:O,13,FALSE),"")</f>
        <v>6</v>
      </c>
      <c r="K32" s="18">
        <f>IFERROR(VLOOKUP(E32,MNF!B:I,3,FALSE),"")</f>
        <v>5</v>
      </c>
      <c r="L32" s="13">
        <f>IFERROR(VLOOKUP(E32,VWGP!S:AE,13,FALSE),"")</f>
        <v>50</v>
      </c>
      <c r="M32" s="18">
        <f>IFERROR(VLOOKUP(E32,MNF!B:I,4,FALSE),"")</f>
        <v>5</v>
      </c>
      <c r="N32" s="13">
        <f>IFERROR(VLOOKUP(E32,VWGP!AI:AU,13,FALSE),"")</f>
        <v>50</v>
      </c>
      <c r="O32" s="18">
        <f>IFERROR(VLOOKUP(E32,MNF!B:I,5,FALSE),"")</f>
        <v>5</v>
      </c>
      <c r="P32" s="13">
        <f>IFERROR(VLOOKUP(E32,VWGP!AY:BK,13,FALSE),"")</f>
        <v>21</v>
      </c>
      <c r="Q32" s="18">
        <f>IFERROR(VLOOKUP(E32,MNF!B:I,6,FALSE),"")</f>
        <v>0</v>
      </c>
      <c r="R32" s="13" t="str">
        <f>IFERROR(VLOOKUP(E32,VWGP!BO:BY,11,FALSE),"")</f>
        <v/>
      </c>
      <c r="S32" s="13">
        <f>IFERROR(VLOOKUP(E32,MNF!B:I,7,FALSE),"")</f>
        <v>0</v>
      </c>
      <c r="T32" s="13" t="str">
        <f>IFERROR(VLOOKUP(E32,VWGP!CC:CM,11,FALSE),"")</f>
        <v/>
      </c>
      <c r="U32" s="19"/>
      <c r="V32" s="20" t="e">
        <f>IF(#REF!="","",#REF!)</f>
        <v>#REF!</v>
      </c>
      <c r="W32" s="20" t="e">
        <f>IF(#REF!="","",#REF!)</f>
        <v>#REF!</v>
      </c>
      <c r="X32" s="20" t="e">
        <f>IF(#REF!="","",#REF!)</f>
        <v>#REF!</v>
      </c>
      <c r="Y32" s="20" t="e">
        <f>IF(#REF!="","",#REF!)</f>
        <v>#REF!</v>
      </c>
      <c r="Z32" s="20" t="e">
        <f>IF(#REF!="","",#REF!)</f>
        <v>#REF!</v>
      </c>
      <c r="AA32" s="20" t="e">
        <f>IF(#REF!="","",#REF!)</f>
        <v>#REF!</v>
      </c>
      <c r="AB32" s="21" t="str">
        <f t="shared" si="4"/>
        <v/>
      </c>
      <c r="AC32" s="21" t="str">
        <f t="shared" si="5"/>
        <v/>
      </c>
      <c r="AD32" s="21" t="str">
        <f t="shared" si="6"/>
        <v/>
      </c>
      <c r="AE32" s="21" t="str">
        <f t="shared" si="7"/>
        <v/>
      </c>
      <c r="AF32" s="20">
        <f t="shared" si="8"/>
        <v>6</v>
      </c>
      <c r="AG32" s="20">
        <f t="shared" si="9"/>
        <v>50</v>
      </c>
      <c r="AH32" s="20">
        <f t="shared" si="10"/>
        <v>50</v>
      </c>
      <c r="AI32" s="20">
        <f t="shared" si="11"/>
        <v>21</v>
      </c>
      <c r="AJ32" s="20" t="str">
        <f t="shared" si="12"/>
        <v/>
      </c>
      <c r="AK32" s="20" t="str">
        <f t="shared" si="13"/>
        <v/>
      </c>
      <c r="AL32" s="20" t="e">
        <f>IF(#REF!="","",#REF!)</f>
        <v>#REF!</v>
      </c>
      <c r="AM32" s="18" t="e">
        <f t="shared" si="14"/>
        <v>#REF!</v>
      </c>
      <c r="AN32" s="21" t="e">
        <f t="shared" si="15"/>
        <v>#REF!</v>
      </c>
      <c r="AO32" s="21" t="e">
        <f t="shared" si="16"/>
        <v>#REF!</v>
      </c>
      <c r="AP32" s="21" t="str">
        <f t="shared" si="17"/>
        <v>N</v>
      </c>
      <c r="AQ32" s="21" t="e">
        <f t="shared" si="18"/>
        <v>#REF!</v>
      </c>
      <c r="AR32" s="21" t="e">
        <f t="shared" si="19"/>
        <v>#REF!</v>
      </c>
      <c r="AS32" s="21" t="str">
        <f t="shared" si="20"/>
        <v>Y</v>
      </c>
      <c r="AT32" s="79">
        <f t="shared" si="21"/>
        <v>1</v>
      </c>
      <c r="AU32" s="172">
        <v>29</v>
      </c>
      <c r="AV32" s="33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7.25" customHeight="1" x14ac:dyDescent="0.3">
      <c r="A33" s="171"/>
      <c r="B33" s="98">
        <v>30</v>
      </c>
      <c r="C33" s="88">
        <f t="shared" si="0"/>
        <v>0</v>
      </c>
      <c r="D33" s="98">
        <v>30</v>
      </c>
      <c r="E33" s="54" t="s">
        <v>62</v>
      </c>
      <c r="F33" s="25">
        <f t="shared" si="1"/>
        <v>140</v>
      </c>
      <c r="G33" s="16">
        <f t="shared" si="2"/>
        <v>0</v>
      </c>
      <c r="H33" s="17">
        <f t="shared" si="3"/>
        <v>140</v>
      </c>
      <c r="I33" s="18" t="str">
        <f>IFERROR(VLOOKUP(E33,MNF!B:I,2,FALSE),"")</f>
        <v/>
      </c>
      <c r="J33" s="13" t="str">
        <f>IFERROR(VLOOKUP(E33,VWGP!C:O,13,FALSE),"")</f>
        <v/>
      </c>
      <c r="K33" s="18" t="str">
        <f>IFERROR(VLOOKUP(E33,MNF!B:I,3,FALSE),"")</f>
        <v/>
      </c>
      <c r="L33" s="13">
        <f>IFERROR(VLOOKUP(E33,VWGP!S:AE,13,FALSE),"")</f>
        <v>50</v>
      </c>
      <c r="M33" s="18" t="str">
        <f>IFERROR(VLOOKUP(E33,MNF!B:I,4,FALSE),"")</f>
        <v/>
      </c>
      <c r="N33" s="13">
        <f>IFERROR(VLOOKUP(E33,VWGP!AI:AU,13,FALSE),"")</f>
        <v>50</v>
      </c>
      <c r="O33" s="18" t="str">
        <f>IFERROR(VLOOKUP(E33,MNF!B:I,5,FALSE),"")</f>
        <v/>
      </c>
      <c r="P33" s="13">
        <f>IFERROR(VLOOKUP(E33,VWGP!AY:BK,13,FALSE),"")</f>
        <v>40</v>
      </c>
      <c r="Q33" s="18" t="str">
        <f>IFERROR(VLOOKUP(E33,MNF!B:I,6,FALSE),"")</f>
        <v/>
      </c>
      <c r="R33" s="13" t="str">
        <f>IFERROR(VLOOKUP(E33,VWGP!BO:BY,11,FALSE),"")</f>
        <v/>
      </c>
      <c r="S33" s="13" t="str">
        <f>IFERROR(VLOOKUP(E33,MNF!B:I,7,FALSE),"")</f>
        <v/>
      </c>
      <c r="T33" s="13" t="str">
        <f>IFERROR(VLOOKUP(E33,VWGP!CC:CM,11,FALSE),"")</f>
        <v/>
      </c>
      <c r="U33" s="19"/>
      <c r="V33" s="20" t="e">
        <f>IF(#REF!="","",#REF!)</f>
        <v>#REF!</v>
      </c>
      <c r="W33" s="20" t="e">
        <f>IF(#REF!="","",#REF!)</f>
        <v>#REF!</v>
      </c>
      <c r="X33" s="20" t="e">
        <f>IF(#REF!="","",#REF!)</f>
        <v>#REF!</v>
      </c>
      <c r="Y33" s="20" t="e">
        <f>IF(#REF!="","",#REF!)</f>
        <v>#REF!</v>
      </c>
      <c r="Z33" s="20" t="e">
        <f>IF(#REF!="","",#REF!)</f>
        <v>#REF!</v>
      </c>
      <c r="AA33" s="20" t="e">
        <f>IF(#REF!="","",#REF!)</f>
        <v>#REF!</v>
      </c>
      <c r="AB33" s="21" t="str">
        <f t="shared" si="4"/>
        <v/>
      </c>
      <c r="AC33" s="21" t="str">
        <f t="shared" si="5"/>
        <v/>
      </c>
      <c r="AD33" s="21" t="str">
        <f t="shared" si="6"/>
        <v/>
      </c>
      <c r="AE33" s="21" t="str">
        <f t="shared" si="7"/>
        <v/>
      </c>
      <c r="AF33" s="20" t="str">
        <f t="shared" si="8"/>
        <v/>
      </c>
      <c r="AG33" s="20">
        <f t="shared" si="9"/>
        <v>50</v>
      </c>
      <c r="AH33" s="20">
        <f t="shared" si="10"/>
        <v>50</v>
      </c>
      <c r="AI33" s="20">
        <f t="shared" si="11"/>
        <v>40</v>
      </c>
      <c r="AJ33" s="20" t="str">
        <f t="shared" si="12"/>
        <v/>
      </c>
      <c r="AK33" s="20" t="str">
        <f t="shared" si="13"/>
        <v/>
      </c>
      <c r="AL33" s="20" t="e">
        <f>IF(#REF!="","",#REF!)</f>
        <v>#REF!</v>
      </c>
      <c r="AM33" s="18" t="e">
        <f t="shared" si="14"/>
        <v>#REF!</v>
      </c>
      <c r="AN33" s="21" t="e">
        <f t="shared" si="15"/>
        <v>#REF!</v>
      </c>
      <c r="AO33" s="21" t="e">
        <f t="shared" si="16"/>
        <v>#REF!</v>
      </c>
      <c r="AP33" s="21" t="str">
        <f t="shared" si="17"/>
        <v>N</v>
      </c>
      <c r="AQ33" s="21" t="e">
        <f t="shared" si="18"/>
        <v>#REF!</v>
      </c>
      <c r="AR33" s="21" t="e">
        <f t="shared" si="19"/>
        <v>#REF!</v>
      </c>
      <c r="AS33" s="21" t="str">
        <f t="shared" si="20"/>
        <v>Y</v>
      </c>
      <c r="AT33" s="79">
        <f t="shared" si="21"/>
        <v>1</v>
      </c>
      <c r="AU33" s="172">
        <v>30</v>
      </c>
      <c r="AV33" s="33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7.25" customHeight="1" x14ac:dyDescent="0.3">
      <c r="A34" s="171"/>
      <c r="B34" s="98">
        <v>31</v>
      </c>
      <c r="C34" s="88">
        <f t="shared" si="0"/>
        <v>0</v>
      </c>
      <c r="D34" s="98">
        <v>31</v>
      </c>
      <c r="E34" s="54" t="s">
        <v>88</v>
      </c>
      <c r="F34" s="25">
        <f t="shared" si="1"/>
        <v>138</v>
      </c>
      <c r="G34" s="16">
        <f t="shared" si="2"/>
        <v>0</v>
      </c>
      <c r="H34" s="17">
        <f t="shared" si="3"/>
        <v>138</v>
      </c>
      <c r="I34" s="18" t="str">
        <f>IFERROR(VLOOKUP(E34,MNF!B:I,2,FALSE),"")</f>
        <v/>
      </c>
      <c r="J34" s="13">
        <f>IFERROR(VLOOKUP(E34,VWGP!C:O,13,FALSE),"")</f>
        <v>35</v>
      </c>
      <c r="K34" s="18" t="str">
        <f>IFERROR(VLOOKUP(E34,MNF!B:I,3,FALSE),"")</f>
        <v/>
      </c>
      <c r="L34" s="13">
        <f>IFERROR(VLOOKUP(E34,VWGP!S:AE,13,FALSE),"")</f>
        <v>3</v>
      </c>
      <c r="M34" s="18" t="str">
        <f>IFERROR(VLOOKUP(E34,MNF!B:I,4,FALSE),"")</f>
        <v/>
      </c>
      <c r="N34" s="13">
        <f>IFERROR(VLOOKUP(E34,VWGP!AI:AU,13,FALSE),"")</f>
        <v>50</v>
      </c>
      <c r="O34" s="18" t="str">
        <f>IFERROR(VLOOKUP(E34,MNF!B:I,5,FALSE),"")</f>
        <v/>
      </c>
      <c r="P34" s="13">
        <f>IFERROR(VLOOKUP(E34,VWGP!AY:BK,13,FALSE),"")</f>
        <v>50</v>
      </c>
      <c r="Q34" s="18" t="str">
        <f>IFERROR(VLOOKUP(E34,MNF!B:I,6,FALSE),"")</f>
        <v/>
      </c>
      <c r="R34" s="13" t="str">
        <f>IFERROR(VLOOKUP(E34,VWGP!BO:BY,11,FALSE),"")</f>
        <v/>
      </c>
      <c r="S34" s="13" t="str">
        <f>IFERROR(VLOOKUP(E34,MNF!B:I,7,FALSE),"")</f>
        <v/>
      </c>
      <c r="T34" s="13" t="str">
        <f>IFERROR(VLOOKUP(E34,VWGP!CC:CM,11,FALSE),"")</f>
        <v/>
      </c>
      <c r="U34" s="19"/>
      <c r="V34" s="20" t="e">
        <f>IF(#REF!="","",#REF!)</f>
        <v>#REF!</v>
      </c>
      <c r="W34" s="20" t="e">
        <f>IF(#REF!="","",#REF!)</f>
        <v>#REF!</v>
      </c>
      <c r="X34" s="20" t="e">
        <f>IF(#REF!="","",#REF!)</f>
        <v>#REF!</v>
      </c>
      <c r="Y34" s="20" t="e">
        <f>IF(#REF!="","",#REF!)</f>
        <v>#REF!</v>
      </c>
      <c r="Z34" s="20" t="e">
        <f>IF(#REF!="","",#REF!)</f>
        <v>#REF!</v>
      </c>
      <c r="AA34" s="20" t="e">
        <f>IF(#REF!="","",#REF!)</f>
        <v>#REF!</v>
      </c>
      <c r="AB34" s="21" t="str">
        <f t="shared" si="4"/>
        <v/>
      </c>
      <c r="AC34" s="21" t="str">
        <f t="shared" si="5"/>
        <v/>
      </c>
      <c r="AD34" s="21" t="str">
        <f t="shared" si="6"/>
        <v/>
      </c>
      <c r="AE34" s="21" t="str">
        <f t="shared" si="7"/>
        <v/>
      </c>
      <c r="AF34" s="20">
        <f t="shared" si="8"/>
        <v>35</v>
      </c>
      <c r="AG34" s="20">
        <f t="shared" si="9"/>
        <v>3</v>
      </c>
      <c r="AH34" s="20">
        <f t="shared" si="10"/>
        <v>50</v>
      </c>
      <c r="AI34" s="20">
        <f t="shared" si="11"/>
        <v>50</v>
      </c>
      <c r="AJ34" s="20" t="str">
        <f t="shared" si="12"/>
        <v/>
      </c>
      <c r="AK34" s="20" t="str">
        <f t="shared" si="13"/>
        <v/>
      </c>
      <c r="AL34" s="20" t="e">
        <f>IF(#REF!="","",#REF!)</f>
        <v>#REF!</v>
      </c>
      <c r="AM34" s="18" t="e">
        <f t="shared" si="14"/>
        <v>#REF!</v>
      </c>
      <c r="AN34" s="21" t="e">
        <f t="shared" si="15"/>
        <v>#REF!</v>
      </c>
      <c r="AO34" s="21" t="e">
        <f t="shared" si="16"/>
        <v>#REF!</v>
      </c>
      <c r="AP34" s="21" t="str">
        <f t="shared" si="17"/>
        <v>N</v>
      </c>
      <c r="AQ34" s="21" t="e">
        <f t="shared" si="18"/>
        <v>#REF!</v>
      </c>
      <c r="AR34" s="21" t="e">
        <f t="shared" si="19"/>
        <v>#REF!</v>
      </c>
      <c r="AS34" s="21" t="str">
        <f t="shared" si="20"/>
        <v>Y</v>
      </c>
      <c r="AT34" s="79">
        <f t="shared" si="21"/>
        <v>1</v>
      </c>
      <c r="AU34" s="172">
        <v>31</v>
      </c>
      <c r="AV34" s="33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7.25" customHeight="1" x14ac:dyDescent="0.3">
      <c r="A35" s="171"/>
      <c r="B35" s="98">
        <v>32</v>
      </c>
      <c r="C35" s="88">
        <f t="shared" si="0"/>
        <v>0</v>
      </c>
      <c r="D35" s="98">
        <v>32</v>
      </c>
      <c r="E35" s="24" t="s">
        <v>112</v>
      </c>
      <c r="F35" s="25">
        <f t="shared" si="1"/>
        <v>137</v>
      </c>
      <c r="G35" s="16">
        <f t="shared" si="2"/>
        <v>5</v>
      </c>
      <c r="H35" s="17">
        <f t="shared" si="3"/>
        <v>132</v>
      </c>
      <c r="I35" s="18">
        <f>IFERROR(VLOOKUP(E35,MNF!B:I,2,FALSE),"")</f>
        <v>0</v>
      </c>
      <c r="J35" s="13">
        <f>IFERROR(VLOOKUP(E35,VWGP!C:O,13,FALSE),"")</f>
        <v>40</v>
      </c>
      <c r="K35" s="18">
        <f>IFERROR(VLOOKUP(E35,MNF!B:I,3,FALSE),"")</f>
        <v>0</v>
      </c>
      <c r="L35" s="13">
        <f>IFERROR(VLOOKUP(E35,VWGP!S:AE,13,FALSE),"")</f>
        <v>50</v>
      </c>
      <c r="M35" s="18">
        <f>IFERROR(VLOOKUP(E35,MNF!B:I,4,FALSE),"")</f>
        <v>0</v>
      </c>
      <c r="N35" s="13" t="str">
        <f>IFERROR(VLOOKUP(E35,VWGP!AI:AU,13,FALSE),"")</f>
        <v/>
      </c>
      <c r="O35" s="18">
        <f>IFERROR(VLOOKUP(E35,MNF!B:I,5,FALSE),"")</f>
        <v>5</v>
      </c>
      <c r="P35" s="13">
        <f>IFERROR(VLOOKUP(E35,VWGP!AY:BK,13,FALSE),"")</f>
        <v>42</v>
      </c>
      <c r="Q35" s="18">
        <f>IFERROR(VLOOKUP(E35,MNF!B:I,6,FALSE),"")</f>
        <v>0</v>
      </c>
      <c r="R35" s="13" t="str">
        <f>IFERROR(VLOOKUP(E35,VWGP!BO:BY,11,FALSE),"")</f>
        <v/>
      </c>
      <c r="S35" s="13">
        <f>IFERROR(VLOOKUP(E35,MNF!B:I,7,FALSE),"")</f>
        <v>0</v>
      </c>
      <c r="T35" s="13" t="str">
        <f>IFERROR(VLOOKUP(E35,VWGP!CC:CM,11,FALSE),"")</f>
        <v/>
      </c>
      <c r="U35" s="19"/>
      <c r="V35" s="20" t="e">
        <f>IF(#REF!="","",#REF!)</f>
        <v>#REF!</v>
      </c>
      <c r="W35" s="20" t="e">
        <f>IF(#REF!="","",#REF!)</f>
        <v>#REF!</v>
      </c>
      <c r="X35" s="20" t="e">
        <f>IF(#REF!="","",#REF!)</f>
        <v>#REF!</v>
      </c>
      <c r="Y35" s="20" t="e">
        <f>IF(#REF!="","",#REF!)</f>
        <v>#REF!</v>
      </c>
      <c r="Z35" s="20" t="e">
        <f>IF(#REF!="","",#REF!)</f>
        <v>#REF!</v>
      </c>
      <c r="AA35" s="20" t="e">
        <f>IF(#REF!="","",#REF!)</f>
        <v>#REF!</v>
      </c>
      <c r="AB35" s="21" t="str">
        <f t="shared" si="4"/>
        <v/>
      </c>
      <c r="AC35" s="21" t="str">
        <f t="shared" si="5"/>
        <v/>
      </c>
      <c r="AD35" s="21" t="str">
        <f t="shared" si="6"/>
        <v/>
      </c>
      <c r="AE35" s="21" t="str">
        <f t="shared" si="7"/>
        <v/>
      </c>
      <c r="AF35" s="20">
        <f t="shared" si="8"/>
        <v>40</v>
      </c>
      <c r="AG35" s="20">
        <f t="shared" si="9"/>
        <v>50</v>
      </c>
      <c r="AH35" s="20" t="str">
        <f t="shared" si="10"/>
        <v/>
      </c>
      <c r="AI35" s="20">
        <f t="shared" si="11"/>
        <v>42</v>
      </c>
      <c r="AJ35" s="20" t="str">
        <f t="shared" si="12"/>
        <v/>
      </c>
      <c r="AK35" s="20" t="str">
        <f t="shared" si="13"/>
        <v/>
      </c>
      <c r="AL35" s="20" t="e">
        <f>IF(#REF!="","",#REF!)</f>
        <v>#REF!</v>
      </c>
      <c r="AM35" s="18" t="e">
        <f t="shared" si="14"/>
        <v>#REF!</v>
      </c>
      <c r="AN35" s="21" t="e">
        <f t="shared" si="15"/>
        <v>#REF!</v>
      </c>
      <c r="AO35" s="21" t="e">
        <f t="shared" si="16"/>
        <v>#REF!</v>
      </c>
      <c r="AP35" s="21" t="str">
        <f t="shared" si="17"/>
        <v>N</v>
      </c>
      <c r="AQ35" s="21" t="e">
        <f t="shared" si="18"/>
        <v>#REF!</v>
      </c>
      <c r="AR35" s="21" t="e">
        <f t="shared" si="19"/>
        <v>#REF!</v>
      </c>
      <c r="AS35" s="21" t="str">
        <f t="shared" si="20"/>
        <v>Y</v>
      </c>
      <c r="AT35" s="79">
        <f t="shared" si="21"/>
        <v>1</v>
      </c>
      <c r="AU35" s="172">
        <v>32</v>
      </c>
      <c r="AV35" s="33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7.25" customHeight="1" x14ac:dyDescent="0.3">
      <c r="A36" s="171"/>
      <c r="B36" s="98">
        <v>33</v>
      </c>
      <c r="C36" s="88">
        <f t="shared" ref="C36:C67" si="22">B36-D36</f>
        <v>0</v>
      </c>
      <c r="D36" s="98">
        <v>33</v>
      </c>
      <c r="E36" s="24" t="s">
        <v>67</v>
      </c>
      <c r="F36" s="25">
        <f t="shared" ref="F36:F67" si="23">SUM(G36:H36)</f>
        <v>130</v>
      </c>
      <c r="G36" s="16">
        <f t="shared" ref="G36:G67" si="24">SUM(I36,K36,M36,O36,Q36,S36,)</f>
        <v>0</v>
      </c>
      <c r="H36" s="17">
        <f t="shared" ref="H36:H67" si="25">SUM(J36,L36,N36,P36,R36,T36)</f>
        <v>130</v>
      </c>
      <c r="I36" s="18" t="str">
        <f>IFERROR(VLOOKUP(E36,MNF!B:I,2,FALSE),"")</f>
        <v/>
      </c>
      <c r="J36" s="13">
        <f>IFERROR(VLOOKUP(E36,VWGP!C:O,13,FALSE),"")</f>
        <v>6</v>
      </c>
      <c r="K36" s="18" t="str">
        <f>IFERROR(VLOOKUP(E36,MNF!B:I,3,FALSE),"")</f>
        <v/>
      </c>
      <c r="L36" s="13">
        <f>IFERROR(VLOOKUP(E36,VWGP!S:AE,13,FALSE),"")</f>
        <v>24</v>
      </c>
      <c r="M36" s="18" t="str">
        <f>IFERROR(VLOOKUP(E36,MNF!B:I,4,FALSE),"")</f>
        <v/>
      </c>
      <c r="N36" s="13">
        <f>IFERROR(VLOOKUP(E36,VWGP!AI:AU,13,FALSE),"")</f>
        <v>50</v>
      </c>
      <c r="O36" s="18" t="str">
        <f>IFERROR(VLOOKUP(E36,MNF!B:I,5,FALSE),"")</f>
        <v/>
      </c>
      <c r="P36" s="13">
        <f>IFERROR(VLOOKUP(E36,VWGP!AY:BK,13,FALSE),"")</f>
        <v>50</v>
      </c>
      <c r="Q36" s="18" t="str">
        <f>IFERROR(VLOOKUP(E36,MNF!B:I,6,FALSE),"")</f>
        <v/>
      </c>
      <c r="R36" s="13" t="str">
        <f>IFERROR(VLOOKUP(E36,VWGP!BO:BY,11,FALSE),"")</f>
        <v/>
      </c>
      <c r="S36" s="13" t="str">
        <f>IFERROR(VLOOKUP(E36,MNF!B:I,7,FALSE),"")</f>
        <v/>
      </c>
      <c r="T36" s="13" t="str">
        <f>IFERROR(VLOOKUP(E36,VWGP!CC:CM,11,FALSE),"")</f>
        <v/>
      </c>
      <c r="U36" s="19"/>
      <c r="V36" s="20" t="e">
        <f>IF(#REF!="","",#REF!)</f>
        <v>#REF!</v>
      </c>
      <c r="W36" s="20" t="e">
        <f>IF(#REF!="","",#REF!)</f>
        <v>#REF!</v>
      </c>
      <c r="X36" s="20" t="e">
        <f>IF(#REF!="","",#REF!)</f>
        <v>#REF!</v>
      </c>
      <c r="Y36" s="20" t="e">
        <f>IF(#REF!="","",#REF!)</f>
        <v>#REF!</v>
      </c>
      <c r="Z36" s="20" t="e">
        <f>IF(#REF!="","",#REF!)</f>
        <v>#REF!</v>
      </c>
      <c r="AA36" s="20" t="e">
        <f>IF(#REF!="","",#REF!)</f>
        <v>#REF!</v>
      </c>
      <c r="AB36" s="21" t="str">
        <f t="shared" ref="AB36:AB67" si="26">IF(COUNT(V36:AA36)&gt;=1,(LARGE(V36:AA36,1)),"")</f>
        <v/>
      </c>
      <c r="AC36" s="21" t="str">
        <f t="shared" ref="AC36:AC67" si="27">IF(COUNT(V36:AA36)&gt;=2,(LARGE(V36:AA36,2)),"")</f>
        <v/>
      </c>
      <c r="AD36" s="21" t="str">
        <f t="shared" ref="AD36:AD67" si="28">IF(COUNT(V36:AA36)&gt;=3,(LARGE(V36:AA36,3)),"")</f>
        <v/>
      </c>
      <c r="AE36" s="21" t="str">
        <f t="shared" ref="AE36:AE67" si="29">IF(COUNT(V36:AA36)&gt;=4,(LARGE(V36:AA36,4)),"")</f>
        <v/>
      </c>
      <c r="AF36" s="20">
        <f t="shared" ref="AF36:AF67" si="30">IF(J36="","",J36)</f>
        <v>6</v>
      </c>
      <c r="AG36" s="20">
        <f t="shared" ref="AG36:AG67" si="31">IF(L36="","",L36)</f>
        <v>24</v>
      </c>
      <c r="AH36" s="20">
        <f t="shared" ref="AH36:AH67" si="32">IF(N36="","",N36)</f>
        <v>50</v>
      </c>
      <c r="AI36" s="20">
        <f t="shared" ref="AI36:AI67" si="33">IF(P36="","",P36)</f>
        <v>50</v>
      </c>
      <c r="AJ36" s="20" t="str">
        <f t="shared" ref="AJ36:AJ67" si="34">IF(R36="","",R36)</f>
        <v/>
      </c>
      <c r="AK36" s="20" t="str">
        <f t="shared" ref="AK36:AK67" si="35">IF(T36="","",T36)</f>
        <v/>
      </c>
      <c r="AL36" s="20" t="e">
        <f>IF(#REF!="","",#REF!)</f>
        <v>#REF!</v>
      </c>
      <c r="AM36" s="18" t="e">
        <f t="shared" ref="AM36:AM67" si="36">IF(COUNT(AF36:AL36)&gt;=1,(LARGE(AF36:AL36,1)),"")</f>
        <v>#REF!</v>
      </c>
      <c r="AN36" s="21" t="e">
        <f t="shared" ref="AN36:AN67" si="37">IF(COUNT(AF36:AL36)&gt;=2,(LARGE(AF36:AL36,2)),"")</f>
        <v>#REF!</v>
      </c>
      <c r="AO36" s="21" t="e">
        <f t="shared" ref="AO36:AO67" si="38">IF(COUNT(AF36:AL36)&gt;=3,(LARGE(AF36:AL36,3)),"")</f>
        <v>#REF!</v>
      </c>
      <c r="AP36" s="21" t="str">
        <f t="shared" ref="AP36:AP67" si="39">IF(AB36="","N","Y")</f>
        <v>N</v>
      </c>
      <c r="AQ36" s="21" t="e">
        <f t="shared" ref="AQ36:AQ67" si="40">IF(AM36="","N","Y")</f>
        <v>#REF!</v>
      </c>
      <c r="AR36" s="21" t="e">
        <f t="shared" ref="AR36:AR67" si="41">IF(AN36="","N","Y")</f>
        <v>#REF!</v>
      </c>
      <c r="AS36" s="21" t="str">
        <f t="shared" ref="AS36:AS67" si="42">IF(H36&gt;4,"Y","N")</f>
        <v>Y</v>
      </c>
      <c r="AT36" s="79">
        <f t="shared" ref="AT36:AT67" si="43">COUNTIF(AP36:AS36,"Y")</f>
        <v>1</v>
      </c>
      <c r="AU36" s="172">
        <v>33</v>
      </c>
      <c r="AV36" s="33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7.25" customHeight="1" x14ac:dyDescent="0.3">
      <c r="A37" s="171"/>
      <c r="B37" s="98">
        <v>34</v>
      </c>
      <c r="C37" s="88">
        <f t="shared" si="22"/>
        <v>0</v>
      </c>
      <c r="D37" s="98">
        <v>34</v>
      </c>
      <c r="E37" s="24" t="s">
        <v>73</v>
      </c>
      <c r="F37" s="25">
        <f t="shared" si="23"/>
        <v>128</v>
      </c>
      <c r="G37" s="16">
        <f t="shared" si="24"/>
        <v>15</v>
      </c>
      <c r="H37" s="17">
        <f t="shared" si="25"/>
        <v>113</v>
      </c>
      <c r="I37" s="18">
        <f>IFERROR(VLOOKUP(E37,MNF!B:I,2,FALSE),"")</f>
        <v>5</v>
      </c>
      <c r="J37" s="13">
        <f>IFERROR(VLOOKUP(E37,VWGP!C:O,13,FALSE),"")</f>
        <v>49</v>
      </c>
      <c r="K37" s="18">
        <f>IFERROR(VLOOKUP(E37,MNF!B:I,3,FALSE),"")</f>
        <v>0</v>
      </c>
      <c r="L37" s="13">
        <f>IFERROR(VLOOKUP(E37,VWGP!S:AE,13,FALSE),"")</f>
        <v>50</v>
      </c>
      <c r="M37" s="18">
        <f>IFERROR(VLOOKUP(E37,MNF!B:I,4,FALSE),"")</f>
        <v>5</v>
      </c>
      <c r="N37" s="13" t="str">
        <f>IFERROR(VLOOKUP(E37,VWGP!AI:AU,13,FALSE),"")</f>
        <v/>
      </c>
      <c r="O37" s="18">
        <f>IFERROR(VLOOKUP(E37,MNF!B:I,5,FALSE),"")</f>
        <v>5</v>
      </c>
      <c r="P37" s="13">
        <f>IFERROR(VLOOKUP(E37,VWGP!AY:BK,13,FALSE),"")</f>
        <v>14</v>
      </c>
      <c r="Q37" s="18">
        <f>IFERROR(VLOOKUP(E37,MNF!B:I,6,FALSE),"")</f>
        <v>0</v>
      </c>
      <c r="R37" s="13" t="str">
        <f>IFERROR(VLOOKUP(E37,VWGP!BO:BY,11,FALSE),"")</f>
        <v/>
      </c>
      <c r="S37" s="13">
        <f>IFERROR(VLOOKUP(E37,MNF!B:I,7,FALSE),"")</f>
        <v>0</v>
      </c>
      <c r="T37" s="13" t="str">
        <f>IFERROR(VLOOKUP(E37,VWGP!CC:CM,11,FALSE),"")</f>
        <v/>
      </c>
      <c r="U37" s="19"/>
      <c r="V37" s="20" t="e">
        <f>IF(#REF!="","",#REF!)</f>
        <v>#REF!</v>
      </c>
      <c r="W37" s="20" t="e">
        <f>IF(#REF!="","",#REF!)</f>
        <v>#REF!</v>
      </c>
      <c r="X37" s="20" t="e">
        <f>IF(#REF!="","",#REF!)</f>
        <v>#REF!</v>
      </c>
      <c r="Y37" s="20" t="e">
        <f>IF(#REF!="","",#REF!)</f>
        <v>#REF!</v>
      </c>
      <c r="Z37" s="20" t="e">
        <f>IF(#REF!="","",#REF!)</f>
        <v>#REF!</v>
      </c>
      <c r="AA37" s="20" t="e">
        <f>IF(#REF!="","",#REF!)</f>
        <v>#REF!</v>
      </c>
      <c r="AB37" s="21" t="str">
        <f t="shared" si="26"/>
        <v/>
      </c>
      <c r="AC37" s="21" t="str">
        <f t="shared" si="27"/>
        <v/>
      </c>
      <c r="AD37" s="21" t="str">
        <f t="shared" si="28"/>
        <v/>
      </c>
      <c r="AE37" s="21" t="str">
        <f t="shared" si="29"/>
        <v/>
      </c>
      <c r="AF37" s="20">
        <f t="shared" si="30"/>
        <v>49</v>
      </c>
      <c r="AG37" s="20">
        <f t="shared" si="31"/>
        <v>50</v>
      </c>
      <c r="AH37" s="20" t="str">
        <f t="shared" si="32"/>
        <v/>
      </c>
      <c r="AI37" s="20">
        <f t="shared" si="33"/>
        <v>14</v>
      </c>
      <c r="AJ37" s="20" t="str">
        <f t="shared" si="34"/>
        <v/>
      </c>
      <c r="AK37" s="20" t="str">
        <f t="shared" si="35"/>
        <v/>
      </c>
      <c r="AL37" s="20" t="e">
        <f>IF(#REF!="","",#REF!)</f>
        <v>#REF!</v>
      </c>
      <c r="AM37" s="18" t="e">
        <f t="shared" si="36"/>
        <v>#REF!</v>
      </c>
      <c r="AN37" s="21" t="e">
        <f t="shared" si="37"/>
        <v>#REF!</v>
      </c>
      <c r="AO37" s="21" t="e">
        <f t="shared" si="38"/>
        <v>#REF!</v>
      </c>
      <c r="AP37" s="21" t="str">
        <f t="shared" si="39"/>
        <v>N</v>
      </c>
      <c r="AQ37" s="21" t="e">
        <f t="shared" si="40"/>
        <v>#REF!</v>
      </c>
      <c r="AR37" s="21" t="e">
        <f t="shared" si="41"/>
        <v>#REF!</v>
      </c>
      <c r="AS37" s="21" t="str">
        <f t="shared" si="42"/>
        <v>Y</v>
      </c>
      <c r="AT37" s="79">
        <f t="shared" si="43"/>
        <v>1</v>
      </c>
      <c r="AU37" s="172">
        <v>34</v>
      </c>
      <c r="AV37" s="33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7.25" customHeight="1" x14ac:dyDescent="0.3">
      <c r="A38" s="171"/>
      <c r="B38" s="98">
        <v>35</v>
      </c>
      <c r="C38" s="88">
        <f t="shared" si="22"/>
        <v>0</v>
      </c>
      <c r="D38" s="98">
        <v>35</v>
      </c>
      <c r="E38" s="24" t="s">
        <v>47</v>
      </c>
      <c r="F38" s="25">
        <f t="shared" si="23"/>
        <v>127</v>
      </c>
      <c r="G38" s="16">
        <f t="shared" si="24"/>
        <v>20</v>
      </c>
      <c r="H38" s="17">
        <f t="shared" si="25"/>
        <v>107</v>
      </c>
      <c r="I38" s="18">
        <f>IFERROR(VLOOKUP(E38,MNF!B:I,2,FALSE),"")</f>
        <v>5</v>
      </c>
      <c r="J38" s="13" t="str">
        <f>IFERROR(VLOOKUP(E38,VWGP!C:O,13,FALSE),"")</f>
        <v/>
      </c>
      <c r="K38" s="18">
        <f>IFERROR(VLOOKUP(E38,MNF!B:I,3,FALSE),"")</f>
        <v>5</v>
      </c>
      <c r="L38" s="13">
        <f>IFERROR(VLOOKUP(E38,VWGP!S:AE,13,FALSE),"")</f>
        <v>7</v>
      </c>
      <c r="M38" s="18">
        <f>IFERROR(VLOOKUP(E38,MNF!B:I,4,FALSE),"")</f>
        <v>5</v>
      </c>
      <c r="N38" s="13">
        <f>IFERROR(VLOOKUP(E38,VWGP!AI:AU,13,FALSE),"")</f>
        <v>50</v>
      </c>
      <c r="O38" s="18">
        <f>IFERROR(VLOOKUP(E38,MNF!B:I,5,FALSE),"")</f>
        <v>5</v>
      </c>
      <c r="P38" s="13">
        <f>IFERROR(VLOOKUP(E38,VWGP!AY:BK,13,FALSE),"")</f>
        <v>50</v>
      </c>
      <c r="Q38" s="18">
        <f>IFERROR(VLOOKUP(E38,MNF!B:I,6,FALSE),"")</f>
        <v>0</v>
      </c>
      <c r="R38" s="13" t="str">
        <f>IFERROR(VLOOKUP(E38,VWGP!BO:BY,11,FALSE),"")</f>
        <v/>
      </c>
      <c r="S38" s="13">
        <f>IFERROR(VLOOKUP(E38,MNF!B:I,7,FALSE),"")</f>
        <v>0</v>
      </c>
      <c r="T38" s="13" t="str">
        <f>IFERROR(VLOOKUP(E38,VWGP!CC:CM,11,FALSE),"")</f>
        <v/>
      </c>
      <c r="U38" s="19"/>
      <c r="V38" s="20" t="e">
        <f>IF(#REF!="","",#REF!)</f>
        <v>#REF!</v>
      </c>
      <c r="W38" s="20" t="e">
        <f>IF(#REF!="","",#REF!)</f>
        <v>#REF!</v>
      </c>
      <c r="X38" s="20" t="e">
        <f>IF(#REF!="","",#REF!)</f>
        <v>#REF!</v>
      </c>
      <c r="Y38" s="20" t="e">
        <f>IF(#REF!="","",#REF!)</f>
        <v>#REF!</v>
      </c>
      <c r="Z38" s="20" t="e">
        <f>IF(#REF!="","",#REF!)</f>
        <v>#REF!</v>
      </c>
      <c r="AA38" s="20" t="e">
        <f>IF(#REF!="","",#REF!)</f>
        <v>#REF!</v>
      </c>
      <c r="AB38" s="21" t="str">
        <f t="shared" si="26"/>
        <v/>
      </c>
      <c r="AC38" s="21" t="str">
        <f t="shared" si="27"/>
        <v/>
      </c>
      <c r="AD38" s="21" t="str">
        <f t="shared" si="28"/>
        <v/>
      </c>
      <c r="AE38" s="21" t="str">
        <f t="shared" si="29"/>
        <v/>
      </c>
      <c r="AF38" s="20" t="str">
        <f t="shared" si="30"/>
        <v/>
      </c>
      <c r="AG38" s="20">
        <f t="shared" si="31"/>
        <v>7</v>
      </c>
      <c r="AH38" s="20">
        <f t="shared" si="32"/>
        <v>50</v>
      </c>
      <c r="AI38" s="20">
        <f t="shared" si="33"/>
        <v>50</v>
      </c>
      <c r="AJ38" s="20" t="str">
        <f t="shared" si="34"/>
        <v/>
      </c>
      <c r="AK38" s="20" t="str">
        <f t="shared" si="35"/>
        <v/>
      </c>
      <c r="AL38" s="20" t="e">
        <f>IF(#REF!="","",#REF!)</f>
        <v>#REF!</v>
      </c>
      <c r="AM38" s="18" t="e">
        <f t="shared" si="36"/>
        <v>#REF!</v>
      </c>
      <c r="AN38" s="21" t="e">
        <f t="shared" si="37"/>
        <v>#REF!</v>
      </c>
      <c r="AO38" s="21" t="e">
        <f t="shared" si="38"/>
        <v>#REF!</v>
      </c>
      <c r="AP38" s="21" t="str">
        <f t="shared" si="39"/>
        <v>N</v>
      </c>
      <c r="AQ38" s="21" t="e">
        <f t="shared" si="40"/>
        <v>#REF!</v>
      </c>
      <c r="AR38" s="21" t="e">
        <f t="shared" si="41"/>
        <v>#REF!</v>
      </c>
      <c r="AS38" s="21" t="str">
        <f t="shared" si="42"/>
        <v>Y</v>
      </c>
      <c r="AT38" s="79">
        <f t="shared" si="43"/>
        <v>1</v>
      </c>
      <c r="AU38" s="172">
        <v>35</v>
      </c>
      <c r="AV38" s="33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7.25" customHeight="1" x14ac:dyDescent="0.3">
      <c r="A39" s="171"/>
      <c r="B39" s="98">
        <v>36</v>
      </c>
      <c r="C39" s="88">
        <f t="shared" si="22"/>
        <v>0</v>
      </c>
      <c r="D39" s="98">
        <v>36</v>
      </c>
      <c r="E39" s="53" t="s">
        <v>33</v>
      </c>
      <c r="F39" s="25">
        <f t="shared" si="23"/>
        <v>126</v>
      </c>
      <c r="G39" s="16">
        <f t="shared" si="24"/>
        <v>20</v>
      </c>
      <c r="H39" s="17">
        <f t="shared" si="25"/>
        <v>106</v>
      </c>
      <c r="I39" s="18">
        <f>IFERROR(VLOOKUP(E39,MNF!B:I,2,FALSE),"")</f>
        <v>5</v>
      </c>
      <c r="J39" s="13">
        <f>IFERROR(VLOOKUP(E39,VWGP!C:O,13,FALSE),"")</f>
        <v>33</v>
      </c>
      <c r="K39" s="18">
        <f>IFERROR(VLOOKUP(E39,MNF!B:I,3,FALSE),"")</f>
        <v>5</v>
      </c>
      <c r="L39" s="13" t="str">
        <f>IFERROR(VLOOKUP(E39,VWGP!S:AE,13,FALSE),"")</f>
        <v/>
      </c>
      <c r="M39" s="18">
        <f>IFERROR(VLOOKUP(E39,MNF!B:I,4,FALSE),"")</f>
        <v>5</v>
      </c>
      <c r="N39" s="13">
        <f>IFERROR(VLOOKUP(E39,VWGP!AI:AU,13,FALSE),"")</f>
        <v>32</v>
      </c>
      <c r="O39" s="18">
        <f>IFERROR(VLOOKUP(E39,MNF!B:I,5,FALSE),"")</f>
        <v>5</v>
      </c>
      <c r="P39" s="13">
        <f>IFERROR(VLOOKUP(E39,VWGP!AY:BK,13,FALSE),"")</f>
        <v>41</v>
      </c>
      <c r="Q39" s="18">
        <f>IFERROR(VLOOKUP(E39,MNF!B:I,6,FALSE),"")</f>
        <v>0</v>
      </c>
      <c r="R39" s="13" t="str">
        <f>IFERROR(VLOOKUP(E39,VWGP!BO:BY,11,FALSE),"")</f>
        <v/>
      </c>
      <c r="S39" s="13">
        <f>IFERROR(VLOOKUP(E39,MNF!B:I,7,FALSE),"")</f>
        <v>0</v>
      </c>
      <c r="T39" s="13" t="str">
        <f>IFERROR(VLOOKUP(E39,VWGP!CC:CM,11,FALSE),"")</f>
        <v/>
      </c>
      <c r="U39" s="19"/>
      <c r="V39" s="20" t="e">
        <f>IF(#REF!="","",#REF!)</f>
        <v>#REF!</v>
      </c>
      <c r="W39" s="20" t="e">
        <f>IF(#REF!="","",#REF!)</f>
        <v>#REF!</v>
      </c>
      <c r="X39" s="20" t="e">
        <f>IF(#REF!="","",#REF!)</f>
        <v>#REF!</v>
      </c>
      <c r="Y39" s="20" t="e">
        <f>IF(#REF!="","",#REF!)</f>
        <v>#REF!</v>
      </c>
      <c r="Z39" s="20" t="e">
        <f>IF(#REF!="","",#REF!)</f>
        <v>#REF!</v>
      </c>
      <c r="AA39" s="20" t="e">
        <f>IF(#REF!="","",#REF!)</f>
        <v>#REF!</v>
      </c>
      <c r="AB39" s="21" t="str">
        <f t="shared" si="26"/>
        <v/>
      </c>
      <c r="AC39" s="21" t="str">
        <f t="shared" si="27"/>
        <v/>
      </c>
      <c r="AD39" s="21" t="str">
        <f t="shared" si="28"/>
        <v/>
      </c>
      <c r="AE39" s="21" t="str">
        <f t="shared" si="29"/>
        <v/>
      </c>
      <c r="AF39" s="20">
        <f t="shared" si="30"/>
        <v>33</v>
      </c>
      <c r="AG39" s="20" t="str">
        <f t="shared" si="31"/>
        <v/>
      </c>
      <c r="AH39" s="20">
        <f t="shared" si="32"/>
        <v>32</v>
      </c>
      <c r="AI39" s="20">
        <f t="shared" si="33"/>
        <v>41</v>
      </c>
      <c r="AJ39" s="20" t="str">
        <f t="shared" si="34"/>
        <v/>
      </c>
      <c r="AK39" s="20" t="str">
        <f t="shared" si="35"/>
        <v/>
      </c>
      <c r="AL39" s="20" t="e">
        <f>IF(#REF!="","",#REF!)</f>
        <v>#REF!</v>
      </c>
      <c r="AM39" s="18" t="e">
        <f t="shared" si="36"/>
        <v>#REF!</v>
      </c>
      <c r="AN39" s="21" t="e">
        <f t="shared" si="37"/>
        <v>#REF!</v>
      </c>
      <c r="AO39" s="21" t="e">
        <f t="shared" si="38"/>
        <v>#REF!</v>
      </c>
      <c r="AP39" s="21" t="str">
        <f t="shared" si="39"/>
        <v>N</v>
      </c>
      <c r="AQ39" s="21" t="e">
        <f t="shared" si="40"/>
        <v>#REF!</v>
      </c>
      <c r="AR39" s="21" t="e">
        <f t="shared" si="41"/>
        <v>#REF!</v>
      </c>
      <c r="AS39" s="21" t="str">
        <f t="shared" si="42"/>
        <v>Y</v>
      </c>
      <c r="AT39" s="79">
        <f t="shared" si="43"/>
        <v>1</v>
      </c>
      <c r="AU39" s="172">
        <v>36</v>
      </c>
      <c r="AV39" s="33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7.25" customHeight="1" x14ac:dyDescent="0.3">
      <c r="A40" s="171"/>
      <c r="B40" s="98">
        <v>37</v>
      </c>
      <c r="C40" s="88">
        <f t="shared" si="22"/>
        <v>0</v>
      </c>
      <c r="D40" s="98">
        <v>37</v>
      </c>
      <c r="E40" s="24" t="s">
        <v>43</v>
      </c>
      <c r="F40" s="25">
        <f t="shared" si="23"/>
        <v>124</v>
      </c>
      <c r="G40" s="16">
        <f t="shared" si="24"/>
        <v>0</v>
      </c>
      <c r="H40" s="17">
        <f t="shared" si="25"/>
        <v>124</v>
      </c>
      <c r="I40" s="18" t="str">
        <f>IFERROR(VLOOKUP(E40,MNF!B:I,2,FALSE),"")</f>
        <v/>
      </c>
      <c r="J40" s="13">
        <f>IFERROR(VLOOKUP(E40,VWGP!C:O,13,FALSE),"")</f>
        <v>50</v>
      </c>
      <c r="K40" s="18" t="str">
        <f>IFERROR(VLOOKUP(E40,MNF!B:I,3,FALSE),"")</f>
        <v/>
      </c>
      <c r="L40" s="13">
        <f>IFERROR(VLOOKUP(E40,VWGP!S:AE,13,FALSE),"")</f>
        <v>3</v>
      </c>
      <c r="M40" s="18" t="str">
        <f>IFERROR(VLOOKUP(E40,MNF!B:I,4,FALSE),"")</f>
        <v/>
      </c>
      <c r="N40" s="13">
        <f>IFERROR(VLOOKUP(E40,VWGP!AI:AU,13,FALSE),"")</f>
        <v>50</v>
      </c>
      <c r="O40" s="18" t="str">
        <f>IFERROR(VLOOKUP(E40,MNF!B:I,5,FALSE),"")</f>
        <v/>
      </c>
      <c r="P40" s="13">
        <f>IFERROR(VLOOKUP(E40,VWGP!AY:BK,13,FALSE),"")</f>
        <v>21</v>
      </c>
      <c r="Q40" s="18" t="str">
        <f>IFERROR(VLOOKUP(E40,MNF!B:I,6,FALSE),"")</f>
        <v/>
      </c>
      <c r="R40" s="13" t="str">
        <f>IFERROR(VLOOKUP(E40,VWGP!BO:BY,11,FALSE),"")</f>
        <v/>
      </c>
      <c r="S40" s="13" t="str">
        <f>IFERROR(VLOOKUP(E40,MNF!B:I,7,FALSE),"")</f>
        <v/>
      </c>
      <c r="T40" s="13" t="str">
        <f>IFERROR(VLOOKUP(E40,VWGP!CC:CM,11,FALSE),"")</f>
        <v/>
      </c>
      <c r="U40" s="19"/>
      <c r="V40" s="20" t="e">
        <f>IF(#REF!="","",#REF!)</f>
        <v>#REF!</v>
      </c>
      <c r="W40" s="20" t="e">
        <f>IF(#REF!="","",#REF!)</f>
        <v>#REF!</v>
      </c>
      <c r="X40" s="20" t="e">
        <f>IF(#REF!="","",#REF!)</f>
        <v>#REF!</v>
      </c>
      <c r="Y40" s="20" t="e">
        <f>IF(#REF!="","",#REF!)</f>
        <v>#REF!</v>
      </c>
      <c r="Z40" s="20" t="e">
        <f>IF(#REF!="","",#REF!)</f>
        <v>#REF!</v>
      </c>
      <c r="AA40" s="20" t="e">
        <f>IF(#REF!="","",#REF!)</f>
        <v>#REF!</v>
      </c>
      <c r="AB40" s="21" t="str">
        <f t="shared" si="26"/>
        <v/>
      </c>
      <c r="AC40" s="21" t="str">
        <f t="shared" si="27"/>
        <v/>
      </c>
      <c r="AD40" s="21" t="str">
        <f t="shared" si="28"/>
        <v/>
      </c>
      <c r="AE40" s="21" t="str">
        <f t="shared" si="29"/>
        <v/>
      </c>
      <c r="AF40" s="20">
        <f t="shared" si="30"/>
        <v>50</v>
      </c>
      <c r="AG40" s="20">
        <f t="shared" si="31"/>
        <v>3</v>
      </c>
      <c r="AH40" s="20">
        <f t="shared" si="32"/>
        <v>50</v>
      </c>
      <c r="AI40" s="20">
        <f t="shared" si="33"/>
        <v>21</v>
      </c>
      <c r="AJ40" s="20" t="str">
        <f t="shared" si="34"/>
        <v/>
      </c>
      <c r="AK40" s="20" t="str">
        <f t="shared" si="35"/>
        <v/>
      </c>
      <c r="AL40" s="20" t="e">
        <f>IF(#REF!="","",#REF!)</f>
        <v>#REF!</v>
      </c>
      <c r="AM40" s="18" t="e">
        <f t="shared" si="36"/>
        <v>#REF!</v>
      </c>
      <c r="AN40" s="21" t="e">
        <f t="shared" si="37"/>
        <v>#REF!</v>
      </c>
      <c r="AO40" s="21" t="e">
        <f t="shared" si="38"/>
        <v>#REF!</v>
      </c>
      <c r="AP40" s="21" t="str">
        <f t="shared" si="39"/>
        <v>N</v>
      </c>
      <c r="AQ40" s="21" t="e">
        <f t="shared" si="40"/>
        <v>#REF!</v>
      </c>
      <c r="AR40" s="21" t="e">
        <f t="shared" si="41"/>
        <v>#REF!</v>
      </c>
      <c r="AS40" s="21" t="str">
        <f t="shared" si="42"/>
        <v>Y</v>
      </c>
      <c r="AT40" s="79">
        <f t="shared" si="43"/>
        <v>1</v>
      </c>
      <c r="AU40" s="172">
        <v>37</v>
      </c>
      <c r="AV40" s="33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7.25" customHeight="1" x14ac:dyDescent="0.3">
      <c r="A41" s="171"/>
      <c r="B41" s="98">
        <v>38</v>
      </c>
      <c r="C41" s="88">
        <f t="shared" si="22"/>
        <v>0</v>
      </c>
      <c r="D41" s="98">
        <v>38</v>
      </c>
      <c r="E41" s="24" t="s">
        <v>122</v>
      </c>
      <c r="F41" s="25">
        <f t="shared" si="23"/>
        <v>120</v>
      </c>
      <c r="G41" s="16">
        <f t="shared" si="24"/>
        <v>0</v>
      </c>
      <c r="H41" s="17">
        <f t="shared" si="25"/>
        <v>120</v>
      </c>
      <c r="I41" s="18" t="str">
        <f>IFERROR(VLOOKUP(E41,MNF!B:I,2,FALSE),"")</f>
        <v/>
      </c>
      <c r="J41" s="13">
        <f>IFERROR(VLOOKUP(E41,VWGP!C:O,13,FALSE),"")</f>
        <v>6</v>
      </c>
      <c r="K41" s="18" t="str">
        <f>IFERROR(VLOOKUP(E41,MNF!B:I,3,FALSE),"")</f>
        <v/>
      </c>
      <c r="L41" s="13">
        <f>IFERROR(VLOOKUP(E41,VWGP!S:AE,13,FALSE),"")</f>
        <v>50</v>
      </c>
      <c r="M41" s="18" t="str">
        <f>IFERROR(VLOOKUP(E41,MNF!B:I,4,FALSE),"")</f>
        <v/>
      </c>
      <c r="N41" s="13">
        <f>IFERROR(VLOOKUP(E41,VWGP!AI:AU,13,FALSE),"")</f>
        <v>50</v>
      </c>
      <c r="O41" s="18" t="str">
        <f>IFERROR(VLOOKUP(E41,MNF!B:I,5,FALSE),"")</f>
        <v/>
      </c>
      <c r="P41" s="13">
        <f>IFERROR(VLOOKUP(E41,VWGP!AY:BK,13,FALSE),"")</f>
        <v>14</v>
      </c>
      <c r="Q41" s="18" t="str">
        <f>IFERROR(VLOOKUP(E41,MNF!B:I,6,FALSE),"")</f>
        <v/>
      </c>
      <c r="R41" s="13" t="str">
        <f>IFERROR(VLOOKUP(E41,VWGP!BO:BY,11,FALSE),"")</f>
        <v/>
      </c>
      <c r="S41" s="13" t="str">
        <f>IFERROR(VLOOKUP(E41,MNF!B:I,7,FALSE),"")</f>
        <v/>
      </c>
      <c r="T41" s="13" t="str">
        <f>IFERROR(VLOOKUP(E41,VWGP!CC:CM,11,FALSE),"")</f>
        <v/>
      </c>
      <c r="U41" s="19"/>
      <c r="V41" s="20" t="e">
        <f>IF(#REF!="","",#REF!)</f>
        <v>#REF!</v>
      </c>
      <c r="W41" s="20" t="e">
        <f>IF(#REF!="","",#REF!)</f>
        <v>#REF!</v>
      </c>
      <c r="X41" s="20" t="e">
        <f>IF(#REF!="","",#REF!)</f>
        <v>#REF!</v>
      </c>
      <c r="Y41" s="20" t="e">
        <f>IF(#REF!="","",#REF!)</f>
        <v>#REF!</v>
      </c>
      <c r="Z41" s="20" t="e">
        <f>IF(#REF!="","",#REF!)</f>
        <v>#REF!</v>
      </c>
      <c r="AA41" s="20" t="e">
        <f>IF(#REF!="","",#REF!)</f>
        <v>#REF!</v>
      </c>
      <c r="AB41" s="21" t="str">
        <f t="shared" si="26"/>
        <v/>
      </c>
      <c r="AC41" s="21" t="str">
        <f t="shared" si="27"/>
        <v/>
      </c>
      <c r="AD41" s="21" t="str">
        <f t="shared" si="28"/>
        <v/>
      </c>
      <c r="AE41" s="21" t="str">
        <f t="shared" si="29"/>
        <v/>
      </c>
      <c r="AF41" s="20">
        <f t="shared" si="30"/>
        <v>6</v>
      </c>
      <c r="AG41" s="20">
        <f t="shared" si="31"/>
        <v>50</v>
      </c>
      <c r="AH41" s="20">
        <f t="shared" si="32"/>
        <v>50</v>
      </c>
      <c r="AI41" s="20">
        <f t="shared" si="33"/>
        <v>14</v>
      </c>
      <c r="AJ41" s="20" t="str">
        <f t="shared" si="34"/>
        <v/>
      </c>
      <c r="AK41" s="20" t="str">
        <f t="shared" si="35"/>
        <v/>
      </c>
      <c r="AL41" s="20" t="e">
        <f>IF(#REF!="","",#REF!)</f>
        <v>#REF!</v>
      </c>
      <c r="AM41" s="18" t="e">
        <f t="shared" si="36"/>
        <v>#REF!</v>
      </c>
      <c r="AN41" s="21" t="e">
        <f t="shared" si="37"/>
        <v>#REF!</v>
      </c>
      <c r="AO41" s="21" t="e">
        <f t="shared" si="38"/>
        <v>#REF!</v>
      </c>
      <c r="AP41" s="21" t="str">
        <f t="shared" si="39"/>
        <v>N</v>
      </c>
      <c r="AQ41" s="21" t="e">
        <f t="shared" si="40"/>
        <v>#REF!</v>
      </c>
      <c r="AR41" s="21" t="e">
        <f t="shared" si="41"/>
        <v>#REF!</v>
      </c>
      <c r="AS41" s="21" t="str">
        <f t="shared" si="42"/>
        <v>Y</v>
      </c>
      <c r="AT41" s="79">
        <f t="shared" si="43"/>
        <v>1</v>
      </c>
      <c r="AU41" s="172">
        <v>38</v>
      </c>
      <c r="AV41" s="33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7.25" customHeight="1" x14ac:dyDescent="0.3">
      <c r="A42" s="171"/>
      <c r="B42" s="98">
        <v>39</v>
      </c>
      <c r="C42" s="88">
        <f t="shared" si="22"/>
        <v>0</v>
      </c>
      <c r="D42" s="98">
        <v>39</v>
      </c>
      <c r="E42" s="24" t="s">
        <v>36</v>
      </c>
      <c r="F42" s="25">
        <f t="shared" si="23"/>
        <v>114</v>
      </c>
      <c r="G42" s="16">
        <f t="shared" si="24"/>
        <v>0</v>
      </c>
      <c r="H42" s="17">
        <f t="shared" si="25"/>
        <v>114</v>
      </c>
      <c r="I42" s="18" t="str">
        <f>IFERROR(VLOOKUP(E42,MNF!B:I,2,FALSE),"")</f>
        <v/>
      </c>
      <c r="J42" s="13">
        <f>IFERROR(VLOOKUP(E42,VWGP!C:O,13,FALSE),"")</f>
        <v>50</v>
      </c>
      <c r="K42" s="18" t="str">
        <f>IFERROR(VLOOKUP(E42,MNF!B:I,3,FALSE),"")</f>
        <v/>
      </c>
      <c r="L42" s="13">
        <f>IFERROR(VLOOKUP(E42,VWGP!S:AE,13,FALSE),"")</f>
        <v>38</v>
      </c>
      <c r="M42" s="18" t="str">
        <f>IFERROR(VLOOKUP(E42,MNF!B:I,4,FALSE),"")</f>
        <v/>
      </c>
      <c r="N42" s="13">
        <f>IFERROR(VLOOKUP(E42,VWGP!AI:AU,13,FALSE),"")</f>
        <v>21</v>
      </c>
      <c r="O42" s="18" t="str">
        <f>IFERROR(VLOOKUP(E42,MNF!B:I,5,FALSE),"")</f>
        <v/>
      </c>
      <c r="P42" s="13">
        <f>IFERROR(VLOOKUP(E42,VWGP!AY:BK,13,FALSE),"")</f>
        <v>5</v>
      </c>
      <c r="Q42" s="18" t="str">
        <f>IFERROR(VLOOKUP(E42,MNF!B:I,6,FALSE),"")</f>
        <v/>
      </c>
      <c r="R42" s="13" t="str">
        <f>IFERROR(VLOOKUP(E42,VWGP!BO:BY,11,FALSE),"")</f>
        <v/>
      </c>
      <c r="S42" s="13" t="str">
        <f>IFERROR(VLOOKUP(E42,MNF!B:I,7,FALSE),"")</f>
        <v/>
      </c>
      <c r="T42" s="13" t="str">
        <f>IFERROR(VLOOKUP(E42,VWGP!CC:CM,11,FALSE),"")</f>
        <v/>
      </c>
      <c r="U42" s="19"/>
      <c r="V42" s="20" t="e">
        <f>IF(#REF!="","",#REF!)</f>
        <v>#REF!</v>
      </c>
      <c r="W42" s="20" t="e">
        <f>IF(#REF!="","",#REF!)</f>
        <v>#REF!</v>
      </c>
      <c r="X42" s="20" t="e">
        <f>IF(#REF!="","",#REF!)</f>
        <v>#REF!</v>
      </c>
      <c r="Y42" s="20" t="e">
        <f>IF(#REF!="","",#REF!)</f>
        <v>#REF!</v>
      </c>
      <c r="Z42" s="20" t="e">
        <f>IF(#REF!="","",#REF!)</f>
        <v>#REF!</v>
      </c>
      <c r="AA42" s="20" t="e">
        <f>IF(#REF!="","",#REF!)</f>
        <v>#REF!</v>
      </c>
      <c r="AB42" s="21" t="str">
        <f t="shared" si="26"/>
        <v/>
      </c>
      <c r="AC42" s="21" t="str">
        <f t="shared" si="27"/>
        <v/>
      </c>
      <c r="AD42" s="21" t="str">
        <f t="shared" si="28"/>
        <v/>
      </c>
      <c r="AE42" s="21" t="str">
        <f t="shared" si="29"/>
        <v/>
      </c>
      <c r="AF42" s="20">
        <f t="shared" si="30"/>
        <v>50</v>
      </c>
      <c r="AG42" s="20">
        <f t="shared" si="31"/>
        <v>38</v>
      </c>
      <c r="AH42" s="20">
        <f t="shared" si="32"/>
        <v>21</v>
      </c>
      <c r="AI42" s="20">
        <f t="shared" si="33"/>
        <v>5</v>
      </c>
      <c r="AJ42" s="20" t="str">
        <f t="shared" si="34"/>
        <v/>
      </c>
      <c r="AK42" s="20" t="str">
        <f t="shared" si="35"/>
        <v/>
      </c>
      <c r="AL42" s="20" t="e">
        <f>IF(#REF!="","",#REF!)</f>
        <v>#REF!</v>
      </c>
      <c r="AM42" s="18" t="e">
        <f t="shared" si="36"/>
        <v>#REF!</v>
      </c>
      <c r="AN42" s="21" t="e">
        <f t="shared" si="37"/>
        <v>#REF!</v>
      </c>
      <c r="AO42" s="21" t="e">
        <f t="shared" si="38"/>
        <v>#REF!</v>
      </c>
      <c r="AP42" s="21" t="str">
        <f t="shared" si="39"/>
        <v>N</v>
      </c>
      <c r="AQ42" s="21" t="e">
        <f t="shared" si="40"/>
        <v>#REF!</v>
      </c>
      <c r="AR42" s="21" t="e">
        <f t="shared" si="41"/>
        <v>#REF!</v>
      </c>
      <c r="AS42" s="21" t="str">
        <f t="shared" si="42"/>
        <v>Y</v>
      </c>
      <c r="AT42" s="79">
        <f t="shared" si="43"/>
        <v>1</v>
      </c>
      <c r="AU42" s="172">
        <v>39</v>
      </c>
      <c r="AV42" s="33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7.25" customHeight="1" x14ac:dyDescent="0.3">
      <c r="A43" s="171"/>
      <c r="B43" s="98">
        <v>40</v>
      </c>
      <c r="C43" s="88">
        <f t="shared" si="22"/>
        <v>0</v>
      </c>
      <c r="D43" s="98">
        <v>40</v>
      </c>
      <c r="E43" s="54" t="s">
        <v>74</v>
      </c>
      <c r="F43" s="25">
        <f t="shared" si="23"/>
        <v>112</v>
      </c>
      <c r="G43" s="16">
        <f t="shared" si="24"/>
        <v>0</v>
      </c>
      <c r="H43" s="17">
        <f t="shared" si="25"/>
        <v>112</v>
      </c>
      <c r="I43" s="18" t="str">
        <f>IFERROR(VLOOKUP(E43,MNF!B:I,2,FALSE),"")</f>
        <v/>
      </c>
      <c r="J43" s="13">
        <f>IFERROR(VLOOKUP(E43,VWGP!C:O,13,FALSE),"")</f>
        <v>12</v>
      </c>
      <c r="K43" s="18" t="str">
        <f>IFERROR(VLOOKUP(E43,MNF!B:I,3,FALSE),"")</f>
        <v/>
      </c>
      <c r="L43" s="13">
        <f>IFERROR(VLOOKUP(E43,VWGP!S:AE,13,FALSE),"")</f>
        <v>50</v>
      </c>
      <c r="M43" s="18" t="str">
        <f>IFERROR(VLOOKUP(E43,MNF!B:I,4,FALSE),"")</f>
        <v/>
      </c>
      <c r="N43" s="13" t="str">
        <f>IFERROR(VLOOKUP(E43,VWGP!AI:AU,13,FALSE),"")</f>
        <v/>
      </c>
      <c r="O43" s="18" t="str">
        <f>IFERROR(VLOOKUP(E43,MNF!B:I,5,FALSE),"")</f>
        <v/>
      </c>
      <c r="P43" s="13">
        <f>IFERROR(VLOOKUP(E43,VWGP!AY:BK,13,FALSE),"")</f>
        <v>50</v>
      </c>
      <c r="Q43" s="18" t="str">
        <f>IFERROR(VLOOKUP(E43,MNF!B:I,6,FALSE),"")</f>
        <v/>
      </c>
      <c r="R43" s="13" t="str">
        <f>IFERROR(VLOOKUP(E43,VWGP!BO:BY,11,FALSE),"")</f>
        <v/>
      </c>
      <c r="S43" s="13" t="str">
        <f>IFERROR(VLOOKUP(E43,MNF!B:I,7,FALSE),"")</f>
        <v/>
      </c>
      <c r="T43" s="13" t="str">
        <f>IFERROR(VLOOKUP(E43,VWGP!CC:CM,11,FALSE),"")</f>
        <v/>
      </c>
      <c r="U43" s="19"/>
      <c r="V43" s="20" t="e">
        <f>IF(#REF!="","",#REF!)</f>
        <v>#REF!</v>
      </c>
      <c r="W43" s="20" t="e">
        <f>IF(#REF!="","",#REF!)</f>
        <v>#REF!</v>
      </c>
      <c r="X43" s="20" t="e">
        <f>IF(#REF!="","",#REF!)</f>
        <v>#REF!</v>
      </c>
      <c r="Y43" s="20" t="e">
        <f>IF(#REF!="","",#REF!)</f>
        <v>#REF!</v>
      </c>
      <c r="Z43" s="20" t="e">
        <f>IF(#REF!="","",#REF!)</f>
        <v>#REF!</v>
      </c>
      <c r="AA43" s="20" t="e">
        <f>IF(#REF!="","",#REF!)</f>
        <v>#REF!</v>
      </c>
      <c r="AB43" s="21" t="str">
        <f t="shared" si="26"/>
        <v/>
      </c>
      <c r="AC43" s="21" t="str">
        <f t="shared" si="27"/>
        <v/>
      </c>
      <c r="AD43" s="21" t="str">
        <f t="shared" si="28"/>
        <v/>
      </c>
      <c r="AE43" s="21" t="str">
        <f t="shared" si="29"/>
        <v/>
      </c>
      <c r="AF43" s="20">
        <f t="shared" si="30"/>
        <v>12</v>
      </c>
      <c r="AG43" s="20">
        <f t="shared" si="31"/>
        <v>50</v>
      </c>
      <c r="AH43" s="20" t="str">
        <f t="shared" si="32"/>
        <v/>
      </c>
      <c r="AI43" s="20">
        <f t="shared" si="33"/>
        <v>50</v>
      </c>
      <c r="AJ43" s="20" t="str">
        <f t="shared" si="34"/>
        <v/>
      </c>
      <c r="AK43" s="20" t="str">
        <f t="shared" si="35"/>
        <v/>
      </c>
      <c r="AL43" s="20" t="e">
        <f>IF(#REF!="","",#REF!)</f>
        <v>#REF!</v>
      </c>
      <c r="AM43" s="18" t="e">
        <f t="shared" si="36"/>
        <v>#REF!</v>
      </c>
      <c r="AN43" s="21" t="e">
        <f t="shared" si="37"/>
        <v>#REF!</v>
      </c>
      <c r="AO43" s="21" t="e">
        <f t="shared" si="38"/>
        <v>#REF!</v>
      </c>
      <c r="AP43" s="21" t="str">
        <f t="shared" si="39"/>
        <v>N</v>
      </c>
      <c r="AQ43" s="21" t="e">
        <f t="shared" si="40"/>
        <v>#REF!</v>
      </c>
      <c r="AR43" s="21" t="e">
        <f t="shared" si="41"/>
        <v>#REF!</v>
      </c>
      <c r="AS43" s="21" t="str">
        <f t="shared" si="42"/>
        <v>Y</v>
      </c>
      <c r="AT43" s="79">
        <f t="shared" si="43"/>
        <v>1</v>
      </c>
      <c r="AU43" s="172">
        <v>40</v>
      </c>
      <c r="AV43" s="33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7.25" customHeight="1" x14ac:dyDescent="0.3">
      <c r="A44" s="171"/>
      <c r="B44" s="98">
        <v>41</v>
      </c>
      <c r="C44" s="88">
        <f t="shared" si="22"/>
        <v>0</v>
      </c>
      <c r="D44" s="98">
        <v>41</v>
      </c>
      <c r="E44" s="24" t="s">
        <v>60</v>
      </c>
      <c r="F44" s="25">
        <f t="shared" si="23"/>
        <v>102</v>
      </c>
      <c r="G44" s="16">
        <f t="shared" si="24"/>
        <v>0</v>
      </c>
      <c r="H44" s="17">
        <f t="shared" si="25"/>
        <v>102</v>
      </c>
      <c r="I44" s="18" t="str">
        <f>IFERROR(VLOOKUP(E44,MNF!B:I,2,FALSE),"")</f>
        <v/>
      </c>
      <c r="J44" s="13">
        <f>IFERROR(VLOOKUP(E44,VWGP!C:O,13,FALSE),"")</f>
        <v>6</v>
      </c>
      <c r="K44" s="18" t="str">
        <f>IFERROR(VLOOKUP(E44,MNF!B:I,3,FALSE),"")</f>
        <v/>
      </c>
      <c r="L44" s="13">
        <f>IFERROR(VLOOKUP(E44,VWGP!S:AE,13,FALSE),"")</f>
        <v>46</v>
      </c>
      <c r="M44" s="18" t="str">
        <f>IFERROR(VLOOKUP(E44,MNF!B:I,4,FALSE),"")</f>
        <v/>
      </c>
      <c r="N44" s="13" t="str">
        <f>IFERROR(VLOOKUP(E44,VWGP!AI:AU,13,FALSE),"")</f>
        <v/>
      </c>
      <c r="O44" s="18" t="str">
        <f>IFERROR(VLOOKUP(E44,MNF!B:I,5,FALSE),"")</f>
        <v/>
      </c>
      <c r="P44" s="13">
        <f>IFERROR(VLOOKUP(E44,VWGP!AY:BK,13,FALSE),"")</f>
        <v>50</v>
      </c>
      <c r="Q44" s="18" t="str">
        <f>IFERROR(VLOOKUP(E44,MNF!B:I,6,FALSE),"")</f>
        <v/>
      </c>
      <c r="R44" s="13" t="str">
        <f>IFERROR(VLOOKUP(E44,VWGP!BO:BY,11,FALSE),"")</f>
        <v/>
      </c>
      <c r="S44" s="13" t="str">
        <f>IFERROR(VLOOKUP(E44,MNF!B:I,7,FALSE),"")</f>
        <v/>
      </c>
      <c r="T44" s="13" t="str">
        <f>IFERROR(VLOOKUP(E44,VWGP!CC:CM,11,FALSE),"")</f>
        <v/>
      </c>
      <c r="U44" s="19"/>
      <c r="V44" s="20" t="e">
        <f>IF(#REF!="","",#REF!)</f>
        <v>#REF!</v>
      </c>
      <c r="W44" s="20" t="e">
        <f>IF(#REF!="","",#REF!)</f>
        <v>#REF!</v>
      </c>
      <c r="X44" s="20" t="e">
        <f>IF(#REF!="","",#REF!)</f>
        <v>#REF!</v>
      </c>
      <c r="Y44" s="20" t="e">
        <f>IF(#REF!="","",#REF!)</f>
        <v>#REF!</v>
      </c>
      <c r="Z44" s="20" t="e">
        <f>IF(#REF!="","",#REF!)</f>
        <v>#REF!</v>
      </c>
      <c r="AA44" s="20" t="e">
        <f>IF(#REF!="","",#REF!)</f>
        <v>#REF!</v>
      </c>
      <c r="AB44" s="21" t="str">
        <f t="shared" si="26"/>
        <v/>
      </c>
      <c r="AC44" s="21" t="str">
        <f t="shared" si="27"/>
        <v/>
      </c>
      <c r="AD44" s="21" t="str">
        <f t="shared" si="28"/>
        <v/>
      </c>
      <c r="AE44" s="21" t="str">
        <f t="shared" si="29"/>
        <v/>
      </c>
      <c r="AF44" s="20">
        <f t="shared" si="30"/>
        <v>6</v>
      </c>
      <c r="AG44" s="20">
        <f t="shared" si="31"/>
        <v>46</v>
      </c>
      <c r="AH44" s="20" t="str">
        <f t="shared" si="32"/>
        <v/>
      </c>
      <c r="AI44" s="20">
        <f t="shared" si="33"/>
        <v>50</v>
      </c>
      <c r="AJ44" s="20" t="str">
        <f t="shared" si="34"/>
        <v/>
      </c>
      <c r="AK44" s="20" t="str">
        <f t="shared" si="35"/>
        <v/>
      </c>
      <c r="AL44" s="20" t="e">
        <f>IF(#REF!="","",#REF!)</f>
        <v>#REF!</v>
      </c>
      <c r="AM44" s="18" t="e">
        <f t="shared" si="36"/>
        <v>#REF!</v>
      </c>
      <c r="AN44" s="21" t="e">
        <f t="shared" si="37"/>
        <v>#REF!</v>
      </c>
      <c r="AO44" s="21" t="e">
        <f t="shared" si="38"/>
        <v>#REF!</v>
      </c>
      <c r="AP44" s="21" t="str">
        <f t="shared" si="39"/>
        <v>N</v>
      </c>
      <c r="AQ44" s="21" t="e">
        <f t="shared" si="40"/>
        <v>#REF!</v>
      </c>
      <c r="AR44" s="21" t="e">
        <f t="shared" si="41"/>
        <v>#REF!</v>
      </c>
      <c r="AS44" s="21" t="str">
        <f t="shared" si="42"/>
        <v>Y</v>
      </c>
      <c r="AT44" s="79">
        <f t="shared" si="43"/>
        <v>1</v>
      </c>
      <c r="AU44" s="172">
        <v>41</v>
      </c>
      <c r="AV44" s="33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7.25" customHeight="1" x14ac:dyDescent="0.3">
      <c r="A45" s="171"/>
      <c r="B45" s="98">
        <v>42</v>
      </c>
      <c r="C45" s="88">
        <f t="shared" si="22"/>
        <v>0</v>
      </c>
      <c r="D45" s="98">
        <v>42</v>
      </c>
      <c r="E45" s="24" t="s">
        <v>32</v>
      </c>
      <c r="F45" s="25">
        <f t="shared" si="23"/>
        <v>100</v>
      </c>
      <c r="G45" s="16">
        <f t="shared" si="24"/>
        <v>0</v>
      </c>
      <c r="H45" s="17">
        <f t="shared" si="25"/>
        <v>100</v>
      </c>
      <c r="I45" s="18" t="str">
        <f>IFERROR(VLOOKUP(E45,MNF!B:I,2,FALSE),"")</f>
        <v/>
      </c>
      <c r="J45" s="13" t="str">
        <f>IFERROR(VLOOKUP(E45,VWGP!C:O,13,FALSE),"")</f>
        <v/>
      </c>
      <c r="K45" s="18" t="str">
        <f>IFERROR(VLOOKUP(E45,MNF!B:I,3,FALSE),"")</f>
        <v/>
      </c>
      <c r="L45" s="13">
        <f>IFERROR(VLOOKUP(E45,VWGP!S:AE,13,FALSE),"")</f>
        <v>50</v>
      </c>
      <c r="M45" s="18" t="str">
        <f>IFERROR(VLOOKUP(E45,MNF!B:I,4,FALSE),"")</f>
        <v/>
      </c>
      <c r="N45" s="13" t="str">
        <f>IFERROR(VLOOKUP(E45,VWGP!AI:AU,13,FALSE),"")</f>
        <v/>
      </c>
      <c r="O45" s="18" t="str">
        <f>IFERROR(VLOOKUP(E45,MNF!B:I,5,FALSE),"")</f>
        <v/>
      </c>
      <c r="P45" s="13">
        <f>IFERROR(VLOOKUP(E45,VWGP!AY:BK,13,FALSE),"")</f>
        <v>50</v>
      </c>
      <c r="Q45" s="18" t="str">
        <f>IFERROR(VLOOKUP(E45,MNF!B:I,6,FALSE),"")</f>
        <v/>
      </c>
      <c r="R45" s="13" t="str">
        <f>IFERROR(VLOOKUP(E45,VWGP!BO:BY,11,FALSE),"")</f>
        <v/>
      </c>
      <c r="S45" s="13" t="str">
        <f>IFERROR(VLOOKUP(E45,MNF!B:I,7,FALSE),"")</f>
        <v/>
      </c>
      <c r="T45" s="13" t="str">
        <f>IFERROR(VLOOKUP(E45,VWGP!CC:CM,11,FALSE),"")</f>
        <v/>
      </c>
      <c r="U45" s="19"/>
      <c r="V45" s="20" t="e">
        <f>IF(#REF!="","",#REF!)</f>
        <v>#REF!</v>
      </c>
      <c r="W45" s="20" t="e">
        <f>IF(#REF!="","",#REF!)</f>
        <v>#REF!</v>
      </c>
      <c r="X45" s="20" t="e">
        <f>IF(#REF!="","",#REF!)</f>
        <v>#REF!</v>
      </c>
      <c r="Y45" s="20" t="e">
        <f>IF(#REF!="","",#REF!)</f>
        <v>#REF!</v>
      </c>
      <c r="Z45" s="20" t="e">
        <f>IF(#REF!="","",#REF!)</f>
        <v>#REF!</v>
      </c>
      <c r="AA45" s="20" t="e">
        <f>IF(#REF!="","",#REF!)</f>
        <v>#REF!</v>
      </c>
      <c r="AB45" s="21" t="str">
        <f t="shared" si="26"/>
        <v/>
      </c>
      <c r="AC45" s="21" t="str">
        <f t="shared" si="27"/>
        <v/>
      </c>
      <c r="AD45" s="21" t="str">
        <f t="shared" si="28"/>
        <v/>
      </c>
      <c r="AE45" s="21" t="str">
        <f t="shared" si="29"/>
        <v/>
      </c>
      <c r="AF45" s="20" t="str">
        <f t="shared" si="30"/>
        <v/>
      </c>
      <c r="AG45" s="20">
        <f t="shared" si="31"/>
        <v>50</v>
      </c>
      <c r="AH45" s="20" t="str">
        <f t="shared" si="32"/>
        <v/>
      </c>
      <c r="AI45" s="20">
        <f t="shared" si="33"/>
        <v>50</v>
      </c>
      <c r="AJ45" s="20" t="str">
        <f t="shared" si="34"/>
        <v/>
      </c>
      <c r="AK45" s="20" t="str">
        <f t="shared" si="35"/>
        <v/>
      </c>
      <c r="AL45" s="20" t="e">
        <f>IF(#REF!="","",#REF!)</f>
        <v>#REF!</v>
      </c>
      <c r="AM45" s="18" t="e">
        <f t="shared" si="36"/>
        <v>#REF!</v>
      </c>
      <c r="AN45" s="21" t="e">
        <f t="shared" si="37"/>
        <v>#REF!</v>
      </c>
      <c r="AO45" s="21" t="str">
        <f t="shared" si="38"/>
        <v/>
      </c>
      <c r="AP45" s="21" t="str">
        <f t="shared" si="39"/>
        <v>N</v>
      </c>
      <c r="AQ45" s="21" t="e">
        <f t="shared" si="40"/>
        <v>#REF!</v>
      </c>
      <c r="AR45" s="21" t="e">
        <f t="shared" si="41"/>
        <v>#REF!</v>
      </c>
      <c r="AS45" s="21" t="str">
        <f t="shared" si="42"/>
        <v>Y</v>
      </c>
      <c r="AT45" s="79">
        <f t="shared" si="43"/>
        <v>1</v>
      </c>
      <c r="AU45" s="172">
        <v>42</v>
      </c>
      <c r="AV45" s="33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7.25" customHeight="1" x14ac:dyDescent="0.3">
      <c r="A46" s="171"/>
      <c r="B46" s="98">
        <v>42</v>
      </c>
      <c r="C46" s="88">
        <f t="shared" si="22"/>
        <v>0</v>
      </c>
      <c r="D46" s="98">
        <v>42</v>
      </c>
      <c r="E46" s="24" t="s">
        <v>35</v>
      </c>
      <c r="F46" s="25">
        <f t="shared" si="23"/>
        <v>100</v>
      </c>
      <c r="G46" s="16">
        <f t="shared" si="24"/>
        <v>0</v>
      </c>
      <c r="H46" s="17">
        <f t="shared" si="25"/>
        <v>100</v>
      </c>
      <c r="I46" s="18" t="str">
        <f>IFERROR(VLOOKUP(E46,MNF!B:I,2,FALSE),"")</f>
        <v/>
      </c>
      <c r="J46" s="13" t="str">
        <f>IFERROR(VLOOKUP(E46,VWGP!C:O,13,FALSE),"")</f>
        <v/>
      </c>
      <c r="K46" s="18" t="str">
        <f>IFERROR(VLOOKUP(E46,MNF!B:I,3,FALSE),"")</f>
        <v/>
      </c>
      <c r="L46" s="13">
        <f>IFERROR(VLOOKUP(E46,VWGP!S:AE,13,FALSE),"")</f>
        <v>50</v>
      </c>
      <c r="M46" s="18" t="str">
        <f>IFERROR(VLOOKUP(E46,MNF!B:I,4,FALSE),"")</f>
        <v/>
      </c>
      <c r="N46" s="13" t="str">
        <f>IFERROR(VLOOKUP(E46,VWGP!AI:AU,13,FALSE),"")</f>
        <v/>
      </c>
      <c r="O46" s="18" t="str">
        <f>IFERROR(VLOOKUP(E46,MNF!B:I,5,FALSE),"")</f>
        <v/>
      </c>
      <c r="P46" s="13">
        <f>IFERROR(VLOOKUP(E46,VWGP!AY:BK,13,FALSE),"")</f>
        <v>50</v>
      </c>
      <c r="Q46" s="18" t="str">
        <f>IFERROR(VLOOKUP(E46,MNF!B:I,6,FALSE),"")</f>
        <v/>
      </c>
      <c r="R46" s="13" t="str">
        <f>IFERROR(VLOOKUP(E46,VWGP!BO:BY,11,FALSE),"")</f>
        <v/>
      </c>
      <c r="S46" s="13" t="str">
        <f>IFERROR(VLOOKUP(E46,MNF!B:I,7,FALSE),"")</f>
        <v/>
      </c>
      <c r="T46" s="13" t="str">
        <f>IFERROR(VLOOKUP(E46,VWGP!CC:CM,11,FALSE),"")</f>
        <v/>
      </c>
      <c r="U46" s="19"/>
      <c r="V46" s="20" t="e">
        <f>IF(#REF!="","",#REF!)</f>
        <v>#REF!</v>
      </c>
      <c r="W46" s="20" t="e">
        <f>IF(#REF!="","",#REF!)</f>
        <v>#REF!</v>
      </c>
      <c r="X46" s="20" t="e">
        <f>IF(#REF!="","",#REF!)</f>
        <v>#REF!</v>
      </c>
      <c r="Y46" s="20" t="e">
        <f>IF(#REF!="","",#REF!)</f>
        <v>#REF!</v>
      </c>
      <c r="Z46" s="20" t="e">
        <f>IF(#REF!="","",#REF!)</f>
        <v>#REF!</v>
      </c>
      <c r="AA46" s="20" t="e">
        <f>IF(#REF!="","",#REF!)</f>
        <v>#REF!</v>
      </c>
      <c r="AB46" s="21" t="str">
        <f t="shared" si="26"/>
        <v/>
      </c>
      <c r="AC46" s="21" t="str">
        <f t="shared" si="27"/>
        <v/>
      </c>
      <c r="AD46" s="21" t="str">
        <f t="shared" si="28"/>
        <v/>
      </c>
      <c r="AE46" s="21" t="str">
        <f t="shared" si="29"/>
        <v/>
      </c>
      <c r="AF46" s="20" t="str">
        <f t="shared" si="30"/>
        <v/>
      </c>
      <c r="AG46" s="20">
        <f t="shared" si="31"/>
        <v>50</v>
      </c>
      <c r="AH46" s="20" t="str">
        <f t="shared" si="32"/>
        <v/>
      </c>
      <c r="AI46" s="20">
        <f t="shared" si="33"/>
        <v>50</v>
      </c>
      <c r="AJ46" s="20" t="str">
        <f t="shared" si="34"/>
        <v/>
      </c>
      <c r="AK46" s="20" t="str">
        <f t="shared" si="35"/>
        <v/>
      </c>
      <c r="AL46" s="20" t="e">
        <f>IF(#REF!="","",#REF!)</f>
        <v>#REF!</v>
      </c>
      <c r="AM46" s="18" t="e">
        <f t="shared" si="36"/>
        <v>#REF!</v>
      </c>
      <c r="AN46" s="21" t="e">
        <f t="shared" si="37"/>
        <v>#REF!</v>
      </c>
      <c r="AO46" s="21" t="str">
        <f t="shared" si="38"/>
        <v/>
      </c>
      <c r="AP46" s="21" t="str">
        <f t="shared" si="39"/>
        <v>N</v>
      </c>
      <c r="AQ46" s="21" t="e">
        <f t="shared" si="40"/>
        <v>#REF!</v>
      </c>
      <c r="AR46" s="21" t="e">
        <f t="shared" si="41"/>
        <v>#REF!</v>
      </c>
      <c r="AS46" s="21" t="str">
        <f t="shared" si="42"/>
        <v>Y</v>
      </c>
      <c r="AT46" s="79">
        <f t="shared" si="43"/>
        <v>1</v>
      </c>
      <c r="AU46" s="172">
        <v>43</v>
      </c>
      <c r="AV46" s="33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7.25" customHeight="1" x14ac:dyDescent="0.3">
      <c r="A47" s="171"/>
      <c r="B47" s="98">
        <v>42</v>
      </c>
      <c r="C47" s="88">
        <f t="shared" si="22"/>
        <v>0</v>
      </c>
      <c r="D47" s="98">
        <v>42</v>
      </c>
      <c r="E47" s="24" t="s">
        <v>71</v>
      </c>
      <c r="F47" s="25">
        <f t="shared" si="23"/>
        <v>100</v>
      </c>
      <c r="G47" s="16">
        <f t="shared" si="24"/>
        <v>0</v>
      </c>
      <c r="H47" s="17">
        <f t="shared" si="25"/>
        <v>100</v>
      </c>
      <c r="I47" s="18" t="str">
        <f>IFERROR(VLOOKUP(E47,MNF!B:I,2,FALSE),"")</f>
        <v/>
      </c>
      <c r="J47" s="13">
        <f>IFERROR(VLOOKUP(E47,VWGP!C:O,13,FALSE),"")</f>
        <v>50</v>
      </c>
      <c r="K47" s="18" t="str">
        <f>IFERROR(VLOOKUP(E47,MNF!B:I,3,FALSE),"")</f>
        <v/>
      </c>
      <c r="L47" s="13">
        <f>IFERROR(VLOOKUP(E47,VWGP!S:AE,13,FALSE),"")</f>
        <v>50</v>
      </c>
      <c r="M47" s="18" t="str">
        <f>IFERROR(VLOOKUP(E47,MNF!B:I,4,FALSE),"")</f>
        <v/>
      </c>
      <c r="N47" s="13" t="str">
        <f>IFERROR(VLOOKUP(E47,VWGP!AI:AU,13,FALSE),"")</f>
        <v/>
      </c>
      <c r="O47" s="18" t="str">
        <f>IFERROR(VLOOKUP(E47,MNF!B:I,5,FALSE),"")</f>
        <v/>
      </c>
      <c r="P47" s="13" t="str">
        <f>IFERROR(VLOOKUP(E47,VWGP!AY:BK,13,FALSE),"")</f>
        <v/>
      </c>
      <c r="Q47" s="18" t="str">
        <f>IFERROR(VLOOKUP(E47,MNF!B:I,6,FALSE),"")</f>
        <v/>
      </c>
      <c r="R47" s="13" t="str">
        <f>IFERROR(VLOOKUP(E47,VWGP!BO:BY,11,FALSE),"")</f>
        <v/>
      </c>
      <c r="S47" s="13" t="str">
        <f>IFERROR(VLOOKUP(E47,MNF!B:I,7,FALSE),"")</f>
        <v/>
      </c>
      <c r="T47" s="13" t="str">
        <f>IFERROR(VLOOKUP(E47,VWGP!CC:CM,11,FALSE),"")</f>
        <v/>
      </c>
      <c r="U47" s="19"/>
      <c r="V47" s="20" t="e">
        <f>IF(#REF!="","",#REF!)</f>
        <v>#REF!</v>
      </c>
      <c r="W47" s="20" t="e">
        <f>IF(#REF!="","",#REF!)</f>
        <v>#REF!</v>
      </c>
      <c r="X47" s="20" t="e">
        <f>IF(#REF!="","",#REF!)</f>
        <v>#REF!</v>
      </c>
      <c r="Y47" s="20" t="e">
        <f>IF(#REF!="","",#REF!)</f>
        <v>#REF!</v>
      </c>
      <c r="Z47" s="20" t="e">
        <f>IF(#REF!="","",#REF!)</f>
        <v>#REF!</v>
      </c>
      <c r="AA47" s="20" t="e">
        <f>IF(#REF!="","",#REF!)</f>
        <v>#REF!</v>
      </c>
      <c r="AB47" s="21" t="str">
        <f t="shared" si="26"/>
        <v/>
      </c>
      <c r="AC47" s="21" t="str">
        <f t="shared" si="27"/>
        <v/>
      </c>
      <c r="AD47" s="21" t="str">
        <f t="shared" si="28"/>
        <v/>
      </c>
      <c r="AE47" s="21" t="str">
        <f t="shared" si="29"/>
        <v/>
      </c>
      <c r="AF47" s="20">
        <f t="shared" si="30"/>
        <v>50</v>
      </c>
      <c r="AG47" s="20">
        <f t="shared" si="31"/>
        <v>50</v>
      </c>
      <c r="AH47" s="20" t="str">
        <f t="shared" si="32"/>
        <v/>
      </c>
      <c r="AI47" s="20" t="str">
        <f t="shared" si="33"/>
        <v/>
      </c>
      <c r="AJ47" s="20" t="str">
        <f t="shared" si="34"/>
        <v/>
      </c>
      <c r="AK47" s="20" t="str">
        <f t="shared" si="35"/>
        <v/>
      </c>
      <c r="AL47" s="20" t="e">
        <f>IF(#REF!="","",#REF!)</f>
        <v>#REF!</v>
      </c>
      <c r="AM47" s="18" t="e">
        <f t="shared" si="36"/>
        <v>#REF!</v>
      </c>
      <c r="AN47" s="21" t="e">
        <f t="shared" si="37"/>
        <v>#REF!</v>
      </c>
      <c r="AO47" s="21" t="str">
        <f t="shared" si="38"/>
        <v/>
      </c>
      <c r="AP47" s="21" t="str">
        <f t="shared" si="39"/>
        <v>N</v>
      </c>
      <c r="AQ47" s="21" t="e">
        <f t="shared" si="40"/>
        <v>#REF!</v>
      </c>
      <c r="AR47" s="21" t="e">
        <f t="shared" si="41"/>
        <v>#REF!</v>
      </c>
      <c r="AS47" s="21" t="str">
        <f t="shared" si="42"/>
        <v>Y</v>
      </c>
      <c r="AT47" s="79">
        <f t="shared" si="43"/>
        <v>1</v>
      </c>
      <c r="AU47" s="172">
        <v>44</v>
      </c>
      <c r="AV47" s="33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7.25" customHeight="1" x14ac:dyDescent="0.3">
      <c r="A48" s="171"/>
      <c r="B48" s="98">
        <v>42</v>
      </c>
      <c r="C48" s="88">
        <f t="shared" si="22"/>
        <v>0</v>
      </c>
      <c r="D48" s="98">
        <v>42</v>
      </c>
      <c r="E48" s="24" t="s">
        <v>39</v>
      </c>
      <c r="F48" s="25">
        <f t="shared" si="23"/>
        <v>100</v>
      </c>
      <c r="G48" s="16">
        <f t="shared" si="24"/>
        <v>0</v>
      </c>
      <c r="H48" s="17">
        <f t="shared" si="25"/>
        <v>100</v>
      </c>
      <c r="I48" s="18" t="str">
        <f>IFERROR(VLOOKUP(E48,MNF!B:I,2,FALSE),"")</f>
        <v/>
      </c>
      <c r="J48" s="13">
        <f>IFERROR(VLOOKUP(E48,VWGP!C:O,13,FALSE),"")</f>
        <v>50</v>
      </c>
      <c r="K48" s="18" t="str">
        <f>IFERROR(VLOOKUP(E48,MNF!B:I,3,FALSE),"")</f>
        <v/>
      </c>
      <c r="L48" s="13" t="str">
        <f>IFERROR(VLOOKUP(E48,VWGP!S:AE,13,FALSE),"")</f>
        <v/>
      </c>
      <c r="M48" s="18" t="str">
        <f>IFERROR(VLOOKUP(E48,MNF!B:I,4,FALSE),"")</f>
        <v/>
      </c>
      <c r="N48" s="13" t="str">
        <f>IFERROR(VLOOKUP(E48,VWGP!AI:AU,13,FALSE),"")</f>
        <v/>
      </c>
      <c r="O48" s="18" t="str">
        <f>IFERROR(VLOOKUP(E48,MNF!B:I,5,FALSE),"")</f>
        <v/>
      </c>
      <c r="P48" s="13">
        <f>IFERROR(VLOOKUP(E48,VWGP!AY:BK,13,FALSE),"")</f>
        <v>50</v>
      </c>
      <c r="Q48" s="18" t="str">
        <f>IFERROR(VLOOKUP(E48,MNF!B:I,6,FALSE),"")</f>
        <v/>
      </c>
      <c r="R48" s="13" t="str">
        <f>IFERROR(VLOOKUP(E48,VWGP!BO:BY,11,FALSE),"")</f>
        <v/>
      </c>
      <c r="S48" s="13" t="str">
        <f>IFERROR(VLOOKUP(E48,MNF!B:I,7,FALSE),"")</f>
        <v/>
      </c>
      <c r="T48" s="13" t="str">
        <f>IFERROR(VLOOKUP(E48,VWGP!CC:CM,11,FALSE),"")</f>
        <v/>
      </c>
      <c r="U48" s="19"/>
      <c r="V48" s="20" t="e">
        <f>IF(#REF!="","",#REF!)</f>
        <v>#REF!</v>
      </c>
      <c r="W48" s="20" t="e">
        <f>IF(#REF!="","",#REF!)</f>
        <v>#REF!</v>
      </c>
      <c r="X48" s="20" t="e">
        <f>IF(#REF!="","",#REF!)</f>
        <v>#REF!</v>
      </c>
      <c r="Y48" s="20" t="e">
        <f>IF(#REF!="","",#REF!)</f>
        <v>#REF!</v>
      </c>
      <c r="Z48" s="20" t="e">
        <f>IF(#REF!="","",#REF!)</f>
        <v>#REF!</v>
      </c>
      <c r="AA48" s="20" t="e">
        <f>IF(#REF!="","",#REF!)</f>
        <v>#REF!</v>
      </c>
      <c r="AB48" s="21" t="str">
        <f t="shared" si="26"/>
        <v/>
      </c>
      <c r="AC48" s="21" t="str">
        <f t="shared" si="27"/>
        <v/>
      </c>
      <c r="AD48" s="21" t="str">
        <f t="shared" si="28"/>
        <v/>
      </c>
      <c r="AE48" s="21" t="str">
        <f t="shared" si="29"/>
        <v/>
      </c>
      <c r="AF48" s="20">
        <f t="shared" si="30"/>
        <v>50</v>
      </c>
      <c r="AG48" s="20" t="str">
        <f t="shared" si="31"/>
        <v/>
      </c>
      <c r="AH48" s="20" t="str">
        <f t="shared" si="32"/>
        <v/>
      </c>
      <c r="AI48" s="20">
        <f t="shared" si="33"/>
        <v>50</v>
      </c>
      <c r="AJ48" s="20" t="str">
        <f t="shared" si="34"/>
        <v/>
      </c>
      <c r="AK48" s="20" t="str">
        <f t="shared" si="35"/>
        <v/>
      </c>
      <c r="AL48" s="20" t="e">
        <f>IF(#REF!="","",#REF!)</f>
        <v>#REF!</v>
      </c>
      <c r="AM48" s="18" t="e">
        <f t="shared" si="36"/>
        <v>#REF!</v>
      </c>
      <c r="AN48" s="21" t="e">
        <f t="shared" si="37"/>
        <v>#REF!</v>
      </c>
      <c r="AO48" s="21" t="str">
        <f t="shared" si="38"/>
        <v/>
      </c>
      <c r="AP48" s="21" t="str">
        <f t="shared" si="39"/>
        <v>N</v>
      </c>
      <c r="AQ48" s="21" t="e">
        <f t="shared" si="40"/>
        <v>#REF!</v>
      </c>
      <c r="AR48" s="21" t="e">
        <f t="shared" si="41"/>
        <v>#REF!</v>
      </c>
      <c r="AS48" s="21" t="str">
        <f t="shared" si="42"/>
        <v>Y</v>
      </c>
      <c r="AT48" s="79">
        <f t="shared" si="43"/>
        <v>1</v>
      </c>
      <c r="AU48" s="172">
        <v>45</v>
      </c>
      <c r="AV48" s="33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7.25" customHeight="1" x14ac:dyDescent="0.3">
      <c r="A49" s="171"/>
      <c r="B49" s="98">
        <v>42</v>
      </c>
      <c r="C49" s="88">
        <f t="shared" si="22"/>
        <v>0</v>
      </c>
      <c r="D49" s="98">
        <v>42</v>
      </c>
      <c r="E49" s="24" t="s">
        <v>111</v>
      </c>
      <c r="F49" s="25">
        <f t="shared" si="23"/>
        <v>100</v>
      </c>
      <c r="G49" s="16">
        <f t="shared" si="24"/>
        <v>0</v>
      </c>
      <c r="H49" s="17">
        <f t="shared" si="25"/>
        <v>100</v>
      </c>
      <c r="I49" s="18" t="str">
        <f>IFERROR(VLOOKUP(E49,MNF!B:I,2,FALSE),"")</f>
        <v/>
      </c>
      <c r="J49" s="13">
        <f>IFERROR(VLOOKUP(E49,VWGP!C:O,13,FALSE),"")</f>
        <v>50</v>
      </c>
      <c r="K49" s="18" t="str">
        <f>IFERROR(VLOOKUP(E49,MNF!B:I,3,FALSE),"")</f>
        <v/>
      </c>
      <c r="L49" s="13">
        <f>IFERROR(VLOOKUP(E49,VWGP!S:AE,13,FALSE),"")</f>
        <v>50</v>
      </c>
      <c r="M49" s="18" t="str">
        <f>IFERROR(VLOOKUP(E49,MNF!B:I,4,FALSE),"")</f>
        <v/>
      </c>
      <c r="N49" s="13" t="str">
        <f>IFERROR(VLOOKUP(E49,VWGP!AI:AU,13,FALSE),"")</f>
        <v/>
      </c>
      <c r="O49" s="18" t="str">
        <f>IFERROR(VLOOKUP(E49,MNF!B:I,5,FALSE),"")</f>
        <v/>
      </c>
      <c r="P49" s="13" t="str">
        <f>IFERROR(VLOOKUP(E49,VWGP!AY:BK,13,FALSE),"")</f>
        <v/>
      </c>
      <c r="Q49" s="18" t="str">
        <f>IFERROR(VLOOKUP(E49,MNF!B:I,6,FALSE),"")</f>
        <v/>
      </c>
      <c r="R49" s="13" t="str">
        <f>IFERROR(VLOOKUP(E49,VWGP!BO:BY,11,FALSE),"")</f>
        <v/>
      </c>
      <c r="S49" s="13" t="str">
        <f>IFERROR(VLOOKUP(E49,MNF!B:I,7,FALSE),"")</f>
        <v/>
      </c>
      <c r="T49" s="13" t="str">
        <f>IFERROR(VLOOKUP(E49,VWGP!CC:CM,11,FALSE),"")</f>
        <v/>
      </c>
      <c r="U49" s="19"/>
      <c r="V49" s="20" t="e">
        <f>IF(#REF!="","",#REF!)</f>
        <v>#REF!</v>
      </c>
      <c r="W49" s="20" t="e">
        <f>IF(#REF!="","",#REF!)</f>
        <v>#REF!</v>
      </c>
      <c r="X49" s="20" t="e">
        <f>IF(#REF!="","",#REF!)</f>
        <v>#REF!</v>
      </c>
      <c r="Y49" s="20" t="e">
        <f>IF(#REF!="","",#REF!)</f>
        <v>#REF!</v>
      </c>
      <c r="Z49" s="20" t="e">
        <f>IF(#REF!="","",#REF!)</f>
        <v>#REF!</v>
      </c>
      <c r="AA49" s="20" t="e">
        <f>IF(#REF!="","",#REF!)</f>
        <v>#REF!</v>
      </c>
      <c r="AB49" s="21" t="str">
        <f t="shared" si="26"/>
        <v/>
      </c>
      <c r="AC49" s="21" t="str">
        <f t="shared" si="27"/>
        <v/>
      </c>
      <c r="AD49" s="21" t="str">
        <f t="shared" si="28"/>
        <v/>
      </c>
      <c r="AE49" s="21" t="str">
        <f t="shared" si="29"/>
        <v/>
      </c>
      <c r="AF49" s="20">
        <f t="shared" si="30"/>
        <v>50</v>
      </c>
      <c r="AG49" s="20">
        <f t="shared" si="31"/>
        <v>50</v>
      </c>
      <c r="AH49" s="20" t="str">
        <f t="shared" si="32"/>
        <v/>
      </c>
      <c r="AI49" s="20" t="str">
        <f t="shared" si="33"/>
        <v/>
      </c>
      <c r="AJ49" s="20" t="str">
        <f t="shared" si="34"/>
        <v/>
      </c>
      <c r="AK49" s="20" t="str">
        <f t="shared" si="35"/>
        <v/>
      </c>
      <c r="AL49" s="20" t="e">
        <f>IF(#REF!="","",#REF!)</f>
        <v>#REF!</v>
      </c>
      <c r="AM49" s="18" t="e">
        <f t="shared" si="36"/>
        <v>#REF!</v>
      </c>
      <c r="AN49" s="21" t="e">
        <f t="shared" si="37"/>
        <v>#REF!</v>
      </c>
      <c r="AO49" s="21" t="str">
        <f t="shared" si="38"/>
        <v/>
      </c>
      <c r="AP49" s="21" t="str">
        <f t="shared" si="39"/>
        <v>N</v>
      </c>
      <c r="AQ49" s="21" t="e">
        <f t="shared" si="40"/>
        <v>#REF!</v>
      </c>
      <c r="AR49" s="21" t="e">
        <f t="shared" si="41"/>
        <v>#REF!</v>
      </c>
      <c r="AS49" s="21" t="str">
        <f t="shared" si="42"/>
        <v>Y</v>
      </c>
      <c r="AT49" s="79">
        <f t="shared" si="43"/>
        <v>1</v>
      </c>
      <c r="AU49" s="172">
        <v>46</v>
      </c>
      <c r="AV49" s="33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7.25" customHeight="1" x14ac:dyDescent="0.3">
      <c r="A50" s="171"/>
      <c r="B50" s="98">
        <v>42</v>
      </c>
      <c r="C50" s="88">
        <f t="shared" si="22"/>
        <v>0</v>
      </c>
      <c r="D50" s="98">
        <v>42</v>
      </c>
      <c r="E50" s="54" t="s">
        <v>128</v>
      </c>
      <c r="F50" s="25">
        <f t="shared" si="23"/>
        <v>100</v>
      </c>
      <c r="G50" s="16">
        <f t="shared" si="24"/>
        <v>0</v>
      </c>
      <c r="H50" s="17">
        <f t="shared" si="25"/>
        <v>100</v>
      </c>
      <c r="I50" s="18" t="str">
        <f>IFERROR(VLOOKUP(E50,MNF!B:I,2,FALSE),"")</f>
        <v/>
      </c>
      <c r="J50" s="13" t="str">
        <f>IFERROR(VLOOKUP(E50,VWGP!C:O,13,FALSE),"")</f>
        <v/>
      </c>
      <c r="K50" s="18" t="str">
        <f>IFERROR(VLOOKUP(E50,MNF!B:I,3,FALSE),"")</f>
        <v/>
      </c>
      <c r="L50" s="13">
        <f>IFERROR(VLOOKUP(E50,VWGP!S:AE,13,FALSE),"")</f>
        <v>50</v>
      </c>
      <c r="M50" s="18" t="str">
        <f>IFERROR(VLOOKUP(E50,MNF!B:I,4,FALSE),"")</f>
        <v/>
      </c>
      <c r="N50" s="13" t="str">
        <f>IFERROR(VLOOKUP(E50,VWGP!AI:AU,13,FALSE),"")</f>
        <v/>
      </c>
      <c r="O50" s="18" t="str">
        <f>IFERROR(VLOOKUP(E50,MNF!B:I,5,FALSE),"")</f>
        <v/>
      </c>
      <c r="P50" s="13">
        <f>IFERROR(VLOOKUP(E50,VWGP!AY:BK,13,FALSE),"")</f>
        <v>50</v>
      </c>
      <c r="Q50" s="18" t="str">
        <f>IFERROR(VLOOKUP(E50,MNF!B:I,6,FALSE),"")</f>
        <v/>
      </c>
      <c r="R50" s="13" t="str">
        <f>IFERROR(VLOOKUP(E50,VWGP!BO:BY,11,FALSE),"")</f>
        <v/>
      </c>
      <c r="S50" s="13" t="str">
        <f>IFERROR(VLOOKUP(E50,MNF!B:I,7,FALSE),"")</f>
        <v/>
      </c>
      <c r="T50" s="13" t="str">
        <f>IFERROR(VLOOKUP(E50,VWGP!CC:CM,11,FALSE),"")</f>
        <v/>
      </c>
      <c r="U50" s="19"/>
      <c r="V50" s="20" t="e">
        <f>IF(#REF!="","",#REF!)</f>
        <v>#REF!</v>
      </c>
      <c r="W50" s="20" t="e">
        <f>IF(#REF!="","",#REF!)</f>
        <v>#REF!</v>
      </c>
      <c r="X50" s="20" t="e">
        <f>IF(#REF!="","",#REF!)</f>
        <v>#REF!</v>
      </c>
      <c r="Y50" s="20" t="e">
        <f>IF(#REF!="","",#REF!)</f>
        <v>#REF!</v>
      </c>
      <c r="Z50" s="20" t="e">
        <f>IF(#REF!="","",#REF!)</f>
        <v>#REF!</v>
      </c>
      <c r="AA50" s="20" t="e">
        <f>IF(#REF!="","",#REF!)</f>
        <v>#REF!</v>
      </c>
      <c r="AB50" s="21" t="str">
        <f t="shared" si="26"/>
        <v/>
      </c>
      <c r="AC50" s="21" t="str">
        <f t="shared" si="27"/>
        <v/>
      </c>
      <c r="AD50" s="21" t="str">
        <f t="shared" si="28"/>
        <v/>
      </c>
      <c r="AE50" s="21" t="str">
        <f t="shared" si="29"/>
        <v/>
      </c>
      <c r="AF50" s="20" t="str">
        <f t="shared" si="30"/>
        <v/>
      </c>
      <c r="AG50" s="20">
        <f t="shared" si="31"/>
        <v>50</v>
      </c>
      <c r="AH50" s="20" t="str">
        <f t="shared" si="32"/>
        <v/>
      </c>
      <c r="AI50" s="20">
        <f t="shared" si="33"/>
        <v>50</v>
      </c>
      <c r="AJ50" s="20" t="str">
        <f t="shared" si="34"/>
        <v/>
      </c>
      <c r="AK50" s="20" t="str">
        <f t="shared" si="35"/>
        <v/>
      </c>
      <c r="AL50" s="20" t="e">
        <f>IF(#REF!="","",#REF!)</f>
        <v>#REF!</v>
      </c>
      <c r="AM50" s="18" t="e">
        <f t="shared" si="36"/>
        <v>#REF!</v>
      </c>
      <c r="AN50" s="21" t="e">
        <f t="shared" si="37"/>
        <v>#REF!</v>
      </c>
      <c r="AO50" s="21" t="str">
        <f t="shared" si="38"/>
        <v/>
      </c>
      <c r="AP50" s="21" t="str">
        <f t="shared" si="39"/>
        <v>N</v>
      </c>
      <c r="AQ50" s="21" t="e">
        <f t="shared" si="40"/>
        <v>#REF!</v>
      </c>
      <c r="AR50" s="21" t="e">
        <f t="shared" si="41"/>
        <v>#REF!</v>
      </c>
      <c r="AS50" s="21" t="str">
        <f t="shared" si="42"/>
        <v>Y</v>
      </c>
      <c r="AT50" s="79">
        <f t="shared" si="43"/>
        <v>1</v>
      </c>
      <c r="AU50" s="172">
        <v>47</v>
      </c>
      <c r="AV50" s="33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7.25" customHeight="1" x14ac:dyDescent="0.3">
      <c r="A51" s="171"/>
      <c r="B51" s="98">
        <v>48</v>
      </c>
      <c r="C51" s="88">
        <f t="shared" si="22"/>
        <v>0</v>
      </c>
      <c r="D51" s="98">
        <v>48</v>
      </c>
      <c r="E51" s="24" t="s">
        <v>70</v>
      </c>
      <c r="F51" s="25">
        <f t="shared" si="23"/>
        <v>92</v>
      </c>
      <c r="G51" s="16">
        <f t="shared" si="24"/>
        <v>0</v>
      </c>
      <c r="H51" s="17">
        <f t="shared" si="25"/>
        <v>92</v>
      </c>
      <c r="I51" s="18" t="str">
        <f>IFERROR(VLOOKUP(E51,MNF!B:I,2,FALSE),"")</f>
        <v/>
      </c>
      <c r="J51" s="13">
        <f>IFERROR(VLOOKUP(E51,VWGP!C:O,13,FALSE),"")</f>
        <v>37</v>
      </c>
      <c r="K51" s="18" t="str">
        <f>IFERROR(VLOOKUP(E51,MNF!B:I,3,FALSE),"")</f>
        <v/>
      </c>
      <c r="L51" s="13">
        <f>IFERROR(VLOOKUP(E51,VWGP!S:AE,13,FALSE),"")</f>
        <v>50</v>
      </c>
      <c r="M51" s="18" t="str">
        <f>IFERROR(VLOOKUP(E51,MNF!B:I,4,FALSE),"")</f>
        <v/>
      </c>
      <c r="N51" s="13" t="str">
        <f>IFERROR(VLOOKUP(E51,VWGP!AI:AU,13,FALSE),"")</f>
        <v/>
      </c>
      <c r="O51" s="18" t="str">
        <f>IFERROR(VLOOKUP(E51,MNF!B:I,5,FALSE),"")</f>
        <v/>
      </c>
      <c r="P51" s="13">
        <f>IFERROR(VLOOKUP(E51,VWGP!AY:BK,13,FALSE),"")</f>
        <v>5</v>
      </c>
      <c r="Q51" s="18" t="str">
        <f>IFERROR(VLOOKUP(E51,MNF!B:I,6,FALSE),"")</f>
        <v/>
      </c>
      <c r="R51" s="13" t="str">
        <f>IFERROR(VLOOKUP(E51,VWGP!BO:BY,11,FALSE),"")</f>
        <v/>
      </c>
      <c r="S51" s="13" t="str">
        <f>IFERROR(VLOOKUP(E51,MNF!B:I,7,FALSE),"")</f>
        <v/>
      </c>
      <c r="T51" s="13" t="str">
        <f>IFERROR(VLOOKUP(E51,VWGP!CC:CM,11,FALSE),"")</f>
        <v/>
      </c>
      <c r="U51" s="19"/>
      <c r="V51" s="20" t="e">
        <f>IF(#REF!="","",#REF!)</f>
        <v>#REF!</v>
      </c>
      <c r="W51" s="20" t="e">
        <f>IF(#REF!="","",#REF!)</f>
        <v>#REF!</v>
      </c>
      <c r="X51" s="20" t="e">
        <f>IF(#REF!="","",#REF!)</f>
        <v>#REF!</v>
      </c>
      <c r="Y51" s="20" t="e">
        <f>IF(#REF!="","",#REF!)</f>
        <v>#REF!</v>
      </c>
      <c r="Z51" s="20" t="e">
        <f>IF(#REF!="","",#REF!)</f>
        <v>#REF!</v>
      </c>
      <c r="AA51" s="20" t="e">
        <f>IF(#REF!="","",#REF!)</f>
        <v>#REF!</v>
      </c>
      <c r="AB51" s="21" t="str">
        <f t="shared" si="26"/>
        <v/>
      </c>
      <c r="AC51" s="21" t="str">
        <f t="shared" si="27"/>
        <v/>
      </c>
      <c r="AD51" s="21" t="str">
        <f t="shared" si="28"/>
        <v/>
      </c>
      <c r="AE51" s="21" t="str">
        <f t="shared" si="29"/>
        <v/>
      </c>
      <c r="AF51" s="20">
        <f t="shared" si="30"/>
        <v>37</v>
      </c>
      <c r="AG51" s="20">
        <f t="shared" si="31"/>
        <v>50</v>
      </c>
      <c r="AH51" s="20" t="str">
        <f t="shared" si="32"/>
        <v/>
      </c>
      <c r="AI51" s="20">
        <f t="shared" si="33"/>
        <v>5</v>
      </c>
      <c r="AJ51" s="20" t="str">
        <f t="shared" si="34"/>
        <v/>
      </c>
      <c r="AK51" s="20" t="str">
        <f t="shared" si="35"/>
        <v/>
      </c>
      <c r="AL51" s="20" t="e">
        <f>IF(#REF!="","",#REF!)</f>
        <v>#REF!</v>
      </c>
      <c r="AM51" s="18" t="e">
        <f t="shared" si="36"/>
        <v>#REF!</v>
      </c>
      <c r="AN51" s="21" t="e">
        <f t="shared" si="37"/>
        <v>#REF!</v>
      </c>
      <c r="AO51" s="21" t="e">
        <f t="shared" si="38"/>
        <v>#REF!</v>
      </c>
      <c r="AP51" s="21" t="str">
        <f t="shared" si="39"/>
        <v>N</v>
      </c>
      <c r="AQ51" s="21" t="e">
        <f t="shared" si="40"/>
        <v>#REF!</v>
      </c>
      <c r="AR51" s="21" t="e">
        <f t="shared" si="41"/>
        <v>#REF!</v>
      </c>
      <c r="AS51" s="21" t="str">
        <f t="shared" si="42"/>
        <v>Y</v>
      </c>
      <c r="AT51" s="79">
        <f t="shared" si="43"/>
        <v>1</v>
      </c>
      <c r="AU51" s="172">
        <v>48</v>
      </c>
      <c r="AV51" s="33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7.25" customHeight="1" x14ac:dyDescent="0.3">
      <c r="A52" s="171"/>
      <c r="B52" s="98">
        <v>49</v>
      </c>
      <c r="C52" s="88">
        <f t="shared" si="22"/>
        <v>0</v>
      </c>
      <c r="D52" s="98">
        <v>49</v>
      </c>
      <c r="E52" s="54" t="s">
        <v>79</v>
      </c>
      <c r="F52" s="25">
        <f t="shared" si="23"/>
        <v>88</v>
      </c>
      <c r="G52" s="16">
        <f t="shared" si="24"/>
        <v>0</v>
      </c>
      <c r="H52" s="17">
        <f t="shared" si="25"/>
        <v>88</v>
      </c>
      <c r="I52" s="18" t="str">
        <f>IFERROR(VLOOKUP(E52,MNF!B:I,2,FALSE),"")</f>
        <v/>
      </c>
      <c r="J52" s="13">
        <f>IFERROR(VLOOKUP(E52,VWGP!C:O,13,FALSE),"")</f>
        <v>22</v>
      </c>
      <c r="K52" s="18" t="str">
        <f>IFERROR(VLOOKUP(E52,MNF!B:I,3,FALSE),"")</f>
        <v/>
      </c>
      <c r="L52" s="13">
        <f>IFERROR(VLOOKUP(E52,VWGP!S:AE,13,FALSE),"")</f>
        <v>24</v>
      </c>
      <c r="M52" s="18" t="str">
        <f>IFERROR(VLOOKUP(E52,MNF!B:I,4,FALSE),"")</f>
        <v/>
      </c>
      <c r="N52" s="13" t="str">
        <f>IFERROR(VLOOKUP(E52,VWGP!AI:AU,13,FALSE),"")</f>
        <v/>
      </c>
      <c r="O52" s="18" t="str">
        <f>IFERROR(VLOOKUP(E52,MNF!B:I,5,FALSE),"")</f>
        <v/>
      </c>
      <c r="P52" s="13">
        <f>IFERROR(VLOOKUP(E52,VWGP!AY:BK,13,FALSE),"")</f>
        <v>42</v>
      </c>
      <c r="Q52" s="18" t="str">
        <f>IFERROR(VLOOKUP(E52,MNF!B:I,6,FALSE),"")</f>
        <v/>
      </c>
      <c r="R52" s="13" t="str">
        <f>IFERROR(VLOOKUP(E52,VWGP!BO:BY,11,FALSE),"")</f>
        <v/>
      </c>
      <c r="S52" s="13" t="str">
        <f>IFERROR(VLOOKUP(E52,MNF!B:I,7,FALSE),"")</f>
        <v/>
      </c>
      <c r="T52" s="13" t="str">
        <f>IFERROR(VLOOKUP(E52,VWGP!CC:CM,11,FALSE),"")</f>
        <v/>
      </c>
      <c r="U52" s="19"/>
      <c r="V52" s="20" t="e">
        <f>IF(#REF!="","",#REF!)</f>
        <v>#REF!</v>
      </c>
      <c r="W52" s="20" t="e">
        <f>IF(#REF!="","",#REF!)</f>
        <v>#REF!</v>
      </c>
      <c r="X52" s="20" t="e">
        <f>IF(#REF!="","",#REF!)</f>
        <v>#REF!</v>
      </c>
      <c r="Y52" s="20" t="e">
        <f>IF(#REF!="","",#REF!)</f>
        <v>#REF!</v>
      </c>
      <c r="Z52" s="20" t="e">
        <f>IF(#REF!="","",#REF!)</f>
        <v>#REF!</v>
      </c>
      <c r="AA52" s="20" t="e">
        <f>IF(#REF!="","",#REF!)</f>
        <v>#REF!</v>
      </c>
      <c r="AB52" s="21" t="str">
        <f t="shared" si="26"/>
        <v/>
      </c>
      <c r="AC52" s="21" t="str">
        <f t="shared" si="27"/>
        <v/>
      </c>
      <c r="AD52" s="21" t="str">
        <f t="shared" si="28"/>
        <v/>
      </c>
      <c r="AE52" s="21" t="str">
        <f t="shared" si="29"/>
        <v/>
      </c>
      <c r="AF52" s="20">
        <f t="shared" si="30"/>
        <v>22</v>
      </c>
      <c r="AG52" s="20">
        <f t="shared" si="31"/>
        <v>24</v>
      </c>
      <c r="AH52" s="20" t="str">
        <f t="shared" si="32"/>
        <v/>
      </c>
      <c r="AI52" s="20">
        <f t="shared" si="33"/>
        <v>42</v>
      </c>
      <c r="AJ52" s="20" t="str">
        <f t="shared" si="34"/>
        <v/>
      </c>
      <c r="AK52" s="20" t="str">
        <f t="shared" si="35"/>
        <v/>
      </c>
      <c r="AL52" s="20" t="e">
        <f>IF(#REF!="","",#REF!)</f>
        <v>#REF!</v>
      </c>
      <c r="AM52" s="18" t="e">
        <f t="shared" si="36"/>
        <v>#REF!</v>
      </c>
      <c r="AN52" s="21" t="e">
        <f t="shared" si="37"/>
        <v>#REF!</v>
      </c>
      <c r="AO52" s="21" t="e">
        <f t="shared" si="38"/>
        <v>#REF!</v>
      </c>
      <c r="AP52" s="21" t="str">
        <f t="shared" si="39"/>
        <v>N</v>
      </c>
      <c r="AQ52" s="21" t="e">
        <f t="shared" si="40"/>
        <v>#REF!</v>
      </c>
      <c r="AR52" s="21" t="e">
        <f t="shared" si="41"/>
        <v>#REF!</v>
      </c>
      <c r="AS52" s="21" t="str">
        <f t="shared" si="42"/>
        <v>Y</v>
      </c>
      <c r="AT52" s="79">
        <f t="shared" si="43"/>
        <v>1</v>
      </c>
      <c r="AU52" s="172">
        <v>49</v>
      </c>
      <c r="AV52" s="33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7.25" customHeight="1" x14ac:dyDescent="0.3">
      <c r="A53" s="171"/>
      <c r="B53" s="98">
        <v>50</v>
      </c>
      <c r="C53" s="88">
        <f t="shared" si="22"/>
        <v>0</v>
      </c>
      <c r="D53" s="98">
        <v>50</v>
      </c>
      <c r="E53" s="24" t="s">
        <v>113</v>
      </c>
      <c r="F53" s="25">
        <f t="shared" si="23"/>
        <v>83</v>
      </c>
      <c r="G53" s="16">
        <f t="shared" si="24"/>
        <v>0</v>
      </c>
      <c r="H53" s="17">
        <f t="shared" si="25"/>
        <v>83</v>
      </c>
      <c r="I53" s="18" t="str">
        <f>IFERROR(VLOOKUP(E53,MNF!B:I,2,FALSE),"")</f>
        <v/>
      </c>
      <c r="J53" s="13">
        <f>IFERROR(VLOOKUP(E53,VWGP!C:O,13,FALSE),"")</f>
        <v>28</v>
      </c>
      <c r="K53" s="18" t="str">
        <f>IFERROR(VLOOKUP(E53,MNF!B:I,3,FALSE),"")</f>
        <v/>
      </c>
      <c r="L53" s="13" t="str">
        <f>IFERROR(VLOOKUP(E53,VWGP!S:AE,13,FALSE),"")</f>
        <v/>
      </c>
      <c r="M53" s="18" t="str">
        <f>IFERROR(VLOOKUP(E53,MNF!B:I,4,FALSE),"")</f>
        <v/>
      </c>
      <c r="N53" s="13">
        <f>IFERROR(VLOOKUP(E53,VWGP!AI:AU,13,FALSE),"")</f>
        <v>50</v>
      </c>
      <c r="O53" s="18" t="str">
        <f>IFERROR(VLOOKUP(E53,MNF!B:I,5,FALSE),"")</f>
        <v/>
      </c>
      <c r="P53" s="13">
        <f>IFERROR(VLOOKUP(E53,VWGP!AY:BK,13,FALSE),"")</f>
        <v>5</v>
      </c>
      <c r="Q53" s="18" t="str">
        <f>IFERROR(VLOOKUP(E53,MNF!B:I,6,FALSE),"")</f>
        <v/>
      </c>
      <c r="R53" s="13" t="str">
        <f>IFERROR(VLOOKUP(E53,VWGP!BO:BY,11,FALSE),"")</f>
        <v/>
      </c>
      <c r="S53" s="13" t="str">
        <f>IFERROR(VLOOKUP(E53,MNF!B:I,7,FALSE),"")</f>
        <v/>
      </c>
      <c r="T53" s="13" t="str">
        <f>IFERROR(VLOOKUP(E53,VWGP!CC:CM,11,FALSE),"")</f>
        <v/>
      </c>
      <c r="U53" s="19"/>
      <c r="V53" s="20" t="e">
        <f>IF(#REF!="","",#REF!)</f>
        <v>#REF!</v>
      </c>
      <c r="W53" s="20" t="e">
        <f>IF(#REF!="","",#REF!)</f>
        <v>#REF!</v>
      </c>
      <c r="X53" s="20" t="e">
        <f>IF(#REF!="","",#REF!)</f>
        <v>#REF!</v>
      </c>
      <c r="Y53" s="20" t="e">
        <f>IF(#REF!="","",#REF!)</f>
        <v>#REF!</v>
      </c>
      <c r="Z53" s="20" t="e">
        <f>IF(#REF!="","",#REF!)</f>
        <v>#REF!</v>
      </c>
      <c r="AA53" s="20" t="e">
        <f>IF(#REF!="","",#REF!)</f>
        <v>#REF!</v>
      </c>
      <c r="AB53" s="21" t="str">
        <f t="shared" si="26"/>
        <v/>
      </c>
      <c r="AC53" s="21" t="str">
        <f t="shared" si="27"/>
        <v/>
      </c>
      <c r="AD53" s="21" t="str">
        <f t="shared" si="28"/>
        <v/>
      </c>
      <c r="AE53" s="21" t="str">
        <f t="shared" si="29"/>
        <v/>
      </c>
      <c r="AF53" s="20">
        <f t="shared" si="30"/>
        <v>28</v>
      </c>
      <c r="AG53" s="20" t="str">
        <f t="shared" si="31"/>
        <v/>
      </c>
      <c r="AH53" s="20">
        <f t="shared" si="32"/>
        <v>50</v>
      </c>
      <c r="AI53" s="20">
        <f t="shared" si="33"/>
        <v>5</v>
      </c>
      <c r="AJ53" s="20" t="str">
        <f t="shared" si="34"/>
        <v/>
      </c>
      <c r="AK53" s="20" t="str">
        <f t="shared" si="35"/>
        <v/>
      </c>
      <c r="AL53" s="20" t="e">
        <f>IF(#REF!="","",#REF!)</f>
        <v>#REF!</v>
      </c>
      <c r="AM53" s="18" t="e">
        <f t="shared" si="36"/>
        <v>#REF!</v>
      </c>
      <c r="AN53" s="21" t="e">
        <f t="shared" si="37"/>
        <v>#REF!</v>
      </c>
      <c r="AO53" s="21" t="e">
        <f t="shared" si="38"/>
        <v>#REF!</v>
      </c>
      <c r="AP53" s="21" t="str">
        <f t="shared" si="39"/>
        <v>N</v>
      </c>
      <c r="AQ53" s="21" t="e">
        <f t="shared" si="40"/>
        <v>#REF!</v>
      </c>
      <c r="AR53" s="21" t="e">
        <f t="shared" si="41"/>
        <v>#REF!</v>
      </c>
      <c r="AS53" s="21" t="str">
        <f t="shared" si="42"/>
        <v>Y</v>
      </c>
      <c r="AT53" s="79">
        <f t="shared" si="43"/>
        <v>1</v>
      </c>
      <c r="AU53" s="172">
        <v>50</v>
      </c>
      <c r="AV53" s="33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7.25" customHeight="1" x14ac:dyDescent="0.3">
      <c r="A54" s="171"/>
      <c r="B54" s="98">
        <v>50</v>
      </c>
      <c r="C54" s="88">
        <f t="shared" si="22"/>
        <v>0</v>
      </c>
      <c r="D54" s="98">
        <v>50</v>
      </c>
      <c r="E54" s="54" t="s">
        <v>124</v>
      </c>
      <c r="F54" s="25">
        <f t="shared" si="23"/>
        <v>83</v>
      </c>
      <c r="G54" s="16">
        <f t="shared" si="24"/>
        <v>0</v>
      </c>
      <c r="H54" s="17">
        <f t="shared" si="25"/>
        <v>83</v>
      </c>
      <c r="I54" s="18" t="str">
        <f>IFERROR(VLOOKUP(E54,MNF!B:I,2,FALSE),"")</f>
        <v/>
      </c>
      <c r="J54" s="13">
        <f>IFERROR(VLOOKUP(E54,VWGP!C:O,13,FALSE),"")</f>
        <v>33</v>
      </c>
      <c r="K54" s="18" t="str">
        <f>IFERROR(VLOOKUP(E54,MNF!B:I,3,FALSE),"")</f>
        <v/>
      </c>
      <c r="L54" s="13">
        <f>IFERROR(VLOOKUP(E54,VWGP!S:AE,13,FALSE),"")</f>
        <v>50</v>
      </c>
      <c r="M54" s="18" t="str">
        <f>IFERROR(VLOOKUP(E54,MNF!B:I,4,FALSE),"")</f>
        <v/>
      </c>
      <c r="N54" s="13" t="str">
        <f>IFERROR(VLOOKUP(E54,VWGP!AI:AU,13,FALSE),"")</f>
        <v/>
      </c>
      <c r="O54" s="18" t="str">
        <f>IFERROR(VLOOKUP(E54,MNF!B:I,5,FALSE),"")</f>
        <v/>
      </c>
      <c r="P54" s="13" t="str">
        <f>IFERROR(VLOOKUP(E54,VWGP!AY:BK,13,FALSE),"")</f>
        <v/>
      </c>
      <c r="Q54" s="18" t="str">
        <f>IFERROR(VLOOKUP(E54,MNF!B:I,6,FALSE),"")</f>
        <v/>
      </c>
      <c r="R54" s="13" t="str">
        <f>IFERROR(VLOOKUP(E54,VWGP!BO:BY,11,FALSE),"")</f>
        <v/>
      </c>
      <c r="S54" s="13" t="str">
        <f>IFERROR(VLOOKUP(E54,MNF!B:I,7,FALSE),"")</f>
        <v/>
      </c>
      <c r="T54" s="13" t="str">
        <f>IFERROR(VLOOKUP(E54,VWGP!CC:CM,11,FALSE),"")</f>
        <v/>
      </c>
      <c r="U54" s="19"/>
      <c r="V54" s="20" t="e">
        <f>IF(#REF!="","",#REF!)</f>
        <v>#REF!</v>
      </c>
      <c r="W54" s="20" t="e">
        <f>IF(#REF!="","",#REF!)</f>
        <v>#REF!</v>
      </c>
      <c r="X54" s="20" t="e">
        <f>IF(#REF!="","",#REF!)</f>
        <v>#REF!</v>
      </c>
      <c r="Y54" s="20" t="e">
        <f>IF(#REF!="","",#REF!)</f>
        <v>#REF!</v>
      </c>
      <c r="Z54" s="20" t="e">
        <f>IF(#REF!="","",#REF!)</f>
        <v>#REF!</v>
      </c>
      <c r="AA54" s="20" t="e">
        <f>IF(#REF!="","",#REF!)</f>
        <v>#REF!</v>
      </c>
      <c r="AB54" s="21" t="str">
        <f t="shared" si="26"/>
        <v/>
      </c>
      <c r="AC54" s="21" t="str">
        <f t="shared" si="27"/>
        <v/>
      </c>
      <c r="AD54" s="21" t="str">
        <f t="shared" si="28"/>
        <v/>
      </c>
      <c r="AE54" s="21" t="str">
        <f t="shared" si="29"/>
        <v/>
      </c>
      <c r="AF54" s="20">
        <f t="shared" si="30"/>
        <v>33</v>
      </c>
      <c r="AG54" s="20">
        <f t="shared" si="31"/>
        <v>50</v>
      </c>
      <c r="AH54" s="20" t="str">
        <f t="shared" si="32"/>
        <v/>
      </c>
      <c r="AI54" s="20" t="str">
        <f t="shared" si="33"/>
        <v/>
      </c>
      <c r="AJ54" s="20" t="str">
        <f t="shared" si="34"/>
        <v/>
      </c>
      <c r="AK54" s="20" t="str">
        <f t="shared" si="35"/>
        <v/>
      </c>
      <c r="AL54" s="20" t="e">
        <f>IF(#REF!="","",#REF!)</f>
        <v>#REF!</v>
      </c>
      <c r="AM54" s="18" t="e">
        <f t="shared" si="36"/>
        <v>#REF!</v>
      </c>
      <c r="AN54" s="21" t="e">
        <f t="shared" si="37"/>
        <v>#REF!</v>
      </c>
      <c r="AO54" s="21" t="str">
        <f t="shared" si="38"/>
        <v/>
      </c>
      <c r="AP54" s="21" t="str">
        <f t="shared" si="39"/>
        <v>N</v>
      </c>
      <c r="AQ54" s="21" t="e">
        <f t="shared" si="40"/>
        <v>#REF!</v>
      </c>
      <c r="AR54" s="21" t="e">
        <f t="shared" si="41"/>
        <v>#REF!</v>
      </c>
      <c r="AS54" s="21" t="str">
        <f t="shared" si="42"/>
        <v>Y</v>
      </c>
      <c r="AT54" s="79">
        <f t="shared" si="43"/>
        <v>1</v>
      </c>
      <c r="AU54" s="172">
        <v>51</v>
      </c>
      <c r="AV54" s="33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7.25" customHeight="1" x14ac:dyDescent="0.3">
      <c r="A55" s="171"/>
      <c r="B55" s="98">
        <v>52</v>
      </c>
      <c r="C55" s="88">
        <f t="shared" si="22"/>
        <v>0</v>
      </c>
      <c r="D55" s="98">
        <v>52</v>
      </c>
      <c r="E55" s="24" t="s">
        <v>38</v>
      </c>
      <c r="F55" s="25">
        <f t="shared" si="23"/>
        <v>77</v>
      </c>
      <c r="G55" s="16">
        <f t="shared" si="24"/>
        <v>0</v>
      </c>
      <c r="H55" s="17">
        <f t="shared" si="25"/>
        <v>77</v>
      </c>
      <c r="I55" s="18" t="str">
        <f>IFERROR(VLOOKUP(E55,MNF!B:I,2,FALSE),"")</f>
        <v/>
      </c>
      <c r="J55" s="13">
        <f>IFERROR(VLOOKUP(E55,VWGP!C:O,13,FALSE),"")</f>
        <v>22</v>
      </c>
      <c r="K55" s="18" t="str">
        <f>IFERROR(VLOOKUP(E55,MNF!B:I,3,FALSE),"")</f>
        <v/>
      </c>
      <c r="L55" s="13">
        <f>IFERROR(VLOOKUP(E55,VWGP!S:AE,13,FALSE),"")</f>
        <v>50</v>
      </c>
      <c r="M55" s="18" t="str">
        <f>IFERROR(VLOOKUP(E55,MNF!B:I,4,FALSE),"")</f>
        <v/>
      </c>
      <c r="N55" s="13" t="str">
        <f>IFERROR(VLOOKUP(E55,VWGP!AI:AU,13,FALSE),"")</f>
        <v/>
      </c>
      <c r="O55" s="18" t="str">
        <f>IFERROR(VLOOKUP(E55,MNF!B:I,5,FALSE),"")</f>
        <v/>
      </c>
      <c r="P55" s="13">
        <f>IFERROR(VLOOKUP(E55,VWGP!AY:BK,13,FALSE),"")</f>
        <v>5</v>
      </c>
      <c r="Q55" s="18" t="str">
        <f>IFERROR(VLOOKUP(E55,MNF!B:I,6,FALSE),"")</f>
        <v/>
      </c>
      <c r="R55" s="13" t="str">
        <f>IFERROR(VLOOKUP(E55,VWGP!BO:BY,11,FALSE),"")</f>
        <v/>
      </c>
      <c r="S55" s="13" t="str">
        <f>IFERROR(VLOOKUP(E55,MNF!B:I,7,FALSE),"")</f>
        <v/>
      </c>
      <c r="T55" s="13" t="str">
        <f>IFERROR(VLOOKUP(E55,VWGP!CC:CM,11,FALSE),"")</f>
        <v/>
      </c>
      <c r="U55" s="19"/>
      <c r="V55" s="20" t="e">
        <f>IF(#REF!="","",#REF!)</f>
        <v>#REF!</v>
      </c>
      <c r="W55" s="20" t="e">
        <f>IF(#REF!="","",#REF!)</f>
        <v>#REF!</v>
      </c>
      <c r="X55" s="20" t="e">
        <f>IF(#REF!="","",#REF!)</f>
        <v>#REF!</v>
      </c>
      <c r="Y55" s="20" t="e">
        <f>IF(#REF!="","",#REF!)</f>
        <v>#REF!</v>
      </c>
      <c r="Z55" s="20" t="e">
        <f>IF(#REF!="","",#REF!)</f>
        <v>#REF!</v>
      </c>
      <c r="AA55" s="20" t="e">
        <f>IF(#REF!="","",#REF!)</f>
        <v>#REF!</v>
      </c>
      <c r="AB55" s="21" t="str">
        <f t="shared" si="26"/>
        <v/>
      </c>
      <c r="AC55" s="21" t="str">
        <f t="shared" si="27"/>
        <v/>
      </c>
      <c r="AD55" s="21" t="str">
        <f t="shared" si="28"/>
        <v/>
      </c>
      <c r="AE55" s="21" t="str">
        <f t="shared" si="29"/>
        <v/>
      </c>
      <c r="AF55" s="20">
        <f t="shared" si="30"/>
        <v>22</v>
      </c>
      <c r="AG55" s="20">
        <f t="shared" si="31"/>
        <v>50</v>
      </c>
      <c r="AH55" s="20" t="str">
        <f t="shared" si="32"/>
        <v/>
      </c>
      <c r="AI55" s="20">
        <f t="shared" si="33"/>
        <v>5</v>
      </c>
      <c r="AJ55" s="20" t="str">
        <f t="shared" si="34"/>
        <v/>
      </c>
      <c r="AK55" s="20" t="str">
        <f t="shared" si="35"/>
        <v/>
      </c>
      <c r="AL55" s="20" t="e">
        <f>IF(#REF!="","",#REF!)</f>
        <v>#REF!</v>
      </c>
      <c r="AM55" s="18" t="e">
        <f t="shared" si="36"/>
        <v>#REF!</v>
      </c>
      <c r="AN55" s="21" t="e">
        <f t="shared" si="37"/>
        <v>#REF!</v>
      </c>
      <c r="AO55" s="21" t="e">
        <f t="shared" si="38"/>
        <v>#REF!</v>
      </c>
      <c r="AP55" s="21" t="str">
        <f t="shared" si="39"/>
        <v>N</v>
      </c>
      <c r="AQ55" s="21" t="e">
        <f t="shared" si="40"/>
        <v>#REF!</v>
      </c>
      <c r="AR55" s="21" t="e">
        <f t="shared" si="41"/>
        <v>#REF!</v>
      </c>
      <c r="AS55" s="21" t="str">
        <f t="shared" si="42"/>
        <v>Y</v>
      </c>
      <c r="AT55" s="79">
        <f t="shared" si="43"/>
        <v>1</v>
      </c>
      <c r="AU55" s="172">
        <v>52</v>
      </c>
      <c r="AV55" s="33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7.25" customHeight="1" x14ac:dyDescent="0.3">
      <c r="A56" s="171"/>
      <c r="B56" s="98">
        <v>53</v>
      </c>
      <c r="C56" s="88">
        <f t="shared" si="22"/>
        <v>0</v>
      </c>
      <c r="D56" s="98">
        <v>53</v>
      </c>
      <c r="E56" s="54" t="s">
        <v>58</v>
      </c>
      <c r="F56" s="25">
        <f t="shared" si="23"/>
        <v>65</v>
      </c>
      <c r="G56" s="16">
        <f t="shared" si="24"/>
        <v>15</v>
      </c>
      <c r="H56" s="17">
        <f t="shared" si="25"/>
        <v>50</v>
      </c>
      <c r="I56" s="18">
        <f>IFERROR(VLOOKUP(E56,MNF!B:I,2,FALSE),"")</f>
        <v>5</v>
      </c>
      <c r="J56" s="13" t="str">
        <f>IFERROR(VLOOKUP(E56,VWGP!C:O,13,FALSE),"")</f>
        <v/>
      </c>
      <c r="K56" s="18">
        <f>IFERROR(VLOOKUP(E56,MNF!B:I,3,FALSE),"")</f>
        <v>0</v>
      </c>
      <c r="L56" s="13">
        <f>IFERROR(VLOOKUP(E56,VWGP!S:AE,13,FALSE),"")</f>
        <v>50</v>
      </c>
      <c r="M56" s="18">
        <f>IFERROR(VLOOKUP(E56,MNF!B:I,4,FALSE),"")</f>
        <v>5</v>
      </c>
      <c r="N56" s="13" t="str">
        <f>IFERROR(VLOOKUP(E56,VWGP!AI:AU,13,FALSE),"")</f>
        <v/>
      </c>
      <c r="O56" s="18">
        <f>IFERROR(VLOOKUP(E56,MNF!B:I,5,FALSE),"")</f>
        <v>5</v>
      </c>
      <c r="P56" s="13" t="str">
        <f>IFERROR(VLOOKUP(E56,VWGP!AY:BK,13,FALSE),"")</f>
        <v/>
      </c>
      <c r="Q56" s="18">
        <f>IFERROR(VLOOKUP(E56,MNF!B:I,6,FALSE),"")</f>
        <v>0</v>
      </c>
      <c r="R56" s="13" t="str">
        <f>IFERROR(VLOOKUP(E56,VWGP!BO:BY,11,FALSE),"")</f>
        <v/>
      </c>
      <c r="S56" s="13">
        <f>IFERROR(VLOOKUP(E56,MNF!B:I,7,FALSE),"")</f>
        <v>0</v>
      </c>
      <c r="T56" s="13" t="str">
        <f>IFERROR(VLOOKUP(E56,VWGP!CC:CM,11,FALSE),"")</f>
        <v/>
      </c>
      <c r="U56" s="19"/>
      <c r="V56" s="20" t="e">
        <f>IF(#REF!="","",#REF!)</f>
        <v>#REF!</v>
      </c>
      <c r="W56" s="20" t="e">
        <f>IF(#REF!="","",#REF!)</f>
        <v>#REF!</v>
      </c>
      <c r="X56" s="20" t="e">
        <f>IF(#REF!="","",#REF!)</f>
        <v>#REF!</v>
      </c>
      <c r="Y56" s="20" t="e">
        <f>IF(#REF!="","",#REF!)</f>
        <v>#REF!</v>
      </c>
      <c r="Z56" s="20" t="e">
        <f>IF(#REF!="","",#REF!)</f>
        <v>#REF!</v>
      </c>
      <c r="AA56" s="20" t="e">
        <f>IF(#REF!="","",#REF!)</f>
        <v>#REF!</v>
      </c>
      <c r="AB56" s="21" t="str">
        <f t="shared" si="26"/>
        <v/>
      </c>
      <c r="AC56" s="21" t="str">
        <f t="shared" si="27"/>
        <v/>
      </c>
      <c r="AD56" s="21" t="str">
        <f t="shared" si="28"/>
        <v/>
      </c>
      <c r="AE56" s="21" t="str">
        <f t="shared" si="29"/>
        <v/>
      </c>
      <c r="AF56" s="20" t="str">
        <f t="shared" si="30"/>
        <v/>
      </c>
      <c r="AG56" s="20">
        <f t="shared" si="31"/>
        <v>50</v>
      </c>
      <c r="AH56" s="20" t="str">
        <f t="shared" si="32"/>
        <v/>
      </c>
      <c r="AI56" s="20" t="str">
        <f t="shared" si="33"/>
        <v/>
      </c>
      <c r="AJ56" s="20" t="str">
        <f t="shared" si="34"/>
        <v/>
      </c>
      <c r="AK56" s="20" t="str">
        <f t="shared" si="35"/>
        <v/>
      </c>
      <c r="AL56" s="20" t="e">
        <f>IF(#REF!="","",#REF!)</f>
        <v>#REF!</v>
      </c>
      <c r="AM56" s="18" t="e">
        <f t="shared" si="36"/>
        <v>#REF!</v>
      </c>
      <c r="AN56" s="21" t="str">
        <f t="shared" si="37"/>
        <v/>
      </c>
      <c r="AO56" s="21" t="str">
        <f t="shared" si="38"/>
        <v/>
      </c>
      <c r="AP56" s="21" t="str">
        <f t="shared" si="39"/>
        <v>N</v>
      </c>
      <c r="AQ56" s="21" t="e">
        <f t="shared" si="40"/>
        <v>#REF!</v>
      </c>
      <c r="AR56" s="21" t="str">
        <f t="shared" si="41"/>
        <v>N</v>
      </c>
      <c r="AS56" s="21" t="str">
        <f t="shared" si="42"/>
        <v>Y</v>
      </c>
      <c r="AT56" s="79">
        <f t="shared" si="43"/>
        <v>1</v>
      </c>
      <c r="AU56" s="172">
        <v>53</v>
      </c>
      <c r="AV56" s="33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7.25" customHeight="1" x14ac:dyDescent="0.3">
      <c r="A57" s="171"/>
      <c r="B57" s="98">
        <v>53</v>
      </c>
      <c r="C57" s="88">
        <f t="shared" si="22"/>
        <v>0</v>
      </c>
      <c r="D57" s="98">
        <v>53</v>
      </c>
      <c r="E57" s="24" t="s">
        <v>72</v>
      </c>
      <c r="F57" s="25">
        <f t="shared" si="23"/>
        <v>65</v>
      </c>
      <c r="G57" s="16">
        <f t="shared" si="24"/>
        <v>15</v>
      </c>
      <c r="H57" s="17">
        <f t="shared" si="25"/>
        <v>50</v>
      </c>
      <c r="I57" s="18">
        <f>IFERROR(VLOOKUP(E57,MNF!B:I,2,FALSE),"")</f>
        <v>0</v>
      </c>
      <c r="J57" s="13" t="str">
        <f>IFERROR(VLOOKUP(E57,VWGP!C:O,13,FALSE),"")</f>
        <v/>
      </c>
      <c r="K57" s="18">
        <f>IFERROR(VLOOKUP(E57,MNF!B:I,3,FALSE),"")</f>
        <v>5</v>
      </c>
      <c r="L57" s="13">
        <f>IFERROR(VLOOKUP(E57,VWGP!S:AE,13,FALSE),"")</f>
        <v>50</v>
      </c>
      <c r="M57" s="18">
        <f>IFERROR(VLOOKUP(E57,MNF!B:I,4,FALSE),"")</f>
        <v>5</v>
      </c>
      <c r="N57" s="13" t="str">
        <f>IFERROR(VLOOKUP(E57,VWGP!AI:AU,13,FALSE),"")</f>
        <v/>
      </c>
      <c r="O57" s="18">
        <f>IFERROR(VLOOKUP(E57,MNF!B:I,5,FALSE),"")</f>
        <v>5</v>
      </c>
      <c r="P57" s="13" t="str">
        <f>IFERROR(VLOOKUP(E57,VWGP!AY:BK,13,FALSE),"")</f>
        <v/>
      </c>
      <c r="Q57" s="18">
        <f>IFERROR(VLOOKUP(E57,MNF!B:I,6,FALSE),"")</f>
        <v>0</v>
      </c>
      <c r="R57" s="13" t="str">
        <f>IFERROR(VLOOKUP(E57,VWGP!BO:BY,11,FALSE),"")</f>
        <v/>
      </c>
      <c r="S57" s="13">
        <f>IFERROR(VLOOKUP(E57,MNF!B:I,7,FALSE),"")</f>
        <v>0</v>
      </c>
      <c r="T57" s="13" t="str">
        <f>IFERROR(VLOOKUP(E57,VWGP!CC:CM,11,FALSE),"")</f>
        <v/>
      </c>
      <c r="U57" s="19"/>
      <c r="V57" s="20" t="e">
        <f>IF(#REF!="","",#REF!)</f>
        <v>#REF!</v>
      </c>
      <c r="W57" s="20" t="e">
        <f>IF(#REF!="","",#REF!)</f>
        <v>#REF!</v>
      </c>
      <c r="X57" s="20" t="e">
        <f>IF(#REF!="","",#REF!)</f>
        <v>#REF!</v>
      </c>
      <c r="Y57" s="20" t="e">
        <f>IF(#REF!="","",#REF!)</f>
        <v>#REF!</v>
      </c>
      <c r="Z57" s="20" t="e">
        <f>IF(#REF!="","",#REF!)</f>
        <v>#REF!</v>
      </c>
      <c r="AA57" s="20" t="e">
        <f>IF(#REF!="","",#REF!)</f>
        <v>#REF!</v>
      </c>
      <c r="AB57" s="21" t="str">
        <f t="shared" si="26"/>
        <v/>
      </c>
      <c r="AC57" s="21" t="str">
        <f t="shared" si="27"/>
        <v/>
      </c>
      <c r="AD57" s="21" t="str">
        <f t="shared" si="28"/>
        <v/>
      </c>
      <c r="AE57" s="21" t="str">
        <f t="shared" si="29"/>
        <v/>
      </c>
      <c r="AF57" s="20" t="str">
        <f t="shared" si="30"/>
        <v/>
      </c>
      <c r="AG57" s="20">
        <f t="shared" si="31"/>
        <v>50</v>
      </c>
      <c r="AH57" s="20" t="str">
        <f t="shared" si="32"/>
        <v/>
      </c>
      <c r="AI57" s="20" t="str">
        <f t="shared" si="33"/>
        <v/>
      </c>
      <c r="AJ57" s="20" t="str">
        <f t="shared" si="34"/>
        <v/>
      </c>
      <c r="AK57" s="20" t="str">
        <f t="shared" si="35"/>
        <v/>
      </c>
      <c r="AL57" s="20" t="e">
        <f>IF(#REF!="","",#REF!)</f>
        <v>#REF!</v>
      </c>
      <c r="AM57" s="18" t="e">
        <f t="shared" si="36"/>
        <v>#REF!</v>
      </c>
      <c r="AN57" s="21" t="str">
        <f t="shared" si="37"/>
        <v/>
      </c>
      <c r="AO57" s="21" t="str">
        <f t="shared" si="38"/>
        <v/>
      </c>
      <c r="AP57" s="21" t="str">
        <f t="shared" si="39"/>
        <v>N</v>
      </c>
      <c r="AQ57" s="21" t="e">
        <f t="shared" si="40"/>
        <v>#REF!</v>
      </c>
      <c r="AR57" s="21" t="str">
        <f t="shared" si="41"/>
        <v>N</v>
      </c>
      <c r="AS57" s="21" t="str">
        <f t="shared" si="42"/>
        <v>Y</v>
      </c>
      <c r="AT57" s="79">
        <f t="shared" si="43"/>
        <v>1</v>
      </c>
      <c r="AU57" s="172">
        <v>54</v>
      </c>
      <c r="AV57" s="33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7.25" customHeight="1" x14ac:dyDescent="0.3">
      <c r="A58" s="171"/>
      <c r="B58" s="98">
        <v>55</v>
      </c>
      <c r="C58" s="88">
        <f t="shared" si="22"/>
        <v>0</v>
      </c>
      <c r="D58" s="98">
        <v>55</v>
      </c>
      <c r="E58" s="54" t="s">
        <v>50</v>
      </c>
      <c r="F58" s="25">
        <f t="shared" si="23"/>
        <v>61</v>
      </c>
      <c r="G58" s="16">
        <f t="shared" si="24"/>
        <v>5</v>
      </c>
      <c r="H58" s="17">
        <f t="shared" si="25"/>
        <v>56</v>
      </c>
      <c r="I58" s="18">
        <f>IFERROR(VLOOKUP(E58,MNF!B:I,2,FALSE),"")</f>
        <v>0</v>
      </c>
      <c r="J58" s="13">
        <f>IFERROR(VLOOKUP(E58,VWGP!C:O,13,FALSE),"")</f>
        <v>34</v>
      </c>
      <c r="K58" s="18">
        <f>IFERROR(VLOOKUP(E58,MNF!B:I,3,FALSE),"")</f>
        <v>0</v>
      </c>
      <c r="L58" s="13" t="str">
        <f>IFERROR(VLOOKUP(E58,VWGP!S:AE,13,FALSE),"")</f>
        <v/>
      </c>
      <c r="M58" s="18">
        <f>IFERROR(VLOOKUP(E58,MNF!B:I,4,FALSE),"")</f>
        <v>0</v>
      </c>
      <c r="N58" s="13">
        <f>IFERROR(VLOOKUP(E58,VWGP!AI:AU,13,FALSE),"")</f>
        <v>22</v>
      </c>
      <c r="O58" s="18">
        <f>IFERROR(VLOOKUP(E58,MNF!B:I,5,FALSE),"")</f>
        <v>5</v>
      </c>
      <c r="P58" s="13" t="str">
        <f>IFERROR(VLOOKUP(E58,VWGP!AY:BK,13,FALSE),"")</f>
        <v/>
      </c>
      <c r="Q58" s="18">
        <f>IFERROR(VLOOKUP(E58,MNF!B:I,6,FALSE),"")</f>
        <v>0</v>
      </c>
      <c r="R58" s="13" t="str">
        <f>IFERROR(VLOOKUP(E58,VWGP!BO:BY,11,FALSE),"")</f>
        <v/>
      </c>
      <c r="S58" s="13">
        <f>IFERROR(VLOOKUP(E58,MNF!B:I,7,FALSE),"")</f>
        <v>0</v>
      </c>
      <c r="T58" s="13" t="str">
        <f>IFERROR(VLOOKUP(E58,VWGP!CC:CM,11,FALSE),"")</f>
        <v/>
      </c>
      <c r="U58" s="19"/>
      <c r="V58" s="20" t="e">
        <f>IF(#REF!="","",#REF!)</f>
        <v>#REF!</v>
      </c>
      <c r="W58" s="20" t="e">
        <f>IF(#REF!="","",#REF!)</f>
        <v>#REF!</v>
      </c>
      <c r="X58" s="20" t="e">
        <f>IF(#REF!="","",#REF!)</f>
        <v>#REF!</v>
      </c>
      <c r="Y58" s="20" t="e">
        <f>IF(#REF!="","",#REF!)</f>
        <v>#REF!</v>
      </c>
      <c r="Z58" s="20" t="e">
        <f>IF(#REF!="","",#REF!)</f>
        <v>#REF!</v>
      </c>
      <c r="AA58" s="20" t="e">
        <f>IF(#REF!="","",#REF!)</f>
        <v>#REF!</v>
      </c>
      <c r="AB58" s="21" t="str">
        <f t="shared" si="26"/>
        <v/>
      </c>
      <c r="AC58" s="21" t="str">
        <f t="shared" si="27"/>
        <v/>
      </c>
      <c r="AD58" s="21" t="str">
        <f t="shared" si="28"/>
        <v/>
      </c>
      <c r="AE58" s="21" t="str">
        <f t="shared" si="29"/>
        <v/>
      </c>
      <c r="AF58" s="20">
        <f t="shared" si="30"/>
        <v>34</v>
      </c>
      <c r="AG58" s="20" t="str">
        <f t="shared" si="31"/>
        <v/>
      </c>
      <c r="AH58" s="20">
        <f t="shared" si="32"/>
        <v>22</v>
      </c>
      <c r="AI58" s="20" t="str">
        <f t="shared" si="33"/>
        <v/>
      </c>
      <c r="AJ58" s="20" t="str">
        <f t="shared" si="34"/>
        <v/>
      </c>
      <c r="AK58" s="20" t="str">
        <f t="shared" si="35"/>
        <v/>
      </c>
      <c r="AL58" s="20" t="e">
        <f>IF(#REF!="","",#REF!)</f>
        <v>#REF!</v>
      </c>
      <c r="AM58" s="18" t="e">
        <f t="shared" si="36"/>
        <v>#REF!</v>
      </c>
      <c r="AN58" s="21" t="e">
        <f t="shared" si="37"/>
        <v>#REF!</v>
      </c>
      <c r="AO58" s="21" t="str">
        <f t="shared" si="38"/>
        <v/>
      </c>
      <c r="AP58" s="21" t="str">
        <f t="shared" si="39"/>
        <v>N</v>
      </c>
      <c r="AQ58" s="21" t="e">
        <f t="shared" si="40"/>
        <v>#REF!</v>
      </c>
      <c r="AR58" s="21" t="e">
        <f t="shared" si="41"/>
        <v>#REF!</v>
      </c>
      <c r="AS58" s="21" t="str">
        <f t="shared" si="42"/>
        <v>Y</v>
      </c>
      <c r="AT58" s="79">
        <f t="shared" si="43"/>
        <v>1</v>
      </c>
      <c r="AU58" s="172">
        <v>55</v>
      </c>
      <c r="AV58" s="33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7.25" customHeight="1" x14ac:dyDescent="0.3">
      <c r="A59" s="171"/>
      <c r="B59" s="98">
        <v>56</v>
      </c>
      <c r="C59" s="88">
        <f t="shared" si="22"/>
        <v>0</v>
      </c>
      <c r="D59" s="98">
        <v>56</v>
      </c>
      <c r="E59" s="54" t="s">
        <v>116</v>
      </c>
      <c r="F59" s="25">
        <f t="shared" si="23"/>
        <v>58</v>
      </c>
      <c r="G59" s="16">
        <f t="shared" si="24"/>
        <v>0</v>
      </c>
      <c r="H59" s="17">
        <f t="shared" si="25"/>
        <v>58</v>
      </c>
      <c r="I59" s="18" t="str">
        <f>IFERROR(VLOOKUP(E59,MNF!B:I,2,FALSE),"")</f>
        <v/>
      </c>
      <c r="J59" s="13">
        <f>IFERROR(VLOOKUP(E59,VWGP!C:O,13,FALSE),"")</f>
        <v>50</v>
      </c>
      <c r="K59" s="18" t="str">
        <f>IFERROR(VLOOKUP(E59,MNF!B:I,3,FALSE),"")</f>
        <v/>
      </c>
      <c r="L59" s="13">
        <f>IFERROR(VLOOKUP(E59,VWGP!S:AE,13,FALSE),"")</f>
        <v>3</v>
      </c>
      <c r="M59" s="18" t="str">
        <f>IFERROR(VLOOKUP(E59,MNF!B:I,4,FALSE),"")</f>
        <v/>
      </c>
      <c r="N59" s="13" t="str">
        <f>IFERROR(VLOOKUP(E59,VWGP!AI:AU,13,FALSE),"")</f>
        <v/>
      </c>
      <c r="O59" s="18" t="str">
        <f>IFERROR(VLOOKUP(E59,MNF!B:I,5,FALSE),"")</f>
        <v/>
      </c>
      <c r="P59" s="13">
        <f>IFERROR(VLOOKUP(E59,VWGP!AY:BK,13,FALSE),"")</f>
        <v>5</v>
      </c>
      <c r="Q59" s="18" t="str">
        <f>IFERROR(VLOOKUP(E59,MNF!B:I,6,FALSE),"")</f>
        <v/>
      </c>
      <c r="R59" s="13" t="str">
        <f>IFERROR(VLOOKUP(E59,VWGP!BO:BY,11,FALSE),"")</f>
        <v/>
      </c>
      <c r="S59" s="13" t="str">
        <f>IFERROR(VLOOKUP(E59,MNF!B:I,7,FALSE),"")</f>
        <v/>
      </c>
      <c r="T59" s="13" t="str">
        <f>IFERROR(VLOOKUP(E59,VWGP!CC:CM,11,FALSE),"")</f>
        <v/>
      </c>
      <c r="U59" s="19"/>
      <c r="V59" s="20" t="e">
        <f>IF(#REF!="","",#REF!)</f>
        <v>#REF!</v>
      </c>
      <c r="W59" s="20" t="e">
        <f>IF(#REF!="","",#REF!)</f>
        <v>#REF!</v>
      </c>
      <c r="X59" s="20" t="e">
        <f>IF(#REF!="","",#REF!)</f>
        <v>#REF!</v>
      </c>
      <c r="Y59" s="20" t="e">
        <f>IF(#REF!="","",#REF!)</f>
        <v>#REF!</v>
      </c>
      <c r="Z59" s="20" t="e">
        <f>IF(#REF!="","",#REF!)</f>
        <v>#REF!</v>
      </c>
      <c r="AA59" s="20" t="e">
        <f>IF(#REF!="","",#REF!)</f>
        <v>#REF!</v>
      </c>
      <c r="AB59" s="21" t="str">
        <f t="shared" si="26"/>
        <v/>
      </c>
      <c r="AC59" s="21" t="str">
        <f t="shared" si="27"/>
        <v/>
      </c>
      <c r="AD59" s="21" t="str">
        <f t="shared" si="28"/>
        <v/>
      </c>
      <c r="AE59" s="21" t="str">
        <f t="shared" si="29"/>
        <v/>
      </c>
      <c r="AF59" s="20">
        <f t="shared" si="30"/>
        <v>50</v>
      </c>
      <c r="AG59" s="20">
        <f t="shared" si="31"/>
        <v>3</v>
      </c>
      <c r="AH59" s="20" t="str">
        <f t="shared" si="32"/>
        <v/>
      </c>
      <c r="AI59" s="20">
        <f t="shared" si="33"/>
        <v>5</v>
      </c>
      <c r="AJ59" s="20" t="str">
        <f t="shared" si="34"/>
        <v/>
      </c>
      <c r="AK59" s="20" t="str">
        <f t="shared" si="35"/>
        <v/>
      </c>
      <c r="AL59" s="20" t="e">
        <f>IF(#REF!="","",#REF!)</f>
        <v>#REF!</v>
      </c>
      <c r="AM59" s="18" t="e">
        <f t="shared" si="36"/>
        <v>#REF!</v>
      </c>
      <c r="AN59" s="21" t="e">
        <f t="shared" si="37"/>
        <v>#REF!</v>
      </c>
      <c r="AO59" s="21" t="e">
        <f t="shared" si="38"/>
        <v>#REF!</v>
      </c>
      <c r="AP59" s="21" t="str">
        <f t="shared" si="39"/>
        <v>N</v>
      </c>
      <c r="AQ59" s="21" t="e">
        <f t="shared" si="40"/>
        <v>#REF!</v>
      </c>
      <c r="AR59" s="21" t="e">
        <f t="shared" si="41"/>
        <v>#REF!</v>
      </c>
      <c r="AS59" s="21" t="str">
        <f t="shared" si="42"/>
        <v>Y</v>
      </c>
      <c r="AT59" s="79">
        <f t="shared" si="43"/>
        <v>1</v>
      </c>
      <c r="AU59" s="172">
        <v>56</v>
      </c>
      <c r="AV59" s="33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7.25" customHeight="1" x14ac:dyDescent="0.3">
      <c r="A60" s="171"/>
      <c r="B60" s="98">
        <v>57</v>
      </c>
      <c r="C60" s="88">
        <f t="shared" si="22"/>
        <v>0</v>
      </c>
      <c r="D60" s="98">
        <v>57</v>
      </c>
      <c r="E60" s="24" t="s">
        <v>63</v>
      </c>
      <c r="F60" s="25">
        <f t="shared" si="23"/>
        <v>56</v>
      </c>
      <c r="G60" s="16">
        <f t="shared" si="24"/>
        <v>0</v>
      </c>
      <c r="H60" s="17">
        <f t="shared" si="25"/>
        <v>56</v>
      </c>
      <c r="I60" s="18" t="str">
        <f>IFERROR(VLOOKUP(E60,MNF!B:I,2,FALSE),"")</f>
        <v/>
      </c>
      <c r="J60" s="13">
        <f>IFERROR(VLOOKUP(E60,VWGP!C:O,13,FALSE),"")</f>
        <v>6</v>
      </c>
      <c r="K60" s="18" t="str">
        <f>IFERROR(VLOOKUP(E60,MNF!B:I,3,FALSE),"")</f>
        <v/>
      </c>
      <c r="L60" s="13">
        <f>IFERROR(VLOOKUP(E60,VWGP!S:AE,13,FALSE),"")</f>
        <v>50</v>
      </c>
      <c r="M60" s="18" t="str">
        <f>IFERROR(VLOOKUP(E60,MNF!B:I,4,FALSE),"")</f>
        <v/>
      </c>
      <c r="N60" s="13" t="str">
        <f>IFERROR(VLOOKUP(E60,VWGP!AI:AU,13,FALSE),"")</f>
        <v/>
      </c>
      <c r="O60" s="18" t="str">
        <f>IFERROR(VLOOKUP(E60,MNF!B:I,5,FALSE),"")</f>
        <v/>
      </c>
      <c r="P60" s="13" t="str">
        <f>IFERROR(VLOOKUP(E60,VWGP!AY:BK,13,FALSE),"")</f>
        <v/>
      </c>
      <c r="Q60" s="18" t="str">
        <f>IFERROR(VLOOKUP(E60,MNF!B:I,6,FALSE),"")</f>
        <v/>
      </c>
      <c r="R60" s="13" t="str">
        <f>IFERROR(VLOOKUP(E60,VWGP!BO:BY,11,FALSE),"")</f>
        <v/>
      </c>
      <c r="S60" s="13" t="str">
        <f>IFERROR(VLOOKUP(E60,MNF!B:I,7,FALSE),"")</f>
        <v/>
      </c>
      <c r="T60" s="13" t="str">
        <f>IFERROR(VLOOKUP(E60,VWGP!CC:CM,11,FALSE),"")</f>
        <v/>
      </c>
      <c r="U60" s="19"/>
      <c r="V60" s="20" t="e">
        <f>IF(#REF!="","",#REF!)</f>
        <v>#REF!</v>
      </c>
      <c r="W60" s="20" t="e">
        <f>IF(#REF!="","",#REF!)</f>
        <v>#REF!</v>
      </c>
      <c r="X60" s="20" t="e">
        <f>IF(#REF!="","",#REF!)</f>
        <v>#REF!</v>
      </c>
      <c r="Y60" s="20" t="e">
        <f>IF(#REF!="","",#REF!)</f>
        <v>#REF!</v>
      </c>
      <c r="Z60" s="20" t="e">
        <f>IF(#REF!="","",#REF!)</f>
        <v>#REF!</v>
      </c>
      <c r="AA60" s="20" t="e">
        <f>IF(#REF!="","",#REF!)</f>
        <v>#REF!</v>
      </c>
      <c r="AB60" s="21" t="str">
        <f t="shared" si="26"/>
        <v/>
      </c>
      <c r="AC60" s="21" t="str">
        <f t="shared" si="27"/>
        <v/>
      </c>
      <c r="AD60" s="21" t="str">
        <f t="shared" si="28"/>
        <v/>
      </c>
      <c r="AE60" s="21" t="str">
        <f t="shared" si="29"/>
        <v/>
      </c>
      <c r="AF60" s="20">
        <f t="shared" si="30"/>
        <v>6</v>
      </c>
      <c r="AG60" s="20">
        <f t="shared" si="31"/>
        <v>50</v>
      </c>
      <c r="AH60" s="20" t="str">
        <f t="shared" si="32"/>
        <v/>
      </c>
      <c r="AI60" s="20" t="str">
        <f t="shared" si="33"/>
        <v/>
      </c>
      <c r="AJ60" s="20" t="str">
        <f t="shared" si="34"/>
        <v/>
      </c>
      <c r="AK60" s="20" t="str">
        <f t="shared" si="35"/>
        <v/>
      </c>
      <c r="AL60" s="20" t="e">
        <f>IF(#REF!="","",#REF!)</f>
        <v>#REF!</v>
      </c>
      <c r="AM60" s="18" t="e">
        <f t="shared" si="36"/>
        <v>#REF!</v>
      </c>
      <c r="AN60" s="21" t="e">
        <f t="shared" si="37"/>
        <v>#REF!</v>
      </c>
      <c r="AO60" s="21" t="str">
        <f t="shared" si="38"/>
        <v/>
      </c>
      <c r="AP60" s="21" t="str">
        <f t="shared" si="39"/>
        <v>N</v>
      </c>
      <c r="AQ60" s="21" t="e">
        <f t="shared" si="40"/>
        <v>#REF!</v>
      </c>
      <c r="AR60" s="21" t="e">
        <f t="shared" si="41"/>
        <v>#REF!</v>
      </c>
      <c r="AS60" s="21" t="str">
        <f t="shared" si="42"/>
        <v>Y</v>
      </c>
      <c r="AT60" s="79">
        <f t="shared" si="43"/>
        <v>1</v>
      </c>
      <c r="AU60" s="172">
        <v>57</v>
      </c>
      <c r="AV60" s="33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7.25" customHeight="1" x14ac:dyDescent="0.3">
      <c r="A61" s="171"/>
      <c r="B61" s="98">
        <v>58</v>
      </c>
      <c r="C61" s="88">
        <f t="shared" si="22"/>
        <v>0</v>
      </c>
      <c r="D61" s="98">
        <v>58</v>
      </c>
      <c r="E61" s="24" t="s">
        <v>56</v>
      </c>
      <c r="F61" s="25">
        <f t="shared" si="23"/>
        <v>50</v>
      </c>
      <c r="G61" s="16">
        <f t="shared" si="24"/>
        <v>0</v>
      </c>
      <c r="H61" s="17">
        <f t="shared" si="25"/>
        <v>50</v>
      </c>
      <c r="I61" s="18" t="str">
        <f>IFERROR(VLOOKUP(E61,MNF!B:I,2,FALSE),"")</f>
        <v/>
      </c>
      <c r="J61" s="13" t="str">
        <f>IFERROR(VLOOKUP(E61,VWGP!C:O,13,FALSE),"")</f>
        <v/>
      </c>
      <c r="K61" s="18" t="str">
        <f>IFERROR(VLOOKUP(E61,MNF!B:I,3,FALSE),"")</f>
        <v/>
      </c>
      <c r="L61" s="13" t="str">
        <f>IFERROR(VLOOKUP(E61,VWGP!S:AE,13,FALSE),"")</f>
        <v/>
      </c>
      <c r="M61" s="18" t="str">
        <f>IFERROR(VLOOKUP(E61,MNF!B:I,4,FALSE),"")</f>
        <v/>
      </c>
      <c r="N61" s="13">
        <f>IFERROR(VLOOKUP(E61,VWGP!AI:AU,13,FALSE),"")</f>
        <v>50</v>
      </c>
      <c r="O61" s="18" t="str">
        <f>IFERROR(VLOOKUP(E61,MNF!B:I,5,FALSE),"")</f>
        <v/>
      </c>
      <c r="P61" s="13" t="str">
        <f>IFERROR(VLOOKUP(E61,VWGP!AY:BK,13,FALSE),"")</f>
        <v/>
      </c>
      <c r="Q61" s="18" t="str">
        <f>IFERROR(VLOOKUP(E61,MNF!B:I,6,FALSE),"")</f>
        <v/>
      </c>
      <c r="R61" s="13" t="str">
        <f>IFERROR(VLOOKUP(E61,VWGP!BO:BY,11,FALSE),"")</f>
        <v/>
      </c>
      <c r="S61" s="13" t="str">
        <f>IFERROR(VLOOKUP(E61,MNF!B:I,7,FALSE),"")</f>
        <v/>
      </c>
      <c r="T61" s="13" t="str">
        <f>IFERROR(VLOOKUP(E61,VWGP!CC:CM,11,FALSE),"")</f>
        <v/>
      </c>
      <c r="U61" s="19"/>
      <c r="V61" s="20" t="e">
        <f>IF(#REF!="","",#REF!)</f>
        <v>#REF!</v>
      </c>
      <c r="W61" s="20" t="e">
        <f>IF(#REF!="","",#REF!)</f>
        <v>#REF!</v>
      </c>
      <c r="X61" s="20" t="e">
        <f>IF(#REF!="","",#REF!)</f>
        <v>#REF!</v>
      </c>
      <c r="Y61" s="20" t="e">
        <f>IF(#REF!="","",#REF!)</f>
        <v>#REF!</v>
      </c>
      <c r="Z61" s="20" t="e">
        <f>IF(#REF!="","",#REF!)</f>
        <v>#REF!</v>
      </c>
      <c r="AA61" s="20" t="e">
        <f>IF(#REF!="","",#REF!)</f>
        <v>#REF!</v>
      </c>
      <c r="AB61" s="21" t="str">
        <f t="shared" si="26"/>
        <v/>
      </c>
      <c r="AC61" s="21" t="str">
        <f t="shared" si="27"/>
        <v/>
      </c>
      <c r="AD61" s="21" t="str">
        <f t="shared" si="28"/>
        <v/>
      </c>
      <c r="AE61" s="21" t="str">
        <f t="shared" si="29"/>
        <v/>
      </c>
      <c r="AF61" s="20" t="str">
        <f t="shared" si="30"/>
        <v/>
      </c>
      <c r="AG61" s="20" t="str">
        <f t="shared" si="31"/>
        <v/>
      </c>
      <c r="AH61" s="20">
        <f t="shared" si="32"/>
        <v>50</v>
      </c>
      <c r="AI61" s="20" t="str">
        <f t="shared" si="33"/>
        <v/>
      </c>
      <c r="AJ61" s="20" t="str">
        <f t="shared" si="34"/>
        <v/>
      </c>
      <c r="AK61" s="20" t="str">
        <f t="shared" si="35"/>
        <v/>
      </c>
      <c r="AL61" s="20" t="e">
        <f>IF(#REF!="","",#REF!)</f>
        <v>#REF!</v>
      </c>
      <c r="AM61" s="18" t="e">
        <f t="shared" si="36"/>
        <v>#REF!</v>
      </c>
      <c r="AN61" s="21" t="str">
        <f t="shared" si="37"/>
        <v/>
      </c>
      <c r="AO61" s="21" t="str">
        <f t="shared" si="38"/>
        <v/>
      </c>
      <c r="AP61" s="21" t="str">
        <f t="shared" si="39"/>
        <v>N</v>
      </c>
      <c r="AQ61" s="21" t="e">
        <f t="shared" si="40"/>
        <v>#REF!</v>
      </c>
      <c r="AR61" s="21" t="str">
        <f t="shared" si="41"/>
        <v>N</v>
      </c>
      <c r="AS61" s="21" t="str">
        <f t="shared" si="42"/>
        <v>Y</v>
      </c>
      <c r="AT61" s="79">
        <f t="shared" si="43"/>
        <v>1</v>
      </c>
      <c r="AU61" s="172">
        <v>58</v>
      </c>
      <c r="AV61" s="33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7.25" customHeight="1" x14ac:dyDescent="0.3">
      <c r="A62" s="171"/>
      <c r="B62" s="98">
        <v>58</v>
      </c>
      <c r="C62" s="88">
        <f t="shared" si="22"/>
        <v>0</v>
      </c>
      <c r="D62" s="98">
        <v>58</v>
      </c>
      <c r="E62" s="24" t="s">
        <v>87</v>
      </c>
      <c r="F62" s="25">
        <f t="shared" si="23"/>
        <v>50</v>
      </c>
      <c r="G62" s="16">
        <f t="shared" si="24"/>
        <v>0</v>
      </c>
      <c r="H62" s="17">
        <f t="shared" si="25"/>
        <v>50</v>
      </c>
      <c r="I62" s="18" t="str">
        <f>IFERROR(VLOOKUP(E62,MNF!B:I,2,FALSE),"")</f>
        <v/>
      </c>
      <c r="J62" s="13">
        <f>IFERROR(VLOOKUP(E62,VWGP!C:O,13,FALSE),"")</f>
        <v>50</v>
      </c>
      <c r="K62" s="18" t="str">
        <f>IFERROR(VLOOKUP(E62,MNF!B:I,3,FALSE),"")</f>
        <v/>
      </c>
      <c r="L62" s="13" t="str">
        <f>IFERROR(VLOOKUP(E62,VWGP!S:AE,13,FALSE),"")</f>
        <v/>
      </c>
      <c r="M62" s="18" t="str">
        <f>IFERROR(VLOOKUP(E62,MNF!B:I,4,FALSE),"")</f>
        <v/>
      </c>
      <c r="N62" s="13" t="str">
        <f>IFERROR(VLOOKUP(E62,VWGP!AI:AU,13,FALSE),"")</f>
        <v/>
      </c>
      <c r="O62" s="18" t="str">
        <f>IFERROR(VLOOKUP(E62,MNF!B:I,5,FALSE),"")</f>
        <v/>
      </c>
      <c r="P62" s="13" t="str">
        <f>IFERROR(VLOOKUP(E62,VWGP!AY:BK,13,FALSE),"")</f>
        <v/>
      </c>
      <c r="Q62" s="18" t="str">
        <f>IFERROR(VLOOKUP(E62,MNF!B:I,6,FALSE),"")</f>
        <v/>
      </c>
      <c r="R62" s="13" t="str">
        <f>IFERROR(VLOOKUP(E62,VWGP!BO:BY,11,FALSE),"")</f>
        <v/>
      </c>
      <c r="S62" s="13" t="str">
        <f>IFERROR(VLOOKUP(E62,MNF!B:I,7,FALSE),"")</f>
        <v/>
      </c>
      <c r="T62" s="13" t="str">
        <f>IFERROR(VLOOKUP(E62,VWGP!CC:CM,11,FALSE),"")</f>
        <v/>
      </c>
      <c r="U62" s="19"/>
      <c r="V62" s="20" t="e">
        <f>IF(#REF!="","",#REF!)</f>
        <v>#REF!</v>
      </c>
      <c r="W62" s="20" t="e">
        <f>IF(#REF!="","",#REF!)</f>
        <v>#REF!</v>
      </c>
      <c r="X62" s="20" t="e">
        <f>IF(#REF!="","",#REF!)</f>
        <v>#REF!</v>
      </c>
      <c r="Y62" s="20" t="e">
        <f>IF(#REF!="","",#REF!)</f>
        <v>#REF!</v>
      </c>
      <c r="Z62" s="20" t="e">
        <f>IF(#REF!="","",#REF!)</f>
        <v>#REF!</v>
      </c>
      <c r="AA62" s="20" t="e">
        <f>IF(#REF!="","",#REF!)</f>
        <v>#REF!</v>
      </c>
      <c r="AB62" s="21" t="str">
        <f t="shared" si="26"/>
        <v/>
      </c>
      <c r="AC62" s="21" t="str">
        <f t="shared" si="27"/>
        <v/>
      </c>
      <c r="AD62" s="21" t="str">
        <f t="shared" si="28"/>
        <v/>
      </c>
      <c r="AE62" s="21" t="str">
        <f t="shared" si="29"/>
        <v/>
      </c>
      <c r="AF62" s="20">
        <f t="shared" si="30"/>
        <v>50</v>
      </c>
      <c r="AG62" s="20" t="str">
        <f t="shared" si="31"/>
        <v/>
      </c>
      <c r="AH62" s="20" t="str">
        <f t="shared" si="32"/>
        <v/>
      </c>
      <c r="AI62" s="20" t="str">
        <f t="shared" si="33"/>
        <v/>
      </c>
      <c r="AJ62" s="20" t="str">
        <f t="shared" si="34"/>
        <v/>
      </c>
      <c r="AK62" s="20" t="str">
        <f t="shared" si="35"/>
        <v/>
      </c>
      <c r="AL62" s="20" t="e">
        <f>IF(#REF!="","",#REF!)</f>
        <v>#REF!</v>
      </c>
      <c r="AM62" s="18" t="e">
        <f t="shared" si="36"/>
        <v>#REF!</v>
      </c>
      <c r="AN62" s="21" t="str">
        <f t="shared" si="37"/>
        <v/>
      </c>
      <c r="AO62" s="21" t="str">
        <f t="shared" si="38"/>
        <v/>
      </c>
      <c r="AP62" s="21" t="str">
        <f t="shared" si="39"/>
        <v>N</v>
      </c>
      <c r="AQ62" s="21" t="e">
        <f t="shared" si="40"/>
        <v>#REF!</v>
      </c>
      <c r="AR62" s="21" t="str">
        <f t="shared" si="41"/>
        <v>N</v>
      </c>
      <c r="AS62" s="21" t="str">
        <f t="shared" si="42"/>
        <v>Y</v>
      </c>
      <c r="AT62" s="79">
        <f t="shared" si="43"/>
        <v>1</v>
      </c>
      <c r="AU62" s="172">
        <v>59</v>
      </c>
      <c r="AV62" s="33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7.25" customHeight="1" x14ac:dyDescent="0.3">
      <c r="A63" s="171"/>
      <c r="B63" s="98">
        <v>58</v>
      </c>
      <c r="C63" s="88">
        <f t="shared" si="22"/>
        <v>0</v>
      </c>
      <c r="D63" s="98">
        <v>58</v>
      </c>
      <c r="E63" s="24" t="s">
        <v>129</v>
      </c>
      <c r="F63" s="25">
        <f t="shared" si="23"/>
        <v>50</v>
      </c>
      <c r="G63" s="16">
        <f t="shared" si="24"/>
        <v>0</v>
      </c>
      <c r="H63" s="17">
        <f t="shared" si="25"/>
        <v>50</v>
      </c>
      <c r="I63" s="18" t="str">
        <f>IFERROR(VLOOKUP(E63,MNF!B:I,2,FALSE),"")</f>
        <v/>
      </c>
      <c r="J63" s="13" t="str">
        <f>IFERROR(VLOOKUP(E63,VWGP!C:O,13,FALSE),"")</f>
        <v/>
      </c>
      <c r="K63" s="18" t="str">
        <f>IFERROR(VLOOKUP(E63,MNF!B:I,3,FALSE),"")</f>
        <v/>
      </c>
      <c r="L63" s="13" t="str">
        <f>IFERROR(VLOOKUP(E63,VWGP!S:AE,13,FALSE),"")</f>
        <v/>
      </c>
      <c r="M63" s="18" t="str">
        <f>IFERROR(VLOOKUP(E63,MNF!B:I,4,FALSE),"")</f>
        <v/>
      </c>
      <c r="N63" s="13">
        <f>IFERROR(VLOOKUP(E63,VWGP!AI:AU,13,FALSE),"")</f>
        <v>50</v>
      </c>
      <c r="O63" s="18" t="str">
        <f>IFERROR(VLOOKUP(E63,MNF!B:I,5,FALSE),"")</f>
        <v/>
      </c>
      <c r="P63" s="13" t="str">
        <f>IFERROR(VLOOKUP(E63,VWGP!AY:BK,13,FALSE),"")</f>
        <v/>
      </c>
      <c r="Q63" s="18" t="str">
        <f>IFERROR(VLOOKUP(E63,MNF!B:I,6,FALSE),"")</f>
        <v/>
      </c>
      <c r="R63" s="13" t="str">
        <f>IFERROR(VLOOKUP(E63,VWGP!BO:BY,11,FALSE),"")</f>
        <v/>
      </c>
      <c r="S63" s="13" t="str">
        <f>IFERROR(VLOOKUP(E63,MNF!B:I,7,FALSE),"")</f>
        <v/>
      </c>
      <c r="T63" s="13" t="str">
        <f>IFERROR(VLOOKUP(E63,VWGP!CC:CM,11,FALSE),"")</f>
        <v/>
      </c>
      <c r="U63" s="19"/>
      <c r="V63" s="20" t="e">
        <f>IF(#REF!="","",#REF!)</f>
        <v>#REF!</v>
      </c>
      <c r="W63" s="20" t="e">
        <f>IF(#REF!="","",#REF!)</f>
        <v>#REF!</v>
      </c>
      <c r="X63" s="20" t="e">
        <f>IF(#REF!="","",#REF!)</f>
        <v>#REF!</v>
      </c>
      <c r="Y63" s="20" t="e">
        <f>IF(#REF!="","",#REF!)</f>
        <v>#REF!</v>
      </c>
      <c r="Z63" s="20" t="e">
        <f>IF(#REF!="","",#REF!)</f>
        <v>#REF!</v>
      </c>
      <c r="AA63" s="20" t="e">
        <f>IF(#REF!="","",#REF!)</f>
        <v>#REF!</v>
      </c>
      <c r="AB63" s="21" t="str">
        <f t="shared" si="26"/>
        <v/>
      </c>
      <c r="AC63" s="21" t="str">
        <f t="shared" si="27"/>
        <v/>
      </c>
      <c r="AD63" s="21" t="str">
        <f t="shared" si="28"/>
        <v/>
      </c>
      <c r="AE63" s="21" t="str">
        <f t="shared" si="29"/>
        <v/>
      </c>
      <c r="AF63" s="20" t="str">
        <f t="shared" si="30"/>
        <v/>
      </c>
      <c r="AG63" s="20" t="str">
        <f t="shared" si="31"/>
        <v/>
      </c>
      <c r="AH63" s="20">
        <f t="shared" si="32"/>
        <v>50</v>
      </c>
      <c r="AI63" s="20" t="str">
        <f t="shared" si="33"/>
        <v/>
      </c>
      <c r="AJ63" s="20" t="str">
        <f t="shared" si="34"/>
        <v/>
      </c>
      <c r="AK63" s="20" t="str">
        <f t="shared" si="35"/>
        <v/>
      </c>
      <c r="AL63" s="20" t="e">
        <f>IF(#REF!="","",#REF!)</f>
        <v>#REF!</v>
      </c>
      <c r="AM63" s="18" t="e">
        <f t="shared" si="36"/>
        <v>#REF!</v>
      </c>
      <c r="AN63" s="21" t="str">
        <f t="shared" si="37"/>
        <v/>
      </c>
      <c r="AO63" s="21" t="str">
        <f t="shared" si="38"/>
        <v/>
      </c>
      <c r="AP63" s="21" t="str">
        <f t="shared" si="39"/>
        <v>N</v>
      </c>
      <c r="AQ63" s="21" t="e">
        <f t="shared" si="40"/>
        <v>#REF!</v>
      </c>
      <c r="AR63" s="21" t="str">
        <f t="shared" si="41"/>
        <v>N</v>
      </c>
      <c r="AS63" s="21" t="str">
        <f t="shared" si="42"/>
        <v>Y</v>
      </c>
      <c r="AT63" s="79">
        <f t="shared" si="43"/>
        <v>1</v>
      </c>
      <c r="AU63" s="172">
        <v>60</v>
      </c>
      <c r="AV63" s="33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7.25" customHeight="1" x14ac:dyDescent="0.3">
      <c r="A64" s="171"/>
      <c r="B64" s="98">
        <v>58</v>
      </c>
      <c r="C64" s="88">
        <f t="shared" si="22"/>
        <v>0</v>
      </c>
      <c r="D64" s="98">
        <v>58</v>
      </c>
      <c r="E64" s="24" t="s">
        <v>144</v>
      </c>
      <c r="F64" s="25">
        <f t="shared" si="23"/>
        <v>50</v>
      </c>
      <c r="G64" s="16">
        <f t="shared" si="24"/>
        <v>0</v>
      </c>
      <c r="H64" s="17">
        <f t="shared" si="25"/>
        <v>50</v>
      </c>
      <c r="I64" s="18" t="str">
        <f>IFERROR(VLOOKUP(E64,MNF!B:I,2,FALSE),"")</f>
        <v/>
      </c>
      <c r="J64" s="13" t="str">
        <f>IFERROR(VLOOKUP(E64,VWGP!C:O,13,FALSE),"")</f>
        <v/>
      </c>
      <c r="K64" s="18" t="str">
        <f>IFERROR(VLOOKUP(E64,MNF!B:I,3,FALSE),"")</f>
        <v/>
      </c>
      <c r="L64" s="13" t="str">
        <f>IFERROR(VLOOKUP(E64,VWGP!S:AE,13,FALSE),"")</f>
        <v/>
      </c>
      <c r="M64" s="18" t="str">
        <f>IFERROR(VLOOKUP(E64,MNF!B:I,4,FALSE),"")</f>
        <v/>
      </c>
      <c r="N64" s="13" t="str">
        <f>IFERROR(VLOOKUP(E64,VWGP!AI:AU,13,FALSE),"")</f>
        <v/>
      </c>
      <c r="O64" s="18" t="str">
        <f>IFERROR(VLOOKUP(E64,MNF!B:I,5,FALSE),"")</f>
        <v/>
      </c>
      <c r="P64" s="13">
        <f>IFERROR(VLOOKUP(E64,VWGP!AY:BK,13,FALSE),"")</f>
        <v>50</v>
      </c>
      <c r="Q64" s="18" t="str">
        <f>IFERROR(VLOOKUP(E64,MNF!B:I,6,FALSE),"")</f>
        <v/>
      </c>
      <c r="R64" s="13" t="str">
        <f>IFERROR(VLOOKUP(E64,VWGP!BO:BY,11,FALSE),"")</f>
        <v/>
      </c>
      <c r="S64" s="13" t="str">
        <f>IFERROR(VLOOKUP(E64,MNF!B:I,7,FALSE),"")</f>
        <v/>
      </c>
      <c r="T64" s="13" t="str">
        <f>IFERROR(VLOOKUP(E64,VWGP!CC:CM,11,FALSE),"")</f>
        <v/>
      </c>
      <c r="U64" s="19"/>
      <c r="V64" s="20" t="e">
        <f>IF(#REF!="","",#REF!)</f>
        <v>#REF!</v>
      </c>
      <c r="W64" s="20" t="e">
        <f>IF(#REF!="","",#REF!)</f>
        <v>#REF!</v>
      </c>
      <c r="X64" s="20" t="e">
        <f>IF(#REF!="","",#REF!)</f>
        <v>#REF!</v>
      </c>
      <c r="Y64" s="20" t="e">
        <f>IF(#REF!="","",#REF!)</f>
        <v>#REF!</v>
      </c>
      <c r="Z64" s="20" t="e">
        <f>IF(#REF!="","",#REF!)</f>
        <v>#REF!</v>
      </c>
      <c r="AA64" s="20" t="e">
        <f>IF(#REF!="","",#REF!)</f>
        <v>#REF!</v>
      </c>
      <c r="AB64" s="21" t="str">
        <f t="shared" si="26"/>
        <v/>
      </c>
      <c r="AC64" s="21" t="str">
        <f t="shared" si="27"/>
        <v/>
      </c>
      <c r="AD64" s="21" t="str">
        <f t="shared" si="28"/>
        <v/>
      </c>
      <c r="AE64" s="21" t="str">
        <f t="shared" si="29"/>
        <v/>
      </c>
      <c r="AF64" s="20" t="str">
        <f t="shared" si="30"/>
        <v/>
      </c>
      <c r="AG64" s="20" t="str">
        <f t="shared" si="31"/>
        <v/>
      </c>
      <c r="AH64" s="20" t="str">
        <f t="shared" si="32"/>
        <v/>
      </c>
      <c r="AI64" s="20">
        <f t="shared" si="33"/>
        <v>50</v>
      </c>
      <c r="AJ64" s="20" t="str">
        <f t="shared" si="34"/>
        <v/>
      </c>
      <c r="AK64" s="20" t="str">
        <f t="shared" si="35"/>
        <v/>
      </c>
      <c r="AL64" s="20" t="e">
        <f>IF(#REF!="","",#REF!)</f>
        <v>#REF!</v>
      </c>
      <c r="AM64" s="18" t="e">
        <f t="shared" si="36"/>
        <v>#REF!</v>
      </c>
      <c r="AN64" s="21" t="str">
        <f t="shared" si="37"/>
        <v/>
      </c>
      <c r="AO64" s="21" t="str">
        <f t="shared" si="38"/>
        <v/>
      </c>
      <c r="AP64" s="21" t="str">
        <f t="shared" si="39"/>
        <v>N</v>
      </c>
      <c r="AQ64" s="21" t="e">
        <f t="shared" si="40"/>
        <v>#REF!</v>
      </c>
      <c r="AR64" s="21" t="str">
        <f t="shared" si="41"/>
        <v>N</v>
      </c>
      <c r="AS64" s="21" t="str">
        <f t="shared" si="42"/>
        <v>Y</v>
      </c>
      <c r="AT64" s="79">
        <f t="shared" si="43"/>
        <v>1</v>
      </c>
      <c r="AU64" s="172">
        <v>61</v>
      </c>
      <c r="AV64" s="33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7.25" customHeight="1" x14ac:dyDescent="0.3">
      <c r="A65" s="171"/>
      <c r="B65" s="98">
        <v>58</v>
      </c>
      <c r="C65" s="88">
        <f t="shared" si="22"/>
        <v>0</v>
      </c>
      <c r="D65" s="98">
        <v>58</v>
      </c>
      <c r="E65" s="24" t="s">
        <v>54</v>
      </c>
      <c r="F65" s="25">
        <f t="shared" si="23"/>
        <v>50</v>
      </c>
      <c r="G65" s="16">
        <f t="shared" si="24"/>
        <v>0</v>
      </c>
      <c r="H65" s="17">
        <f t="shared" si="25"/>
        <v>50</v>
      </c>
      <c r="I65" s="18" t="str">
        <f>IFERROR(VLOOKUP(E65,MNF!B:I,2,FALSE),"")</f>
        <v/>
      </c>
      <c r="J65" s="13" t="str">
        <f>IFERROR(VLOOKUP(E65,VWGP!C:O,13,FALSE),"")</f>
        <v/>
      </c>
      <c r="K65" s="18" t="str">
        <f>IFERROR(VLOOKUP(E65,MNF!B:I,3,FALSE),"")</f>
        <v/>
      </c>
      <c r="L65" s="13">
        <f>IFERROR(VLOOKUP(E65,VWGP!S:AE,13,FALSE),"")</f>
        <v>50</v>
      </c>
      <c r="M65" s="18" t="str">
        <f>IFERROR(VLOOKUP(E65,MNF!B:I,4,FALSE),"")</f>
        <v/>
      </c>
      <c r="N65" s="13" t="str">
        <f>IFERROR(VLOOKUP(E65,VWGP!AI:AU,13,FALSE),"")</f>
        <v/>
      </c>
      <c r="O65" s="18" t="str">
        <f>IFERROR(VLOOKUP(E65,MNF!B:I,5,FALSE),"")</f>
        <v/>
      </c>
      <c r="P65" s="13" t="str">
        <f>IFERROR(VLOOKUP(E65,VWGP!AY:BK,13,FALSE),"")</f>
        <v/>
      </c>
      <c r="Q65" s="18" t="str">
        <f>IFERROR(VLOOKUP(E65,MNF!B:I,6,FALSE),"")</f>
        <v/>
      </c>
      <c r="R65" s="13" t="str">
        <f>IFERROR(VLOOKUP(E65,VWGP!BO:BY,11,FALSE),"")</f>
        <v/>
      </c>
      <c r="S65" s="13" t="str">
        <f>IFERROR(VLOOKUP(E65,MNF!B:I,7,FALSE),"")</f>
        <v/>
      </c>
      <c r="T65" s="13" t="str">
        <f>IFERROR(VLOOKUP(E65,VWGP!CC:CM,11,FALSE),"")</f>
        <v/>
      </c>
      <c r="U65" s="19"/>
      <c r="V65" s="20" t="e">
        <f>IF(#REF!="","",#REF!)</f>
        <v>#REF!</v>
      </c>
      <c r="W65" s="20" t="e">
        <f>IF(#REF!="","",#REF!)</f>
        <v>#REF!</v>
      </c>
      <c r="X65" s="20" t="e">
        <f>IF(#REF!="","",#REF!)</f>
        <v>#REF!</v>
      </c>
      <c r="Y65" s="20" t="e">
        <f>IF(#REF!="","",#REF!)</f>
        <v>#REF!</v>
      </c>
      <c r="Z65" s="20" t="e">
        <f>IF(#REF!="","",#REF!)</f>
        <v>#REF!</v>
      </c>
      <c r="AA65" s="20" t="e">
        <f>IF(#REF!="","",#REF!)</f>
        <v>#REF!</v>
      </c>
      <c r="AB65" s="21" t="str">
        <f t="shared" si="26"/>
        <v/>
      </c>
      <c r="AC65" s="21" t="str">
        <f t="shared" si="27"/>
        <v/>
      </c>
      <c r="AD65" s="21" t="str">
        <f t="shared" si="28"/>
        <v/>
      </c>
      <c r="AE65" s="21" t="str">
        <f t="shared" si="29"/>
        <v/>
      </c>
      <c r="AF65" s="20" t="str">
        <f t="shared" si="30"/>
        <v/>
      </c>
      <c r="AG65" s="20">
        <f t="shared" si="31"/>
        <v>50</v>
      </c>
      <c r="AH65" s="20" t="str">
        <f t="shared" si="32"/>
        <v/>
      </c>
      <c r="AI65" s="20" t="str">
        <f t="shared" si="33"/>
        <v/>
      </c>
      <c r="AJ65" s="20" t="str">
        <f t="shared" si="34"/>
        <v/>
      </c>
      <c r="AK65" s="20" t="str">
        <f t="shared" si="35"/>
        <v/>
      </c>
      <c r="AL65" s="20" t="e">
        <f>IF(#REF!="","",#REF!)</f>
        <v>#REF!</v>
      </c>
      <c r="AM65" s="18" t="e">
        <f t="shared" si="36"/>
        <v>#REF!</v>
      </c>
      <c r="AN65" s="21" t="str">
        <f t="shared" si="37"/>
        <v/>
      </c>
      <c r="AO65" s="21" t="str">
        <f t="shared" si="38"/>
        <v/>
      </c>
      <c r="AP65" s="21" t="str">
        <f t="shared" si="39"/>
        <v>N</v>
      </c>
      <c r="AQ65" s="21" t="e">
        <f t="shared" si="40"/>
        <v>#REF!</v>
      </c>
      <c r="AR65" s="21" t="str">
        <f t="shared" si="41"/>
        <v>N</v>
      </c>
      <c r="AS65" s="21" t="str">
        <f t="shared" si="42"/>
        <v>Y</v>
      </c>
      <c r="AT65" s="79">
        <f t="shared" si="43"/>
        <v>1</v>
      </c>
      <c r="AU65" s="172">
        <v>62</v>
      </c>
      <c r="AV65" s="33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7.25" customHeight="1" x14ac:dyDescent="0.3">
      <c r="A66" s="171"/>
      <c r="B66" s="98">
        <v>58</v>
      </c>
      <c r="C66" s="88">
        <f t="shared" si="22"/>
        <v>0</v>
      </c>
      <c r="D66" s="98">
        <v>58</v>
      </c>
      <c r="E66" s="24" t="s">
        <v>145</v>
      </c>
      <c r="F66" s="25">
        <f t="shared" si="23"/>
        <v>50</v>
      </c>
      <c r="G66" s="16">
        <f t="shared" si="24"/>
        <v>0</v>
      </c>
      <c r="H66" s="17">
        <f t="shared" si="25"/>
        <v>50</v>
      </c>
      <c r="I66" s="18" t="str">
        <f>IFERROR(VLOOKUP(E66,MNF!B:I,2,FALSE),"")</f>
        <v/>
      </c>
      <c r="J66" s="13" t="str">
        <f>IFERROR(VLOOKUP(E66,VWGP!C:O,13,FALSE),"")</f>
        <v/>
      </c>
      <c r="K66" s="18" t="str">
        <f>IFERROR(VLOOKUP(E66,MNF!B:I,3,FALSE),"")</f>
        <v/>
      </c>
      <c r="L66" s="13" t="str">
        <f>IFERROR(VLOOKUP(E66,VWGP!S:AE,13,FALSE),"")</f>
        <v/>
      </c>
      <c r="M66" s="18" t="str">
        <f>IFERROR(VLOOKUP(E66,MNF!B:I,4,FALSE),"")</f>
        <v/>
      </c>
      <c r="N66" s="13" t="str">
        <f>IFERROR(VLOOKUP(E66,VWGP!AI:AU,13,FALSE),"")</f>
        <v/>
      </c>
      <c r="O66" s="18" t="str">
        <f>IFERROR(VLOOKUP(E66,MNF!B:I,5,FALSE),"")</f>
        <v/>
      </c>
      <c r="P66" s="13">
        <f>IFERROR(VLOOKUP(E66,VWGP!AY:BK,13,FALSE),"")</f>
        <v>50</v>
      </c>
      <c r="Q66" s="18" t="str">
        <f>IFERROR(VLOOKUP(E66,MNF!B:I,6,FALSE),"")</f>
        <v/>
      </c>
      <c r="R66" s="13" t="str">
        <f>IFERROR(VLOOKUP(E66,VWGP!BO:BY,11,FALSE),"")</f>
        <v/>
      </c>
      <c r="S66" s="13" t="str">
        <f>IFERROR(VLOOKUP(E66,MNF!B:I,7,FALSE),"")</f>
        <v/>
      </c>
      <c r="T66" s="13" t="str">
        <f>IFERROR(VLOOKUP(E66,VWGP!CC:CM,11,FALSE),"")</f>
        <v/>
      </c>
      <c r="U66" s="19"/>
      <c r="V66" s="20" t="e">
        <f>IF(#REF!="","",#REF!)</f>
        <v>#REF!</v>
      </c>
      <c r="W66" s="20" t="e">
        <f>IF(#REF!="","",#REF!)</f>
        <v>#REF!</v>
      </c>
      <c r="X66" s="20" t="e">
        <f>IF(#REF!="","",#REF!)</f>
        <v>#REF!</v>
      </c>
      <c r="Y66" s="20" t="e">
        <f>IF(#REF!="","",#REF!)</f>
        <v>#REF!</v>
      </c>
      <c r="Z66" s="20" t="e">
        <f>IF(#REF!="","",#REF!)</f>
        <v>#REF!</v>
      </c>
      <c r="AA66" s="20" t="e">
        <f>IF(#REF!="","",#REF!)</f>
        <v>#REF!</v>
      </c>
      <c r="AB66" s="21" t="str">
        <f t="shared" si="26"/>
        <v/>
      </c>
      <c r="AC66" s="21" t="str">
        <f t="shared" si="27"/>
        <v/>
      </c>
      <c r="AD66" s="21" t="str">
        <f t="shared" si="28"/>
        <v/>
      </c>
      <c r="AE66" s="21" t="str">
        <f t="shared" si="29"/>
        <v/>
      </c>
      <c r="AF66" s="20" t="str">
        <f t="shared" si="30"/>
        <v/>
      </c>
      <c r="AG66" s="20" t="str">
        <f t="shared" si="31"/>
        <v/>
      </c>
      <c r="AH66" s="20" t="str">
        <f t="shared" si="32"/>
        <v/>
      </c>
      <c r="AI66" s="20">
        <f t="shared" si="33"/>
        <v>50</v>
      </c>
      <c r="AJ66" s="20" t="str">
        <f t="shared" si="34"/>
        <v/>
      </c>
      <c r="AK66" s="20" t="str">
        <f t="shared" si="35"/>
        <v/>
      </c>
      <c r="AL66" s="20" t="e">
        <f>IF(#REF!="","",#REF!)</f>
        <v>#REF!</v>
      </c>
      <c r="AM66" s="18" t="e">
        <f t="shared" si="36"/>
        <v>#REF!</v>
      </c>
      <c r="AN66" s="21" t="str">
        <f t="shared" si="37"/>
        <v/>
      </c>
      <c r="AO66" s="21" t="str">
        <f t="shared" si="38"/>
        <v/>
      </c>
      <c r="AP66" s="21" t="str">
        <f t="shared" si="39"/>
        <v>N</v>
      </c>
      <c r="AQ66" s="21" t="e">
        <f t="shared" si="40"/>
        <v>#REF!</v>
      </c>
      <c r="AR66" s="21" t="str">
        <f t="shared" si="41"/>
        <v>N</v>
      </c>
      <c r="AS66" s="21" t="str">
        <f t="shared" si="42"/>
        <v>Y</v>
      </c>
      <c r="AT66" s="79">
        <f t="shared" si="43"/>
        <v>1</v>
      </c>
      <c r="AU66" s="172">
        <v>63</v>
      </c>
      <c r="AV66" s="33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7.25" customHeight="1" x14ac:dyDescent="0.3">
      <c r="A67" s="171"/>
      <c r="B67" s="98">
        <v>58</v>
      </c>
      <c r="C67" s="88">
        <f t="shared" si="22"/>
        <v>0</v>
      </c>
      <c r="D67" s="98">
        <v>58</v>
      </c>
      <c r="E67" s="24" t="s">
        <v>123</v>
      </c>
      <c r="F67" s="25">
        <f t="shared" si="23"/>
        <v>50</v>
      </c>
      <c r="G67" s="16">
        <f t="shared" si="24"/>
        <v>0</v>
      </c>
      <c r="H67" s="17">
        <f t="shared" si="25"/>
        <v>50</v>
      </c>
      <c r="I67" s="18" t="str">
        <f>IFERROR(VLOOKUP(E67,MNF!B:I,2,FALSE),"")</f>
        <v/>
      </c>
      <c r="J67" s="13">
        <f>IFERROR(VLOOKUP(E67,VWGP!C:O,13,FALSE),"")</f>
        <v>50</v>
      </c>
      <c r="K67" s="18" t="str">
        <f>IFERROR(VLOOKUP(E67,MNF!B:I,3,FALSE),"")</f>
        <v/>
      </c>
      <c r="L67" s="13" t="str">
        <f>IFERROR(VLOOKUP(E67,VWGP!S:AE,13,FALSE),"")</f>
        <v/>
      </c>
      <c r="M67" s="18" t="str">
        <f>IFERROR(VLOOKUP(E67,MNF!B:I,4,FALSE),"")</f>
        <v/>
      </c>
      <c r="N67" s="13" t="str">
        <f>IFERROR(VLOOKUP(E67,VWGP!AI:AU,13,FALSE),"")</f>
        <v/>
      </c>
      <c r="O67" s="18" t="str">
        <f>IFERROR(VLOOKUP(E67,MNF!B:I,5,FALSE),"")</f>
        <v/>
      </c>
      <c r="P67" s="13" t="str">
        <f>IFERROR(VLOOKUP(E67,VWGP!AY:BK,13,FALSE),"")</f>
        <v/>
      </c>
      <c r="Q67" s="18" t="str">
        <f>IFERROR(VLOOKUP(E67,MNF!B:I,6,FALSE),"")</f>
        <v/>
      </c>
      <c r="R67" s="13" t="str">
        <f>IFERROR(VLOOKUP(E67,VWGP!BO:BY,11,FALSE),"")</f>
        <v/>
      </c>
      <c r="S67" s="13" t="str">
        <f>IFERROR(VLOOKUP(E67,MNF!B:I,7,FALSE),"")</f>
        <v/>
      </c>
      <c r="T67" s="13" t="str">
        <f>IFERROR(VLOOKUP(E67,VWGP!CC:CM,11,FALSE),"")</f>
        <v/>
      </c>
      <c r="U67" s="19"/>
      <c r="V67" s="20" t="e">
        <f>IF(#REF!="","",#REF!)</f>
        <v>#REF!</v>
      </c>
      <c r="W67" s="20" t="e">
        <f>IF(#REF!="","",#REF!)</f>
        <v>#REF!</v>
      </c>
      <c r="X67" s="20" t="e">
        <f>IF(#REF!="","",#REF!)</f>
        <v>#REF!</v>
      </c>
      <c r="Y67" s="20" t="e">
        <f>IF(#REF!="","",#REF!)</f>
        <v>#REF!</v>
      </c>
      <c r="Z67" s="20" t="e">
        <f>IF(#REF!="","",#REF!)</f>
        <v>#REF!</v>
      </c>
      <c r="AA67" s="20" t="e">
        <f>IF(#REF!="","",#REF!)</f>
        <v>#REF!</v>
      </c>
      <c r="AB67" s="21" t="str">
        <f t="shared" si="26"/>
        <v/>
      </c>
      <c r="AC67" s="21" t="str">
        <f t="shared" si="27"/>
        <v/>
      </c>
      <c r="AD67" s="21" t="str">
        <f t="shared" si="28"/>
        <v/>
      </c>
      <c r="AE67" s="21" t="str">
        <f t="shared" si="29"/>
        <v/>
      </c>
      <c r="AF67" s="20">
        <f t="shared" si="30"/>
        <v>50</v>
      </c>
      <c r="AG67" s="20" t="str">
        <f t="shared" si="31"/>
        <v/>
      </c>
      <c r="AH67" s="20" t="str">
        <f t="shared" si="32"/>
        <v/>
      </c>
      <c r="AI67" s="20" t="str">
        <f t="shared" si="33"/>
        <v/>
      </c>
      <c r="AJ67" s="20" t="str">
        <f t="shared" si="34"/>
        <v/>
      </c>
      <c r="AK67" s="20" t="str">
        <f t="shared" si="35"/>
        <v/>
      </c>
      <c r="AL67" s="20" t="e">
        <f>IF(#REF!="","",#REF!)</f>
        <v>#REF!</v>
      </c>
      <c r="AM67" s="18" t="e">
        <f t="shared" si="36"/>
        <v>#REF!</v>
      </c>
      <c r="AN67" s="21" t="str">
        <f t="shared" si="37"/>
        <v/>
      </c>
      <c r="AO67" s="21" t="str">
        <f t="shared" si="38"/>
        <v/>
      </c>
      <c r="AP67" s="21" t="str">
        <f t="shared" si="39"/>
        <v>N</v>
      </c>
      <c r="AQ67" s="21" t="e">
        <f t="shared" si="40"/>
        <v>#REF!</v>
      </c>
      <c r="AR67" s="21" t="str">
        <f t="shared" si="41"/>
        <v>N</v>
      </c>
      <c r="AS67" s="21" t="str">
        <f t="shared" si="42"/>
        <v>Y</v>
      </c>
      <c r="AT67" s="79">
        <f t="shared" si="43"/>
        <v>1</v>
      </c>
      <c r="AU67" s="172">
        <v>64</v>
      </c>
      <c r="AV67" s="33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7.25" customHeight="1" x14ac:dyDescent="0.3">
      <c r="A68" s="171"/>
      <c r="B68" s="98">
        <v>65</v>
      </c>
      <c r="C68" s="88">
        <f t="shared" ref="C68:C99" si="44">B68-D68</f>
        <v>0</v>
      </c>
      <c r="D68" s="98">
        <v>65</v>
      </c>
      <c r="E68" s="54" t="s">
        <v>131</v>
      </c>
      <c r="F68" s="25">
        <f t="shared" ref="F68:F99" si="45">SUM(G68:H68)</f>
        <v>44</v>
      </c>
      <c r="G68" s="16">
        <f t="shared" ref="G68:G103" si="46">SUM(I68,K68,M68,O68,Q68,S68,)</f>
        <v>0</v>
      </c>
      <c r="H68" s="17">
        <f t="shared" ref="H68:H103" si="47">SUM(J68,L68,N68,P68,R68,T68)</f>
        <v>44</v>
      </c>
      <c r="I68" s="18" t="str">
        <f>IFERROR(VLOOKUP(E68,MNF!B:I,2,FALSE),"")</f>
        <v/>
      </c>
      <c r="J68" s="13" t="str">
        <f>IFERROR(VLOOKUP(E68,VWGP!C:O,13,FALSE),"")</f>
        <v/>
      </c>
      <c r="K68" s="18" t="str">
        <f>IFERROR(VLOOKUP(E68,MNF!B:I,3,FALSE),"")</f>
        <v/>
      </c>
      <c r="L68" s="13" t="str">
        <f>IFERROR(VLOOKUP(E68,VWGP!S:AE,13,FALSE),"")</f>
        <v/>
      </c>
      <c r="M68" s="18" t="str">
        <f>IFERROR(VLOOKUP(E68,MNF!B:I,4,FALSE),"")</f>
        <v/>
      </c>
      <c r="N68" s="13">
        <f>IFERROR(VLOOKUP(E68,VWGP!AI:AU,13,FALSE),"")</f>
        <v>44</v>
      </c>
      <c r="O68" s="18" t="str">
        <f>IFERROR(VLOOKUP(E68,MNF!B:I,5,FALSE),"")</f>
        <v/>
      </c>
      <c r="P68" s="13" t="str">
        <f>IFERROR(VLOOKUP(E68,VWGP!AY:BK,13,FALSE),"")</f>
        <v/>
      </c>
      <c r="Q68" s="18" t="str">
        <f>IFERROR(VLOOKUP(E68,MNF!B:I,6,FALSE),"")</f>
        <v/>
      </c>
      <c r="R68" s="13" t="str">
        <f>IFERROR(VLOOKUP(E68,VWGP!BO:BY,11,FALSE),"")</f>
        <v/>
      </c>
      <c r="S68" s="13" t="str">
        <f>IFERROR(VLOOKUP(E68,MNF!B:I,7,FALSE),"")</f>
        <v/>
      </c>
      <c r="T68" s="13" t="str">
        <f>IFERROR(VLOOKUP(E68,VWGP!CC:CM,11,FALSE),"")</f>
        <v/>
      </c>
      <c r="U68" s="19"/>
      <c r="V68" s="20" t="e">
        <f>IF(#REF!="","",#REF!)</f>
        <v>#REF!</v>
      </c>
      <c r="W68" s="20" t="e">
        <f>IF(#REF!="","",#REF!)</f>
        <v>#REF!</v>
      </c>
      <c r="X68" s="20" t="e">
        <f>IF(#REF!="","",#REF!)</f>
        <v>#REF!</v>
      </c>
      <c r="Y68" s="20" t="e">
        <f>IF(#REF!="","",#REF!)</f>
        <v>#REF!</v>
      </c>
      <c r="Z68" s="20" t="e">
        <f>IF(#REF!="","",#REF!)</f>
        <v>#REF!</v>
      </c>
      <c r="AA68" s="20" t="e">
        <f>IF(#REF!="","",#REF!)</f>
        <v>#REF!</v>
      </c>
      <c r="AB68" s="21" t="str">
        <f t="shared" ref="AB68:AB99" si="48">IF(COUNT(V68:AA68)&gt;=1,(LARGE(V68:AA68,1)),"")</f>
        <v/>
      </c>
      <c r="AC68" s="21" t="str">
        <f t="shared" ref="AC68:AC99" si="49">IF(COUNT(V68:AA68)&gt;=2,(LARGE(V68:AA68,2)),"")</f>
        <v/>
      </c>
      <c r="AD68" s="21" t="str">
        <f t="shared" ref="AD68:AD99" si="50">IF(COUNT(V68:AA68)&gt;=3,(LARGE(V68:AA68,3)),"")</f>
        <v/>
      </c>
      <c r="AE68" s="21" t="str">
        <f t="shared" ref="AE68:AE99" si="51">IF(COUNT(V68:AA68)&gt;=4,(LARGE(V68:AA68,4)),"")</f>
        <v/>
      </c>
      <c r="AF68" s="20" t="str">
        <f t="shared" ref="AF68:AF99" si="52">IF(J68="","",J68)</f>
        <v/>
      </c>
      <c r="AG68" s="20" t="str">
        <f t="shared" ref="AG68:AG99" si="53">IF(L68="","",L68)</f>
        <v/>
      </c>
      <c r="AH68" s="20">
        <f t="shared" ref="AH68:AH99" si="54">IF(N68="","",N68)</f>
        <v>44</v>
      </c>
      <c r="AI68" s="20" t="str">
        <f t="shared" ref="AI68:AI99" si="55">IF(P68="","",P68)</f>
        <v/>
      </c>
      <c r="AJ68" s="20" t="str">
        <f t="shared" ref="AJ68:AJ99" si="56">IF(R68="","",R68)</f>
        <v/>
      </c>
      <c r="AK68" s="20" t="str">
        <f t="shared" ref="AK68:AK99" si="57">IF(T68="","",T68)</f>
        <v/>
      </c>
      <c r="AL68" s="20" t="e">
        <f>IF(#REF!="","",#REF!)</f>
        <v>#REF!</v>
      </c>
      <c r="AM68" s="18" t="e">
        <f t="shared" ref="AM68:AM99" si="58">IF(COUNT(AF68:AL68)&gt;=1,(LARGE(AF68:AL68,1)),"")</f>
        <v>#REF!</v>
      </c>
      <c r="AN68" s="21" t="str">
        <f t="shared" ref="AN68:AN99" si="59">IF(COUNT(AF68:AL68)&gt;=2,(LARGE(AF68:AL68,2)),"")</f>
        <v/>
      </c>
      <c r="AO68" s="21" t="str">
        <f t="shared" ref="AO68:AO99" si="60">IF(COUNT(AF68:AL68)&gt;=3,(LARGE(AF68:AL68,3)),"")</f>
        <v/>
      </c>
      <c r="AP68" s="21" t="str">
        <f t="shared" ref="AP68:AP99" si="61">IF(AB68="","N","Y")</f>
        <v>N</v>
      </c>
      <c r="AQ68" s="21" t="e">
        <f t="shared" ref="AQ68:AQ99" si="62">IF(AM68="","N","Y")</f>
        <v>#REF!</v>
      </c>
      <c r="AR68" s="21" t="str">
        <f t="shared" ref="AR68:AR99" si="63">IF(AN68="","N","Y")</f>
        <v>N</v>
      </c>
      <c r="AS68" s="21" t="str">
        <f t="shared" ref="AS68:AS103" si="64">IF(H68&gt;4,"Y","N")</f>
        <v>Y</v>
      </c>
      <c r="AT68" s="79">
        <f t="shared" ref="AT68:AT99" si="65">COUNTIF(AP68:AS68,"Y")</f>
        <v>1</v>
      </c>
      <c r="AU68" s="172">
        <v>65</v>
      </c>
      <c r="AV68" s="33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7.25" customHeight="1" x14ac:dyDescent="0.3">
      <c r="A69" s="171"/>
      <c r="B69" s="98">
        <v>66</v>
      </c>
      <c r="C69" s="88">
        <f t="shared" si="44"/>
        <v>0</v>
      </c>
      <c r="D69" s="98">
        <v>66</v>
      </c>
      <c r="E69" s="54" t="s">
        <v>146</v>
      </c>
      <c r="F69" s="25">
        <f t="shared" si="45"/>
        <v>41</v>
      </c>
      <c r="G69" s="16">
        <f t="shared" si="46"/>
        <v>0</v>
      </c>
      <c r="H69" s="17">
        <f t="shared" si="47"/>
        <v>41</v>
      </c>
      <c r="I69" s="18" t="str">
        <f>IFERROR(VLOOKUP(E69,MNF!B:I,2,FALSE),"")</f>
        <v/>
      </c>
      <c r="J69" s="13" t="str">
        <f>IFERROR(VLOOKUP(E69,VWGP!C:O,13,FALSE),"")</f>
        <v/>
      </c>
      <c r="K69" s="18" t="str">
        <f>IFERROR(VLOOKUP(E69,MNF!B:I,3,FALSE),"")</f>
        <v/>
      </c>
      <c r="L69" s="13" t="str">
        <f>IFERROR(VLOOKUP(E69,VWGP!S:AE,13,FALSE),"")</f>
        <v/>
      </c>
      <c r="M69" s="18" t="str">
        <f>IFERROR(VLOOKUP(E69,MNF!B:I,4,FALSE),"")</f>
        <v/>
      </c>
      <c r="N69" s="13" t="str">
        <f>IFERROR(VLOOKUP(E69,VWGP!AI:AU,13,FALSE),"")</f>
        <v/>
      </c>
      <c r="O69" s="18" t="str">
        <f>IFERROR(VLOOKUP(E69,MNF!B:I,5,FALSE),"")</f>
        <v/>
      </c>
      <c r="P69" s="13">
        <f>IFERROR(VLOOKUP(E69,VWGP!AY:BK,13,FALSE),"")</f>
        <v>41</v>
      </c>
      <c r="Q69" s="18" t="str">
        <f>IFERROR(VLOOKUP(E69,MNF!B:I,6,FALSE),"")</f>
        <v/>
      </c>
      <c r="R69" s="13" t="str">
        <f>IFERROR(VLOOKUP(E69,VWGP!BO:BY,11,FALSE),"")</f>
        <v/>
      </c>
      <c r="S69" s="13" t="str">
        <f>IFERROR(VLOOKUP(E69,MNF!B:I,7,FALSE),"")</f>
        <v/>
      </c>
      <c r="T69" s="13" t="str">
        <f>IFERROR(VLOOKUP(E69,VWGP!CC:CM,11,FALSE),"")</f>
        <v/>
      </c>
      <c r="U69" s="19"/>
      <c r="V69" s="20" t="e">
        <f>IF(#REF!="","",#REF!)</f>
        <v>#REF!</v>
      </c>
      <c r="W69" s="20" t="e">
        <f>IF(#REF!="","",#REF!)</f>
        <v>#REF!</v>
      </c>
      <c r="X69" s="20" t="e">
        <f>IF(#REF!="","",#REF!)</f>
        <v>#REF!</v>
      </c>
      <c r="Y69" s="20" t="e">
        <f>IF(#REF!="","",#REF!)</f>
        <v>#REF!</v>
      </c>
      <c r="Z69" s="20" t="e">
        <f>IF(#REF!="","",#REF!)</f>
        <v>#REF!</v>
      </c>
      <c r="AA69" s="20" t="e">
        <f>IF(#REF!="","",#REF!)</f>
        <v>#REF!</v>
      </c>
      <c r="AB69" s="21" t="str">
        <f t="shared" si="48"/>
        <v/>
      </c>
      <c r="AC69" s="21" t="str">
        <f t="shared" si="49"/>
        <v/>
      </c>
      <c r="AD69" s="21" t="str">
        <f t="shared" si="50"/>
        <v/>
      </c>
      <c r="AE69" s="21" t="str">
        <f t="shared" si="51"/>
        <v/>
      </c>
      <c r="AF69" s="20" t="str">
        <f t="shared" si="52"/>
        <v/>
      </c>
      <c r="AG69" s="20" t="str">
        <f t="shared" si="53"/>
        <v/>
      </c>
      <c r="AH69" s="20" t="str">
        <f t="shared" si="54"/>
        <v/>
      </c>
      <c r="AI69" s="20">
        <f t="shared" si="55"/>
        <v>41</v>
      </c>
      <c r="AJ69" s="20" t="str">
        <f t="shared" si="56"/>
        <v/>
      </c>
      <c r="AK69" s="20" t="str">
        <f t="shared" si="57"/>
        <v/>
      </c>
      <c r="AL69" s="20" t="e">
        <f>IF(#REF!="","",#REF!)</f>
        <v>#REF!</v>
      </c>
      <c r="AM69" s="18" t="e">
        <f t="shared" si="58"/>
        <v>#REF!</v>
      </c>
      <c r="AN69" s="21" t="str">
        <f t="shared" si="59"/>
        <v/>
      </c>
      <c r="AO69" s="21" t="str">
        <f t="shared" si="60"/>
        <v/>
      </c>
      <c r="AP69" s="21" t="str">
        <f t="shared" si="61"/>
        <v>N</v>
      </c>
      <c r="AQ69" s="21" t="e">
        <f t="shared" si="62"/>
        <v>#REF!</v>
      </c>
      <c r="AR69" s="21" t="str">
        <f t="shared" si="63"/>
        <v>N</v>
      </c>
      <c r="AS69" s="21" t="str">
        <f t="shared" si="64"/>
        <v>Y</v>
      </c>
      <c r="AT69" s="79">
        <f t="shared" si="65"/>
        <v>1</v>
      </c>
      <c r="AU69" s="172">
        <v>66</v>
      </c>
      <c r="AV69" s="33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7.25" customHeight="1" x14ac:dyDescent="0.3">
      <c r="A70" s="171"/>
      <c r="B70" s="98">
        <v>67</v>
      </c>
      <c r="C70" s="88">
        <f t="shared" si="44"/>
        <v>0</v>
      </c>
      <c r="D70" s="98">
        <v>67</v>
      </c>
      <c r="E70" s="54" t="s">
        <v>108</v>
      </c>
      <c r="F70" s="25">
        <f t="shared" si="45"/>
        <v>34</v>
      </c>
      <c r="G70" s="16">
        <f t="shared" si="46"/>
        <v>20</v>
      </c>
      <c r="H70" s="17">
        <f t="shared" si="47"/>
        <v>14</v>
      </c>
      <c r="I70" s="18">
        <f>IFERROR(VLOOKUP(E70,MNF!B:I,2,FALSE),"")</f>
        <v>5</v>
      </c>
      <c r="J70" s="13" t="str">
        <f>IFERROR(VLOOKUP(E70,VWGP!C:O,13,FALSE),"")</f>
        <v/>
      </c>
      <c r="K70" s="18">
        <f>IFERROR(VLOOKUP(E70,MNF!B:I,3,FALSE),"")</f>
        <v>5</v>
      </c>
      <c r="L70" s="13" t="str">
        <f>IFERROR(VLOOKUP(E70,VWGP!S:AE,13,FALSE),"")</f>
        <v/>
      </c>
      <c r="M70" s="18">
        <f>IFERROR(VLOOKUP(E70,MNF!B:I,4,FALSE),"")</f>
        <v>5</v>
      </c>
      <c r="N70" s="13">
        <f>IFERROR(VLOOKUP(E70,VWGP!AI:AU,13,FALSE),"")</f>
        <v>14</v>
      </c>
      <c r="O70" s="18">
        <f>IFERROR(VLOOKUP(E70,MNF!B:I,5,FALSE),"")</f>
        <v>5</v>
      </c>
      <c r="P70" s="13" t="str">
        <f>IFERROR(VLOOKUP(E70,VWGP!AY:BK,13,FALSE),"")</f>
        <v/>
      </c>
      <c r="Q70" s="18">
        <f>IFERROR(VLOOKUP(E70,MNF!B:I,6,FALSE),"")</f>
        <v>0</v>
      </c>
      <c r="R70" s="13" t="str">
        <f>IFERROR(VLOOKUP(E70,VWGP!BO:BY,11,FALSE),"")</f>
        <v/>
      </c>
      <c r="S70" s="13">
        <f>IFERROR(VLOOKUP(E70,MNF!B:I,7,FALSE),"")</f>
        <v>0</v>
      </c>
      <c r="T70" s="13" t="str">
        <f>IFERROR(VLOOKUP(E70,VWGP!CC:CM,11,FALSE),"")</f>
        <v/>
      </c>
      <c r="U70" s="19"/>
      <c r="V70" s="20" t="e">
        <f>IF(#REF!="","",#REF!)</f>
        <v>#REF!</v>
      </c>
      <c r="W70" s="20" t="e">
        <f>IF(#REF!="","",#REF!)</f>
        <v>#REF!</v>
      </c>
      <c r="X70" s="20" t="e">
        <f>IF(#REF!="","",#REF!)</f>
        <v>#REF!</v>
      </c>
      <c r="Y70" s="20" t="e">
        <f>IF(#REF!="","",#REF!)</f>
        <v>#REF!</v>
      </c>
      <c r="Z70" s="20" t="e">
        <f>IF(#REF!="","",#REF!)</f>
        <v>#REF!</v>
      </c>
      <c r="AA70" s="20" t="e">
        <f>IF(#REF!="","",#REF!)</f>
        <v>#REF!</v>
      </c>
      <c r="AB70" s="21" t="str">
        <f t="shared" si="48"/>
        <v/>
      </c>
      <c r="AC70" s="21" t="str">
        <f t="shared" si="49"/>
        <v/>
      </c>
      <c r="AD70" s="21" t="str">
        <f t="shared" si="50"/>
        <v/>
      </c>
      <c r="AE70" s="21" t="str">
        <f t="shared" si="51"/>
        <v/>
      </c>
      <c r="AF70" s="20" t="str">
        <f t="shared" si="52"/>
        <v/>
      </c>
      <c r="AG70" s="20" t="str">
        <f t="shared" si="53"/>
        <v/>
      </c>
      <c r="AH70" s="20">
        <f t="shared" si="54"/>
        <v>14</v>
      </c>
      <c r="AI70" s="20" t="str">
        <f t="shared" si="55"/>
        <v/>
      </c>
      <c r="AJ70" s="20" t="str">
        <f t="shared" si="56"/>
        <v/>
      </c>
      <c r="AK70" s="20" t="str">
        <f t="shared" si="57"/>
        <v/>
      </c>
      <c r="AL70" s="20" t="e">
        <f>IF(#REF!="","",#REF!)</f>
        <v>#REF!</v>
      </c>
      <c r="AM70" s="18" t="e">
        <f t="shared" si="58"/>
        <v>#REF!</v>
      </c>
      <c r="AN70" s="21" t="str">
        <f t="shared" si="59"/>
        <v/>
      </c>
      <c r="AO70" s="21" t="str">
        <f t="shared" si="60"/>
        <v/>
      </c>
      <c r="AP70" s="21" t="str">
        <f t="shared" si="61"/>
        <v>N</v>
      </c>
      <c r="AQ70" s="21" t="e">
        <f t="shared" si="62"/>
        <v>#REF!</v>
      </c>
      <c r="AR70" s="21" t="str">
        <f t="shared" si="63"/>
        <v>N</v>
      </c>
      <c r="AS70" s="21" t="str">
        <f t="shared" si="64"/>
        <v>Y</v>
      </c>
      <c r="AT70" s="79">
        <f t="shared" si="65"/>
        <v>1</v>
      </c>
      <c r="AU70" s="172">
        <v>67</v>
      </c>
      <c r="AV70" s="33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7.25" customHeight="1" x14ac:dyDescent="0.3">
      <c r="A71" s="171"/>
      <c r="B71" s="98">
        <v>68</v>
      </c>
      <c r="C71" s="88">
        <f t="shared" si="44"/>
        <v>0</v>
      </c>
      <c r="D71" s="98">
        <v>68</v>
      </c>
      <c r="E71" s="96" t="s">
        <v>130</v>
      </c>
      <c r="F71" s="25">
        <f t="shared" si="45"/>
        <v>33</v>
      </c>
      <c r="G71" s="16">
        <f t="shared" si="46"/>
        <v>0</v>
      </c>
      <c r="H71" s="17">
        <f t="shared" si="47"/>
        <v>33</v>
      </c>
      <c r="I71" s="18" t="str">
        <f>IFERROR(VLOOKUP(E71,MNF!B:I,2,FALSE),"")</f>
        <v/>
      </c>
      <c r="J71" s="13" t="str">
        <f>IFERROR(VLOOKUP(E71,VWGP!C:O,13,FALSE),"")</f>
        <v/>
      </c>
      <c r="K71" s="18" t="str">
        <f>IFERROR(VLOOKUP(E71,MNF!B:I,3,FALSE),"")</f>
        <v/>
      </c>
      <c r="L71" s="13" t="str">
        <f>IFERROR(VLOOKUP(E71,VWGP!S:AE,13,FALSE),"")</f>
        <v/>
      </c>
      <c r="M71" s="18" t="str">
        <f>IFERROR(VLOOKUP(E71,MNF!B:I,4,FALSE),"")</f>
        <v/>
      </c>
      <c r="N71" s="13">
        <f>IFERROR(VLOOKUP(E71,VWGP!AI:AU,13,FALSE),"")</f>
        <v>33</v>
      </c>
      <c r="O71" s="18" t="str">
        <f>IFERROR(VLOOKUP(E71,MNF!B:I,5,FALSE),"")</f>
        <v/>
      </c>
      <c r="P71" s="13" t="str">
        <f>IFERROR(VLOOKUP(E71,VWGP!AY:BK,13,FALSE),"")</f>
        <v/>
      </c>
      <c r="Q71" s="18" t="str">
        <f>IFERROR(VLOOKUP(E71,MNF!B:I,6,FALSE),"")</f>
        <v/>
      </c>
      <c r="R71" s="13" t="str">
        <f>IFERROR(VLOOKUP(E71,VWGP!BO:BY,11,FALSE),"")</f>
        <v/>
      </c>
      <c r="S71" s="13" t="str">
        <f>IFERROR(VLOOKUP(E71,MNF!B:I,7,FALSE),"")</f>
        <v/>
      </c>
      <c r="T71" s="13" t="str">
        <f>IFERROR(VLOOKUP(E71,VWGP!CC:CM,11,FALSE),"")</f>
        <v/>
      </c>
      <c r="U71" s="19"/>
      <c r="V71" s="20" t="e">
        <f>IF(#REF!="","",#REF!)</f>
        <v>#REF!</v>
      </c>
      <c r="W71" s="20" t="e">
        <f>IF(#REF!="","",#REF!)</f>
        <v>#REF!</v>
      </c>
      <c r="X71" s="20" t="e">
        <f>IF(#REF!="","",#REF!)</f>
        <v>#REF!</v>
      </c>
      <c r="Y71" s="20" t="e">
        <f>IF(#REF!="","",#REF!)</f>
        <v>#REF!</v>
      </c>
      <c r="Z71" s="20" t="e">
        <f>IF(#REF!="","",#REF!)</f>
        <v>#REF!</v>
      </c>
      <c r="AA71" s="20" t="e">
        <f>IF(#REF!="","",#REF!)</f>
        <v>#REF!</v>
      </c>
      <c r="AB71" s="21" t="str">
        <f t="shared" si="48"/>
        <v/>
      </c>
      <c r="AC71" s="21" t="str">
        <f t="shared" si="49"/>
        <v/>
      </c>
      <c r="AD71" s="21" t="str">
        <f t="shared" si="50"/>
        <v/>
      </c>
      <c r="AE71" s="21" t="str">
        <f t="shared" si="51"/>
        <v/>
      </c>
      <c r="AF71" s="20" t="str">
        <f t="shared" si="52"/>
        <v/>
      </c>
      <c r="AG71" s="20" t="str">
        <f t="shared" si="53"/>
        <v/>
      </c>
      <c r="AH71" s="20">
        <f t="shared" si="54"/>
        <v>33</v>
      </c>
      <c r="AI71" s="20" t="str">
        <f t="shared" si="55"/>
        <v/>
      </c>
      <c r="AJ71" s="20" t="str">
        <f t="shared" si="56"/>
        <v/>
      </c>
      <c r="AK71" s="20" t="str">
        <f t="shared" si="57"/>
        <v/>
      </c>
      <c r="AL71" s="20" t="e">
        <f>IF(#REF!="","",#REF!)</f>
        <v>#REF!</v>
      </c>
      <c r="AM71" s="18" t="e">
        <f t="shared" si="58"/>
        <v>#REF!</v>
      </c>
      <c r="AN71" s="21" t="str">
        <f t="shared" si="59"/>
        <v/>
      </c>
      <c r="AO71" s="21" t="str">
        <f t="shared" si="60"/>
        <v/>
      </c>
      <c r="AP71" s="21" t="str">
        <f t="shared" si="61"/>
        <v>N</v>
      </c>
      <c r="AQ71" s="21" t="e">
        <f t="shared" si="62"/>
        <v>#REF!</v>
      </c>
      <c r="AR71" s="21" t="str">
        <f t="shared" si="63"/>
        <v>N</v>
      </c>
      <c r="AS71" s="21" t="str">
        <f t="shared" si="64"/>
        <v>Y</v>
      </c>
      <c r="AT71" s="79">
        <f t="shared" si="65"/>
        <v>1</v>
      </c>
      <c r="AU71" s="172">
        <v>68</v>
      </c>
      <c r="AV71" s="33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7.25" customHeight="1" x14ac:dyDescent="0.3">
      <c r="A72" s="171"/>
      <c r="B72" s="98">
        <v>69</v>
      </c>
      <c r="C72" s="88">
        <f t="shared" si="44"/>
        <v>0</v>
      </c>
      <c r="D72" s="98">
        <v>69</v>
      </c>
      <c r="E72" s="24" t="s">
        <v>42</v>
      </c>
      <c r="F72" s="25">
        <f t="shared" si="45"/>
        <v>28</v>
      </c>
      <c r="G72" s="16">
        <f t="shared" si="46"/>
        <v>5</v>
      </c>
      <c r="H72" s="17">
        <f t="shared" si="47"/>
        <v>23</v>
      </c>
      <c r="I72" s="18">
        <f>IFERROR(VLOOKUP(E72,MNF!B:I,2,FALSE),"")</f>
        <v>5</v>
      </c>
      <c r="J72" s="13">
        <f>IFERROR(VLOOKUP(E72,VWGP!C:O,13,FALSE),"")</f>
        <v>23</v>
      </c>
      <c r="K72" s="18">
        <f>IFERROR(VLOOKUP(E72,MNF!B:I,3,FALSE),"")</f>
        <v>0</v>
      </c>
      <c r="L72" s="13" t="str">
        <f>IFERROR(VLOOKUP(E72,VWGP!S:AE,13,FALSE),"")</f>
        <v/>
      </c>
      <c r="M72" s="18">
        <f>IFERROR(VLOOKUP(E72,MNF!B:I,4,FALSE),"")</f>
        <v>0</v>
      </c>
      <c r="N72" s="13" t="str">
        <f>IFERROR(VLOOKUP(E72,VWGP!AI:AU,13,FALSE),"")</f>
        <v/>
      </c>
      <c r="O72" s="18">
        <f>IFERROR(VLOOKUP(E72,MNF!B:I,5,FALSE),"")</f>
        <v>0</v>
      </c>
      <c r="P72" s="13" t="str">
        <f>IFERROR(VLOOKUP(E72,VWGP!AY:BK,13,FALSE),"")</f>
        <v/>
      </c>
      <c r="Q72" s="18">
        <f>IFERROR(VLOOKUP(E72,MNF!B:I,6,FALSE),"")</f>
        <v>0</v>
      </c>
      <c r="R72" s="13" t="str">
        <f>IFERROR(VLOOKUP(E72,VWGP!BO:BY,11,FALSE),"")</f>
        <v/>
      </c>
      <c r="S72" s="13">
        <f>IFERROR(VLOOKUP(E72,MNF!B:I,7,FALSE),"")</f>
        <v>0</v>
      </c>
      <c r="T72" s="13" t="str">
        <f>IFERROR(VLOOKUP(E72,VWGP!CC:CM,11,FALSE),"")</f>
        <v/>
      </c>
      <c r="U72" s="19"/>
      <c r="V72" s="20" t="e">
        <f>IF(#REF!="","",#REF!)</f>
        <v>#REF!</v>
      </c>
      <c r="W72" s="20" t="e">
        <f>IF(#REF!="","",#REF!)</f>
        <v>#REF!</v>
      </c>
      <c r="X72" s="20" t="e">
        <f>IF(#REF!="","",#REF!)</f>
        <v>#REF!</v>
      </c>
      <c r="Y72" s="20" t="e">
        <f>IF(#REF!="","",#REF!)</f>
        <v>#REF!</v>
      </c>
      <c r="Z72" s="20" t="e">
        <f>IF(#REF!="","",#REF!)</f>
        <v>#REF!</v>
      </c>
      <c r="AA72" s="20" t="e">
        <f>IF(#REF!="","",#REF!)</f>
        <v>#REF!</v>
      </c>
      <c r="AB72" s="21" t="str">
        <f t="shared" si="48"/>
        <v/>
      </c>
      <c r="AC72" s="21" t="str">
        <f t="shared" si="49"/>
        <v/>
      </c>
      <c r="AD72" s="21" t="str">
        <f t="shared" si="50"/>
        <v/>
      </c>
      <c r="AE72" s="21" t="str">
        <f t="shared" si="51"/>
        <v/>
      </c>
      <c r="AF72" s="20">
        <f t="shared" si="52"/>
        <v>23</v>
      </c>
      <c r="AG72" s="20" t="str">
        <f t="shared" si="53"/>
        <v/>
      </c>
      <c r="AH72" s="20" t="str">
        <f t="shared" si="54"/>
        <v/>
      </c>
      <c r="AI72" s="20" t="str">
        <f t="shared" si="55"/>
        <v/>
      </c>
      <c r="AJ72" s="20" t="str">
        <f t="shared" si="56"/>
        <v/>
      </c>
      <c r="AK72" s="20" t="str">
        <f t="shared" si="57"/>
        <v/>
      </c>
      <c r="AL72" s="20" t="e">
        <f>IF(#REF!="","",#REF!)</f>
        <v>#REF!</v>
      </c>
      <c r="AM72" s="18" t="e">
        <f t="shared" si="58"/>
        <v>#REF!</v>
      </c>
      <c r="AN72" s="21" t="str">
        <f t="shared" si="59"/>
        <v/>
      </c>
      <c r="AO72" s="21" t="str">
        <f t="shared" si="60"/>
        <v/>
      </c>
      <c r="AP72" s="21" t="str">
        <f t="shared" si="61"/>
        <v>N</v>
      </c>
      <c r="AQ72" s="21" t="e">
        <f t="shared" si="62"/>
        <v>#REF!</v>
      </c>
      <c r="AR72" s="21" t="str">
        <f t="shared" si="63"/>
        <v>N</v>
      </c>
      <c r="AS72" s="21" t="str">
        <f t="shared" si="64"/>
        <v>Y</v>
      </c>
      <c r="AT72" s="79">
        <f t="shared" si="65"/>
        <v>1</v>
      </c>
      <c r="AU72" s="172">
        <v>69</v>
      </c>
      <c r="AV72" s="33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7.25" customHeight="1" x14ac:dyDescent="0.3">
      <c r="A73" s="171"/>
      <c r="B73" s="98">
        <v>70</v>
      </c>
      <c r="C73" s="88">
        <f t="shared" si="44"/>
        <v>0</v>
      </c>
      <c r="D73" s="98">
        <v>70</v>
      </c>
      <c r="E73" s="118" t="s">
        <v>31</v>
      </c>
      <c r="F73" s="25">
        <f t="shared" si="45"/>
        <v>20</v>
      </c>
      <c r="G73" s="16">
        <f t="shared" si="46"/>
        <v>20</v>
      </c>
      <c r="H73" s="17">
        <f t="shared" si="47"/>
        <v>0</v>
      </c>
      <c r="I73" s="18">
        <f>IFERROR(VLOOKUP(E73,MNF!B:I,2,FALSE),"")</f>
        <v>5</v>
      </c>
      <c r="J73" s="13" t="str">
        <f>IFERROR(VLOOKUP(E73,VWGP!C:O,13,FALSE),"")</f>
        <v/>
      </c>
      <c r="K73" s="18">
        <f>IFERROR(VLOOKUP(E73,MNF!B:I,3,FALSE),"")</f>
        <v>5</v>
      </c>
      <c r="L73" s="13" t="str">
        <f>IFERROR(VLOOKUP(E73,VWGP!S:AE,13,FALSE),"")</f>
        <v/>
      </c>
      <c r="M73" s="18">
        <f>IFERROR(VLOOKUP(E73,MNF!B:I,4,FALSE),"")</f>
        <v>5</v>
      </c>
      <c r="N73" s="13" t="str">
        <f>IFERROR(VLOOKUP(E73,VWGP!AI:AU,13,FALSE),"")</f>
        <v/>
      </c>
      <c r="O73" s="18">
        <f>IFERROR(VLOOKUP(E73,MNF!B:I,5,FALSE),"")</f>
        <v>5</v>
      </c>
      <c r="P73" s="13" t="str">
        <f>IFERROR(VLOOKUP(E73,VWGP!AY:BK,13,FALSE),"")</f>
        <v/>
      </c>
      <c r="Q73" s="18">
        <f>IFERROR(VLOOKUP(E73,MNF!B:I,6,FALSE),"")</f>
        <v>0</v>
      </c>
      <c r="R73" s="13" t="str">
        <f>IFERROR(VLOOKUP(E73,VWGP!BO:BY,11,FALSE),"")</f>
        <v/>
      </c>
      <c r="S73" s="13">
        <f>IFERROR(VLOOKUP(E73,MNF!B:I,7,FALSE),"")</f>
        <v>0</v>
      </c>
      <c r="T73" s="13" t="str">
        <f>IFERROR(VLOOKUP(E73,VWGP!CC:CM,11,FALSE),"")</f>
        <v/>
      </c>
      <c r="U73" s="19"/>
      <c r="V73" s="20" t="e">
        <f>IF(#REF!="","",#REF!)</f>
        <v>#REF!</v>
      </c>
      <c r="W73" s="20" t="e">
        <f>IF(#REF!="","",#REF!)</f>
        <v>#REF!</v>
      </c>
      <c r="X73" s="20" t="e">
        <f>IF(#REF!="","",#REF!)</f>
        <v>#REF!</v>
      </c>
      <c r="Y73" s="20" t="e">
        <f>IF(#REF!="","",#REF!)</f>
        <v>#REF!</v>
      </c>
      <c r="Z73" s="20" t="e">
        <f>IF(#REF!="","",#REF!)</f>
        <v>#REF!</v>
      </c>
      <c r="AA73" s="20" t="e">
        <f>IF(#REF!="","",#REF!)</f>
        <v>#REF!</v>
      </c>
      <c r="AB73" s="21" t="str">
        <f t="shared" si="48"/>
        <v/>
      </c>
      <c r="AC73" s="21" t="str">
        <f t="shared" si="49"/>
        <v/>
      </c>
      <c r="AD73" s="21" t="str">
        <f t="shared" si="50"/>
        <v/>
      </c>
      <c r="AE73" s="21" t="str">
        <f t="shared" si="51"/>
        <v/>
      </c>
      <c r="AF73" s="20" t="str">
        <f t="shared" si="52"/>
        <v/>
      </c>
      <c r="AG73" s="20" t="str">
        <f t="shared" si="53"/>
        <v/>
      </c>
      <c r="AH73" s="20" t="str">
        <f t="shared" si="54"/>
        <v/>
      </c>
      <c r="AI73" s="20" t="str">
        <f t="shared" si="55"/>
        <v/>
      </c>
      <c r="AJ73" s="20" t="str">
        <f t="shared" si="56"/>
        <v/>
      </c>
      <c r="AK73" s="20" t="str">
        <f t="shared" si="57"/>
        <v/>
      </c>
      <c r="AL73" s="20" t="e">
        <f>IF(#REF!="","",#REF!)</f>
        <v>#REF!</v>
      </c>
      <c r="AM73" s="18" t="str">
        <f t="shared" si="58"/>
        <v/>
      </c>
      <c r="AN73" s="21" t="str">
        <f t="shared" si="59"/>
        <v/>
      </c>
      <c r="AO73" s="21" t="str">
        <f t="shared" si="60"/>
        <v/>
      </c>
      <c r="AP73" s="21" t="str">
        <f t="shared" si="61"/>
        <v>N</v>
      </c>
      <c r="AQ73" s="21" t="str">
        <f t="shared" si="62"/>
        <v>N</v>
      </c>
      <c r="AR73" s="21" t="str">
        <f t="shared" si="63"/>
        <v>N</v>
      </c>
      <c r="AS73" s="21" t="str">
        <f t="shared" si="64"/>
        <v>N</v>
      </c>
      <c r="AT73" s="79">
        <f t="shared" si="65"/>
        <v>0</v>
      </c>
      <c r="AU73" s="172">
        <v>70</v>
      </c>
      <c r="AV73" s="33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7.25" customHeight="1" x14ac:dyDescent="0.3">
      <c r="A74" s="171"/>
      <c r="B74" s="98">
        <v>70</v>
      </c>
      <c r="C74" s="88">
        <f t="shared" si="44"/>
        <v>0</v>
      </c>
      <c r="D74" s="98">
        <v>70</v>
      </c>
      <c r="E74" s="84" t="s">
        <v>110</v>
      </c>
      <c r="F74" s="25">
        <f t="shared" si="45"/>
        <v>20</v>
      </c>
      <c r="G74" s="16">
        <f t="shared" si="46"/>
        <v>20</v>
      </c>
      <c r="H74" s="17">
        <f t="shared" si="47"/>
        <v>0</v>
      </c>
      <c r="I74" s="18">
        <f>IFERROR(VLOOKUP(E74,MNF!B:I,2,FALSE),"")</f>
        <v>5</v>
      </c>
      <c r="J74" s="13" t="str">
        <f>IFERROR(VLOOKUP(E74,VWGP!C:O,13,FALSE),"")</f>
        <v/>
      </c>
      <c r="K74" s="18">
        <f>IFERROR(VLOOKUP(E74,MNF!B:I,3,FALSE),"")</f>
        <v>5</v>
      </c>
      <c r="L74" s="13" t="str">
        <f>IFERROR(VLOOKUP(E74,VWGP!S:AE,13,FALSE),"")</f>
        <v/>
      </c>
      <c r="M74" s="18">
        <f>IFERROR(VLOOKUP(E74,MNF!B:I,4,FALSE),"")</f>
        <v>5</v>
      </c>
      <c r="N74" s="13" t="str">
        <f>IFERROR(VLOOKUP(E74,VWGP!AI:AU,13,FALSE),"")</f>
        <v/>
      </c>
      <c r="O74" s="18">
        <f>IFERROR(VLOOKUP(E74,MNF!B:I,5,FALSE),"")</f>
        <v>5</v>
      </c>
      <c r="P74" s="13" t="str">
        <f>IFERROR(VLOOKUP(E74,VWGP!AY:BK,13,FALSE),"")</f>
        <v/>
      </c>
      <c r="Q74" s="18">
        <f>IFERROR(VLOOKUP(E74,MNF!B:I,6,FALSE),"")</f>
        <v>0</v>
      </c>
      <c r="R74" s="13" t="str">
        <f>IFERROR(VLOOKUP(E74,VWGP!BO:BY,11,FALSE),"")</f>
        <v/>
      </c>
      <c r="S74" s="13">
        <f>IFERROR(VLOOKUP(E74,MNF!B:I,7,FALSE),"")</f>
        <v>0</v>
      </c>
      <c r="T74" s="13" t="str">
        <f>IFERROR(VLOOKUP(E74,VWGP!CC:CM,11,FALSE),"")</f>
        <v/>
      </c>
      <c r="U74" s="19"/>
      <c r="V74" s="20" t="e">
        <f>IF(#REF!="","",#REF!)</f>
        <v>#REF!</v>
      </c>
      <c r="W74" s="20" t="e">
        <f>IF(#REF!="","",#REF!)</f>
        <v>#REF!</v>
      </c>
      <c r="X74" s="20" t="e">
        <f>IF(#REF!="","",#REF!)</f>
        <v>#REF!</v>
      </c>
      <c r="Y74" s="20" t="e">
        <f>IF(#REF!="","",#REF!)</f>
        <v>#REF!</v>
      </c>
      <c r="Z74" s="20" t="e">
        <f>IF(#REF!="","",#REF!)</f>
        <v>#REF!</v>
      </c>
      <c r="AA74" s="20" t="e">
        <f>IF(#REF!="","",#REF!)</f>
        <v>#REF!</v>
      </c>
      <c r="AB74" s="21" t="str">
        <f t="shared" si="48"/>
        <v/>
      </c>
      <c r="AC74" s="21" t="str">
        <f t="shared" si="49"/>
        <v/>
      </c>
      <c r="AD74" s="21" t="str">
        <f t="shared" si="50"/>
        <v/>
      </c>
      <c r="AE74" s="21" t="str">
        <f t="shared" si="51"/>
        <v/>
      </c>
      <c r="AF74" s="20" t="str">
        <f t="shared" si="52"/>
        <v/>
      </c>
      <c r="AG74" s="20" t="str">
        <f t="shared" si="53"/>
        <v/>
      </c>
      <c r="AH74" s="20" t="str">
        <f t="shared" si="54"/>
        <v/>
      </c>
      <c r="AI74" s="20" t="str">
        <f t="shared" si="55"/>
        <v/>
      </c>
      <c r="AJ74" s="20" t="str">
        <f t="shared" si="56"/>
        <v/>
      </c>
      <c r="AK74" s="20" t="str">
        <f t="shared" si="57"/>
        <v/>
      </c>
      <c r="AL74" s="20" t="e">
        <f>IF(#REF!="","",#REF!)</f>
        <v>#REF!</v>
      </c>
      <c r="AM74" s="18" t="str">
        <f t="shared" si="58"/>
        <v/>
      </c>
      <c r="AN74" s="21" t="str">
        <f t="shared" si="59"/>
        <v/>
      </c>
      <c r="AO74" s="21" t="str">
        <f t="shared" si="60"/>
        <v/>
      </c>
      <c r="AP74" s="21" t="str">
        <f t="shared" si="61"/>
        <v>N</v>
      </c>
      <c r="AQ74" s="21" t="str">
        <f t="shared" si="62"/>
        <v>N</v>
      </c>
      <c r="AR74" s="21" t="str">
        <f t="shared" si="63"/>
        <v>N</v>
      </c>
      <c r="AS74" s="21" t="str">
        <f t="shared" si="64"/>
        <v>N</v>
      </c>
      <c r="AT74" s="79">
        <f t="shared" si="65"/>
        <v>0</v>
      </c>
      <c r="AU74" s="172">
        <v>71</v>
      </c>
      <c r="AV74" s="33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7.25" customHeight="1" x14ac:dyDescent="0.3">
      <c r="A75" s="171"/>
      <c r="B75" s="98">
        <v>70</v>
      </c>
      <c r="C75" s="88">
        <f t="shared" si="44"/>
        <v>0</v>
      </c>
      <c r="D75" s="98">
        <v>70</v>
      </c>
      <c r="E75" s="84" t="s">
        <v>44</v>
      </c>
      <c r="F75" s="25">
        <f t="shared" si="45"/>
        <v>20</v>
      </c>
      <c r="G75" s="16">
        <f t="shared" si="46"/>
        <v>20</v>
      </c>
      <c r="H75" s="17">
        <f t="shared" si="47"/>
        <v>0</v>
      </c>
      <c r="I75" s="18">
        <f>IFERROR(VLOOKUP(E75,MNF!B:I,2,FALSE),"")</f>
        <v>5</v>
      </c>
      <c r="J75" s="13" t="str">
        <f>IFERROR(VLOOKUP(E75,VWGP!C:O,13,FALSE),"")</f>
        <v/>
      </c>
      <c r="K75" s="18">
        <f>IFERROR(VLOOKUP(E75,MNF!B:I,3,FALSE),"")</f>
        <v>5</v>
      </c>
      <c r="L75" s="13" t="str">
        <f>IFERROR(VLOOKUP(E75,VWGP!S:AE,13,FALSE),"")</f>
        <v/>
      </c>
      <c r="M75" s="18">
        <f>IFERROR(VLOOKUP(E75,MNF!B:I,4,FALSE),"")</f>
        <v>5</v>
      </c>
      <c r="N75" s="13" t="str">
        <f>IFERROR(VLOOKUP(E75,VWGP!AI:AU,13,FALSE),"")</f>
        <v/>
      </c>
      <c r="O75" s="18">
        <f>IFERROR(VLOOKUP(E75,MNF!B:I,5,FALSE),"")</f>
        <v>5</v>
      </c>
      <c r="P75" s="13" t="str">
        <f>IFERROR(VLOOKUP(E75,VWGP!AY:BK,13,FALSE),"")</f>
        <v/>
      </c>
      <c r="Q75" s="18">
        <f>IFERROR(VLOOKUP(E75,MNF!B:I,6,FALSE),"")</f>
        <v>0</v>
      </c>
      <c r="R75" s="13" t="str">
        <f>IFERROR(VLOOKUP(E75,VWGP!BO:BY,11,FALSE),"")</f>
        <v/>
      </c>
      <c r="S75" s="13">
        <f>IFERROR(VLOOKUP(E75,MNF!B:I,7,FALSE),"")</f>
        <v>0</v>
      </c>
      <c r="T75" s="13" t="str">
        <f>IFERROR(VLOOKUP(E75,VWGP!CC:CM,11,FALSE),"")</f>
        <v/>
      </c>
      <c r="U75" s="19"/>
      <c r="V75" s="20" t="e">
        <f>IF(#REF!="","",#REF!)</f>
        <v>#REF!</v>
      </c>
      <c r="W75" s="20" t="e">
        <f>IF(#REF!="","",#REF!)</f>
        <v>#REF!</v>
      </c>
      <c r="X75" s="20" t="e">
        <f>IF(#REF!="","",#REF!)</f>
        <v>#REF!</v>
      </c>
      <c r="Y75" s="20" t="e">
        <f>IF(#REF!="","",#REF!)</f>
        <v>#REF!</v>
      </c>
      <c r="Z75" s="20" t="e">
        <f>IF(#REF!="","",#REF!)</f>
        <v>#REF!</v>
      </c>
      <c r="AA75" s="20" t="e">
        <f>IF(#REF!="","",#REF!)</f>
        <v>#REF!</v>
      </c>
      <c r="AB75" s="21" t="str">
        <f t="shared" si="48"/>
        <v/>
      </c>
      <c r="AC75" s="21" t="str">
        <f t="shared" si="49"/>
        <v/>
      </c>
      <c r="AD75" s="21" t="str">
        <f t="shared" si="50"/>
        <v/>
      </c>
      <c r="AE75" s="21" t="str">
        <f t="shared" si="51"/>
        <v/>
      </c>
      <c r="AF75" s="20" t="str">
        <f t="shared" si="52"/>
        <v/>
      </c>
      <c r="AG75" s="20" t="str">
        <f t="shared" si="53"/>
        <v/>
      </c>
      <c r="AH75" s="20" t="str">
        <f t="shared" si="54"/>
        <v/>
      </c>
      <c r="AI75" s="20" t="str">
        <f t="shared" si="55"/>
        <v/>
      </c>
      <c r="AJ75" s="20" t="str">
        <f t="shared" si="56"/>
        <v/>
      </c>
      <c r="AK75" s="20" t="str">
        <f t="shared" si="57"/>
        <v/>
      </c>
      <c r="AL75" s="20" t="e">
        <f>IF(#REF!="","",#REF!)</f>
        <v>#REF!</v>
      </c>
      <c r="AM75" s="18" t="str">
        <f t="shared" si="58"/>
        <v/>
      </c>
      <c r="AN75" s="21" t="str">
        <f t="shared" si="59"/>
        <v/>
      </c>
      <c r="AO75" s="21" t="str">
        <f t="shared" si="60"/>
        <v/>
      </c>
      <c r="AP75" s="21" t="str">
        <f t="shared" si="61"/>
        <v>N</v>
      </c>
      <c r="AQ75" s="21" t="str">
        <f t="shared" si="62"/>
        <v>N</v>
      </c>
      <c r="AR75" s="21" t="str">
        <f t="shared" si="63"/>
        <v>N</v>
      </c>
      <c r="AS75" s="21" t="str">
        <f t="shared" si="64"/>
        <v>N</v>
      </c>
      <c r="AT75" s="79">
        <f t="shared" si="65"/>
        <v>0</v>
      </c>
      <c r="AU75" s="172">
        <v>72</v>
      </c>
      <c r="AV75" s="33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7.25" customHeight="1" x14ac:dyDescent="0.3">
      <c r="A76" s="171"/>
      <c r="B76" s="98">
        <v>73</v>
      </c>
      <c r="C76" s="88">
        <f t="shared" si="44"/>
        <v>0</v>
      </c>
      <c r="D76" s="98">
        <v>73</v>
      </c>
      <c r="E76" s="84" t="s">
        <v>53</v>
      </c>
      <c r="F76" s="25">
        <f t="shared" si="45"/>
        <v>15</v>
      </c>
      <c r="G76" s="16">
        <f t="shared" si="46"/>
        <v>15</v>
      </c>
      <c r="H76" s="17">
        <f t="shared" si="47"/>
        <v>0</v>
      </c>
      <c r="I76" s="18">
        <f>IFERROR(VLOOKUP(E76,MNF!B:I,2,FALSE),"")</f>
        <v>5</v>
      </c>
      <c r="J76" s="13" t="str">
        <f>IFERROR(VLOOKUP(E76,VWGP!C:O,13,FALSE),"")</f>
        <v/>
      </c>
      <c r="K76" s="18">
        <f>IFERROR(VLOOKUP(E76,MNF!B:I,3,FALSE),"")</f>
        <v>5</v>
      </c>
      <c r="L76" s="13" t="str">
        <f>IFERROR(VLOOKUP(E76,VWGP!S:AE,13,FALSE),"")</f>
        <v/>
      </c>
      <c r="M76" s="18">
        <f>IFERROR(VLOOKUP(E76,MNF!B:I,4,FALSE),"")</f>
        <v>0</v>
      </c>
      <c r="N76" s="13" t="str">
        <f>IFERROR(VLOOKUP(E76,VWGP!AI:AU,13,FALSE),"")</f>
        <v/>
      </c>
      <c r="O76" s="18">
        <f>IFERROR(VLOOKUP(E76,MNF!B:I,5,FALSE),"")</f>
        <v>5</v>
      </c>
      <c r="P76" s="13" t="str">
        <f>IFERROR(VLOOKUP(E76,VWGP!AY:BK,13,FALSE),"")</f>
        <v/>
      </c>
      <c r="Q76" s="18">
        <f>IFERROR(VLOOKUP(E76,MNF!B:I,6,FALSE),"")</f>
        <v>0</v>
      </c>
      <c r="R76" s="13" t="str">
        <f>IFERROR(VLOOKUP(E76,VWGP!BO:BY,11,FALSE),"")</f>
        <v/>
      </c>
      <c r="S76" s="13">
        <f>IFERROR(VLOOKUP(E76,MNF!B:I,7,FALSE),"")</f>
        <v>0</v>
      </c>
      <c r="T76" s="13" t="str">
        <f>IFERROR(VLOOKUP(E76,VWGP!CC:CM,11,FALSE),"")</f>
        <v/>
      </c>
      <c r="U76" s="19"/>
      <c r="V76" s="20" t="e">
        <f>IF(#REF!="","",#REF!)</f>
        <v>#REF!</v>
      </c>
      <c r="W76" s="20" t="e">
        <f>IF(#REF!="","",#REF!)</f>
        <v>#REF!</v>
      </c>
      <c r="X76" s="20" t="e">
        <f>IF(#REF!="","",#REF!)</f>
        <v>#REF!</v>
      </c>
      <c r="Y76" s="20" t="e">
        <f>IF(#REF!="","",#REF!)</f>
        <v>#REF!</v>
      </c>
      <c r="Z76" s="20" t="e">
        <f>IF(#REF!="","",#REF!)</f>
        <v>#REF!</v>
      </c>
      <c r="AA76" s="20" t="e">
        <f>IF(#REF!="","",#REF!)</f>
        <v>#REF!</v>
      </c>
      <c r="AB76" s="21" t="str">
        <f t="shared" si="48"/>
        <v/>
      </c>
      <c r="AC76" s="21" t="str">
        <f t="shared" si="49"/>
        <v/>
      </c>
      <c r="AD76" s="21" t="str">
        <f t="shared" si="50"/>
        <v/>
      </c>
      <c r="AE76" s="21" t="str">
        <f t="shared" si="51"/>
        <v/>
      </c>
      <c r="AF76" s="20" t="str">
        <f t="shared" si="52"/>
        <v/>
      </c>
      <c r="AG76" s="20" t="str">
        <f t="shared" si="53"/>
        <v/>
      </c>
      <c r="AH76" s="20" t="str">
        <f t="shared" si="54"/>
        <v/>
      </c>
      <c r="AI76" s="20" t="str">
        <f t="shared" si="55"/>
        <v/>
      </c>
      <c r="AJ76" s="20" t="str">
        <f t="shared" si="56"/>
        <v/>
      </c>
      <c r="AK76" s="20" t="str">
        <f t="shared" si="57"/>
        <v/>
      </c>
      <c r="AL76" s="20" t="e">
        <f>IF(#REF!="","",#REF!)</f>
        <v>#REF!</v>
      </c>
      <c r="AM76" s="18" t="str">
        <f t="shared" si="58"/>
        <v/>
      </c>
      <c r="AN76" s="21" t="str">
        <f t="shared" si="59"/>
        <v/>
      </c>
      <c r="AO76" s="21" t="str">
        <f t="shared" si="60"/>
        <v/>
      </c>
      <c r="AP76" s="21" t="str">
        <f t="shared" si="61"/>
        <v>N</v>
      </c>
      <c r="AQ76" s="21" t="str">
        <f t="shared" si="62"/>
        <v>N</v>
      </c>
      <c r="AR76" s="21" t="str">
        <f t="shared" si="63"/>
        <v>N</v>
      </c>
      <c r="AS76" s="21" t="str">
        <f t="shared" si="64"/>
        <v>N</v>
      </c>
      <c r="AT76" s="79">
        <f t="shared" si="65"/>
        <v>0</v>
      </c>
      <c r="AU76" s="172">
        <v>73</v>
      </c>
      <c r="AV76" s="33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7.25" customHeight="1" x14ac:dyDescent="0.3">
      <c r="A77" s="171"/>
      <c r="B77" s="98">
        <v>74</v>
      </c>
      <c r="C77" s="88">
        <f t="shared" si="44"/>
        <v>0</v>
      </c>
      <c r="D77" s="98">
        <v>74</v>
      </c>
      <c r="E77" s="119" t="s">
        <v>30</v>
      </c>
      <c r="F77" s="25">
        <f t="shared" si="45"/>
        <v>12</v>
      </c>
      <c r="G77" s="16">
        <f t="shared" si="46"/>
        <v>0</v>
      </c>
      <c r="H77" s="17">
        <f t="shared" si="47"/>
        <v>12</v>
      </c>
      <c r="I77" s="18" t="str">
        <f>IFERROR(VLOOKUP(E77,MNF!B:I,2,FALSE),"")</f>
        <v/>
      </c>
      <c r="J77" s="13" t="str">
        <f>IFERROR(VLOOKUP(E77,VWGP!C:O,13,FALSE),"")</f>
        <v/>
      </c>
      <c r="K77" s="18" t="str">
        <f>IFERROR(VLOOKUP(E77,MNF!B:I,3,FALSE),"")</f>
        <v/>
      </c>
      <c r="L77" s="13" t="str">
        <f>IFERROR(VLOOKUP(E77,VWGP!S:AE,13,FALSE),"")</f>
        <v/>
      </c>
      <c r="M77" s="18" t="str">
        <f>IFERROR(VLOOKUP(E77,MNF!B:I,4,FALSE),"")</f>
        <v/>
      </c>
      <c r="N77" s="13">
        <f>IFERROR(VLOOKUP(E77,VWGP!AI:AU,13,FALSE),"")</f>
        <v>12</v>
      </c>
      <c r="O77" s="18" t="str">
        <f>IFERROR(VLOOKUP(E77,MNF!B:I,5,FALSE),"")</f>
        <v/>
      </c>
      <c r="P77" s="13" t="str">
        <f>IFERROR(VLOOKUP(E77,VWGP!AY:BK,13,FALSE),"")</f>
        <v/>
      </c>
      <c r="Q77" s="18" t="str">
        <f>IFERROR(VLOOKUP(E77,MNF!B:I,6,FALSE),"")</f>
        <v/>
      </c>
      <c r="R77" s="13" t="str">
        <f>IFERROR(VLOOKUP(E77,VWGP!BO:BY,11,FALSE),"")</f>
        <v/>
      </c>
      <c r="S77" s="13" t="str">
        <f>IFERROR(VLOOKUP(E77,MNF!B:I,7,FALSE),"")</f>
        <v/>
      </c>
      <c r="T77" s="13" t="str">
        <f>IFERROR(VLOOKUP(E77,VWGP!CC:CM,11,FALSE),"")</f>
        <v/>
      </c>
      <c r="U77" s="19"/>
      <c r="V77" s="20" t="e">
        <f>IF(#REF!="","",#REF!)</f>
        <v>#REF!</v>
      </c>
      <c r="W77" s="20" t="e">
        <f>IF(#REF!="","",#REF!)</f>
        <v>#REF!</v>
      </c>
      <c r="X77" s="20" t="e">
        <f>IF(#REF!="","",#REF!)</f>
        <v>#REF!</v>
      </c>
      <c r="Y77" s="20" t="e">
        <f>IF(#REF!="","",#REF!)</f>
        <v>#REF!</v>
      </c>
      <c r="Z77" s="20" t="e">
        <f>IF(#REF!="","",#REF!)</f>
        <v>#REF!</v>
      </c>
      <c r="AA77" s="20" t="e">
        <f>IF(#REF!="","",#REF!)</f>
        <v>#REF!</v>
      </c>
      <c r="AB77" s="21" t="str">
        <f t="shared" si="48"/>
        <v/>
      </c>
      <c r="AC77" s="21" t="str">
        <f t="shared" si="49"/>
        <v/>
      </c>
      <c r="AD77" s="21" t="str">
        <f t="shared" si="50"/>
        <v/>
      </c>
      <c r="AE77" s="21" t="str">
        <f t="shared" si="51"/>
        <v/>
      </c>
      <c r="AF77" s="20" t="str">
        <f t="shared" si="52"/>
        <v/>
      </c>
      <c r="AG77" s="20" t="str">
        <f t="shared" si="53"/>
        <v/>
      </c>
      <c r="AH77" s="20">
        <f t="shared" si="54"/>
        <v>12</v>
      </c>
      <c r="AI77" s="20" t="str">
        <f t="shared" si="55"/>
        <v/>
      </c>
      <c r="AJ77" s="20" t="str">
        <f t="shared" si="56"/>
        <v/>
      </c>
      <c r="AK77" s="20" t="str">
        <f t="shared" si="57"/>
        <v/>
      </c>
      <c r="AL77" s="20" t="e">
        <f>IF(#REF!="","",#REF!)</f>
        <v>#REF!</v>
      </c>
      <c r="AM77" s="18" t="e">
        <f t="shared" si="58"/>
        <v>#REF!</v>
      </c>
      <c r="AN77" s="21" t="str">
        <f t="shared" si="59"/>
        <v/>
      </c>
      <c r="AO77" s="21" t="str">
        <f t="shared" si="60"/>
        <v/>
      </c>
      <c r="AP77" s="21" t="str">
        <f t="shared" si="61"/>
        <v>N</v>
      </c>
      <c r="AQ77" s="21" t="e">
        <f t="shared" si="62"/>
        <v>#REF!</v>
      </c>
      <c r="AR77" s="21" t="str">
        <f t="shared" si="63"/>
        <v>N</v>
      </c>
      <c r="AS77" s="21" t="str">
        <f t="shared" si="64"/>
        <v>Y</v>
      </c>
      <c r="AT77" s="79">
        <f t="shared" si="65"/>
        <v>1</v>
      </c>
      <c r="AU77" s="172">
        <v>74</v>
      </c>
      <c r="AV77" s="33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7.25" customHeight="1" x14ac:dyDescent="0.3">
      <c r="A78" s="171"/>
      <c r="B78" s="98">
        <v>75</v>
      </c>
      <c r="C78" s="88">
        <f t="shared" si="44"/>
        <v>0</v>
      </c>
      <c r="D78" s="98">
        <v>75</v>
      </c>
      <c r="E78" s="84" t="s">
        <v>34</v>
      </c>
      <c r="F78" s="25">
        <f t="shared" si="45"/>
        <v>5</v>
      </c>
      <c r="G78" s="16">
        <f t="shared" si="46"/>
        <v>5</v>
      </c>
      <c r="H78" s="17">
        <f t="shared" si="47"/>
        <v>0</v>
      </c>
      <c r="I78" s="18">
        <f>IFERROR(VLOOKUP(E78,MNF!B:I,2,FALSE),"")</f>
        <v>5</v>
      </c>
      <c r="J78" s="13" t="str">
        <f>IFERROR(VLOOKUP(E78,VWGP!C:O,13,FALSE),"")</f>
        <v/>
      </c>
      <c r="K78" s="18">
        <f>IFERROR(VLOOKUP(E78,MNF!B:I,3,FALSE),"")</f>
        <v>0</v>
      </c>
      <c r="L78" s="13" t="str">
        <f>IFERROR(VLOOKUP(E78,VWGP!S:AE,13,FALSE),"")</f>
        <v/>
      </c>
      <c r="M78" s="18">
        <f>IFERROR(VLOOKUP(E78,MNF!B:I,4,FALSE),"")</f>
        <v>0</v>
      </c>
      <c r="N78" s="13" t="str">
        <f>IFERROR(VLOOKUP(E78,VWGP!AI:AU,13,FALSE),"")</f>
        <v/>
      </c>
      <c r="O78" s="18">
        <f>IFERROR(VLOOKUP(E78,MNF!B:I,5,FALSE),"")</f>
        <v>0</v>
      </c>
      <c r="P78" s="13" t="str">
        <f>IFERROR(VLOOKUP(E78,VWGP!AY:BK,13,FALSE),"")</f>
        <v/>
      </c>
      <c r="Q78" s="18">
        <f>IFERROR(VLOOKUP(E78,MNF!B:I,6,FALSE),"")</f>
        <v>0</v>
      </c>
      <c r="R78" s="13" t="str">
        <f>IFERROR(VLOOKUP(E78,VWGP!BO:BY,11,FALSE),"")</f>
        <v/>
      </c>
      <c r="S78" s="13">
        <f>IFERROR(VLOOKUP(E78,MNF!B:I,7,FALSE),"")</f>
        <v>0</v>
      </c>
      <c r="T78" s="13" t="str">
        <f>IFERROR(VLOOKUP(E78,VWGP!CC:CM,11,FALSE),"")</f>
        <v/>
      </c>
      <c r="U78" s="19"/>
      <c r="V78" s="20" t="e">
        <f>IF(#REF!="","",#REF!)</f>
        <v>#REF!</v>
      </c>
      <c r="W78" s="20" t="e">
        <f>IF(#REF!="","",#REF!)</f>
        <v>#REF!</v>
      </c>
      <c r="X78" s="20" t="e">
        <f>IF(#REF!="","",#REF!)</f>
        <v>#REF!</v>
      </c>
      <c r="Y78" s="20" t="e">
        <f>IF(#REF!="","",#REF!)</f>
        <v>#REF!</v>
      </c>
      <c r="Z78" s="20" t="e">
        <f>IF(#REF!="","",#REF!)</f>
        <v>#REF!</v>
      </c>
      <c r="AA78" s="20" t="e">
        <f>IF(#REF!="","",#REF!)</f>
        <v>#REF!</v>
      </c>
      <c r="AB78" s="21" t="str">
        <f t="shared" si="48"/>
        <v/>
      </c>
      <c r="AC78" s="21" t="str">
        <f t="shared" si="49"/>
        <v/>
      </c>
      <c r="AD78" s="21" t="str">
        <f t="shared" si="50"/>
        <v/>
      </c>
      <c r="AE78" s="21" t="str">
        <f t="shared" si="51"/>
        <v/>
      </c>
      <c r="AF78" s="20" t="str">
        <f t="shared" si="52"/>
        <v/>
      </c>
      <c r="AG78" s="20" t="str">
        <f t="shared" si="53"/>
        <v/>
      </c>
      <c r="AH78" s="20" t="str">
        <f t="shared" si="54"/>
        <v/>
      </c>
      <c r="AI78" s="20" t="str">
        <f t="shared" si="55"/>
        <v/>
      </c>
      <c r="AJ78" s="20" t="str">
        <f t="shared" si="56"/>
        <v/>
      </c>
      <c r="AK78" s="20" t="str">
        <f t="shared" si="57"/>
        <v/>
      </c>
      <c r="AL78" s="20" t="e">
        <f>IF(#REF!="","",#REF!)</f>
        <v>#REF!</v>
      </c>
      <c r="AM78" s="18" t="str">
        <f t="shared" si="58"/>
        <v/>
      </c>
      <c r="AN78" s="21" t="str">
        <f t="shared" si="59"/>
        <v/>
      </c>
      <c r="AO78" s="21" t="str">
        <f t="shared" si="60"/>
        <v/>
      </c>
      <c r="AP78" s="21" t="str">
        <f t="shared" si="61"/>
        <v>N</v>
      </c>
      <c r="AQ78" s="21" t="str">
        <f t="shared" si="62"/>
        <v>N</v>
      </c>
      <c r="AR78" s="21" t="str">
        <f t="shared" si="63"/>
        <v>N</v>
      </c>
      <c r="AS78" s="21" t="str">
        <f t="shared" si="64"/>
        <v>N</v>
      </c>
      <c r="AT78" s="79">
        <f t="shared" si="65"/>
        <v>0</v>
      </c>
      <c r="AU78" s="172">
        <v>75</v>
      </c>
      <c r="AV78" s="33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7.25" hidden="1" customHeight="1" x14ac:dyDescent="0.3">
      <c r="A79" s="171"/>
      <c r="B79" s="98">
        <v>76</v>
      </c>
      <c r="C79" s="88">
        <f t="shared" si="44"/>
        <v>0</v>
      </c>
      <c r="D79" s="98">
        <v>76</v>
      </c>
      <c r="E79" s="24"/>
      <c r="F79" s="25">
        <f t="shared" si="45"/>
        <v>0</v>
      </c>
      <c r="G79" s="16">
        <f t="shared" si="46"/>
        <v>0</v>
      </c>
      <c r="H79" s="17">
        <f t="shared" si="47"/>
        <v>0</v>
      </c>
      <c r="I79" s="18" t="str">
        <f>IFERROR(VLOOKUP(E79,MNF!B:I,2,FALSE),"")</f>
        <v/>
      </c>
      <c r="J79" s="13" t="str">
        <f>IFERROR(VLOOKUP(E79,VWGP!C:O,13,FALSE),"")</f>
        <v/>
      </c>
      <c r="K79" s="18" t="str">
        <f>IFERROR(VLOOKUP(E79,MNF!B:I,3,FALSE),"")</f>
        <v/>
      </c>
      <c r="L79" s="13" t="str">
        <f>IFERROR(VLOOKUP(E79,VWGP!S:AE,13,FALSE),"")</f>
        <v/>
      </c>
      <c r="M79" s="18" t="str">
        <f>IFERROR(VLOOKUP(E79,MNF!B:I,4,FALSE),"")</f>
        <v/>
      </c>
      <c r="N79" s="13" t="str">
        <f>IFERROR(VLOOKUP(E79,VWGP!AI:AU,13,FALSE),"")</f>
        <v/>
      </c>
      <c r="O79" s="18" t="str">
        <f>IFERROR(VLOOKUP(E79,MNF!B:I,5,FALSE),"")</f>
        <v/>
      </c>
      <c r="P79" s="13" t="str">
        <f>IFERROR(VLOOKUP(E79,VWGP!AY:BK,13,FALSE),"")</f>
        <v/>
      </c>
      <c r="Q79" s="18" t="str">
        <f>IFERROR(VLOOKUP(E79,MNF!B:I,6,FALSE),"")</f>
        <v/>
      </c>
      <c r="R79" s="13" t="str">
        <f>IFERROR(VLOOKUP(E79,VWGP!BO:BY,11,FALSE),"")</f>
        <v/>
      </c>
      <c r="S79" s="13" t="str">
        <f>IFERROR(VLOOKUP(E79,MNF!B:I,7,FALSE),"")</f>
        <v/>
      </c>
      <c r="T79" s="13" t="str">
        <f>IFERROR(VLOOKUP(E79,VWGP!CC:CM,11,FALSE),"")</f>
        <v/>
      </c>
      <c r="U79" s="19"/>
      <c r="V79" s="20" t="e">
        <f>IF(#REF!="","",#REF!)</f>
        <v>#REF!</v>
      </c>
      <c r="W79" s="20" t="e">
        <f>IF(#REF!="","",#REF!)</f>
        <v>#REF!</v>
      </c>
      <c r="X79" s="20" t="e">
        <f>IF(#REF!="","",#REF!)</f>
        <v>#REF!</v>
      </c>
      <c r="Y79" s="20" t="e">
        <f>IF(#REF!="","",#REF!)</f>
        <v>#REF!</v>
      </c>
      <c r="Z79" s="20" t="e">
        <f>IF(#REF!="","",#REF!)</f>
        <v>#REF!</v>
      </c>
      <c r="AA79" s="20" t="e">
        <f>IF(#REF!="","",#REF!)</f>
        <v>#REF!</v>
      </c>
      <c r="AB79" s="21" t="str">
        <f t="shared" si="48"/>
        <v/>
      </c>
      <c r="AC79" s="21" t="str">
        <f t="shared" si="49"/>
        <v/>
      </c>
      <c r="AD79" s="21" t="str">
        <f t="shared" si="50"/>
        <v/>
      </c>
      <c r="AE79" s="21" t="str">
        <f t="shared" si="51"/>
        <v/>
      </c>
      <c r="AF79" s="20" t="str">
        <f t="shared" si="52"/>
        <v/>
      </c>
      <c r="AG79" s="20" t="str">
        <f t="shared" si="53"/>
        <v/>
      </c>
      <c r="AH79" s="20" t="str">
        <f t="shared" si="54"/>
        <v/>
      </c>
      <c r="AI79" s="20" t="str">
        <f t="shared" si="55"/>
        <v/>
      </c>
      <c r="AJ79" s="20" t="str">
        <f t="shared" si="56"/>
        <v/>
      </c>
      <c r="AK79" s="20" t="str">
        <f t="shared" si="57"/>
        <v/>
      </c>
      <c r="AL79" s="20" t="e">
        <f>IF(#REF!="","",#REF!)</f>
        <v>#REF!</v>
      </c>
      <c r="AM79" s="18" t="str">
        <f t="shared" si="58"/>
        <v/>
      </c>
      <c r="AN79" s="21" t="str">
        <f t="shared" si="59"/>
        <v/>
      </c>
      <c r="AO79" s="21" t="str">
        <f t="shared" si="60"/>
        <v/>
      </c>
      <c r="AP79" s="21" t="str">
        <f t="shared" si="61"/>
        <v>N</v>
      </c>
      <c r="AQ79" s="21" t="str">
        <f t="shared" si="62"/>
        <v>N</v>
      </c>
      <c r="AR79" s="21" t="str">
        <f t="shared" si="63"/>
        <v>N</v>
      </c>
      <c r="AS79" s="21" t="str">
        <f t="shared" si="64"/>
        <v>N</v>
      </c>
      <c r="AT79" s="79">
        <f t="shared" si="65"/>
        <v>0</v>
      </c>
      <c r="AU79" s="172">
        <v>76</v>
      </c>
      <c r="AV79" s="33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7.25" hidden="1" customHeight="1" x14ac:dyDescent="0.3">
      <c r="A80" s="171"/>
      <c r="B80" s="98">
        <v>77</v>
      </c>
      <c r="C80" s="88">
        <f t="shared" si="44"/>
        <v>0</v>
      </c>
      <c r="D80" s="98">
        <v>77</v>
      </c>
      <c r="E80" s="24"/>
      <c r="F80" s="25">
        <f t="shared" si="45"/>
        <v>0</v>
      </c>
      <c r="G80" s="16">
        <f t="shared" si="46"/>
        <v>0</v>
      </c>
      <c r="H80" s="17">
        <f t="shared" si="47"/>
        <v>0</v>
      </c>
      <c r="I80" s="18" t="str">
        <f>IFERROR(VLOOKUP(E80,MNF!B:I,2,FALSE),"")</f>
        <v/>
      </c>
      <c r="J80" s="13" t="str">
        <f>IFERROR(VLOOKUP(E80,VWGP!C:O,13,FALSE),"")</f>
        <v/>
      </c>
      <c r="K80" s="18" t="str">
        <f>IFERROR(VLOOKUP(E80,MNF!B:I,3,FALSE),"")</f>
        <v/>
      </c>
      <c r="L80" s="13" t="str">
        <f>IFERROR(VLOOKUP(E80,VWGP!S:AE,13,FALSE),"")</f>
        <v/>
      </c>
      <c r="M80" s="18" t="str">
        <f>IFERROR(VLOOKUP(E80,MNF!B:I,4,FALSE),"")</f>
        <v/>
      </c>
      <c r="N80" s="13" t="str">
        <f>IFERROR(VLOOKUP(E80,VWGP!AI:AU,13,FALSE),"")</f>
        <v/>
      </c>
      <c r="O80" s="18" t="str">
        <f>IFERROR(VLOOKUP(E80,MNF!B:I,5,FALSE),"")</f>
        <v/>
      </c>
      <c r="P80" s="13" t="str">
        <f>IFERROR(VLOOKUP(E80,VWGP!AY:BK,13,FALSE),"")</f>
        <v/>
      </c>
      <c r="Q80" s="18" t="str">
        <f>IFERROR(VLOOKUP(E80,MNF!B:I,6,FALSE),"")</f>
        <v/>
      </c>
      <c r="R80" s="13" t="str">
        <f>IFERROR(VLOOKUP(E80,VWGP!BO:BY,11,FALSE),"")</f>
        <v/>
      </c>
      <c r="S80" s="13" t="str">
        <f>IFERROR(VLOOKUP(E80,MNF!B:I,7,FALSE),"")</f>
        <v/>
      </c>
      <c r="T80" s="13" t="str">
        <f>IFERROR(VLOOKUP(E80,VWGP!CC:CM,11,FALSE),"")</f>
        <v/>
      </c>
      <c r="U80" s="19"/>
      <c r="V80" s="20" t="e">
        <f>IF(#REF!="","",#REF!)</f>
        <v>#REF!</v>
      </c>
      <c r="W80" s="20" t="e">
        <f>IF(#REF!="","",#REF!)</f>
        <v>#REF!</v>
      </c>
      <c r="X80" s="20" t="e">
        <f>IF(#REF!="","",#REF!)</f>
        <v>#REF!</v>
      </c>
      <c r="Y80" s="20" t="e">
        <f>IF(#REF!="","",#REF!)</f>
        <v>#REF!</v>
      </c>
      <c r="Z80" s="20" t="e">
        <f>IF(#REF!="","",#REF!)</f>
        <v>#REF!</v>
      </c>
      <c r="AA80" s="20" t="e">
        <f>IF(#REF!="","",#REF!)</f>
        <v>#REF!</v>
      </c>
      <c r="AB80" s="21" t="str">
        <f t="shared" si="48"/>
        <v/>
      </c>
      <c r="AC80" s="21" t="str">
        <f t="shared" si="49"/>
        <v/>
      </c>
      <c r="AD80" s="21" t="str">
        <f t="shared" si="50"/>
        <v/>
      </c>
      <c r="AE80" s="21" t="str">
        <f t="shared" si="51"/>
        <v/>
      </c>
      <c r="AF80" s="20" t="str">
        <f t="shared" si="52"/>
        <v/>
      </c>
      <c r="AG80" s="20" t="str">
        <f t="shared" si="53"/>
        <v/>
      </c>
      <c r="AH80" s="20" t="str">
        <f t="shared" si="54"/>
        <v/>
      </c>
      <c r="AI80" s="20" t="str">
        <f t="shared" si="55"/>
        <v/>
      </c>
      <c r="AJ80" s="20" t="str">
        <f t="shared" si="56"/>
        <v/>
      </c>
      <c r="AK80" s="20" t="str">
        <f t="shared" si="57"/>
        <v/>
      </c>
      <c r="AL80" s="20" t="e">
        <f>IF(#REF!="","",#REF!)</f>
        <v>#REF!</v>
      </c>
      <c r="AM80" s="18" t="str">
        <f t="shared" si="58"/>
        <v/>
      </c>
      <c r="AN80" s="21" t="str">
        <f t="shared" si="59"/>
        <v/>
      </c>
      <c r="AO80" s="21" t="str">
        <f t="shared" si="60"/>
        <v/>
      </c>
      <c r="AP80" s="21" t="str">
        <f t="shared" si="61"/>
        <v>N</v>
      </c>
      <c r="AQ80" s="21" t="str">
        <f t="shared" si="62"/>
        <v>N</v>
      </c>
      <c r="AR80" s="21" t="str">
        <f t="shared" si="63"/>
        <v>N</v>
      </c>
      <c r="AS80" s="21" t="str">
        <f t="shared" si="64"/>
        <v>N</v>
      </c>
      <c r="AT80" s="79">
        <f t="shared" si="65"/>
        <v>0</v>
      </c>
      <c r="AU80" s="172">
        <v>77</v>
      </c>
      <c r="AV80" s="33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7.25" hidden="1" customHeight="1" x14ac:dyDescent="0.3">
      <c r="A81" s="171"/>
      <c r="B81" s="98">
        <v>78</v>
      </c>
      <c r="C81" s="88">
        <f t="shared" si="44"/>
        <v>0</v>
      </c>
      <c r="D81" s="98">
        <v>78</v>
      </c>
      <c r="E81" s="24"/>
      <c r="F81" s="25">
        <f t="shared" si="45"/>
        <v>0</v>
      </c>
      <c r="G81" s="16">
        <f t="shared" si="46"/>
        <v>0</v>
      </c>
      <c r="H81" s="17">
        <f t="shared" si="47"/>
        <v>0</v>
      </c>
      <c r="I81" s="18" t="str">
        <f>IFERROR(VLOOKUP(E81,MNF!B:I,2,FALSE),"")</f>
        <v/>
      </c>
      <c r="J81" s="13" t="str">
        <f>IFERROR(VLOOKUP(E81,VWGP!C:O,13,FALSE),"")</f>
        <v/>
      </c>
      <c r="K81" s="18" t="str">
        <f>IFERROR(VLOOKUP(E81,MNF!B:I,3,FALSE),"")</f>
        <v/>
      </c>
      <c r="L81" s="13" t="str">
        <f>IFERROR(VLOOKUP(E81,VWGP!S:AE,13,FALSE),"")</f>
        <v/>
      </c>
      <c r="M81" s="18" t="str">
        <f>IFERROR(VLOOKUP(E81,MNF!B:I,4,FALSE),"")</f>
        <v/>
      </c>
      <c r="N81" s="13" t="str">
        <f>IFERROR(VLOOKUP(E81,VWGP!AI:AU,13,FALSE),"")</f>
        <v/>
      </c>
      <c r="O81" s="18" t="str">
        <f>IFERROR(VLOOKUP(E81,MNF!B:I,5,FALSE),"")</f>
        <v/>
      </c>
      <c r="P81" s="13" t="str">
        <f>IFERROR(VLOOKUP(E81,VWGP!AY:BK,13,FALSE),"")</f>
        <v/>
      </c>
      <c r="Q81" s="18" t="str">
        <f>IFERROR(VLOOKUP(E81,MNF!B:I,6,FALSE),"")</f>
        <v/>
      </c>
      <c r="R81" s="13" t="str">
        <f>IFERROR(VLOOKUP(E81,VWGP!BO:BY,11,FALSE),"")</f>
        <v/>
      </c>
      <c r="S81" s="13" t="str">
        <f>IFERROR(VLOOKUP(E81,MNF!B:I,7,FALSE),"")</f>
        <v/>
      </c>
      <c r="T81" s="13" t="str">
        <f>IFERROR(VLOOKUP(E81,VWGP!CC:CM,11,FALSE),"")</f>
        <v/>
      </c>
      <c r="U81" s="19"/>
      <c r="V81" s="20" t="e">
        <f>IF(#REF!="","",#REF!)</f>
        <v>#REF!</v>
      </c>
      <c r="W81" s="20" t="e">
        <f>IF(#REF!="","",#REF!)</f>
        <v>#REF!</v>
      </c>
      <c r="X81" s="20" t="e">
        <f>IF(#REF!="","",#REF!)</f>
        <v>#REF!</v>
      </c>
      <c r="Y81" s="20" t="e">
        <f>IF(#REF!="","",#REF!)</f>
        <v>#REF!</v>
      </c>
      <c r="Z81" s="20" t="e">
        <f>IF(#REF!="","",#REF!)</f>
        <v>#REF!</v>
      </c>
      <c r="AA81" s="20" t="e">
        <f>IF(#REF!="","",#REF!)</f>
        <v>#REF!</v>
      </c>
      <c r="AB81" s="21" t="str">
        <f t="shared" si="48"/>
        <v/>
      </c>
      <c r="AC81" s="21" t="str">
        <f t="shared" si="49"/>
        <v/>
      </c>
      <c r="AD81" s="21" t="str">
        <f t="shared" si="50"/>
        <v/>
      </c>
      <c r="AE81" s="21" t="str">
        <f t="shared" si="51"/>
        <v/>
      </c>
      <c r="AF81" s="20" t="str">
        <f t="shared" si="52"/>
        <v/>
      </c>
      <c r="AG81" s="20" t="str">
        <f t="shared" si="53"/>
        <v/>
      </c>
      <c r="AH81" s="20" t="str">
        <f t="shared" si="54"/>
        <v/>
      </c>
      <c r="AI81" s="20" t="str">
        <f t="shared" si="55"/>
        <v/>
      </c>
      <c r="AJ81" s="20" t="str">
        <f t="shared" si="56"/>
        <v/>
      </c>
      <c r="AK81" s="20" t="str">
        <f t="shared" si="57"/>
        <v/>
      </c>
      <c r="AL81" s="20" t="e">
        <f>IF(#REF!="","",#REF!)</f>
        <v>#REF!</v>
      </c>
      <c r="AM81" s="18" t="str">
        <f t="shared" si="58"/>
        <v/>
      </c>
      <c r="AN81" s="21" t="str">
        <f t="shared" si="59"/>
        <v/>
      </c>
      <c r="AO81" s="21" t="str">
        <f t="shared" si="60"/>
        <v/>
      </c>
      <c r="AP81" s="21" t="str">
        <f t="shared" si="61"/>
        <v>N</v>
      </c>
      <c r="AQ81" s="21" t="str">
        <f t="shared" si="62"/>
        <v>N</v>
      </c>
      <c r="AR81" s="21" t="str">
        <f t="shared" si="63"/>
        <v>N</v>
      </c>
      <c r="AS81" s="21" t="str">
        <f t="shared" si="64"/>
        <v>N</v>
      </c>
      <c r="AT81" s="79">
        <f t="shared" si="65"/>
        <v>0</v>
      </c>
      <c r="AU81" s="172">
        <v>78</v>
      </c>
      <c r="AV81" s="33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7.25" hidden="1" customHeight="1" x14ac:dyDescent="0.3">
      <c r="A82" s="171"/>
      <c r="B82" s="98">
        <v>79</v>
      </c>
      <c r="C82" s="88">
        <f t="shared" si="44"/>
        <v>0</v>
      </c>
      <c r="D82" s="98">
        <v>79</v>
      </c>
      <c r="E82" s="96"/>
      <c r="F82" s="25">
        <f t="shared" si="45"/>
        <v>0</v>
      </c>
      <c r="G82" s="16">
        <f t="shared" si="46"/>
        <v>0</v>
      </c>
      <c r="H82" s="17">
        <f t="shared" si="47"/>
        <v>0</v>
      </c>
      <c r="I82" s="18" t="str">
        <f>IFERROR(VLOOKUP(E82,MNF!B:I,2,FALSE),"")</f>
        <v/>
      </c>
      <c r="J82" s="13" t="str">
        <f>IFERROR(VLOOKUP(E82,VWGP!C:O,13,FALSE),"")</f>
        <v/>
      </c>
      <c r="K82" s="18" t="str">
        <f>IFERROR(VLOOKUP(E82,MNF!B:I,3,FALSE),"")</f>
        <v/>
      </c>
      <c r="L82" s="13" t="str">
        <f>IFERROR(VLOOKUP(E82,VWGP!S:AE,13,FALSE),"")</f>
        <v/>
      </c>
      <c r="M82" s="18" t="str">
        <f>IFERROR(VLOOKUP(E82,MNF!B:I,4,FALSE),"")</f>
        <v/>
      </c>
      <c r="N82" s="13" t="str">
        <f>IFERROR(VLOOKUP(E82,VWGP!AI:AU,13,FALSE),"")</f>
        <v/>
      </c>
      <c r="O82" s="18" t="str">
        <f>IFERROR(VLOOKUP(E82,MNF!B:I,5,FALSE),"")</f>
        <v/>
      </c>
      <c r="P82" s="13" t="str">
        <f>IFERROR(VLOOKUP(E82,VWGP!AY:BK,13,FALSE),"")</f>
        <v/>
      </c>
      <c r="Q82" s="18" t="str">
        <f>IFERROR(VLOOKUP(E82,MNF!B:I,6,FALSE),"")</f>
        <v/>
      </c>
      <c r="R82" s="13" t="str">
        <f>IFERROR(VLOOKUP(E82,VWGP!BO:BY,11,FALSE),"")</f>
        <v/>
      </c>
      <c r="S82" s="13" t="str">
        <f>IFERROR(VLOOKUP(E82,MNF!B:I,7,FALSE),"")</f>
        <v/>
      </c>
      <c r="T82" s="13" t="str">
        <f>IFERROR(VLOOKUP(E82,VWGP!CC:CM,11,FALSE),"")</f>
        <v/>
      </c>
      <c r="U82" s="19"/>
      <c r="V82" s="20" t="e">
        <f>IF(#REF!="","",#REF!)</f>
        <v>#REF!</v>
      </c>
      <c r="W82" s="20" t="e">
        <f>IF(#REF!="","",#REF!)</f>
        <v>#REF!</v>
      </c>
      <c r="X82" s="20" t="e">
        <f>IF(#REF!="","",#REF!)</f>
        <v>#REF!</v>
      </c>
      <c r="Y82" s="20" t="e">
        <f>IF(#REF!="","",#REF!)</f>
        <v>#REF!</v>
      </c>
      <c r="Z82" s="20" t="e">
        <f>IF(#REF!="","",#REF!)</f>
        <v>#REF!</v>
      </c>
      <c r="AA82" s="20" t="e">
        <f>IF(#REF!="","",#REF!)</f>
        <v>#REF!</v>
      </c>
      <c r="AB82" s="21" t="str">
        <f t="shared" si="48"/>
        <v/>
      </c>
      <c r="AC82" s="21" t="str">
        <f t="shared" si="49"/>
        <v/>
      </c>
      <c r="AD82" s="21" t="str">
        <f t="shared" si="50"/>
        <v/>
      </c>
      <c r="AE82" s="21" t="str">
        <f t="shared" si="51"/>
        <v/>
      </c>
      <c r="AF82" s="20" t="str">
        <f t="shared" si="52"/>
        <v/>
      </c>
      <c r="AG82" s="20" t="str">
        <f t="shared" si="53"/>
        <v/>
      </c>
      <c r="AH82" s="20" t="str">
        <f t="shared" si="54"/>
        <v/>
      </c>
      <c r="AI82" s="20" t="str">
        <f t="shared" si="55"/>
        <v/>
      </c>
      <c r="AJ82" s="20" t="str">
        <f t="shared" si="56"/>
        <v/>
      </c>
      <c r="AK82" s="20" t="str">
        <f t="shared" si="57"/>
        <v/>
      </c>
      <c r="AL82" s="20" t="e">
        <f>IF(#REF!="","",#REF!)</f>
        <v>#REF!</v>
      </c>
      <c r="AM82" s="18" t="str">
        <f t="shared" si="58"/>
        <v/>
      </c>
      <c r="AN82" s="21" t="str">
        <f t="shared" si="59"/>
        <v/>
      </c>
      <c r="AO82" s="21" t="str">
        <f t="shared" si="60"/>
        <v/>
      </c>
      <c r="AP82" s="21" t="str">
        <f t="shared" si="61"/>
        <v>N</v>
      </c>
      <c r="AQ82" s="21" t="str">
        <f t="shared" si="62"/>
        <v>N</v>
      </c>
      <c r="AR82" s="21" t="str">
        <f t="shared" si="63"/>
        <v>N</v>
      </c>
      <c r="AS82" s="21" t="str">
        <f t="shared" si="64"/>
        <v>N</v>
      </c>
      <c r="AT82" s="79">
        <f t="shared" si="65"/>
        <v>0</v>
      </c>
      <c r="AU82" s="172">
        <v>79</v>
      </c>
      <c r="AV82" s="33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7.25" hidden="1" customHeight="1" x14ac:dyDescent="0.3">
      <c r="A83" s="171"/>
      <c r="B83" s="98">
        <v>80</v>
      </c>
      <c r="C83" s="88">
        <f t="shared" si="44"/>
        <v>0</v>
      </c>
      <c r="D83" s="98">
        <v>80</v>
      </c>
      <c r="E83" s="24"/>
      <c r="F83" s="25">
        <f t="shared" si="45"/>
        <v>0</v>
      </c>
      <c r="G83" s="16">
        <f t="shared" si="46"/>
        <v>0</v>
      </c>
      <c r="H83" s="17">
        <f t="shared" si="47"/>
        <v>0</v>
      </c>
      <c r="I83" s="18" t="str">
        <f>IFERROR(VLOOKUP(E83,MNF!B:I,2,FALSE),"")</f>
        <v/>
      </c>
      <c r="J83" s="13" t="str">
        <f>IFERROR(VLOOKUP(E83,VWGP!C:O,13,FALSE),"")</f>
        <v/>
      </c>
      <c r="K83" s="18" t="str">
        <f>IFERROR(VLOOKUP(E83,MNF!B:I,3,FALSE),"")</f>
        <v/>
      </c>
      <c r="L83" s="13" t="str">
        <f>IFERROR(VLOOKUP(E83,VWGP!S:AE,13,FALSE),"")</f>
        <v/>
      </c>
      <c r="M83" s="18" t="str">
        <f>IFERROR(VLOOKUP(E83,MNF!B:I,4,FALSE),"")</f>
        <v/>
      </c>
      <c r="N83" s="13" t="str">
        <f>IFERROR(VLOOKUP(E83,VWGP!AI:AU,13,FALSE),"")</f>
        <v/>
      </c>
      <c r="O83" s="18" t="str">
        <f>IFERROR(VLOOKUP(E83,MNF!B:I,5,FALSE),"")</f>
        <v/>
      </c>
      <c r="P83" s="13" t="str">
        <f>IFERROR(VLOOKUP(E83,VWGP!AY:BK,13,FALSE),"")</f>
        <v/>
      </c>
      <c r="Q83" s="18" t="str">
        <f>IFERROR(VLOOKUP(E83,MNF!B:I,6,FALSE),"")</f>
        <v/>
      </c>
      <c r="R83" s="13" t="str">
        <f>IFERROR(VLOOKUP(E83,VWGP!BO:BY,11,FALSE),"")</f>
        <v/>
      </c>
      <c r="S83" s="13" t="str">
        <f>IFERROR(VLOOKUP(E83,MNF!B:I,7,FALSE),"")</f>
        <v/>
      </c>
      <c r="T83" s="13" t="str">
        <f>IFERROR(VLOOKUP(E83,VWGP!CC:CM,11,FALSE),"")</f>
        <v/>
      </c>
      <c r="U83" s="19"/>
      <c r="V83" s="20" t="e">
        <f>IF(#REF!="","",#REF!)</f>
        <v>#REF!</v>
      </c>
      <c r="W83" s="20" t="e">
        <f>IF(#REF!="","",#REF!)</f>
        <v>#REF!</v>
      </c>
      <c r="X83" s="20" t="e">
        <f>IF(#REF!="","",#REF!)</f>
        <v>#REF!</v>
      </c>
      <c r="Y83" s="20" t="e">
        <f>IF(#REF!="","",#REF!)</f>
        <v>#REF!</v>
      </c>
      <c r="Z83" s="20" t="e">
        <f>IF(#REF!="","",#REF!)</f>
        <v>#REF!</v>
      </c>
      <c r="AA83" s="20" t="e">
        <f>IF(#REF!="","",#REF!)</f>
        <v>#REF!</v>
      </c>
      <c r="AB83" s="21" t="str">
        <f t="shared" si="48"/>
        <v/>
      </c>
      <c r="AC83" s="21" t="str">
        <f t="shared" si="49"/>
        <v/>
      </c>
      <c r="AD83" s="21" t="str">
        <f t="shared" si="50"/>
        <v/>
      </c>
      <c r="AE83" s="21" t="str">
        <f t="shared" si="51"/>
        <v/>
      </c>
      <c r="AF83" s="20" t="str">
        <f t="shared" si="52"/>
        <v/>
      </c>
      <c r="AG83" s="20" t="str">
        <f t="shared" si="53"/>
        <v/>
      </c>
      <c r="AH83" s="20" t="str">
        <f t="shared" si="54"/>
        <v/>
      </c>
      <c r="AI83" s="20" t="str">
        <f t="shared" si="55"/>
        <v/>
      </c>
      <c r="AJ83" s="20" t="str">
        <f t="shared" si="56"/>
        <v/>
      </c>
      <c r="AK83" s="20" t="str">
        <f t="shared" si="57"/>
        <v/>
      </c>
      <c r="AL83" s="20" t="e">
        <f>IF(#REF!="","",#REF!)</f>
        <v>#REF!</v>
      </c>
      <c r="AM83" s="18" t="str">
        <f t="shared" si="58"/>
        <v/>
      </c>
      <c r="AN83" s="21" t="str">
        <f t="shared" si="59"/>
        <v/>
      </c>
      <c r="AO83" s="21" t="str">
        <f t="shared" si="60"/>
        <v/>
      </c>
      <c r="AP83" s="21" t="str">
        <f t="shared" si="61"/>
        <v>N</v>
      </c>
      <c r="AQ83" s="21" t="str">
        <f t="shared" si="62"/>
        <v>N</v>
      </c>
      <c r="AR83" s="21" t="str">
        <f t="shared" si="63"/>
        <v>N</v>
      </c>
      <c r="AS83" s="21" t="str">
        <f t="shared" si="64"/>
        <v>N</v>
      </c>
      <c r="AT83" s="79">
        <f t="shared" si="65"/>
        <v>0</v>
      </c>
      <c r="AU83" s="172">
        <v>80</v>
      </c>
      <c r="AV83" s="33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7.25" hidden="1" customHeight="1" x14ac:dyDescent="0.3">
      <c r="A84" s="171"/>
      <c r="B84" s="98">
        <v>81</v>
      </c>
      <c r="C84" s="88">
        <f t="shared" si="44"/>
        <v>0</v>
      </c>
      <c r="D84" s="98">
        <v>81</v>
      </c>
      <c r="E84" s="24"/>
      <c r="F84" s="25">
        <f t="shared" si="45"/>
        <v>0</v>
      </c>
      <c r="G84" s="16">
        <f t="shared" si="46"/>
        <v>0</v>
      </c>
      <c r="H84" s="17">
        <f t="shared" si="47"/>
        <v>0</v>
      </c>
      <c r="I84" s="18" t="str">
        <f>IFERROR(VLOOKUP(E84,MNF!B:I,2,FALSE),"")</f>
        <v/>
      </c>
      <c r="J84" s="13" t="str">
        <f>IFERROR(VLOOKUP(E84,VWGP!C:O,13,FALSE),"")</f>
        <v/>
      </c>
      <c r="K84" s="18" t="str">
        <f>IFERROR(VLOOKUP(E84,MNF!B:I,3,FALSE),"")</f>
        <v/>
      </c>
      <c r="L84" s="13" t="str">
        <f>IFERROR(VLOOKUP(E84,VWGP!S:AE,13,FALSE),"")</f>
        <v/>
      </c>
      <c r="M84" s="18" t="str">
        <f>IFERROR(VLOOKUP(E84,MNF!B:I,4,FALSE),"")</f>
        <v/>
      </c>
      <c r="N84" s="13" t="str">
        <f>IFERROR(VLOOKUP(E84,VWGP!AI:AU,13,FALSE),"")</f>
        <v/>
      </c>
      <c r="O84" s="18" t="str">
        <f>IFERROR(VLOOKUP(E84,MNF!B:I,5,FALSE),"")</f>
        <v/>
      </c>
      <c r="P84" s="13" t="str">
        <f>IFERROR(VLOOKUP(E84,VWGP!AY:BK,13,FALSE),"")</f>
        <v/>
      </c>
      <c r="Q84" s="18" t="str">
        <f>IFERROR(VLOOKUP(E84,MNF!B:I,6,FALSE),"")</f>
        <v/>
      </c>
      <c r="R84" s="13" t="str">
        <f>IFERROR(VLOOKUP(E84,VWGP!BO:BY,11,FALSE),"")</f>
        <v/>
      </c>
      <c r="S84" s="13" t="str">
        <f>IFERROR(VLOOKUP(E84,MNF!B:I,7,FALSE),"")</f>
        <v/>
      </c>
      <c r="T84" s="13" t="str">
        <f>IFERROR(VLOOKUP(E84,VWGP!CC:CM,11,FALSE),"")</f>
        <v/>
      </c>
      <c r="U84" s="19"/>
      <c r="V84" s="20" t="e">
        <f>IF(#REF!="","",#REF!)</f>
        <v>#REF!</v>
      </c>
      <c r="W84" s="20" t="e">
        <f>IF(#REF!="","",#REF!)</f>
        <v>#REF!</v>
      </c>
      <c r="X84" s="20" t="e">
        <f>IF(#REF!="","",#REF!)</f>
        <v>#REF!</v>
      </c>
      <c r="Y84" s="20" t="e">
        <f>IF(#REF!="","",#REF!)</f>
        <v>#REF!</v>
      </c>
      <c r="Z84" s="20" t="e">
        <f>IF(#REF!="","",#REF!)</f>
        <v>#REF!</v>
      </c>
      <c r="AA84" s="20" t="e">
        <f>IF(#REF!="","",#REF!)</f>
        <v>#REF!</v>
      </c>
      <c r="AB84" s="21" t="str">
        <f t="shared" si="48"/>
        <v/>
      </c>
      <c r="AC84" s="21" t="str">
        <f t="shared" si="49"/>
        <v/>
      </c>
      <c r="AD84" s="21" t="str">
        <f t="shared" si="50"/>
        <v/>
      </c>
      <c r="AE84" s="21" t="str">
        <f t="shared" si="51"/>
        <v/>
      </c>
      <c r="AF84" s="20" t="str">
        <f t="shared" si="52"/>
        <v/>
      </c>
      <c r="AG84" s="20" t="str">
        <f t="shared" si="53"/>
        <v/>
      </c>
      <c r="AH84" s="20" t="str">
        <f t="shared" si="54"/>
        <v/>
      </c>
      <c r="AI84" s="20" t="str">
        <f t="shared" si="55"/>
        <v/>
      </c>
      <c r="AJ84" s="20" t="str">
        <f t="shared" si="56"/>
        <v/>
      </c>
      <c r="AK84" s="20" t="str">
        <f t="shared" si="57"/>
        <v/>
      </c>
      <c r="AL84" s="20" t="e">
        <f>IF(#REF!="","",#REF!)</f>
        <v>#REF!</v>
      </c>
      <c r="AM84" s="18" t="str">
        <f t="shared" si="58"/>
        <v/>
      </c>
      <c r="AN84" s="21" t="str">
        <f t="shared" si="59"/>
        <v/>
      </c>
      <c r="AO84" s="21" t="str">
        <f t="shared" si="60"/>
        <v/>
      </c>
      <c r="AP84" s="21" t="str">
        <f t="shared" si="61"/>
        <v>N</v>
      </c>
      <c r="AQ84" s="21" t="str">
        <f t="shared" si="62"/>
        <v>N</v>
      </c>
      <c r="AR84" s="21" t="str">
        <f t="shared" si="63"/>
        <v>N</v>
      </c>
      <c r="AS84" s="21" t="str">
        <f t="shared" si="64"/>
        <v>N</v>
      </c>
      <c r="AT84" s="79">
        <f t="shared" si="65"/>
        <v>0</v>
      </c>
      <c r="AU84" s="172">
        <v>81</v>
      </c>
      <c r="AV84" s="33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7.25" hidden="1" customHeight="1" x14ac:dyDescent="0.3">
      <c r="A85" s="171"/>
      <c r="B85" s="98">
        <v>82</v>
      </c>
      <c r="C85" s="88">
        <f t="shared" si="44"/>
        <v>0</v>
      </c>
      <c r="D85" s="98">
        <v>82</v>
      </c>
      <c r="E85" s="24"/>
      <c r="F85" s="25">
        <f t="shared" si="45"/>
        <v>0</v>
      </c>
      <c r="G85" s="16">
        <f t="shared" si="46"/>
        <v>0</v>
      </c>
      <c r="H85" s="17">
        <f t="shared" si="47"/>
        <v>0</v>
      </c>
      <c r="I85" s="18" t="str">
        <f>IFERROR(VLOOKUP(E85,MNF!B:I,2,FALSE),"")</f>
        <v/>
      </c>
      <c r="J85" s="13" t="str">
        <f>IFERROR(VLOOKUP(E85,VWGP!C:O,13,FALSE),"")</f>
        <v/>
      </c>
      <c r="K85" s="18" t="str">
        <f>IFERROR(VLOOKUP(E85,MNF!B:I,3,FALSE),"")</f>
        <v/>
      </c>
      <c r="L85" s="13" t="str">
        <f>IFERROR(VLOOKUP(E85,VWGP!S:AE,13,FALSE),"")</f>
        <v/>
      </c>
      <c r="M85" s="18" t="str">
        <f>IFERROR(VLOOKUP(E85,MNF!B:I,4,FALSE),"")</f>
        <v/>
      </c>
      <c r="N85" s="13" t="str">
        <f>IFERROR(VLOOKUP(E85,VWGP!AI:AU,13,FALSE),"")</f>
        <v/>
      </c>
      <c r="O85" s="18" t="str">
        <f>IFERROR(VLOOKUP(E85,MNF!B:I,5,FALSE),"")</f>
        <v/>
      </c>
      <c r="P85" s="13" t="str">
        <f>IFERROR(VLOOKUP(E85,VWGP!AY:BK,13,FALSE),"")</f>
        <v/>
      </c>
      <c r="Q85" s="18" t="str">
        <f>IFERROR(VLOOKUP(E85,MNF!B:I,6,FALSE),"")</f>
        <v/>
      </c>
      <c r="R85" s="13" t="str">
        <f>IFERROR(VLOOKUP(E85,VWGP!BO:BY,11,FALSE),"")</f>
        <v/>
      </c>
      <c r="S85" s="13" t="str">
        <f>IFERROR(VLOOKUP(E85,MNF!B:I,7,FALSE),"")</f>
        <v/>
      </c>
      <c r="T85" s="13" t="str">
        <f>IFERROR(VLOOKUP(E85,VWGP!CC:CM,11,FALSE),"")</f>
        <v/>
      </c>
      <c r="U85" s="19"/>
      <c r="V85" s="20" t="e">
        <f>IF(#REF!="","",#REF!)</f>
        <v>#REF!</v>
      </c>
      <c r="W85" s="20" t="e">
        <f>IF(#REF!="","",#REF!)</f>
        <v>#REF!</v>
      </c>
      <c r="X85" s="20" t="e">
        <f>IF(#REF!="","",#REF!)</f>
        <v>#REF!</v>
      </c>
      <c r="Y85" s="20" t="e">
        <f>IF(#REF!="","",#REF!)</f>
        <v>#REF!</v>
      </c>
      <c r="Z85" s="20" t="e">
        <f>IF(#REF!="","",#REF!)</f>
        <v>#REF!</v>
      </c>
      <c r="AA85" s="20" t="e">
        <f>IF(#REF!="","",#REF!)</f>
        <v>#REF!</v>
      </c>
      <c r="AB85" s="21" t="str">
        <f t="shared" si="48"/>
        <v/>
      </c>
      <c r="AC85" s="21" t="str">
        <f t="shared" si="49"/>
        <v/>
      </c>
      <c r="AD85" s="21" t="str">
        <f t="shared" si="50"/>
        <v/>
      </c>
      <c r="AE85" s="21" t="str">
        <f t="shared" si="51"/>
        <v/>
      </c>
      <c r="AF85" s="20" t="str">
        <f t="shared" si="52"/>
        <v/>
      </c>
      <c r="AG85" s="20" t="str">
        <f t="shared" si="53"/>
        <v/>
      </c>
      <c r="AH85" s="20" t="str">
        <f t="shared" si="54"/>
        <v/>
      </c>
      <c r="AI85" s="20" t="str">
        <f t="shared" si="55"/>
        <v/>
      </c>
      <c r="AJ85" s="20" t="str">
        <f t="shared" si="56"/>
        <v/>
      </c>
      <c r="AK85" s="20" t="str">
        <f t="shared" si="57"/>
        <v/>
      </c>
      <c r="AL85" s="20" t="e">
        <f>IF(#REF!="","",#REF!)</f>
        <v>#REF!</v>
      </c>
      <c r="AM85" s="18" t="str">
        <f t="shared" si="58"/>
        <v/>
      </c>
      <c r="AN85" s="21" t="str">
        <f t="shared" si="59"/>
        <v/>
      </c>
      <c r="AO85" s="21" t="str">
        <f t="shared" si="60"/>
        <v/>
      </c>
      <c r="AP85" s="21" t="str">
        <f t="shared" si="61"/>
        <v>N</v>
      </c>
      <c r="AQ85" s="21" t="str">
        <f t="shared" si="62"/>
        <v>N</v>
      </c>
      <c r="AR85" s="21" t="str">
        <f t="shared" si="63"/>
        <v>N</v>
      </c>
      <c r="AS85" s="21" t="str">
        <f t="shared" si="64"/>
        <v>N</v>
      </c>
      <c r="AT85" s="79">
        <f t="shared" si="65"/>
        <v>0</v>
      </c>
      <c r="AU85" s="172">
        <v>82</v>
      </c>
      <c r="AV85" s="33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7.25" hidden="1" customHeight="1" x14ac:dyDescent="0.3">
      <c r="A86" s="171"/>
      <c r="B86" s="98">
        <v>83</v>
      </c>
      <c r="C86" s="88">
        <f t="shared" si="44"/>
        <v>0</v>
      </c>
      <c r="D86" s="98">
        <v>83</v>
      </c>
      <c r="E86" s="91"/>
      <c r="F86" s="25">
        <f t="shared" si="45"/>
        <v>0</v>
      </c>
      <c r="G86" s="16">
        <f t="shared" si="46"/>
        <v>0</v>
      </c>
      <c r="H86" s="17">
        <f t="shared" si="47"/>
        <v>0</v>
      </c>
      <c r="I86" s="18" t="str">
        <f>IFERROR(VLOOKUP(E86,MNF!B:I,2,FALSE),"")</f>
        <v/>
      </c>
      <c r="J86" s="13" t="str">
        <f>IFERROR(VLOOKUP(E86,VWGP!C:O,13,FALSE),"")</f>
        <v/>
      </c>
      <c r="K86" s="18" t="str">
        <f>IFERROR(VLOOKUP(E86,MNF!B:I,3,FALSE),"")</f>
        <v/>
      </c>
      <c r="L86" s="13" t="str">
        <f>IFERROR(VLOOKUP(E86,VWGP!S:AE,13,FALSE),"")</f>
        <v/>
      </c>
      <c r="M86" s="18" t="str">
        <f>IFERROR(VLOOKUP(E86,MNF!B:I,4,FALSE),"")</f>
        <v/>
      </c>
      <c r="N86" s="13" t="str">
        <f>IFERROR(VLOOKUP(E86,VWGP!AI:AU,13,FALSE),"")</f>
        <v/>
      </c>
      <c r="O86" s="18" t="str">
        <f>IFERROR(VLOOKUP(E86,MNF!B:I,5,FALSE),"")</f>
        <v/>
      </c>
      <c r="P86" s="13" t="str">
        <f>IFERROR(VLOOKUP(E86,VWGP!AY:BK,13,FALSE),"")</f>
        <v/>
      </c>
      <c r="Q86" s="18" t="str">
        <f>IFERROR(VLOOKUP(E86,MNF!B:I,6,FALSE),"")</f>
        <v/>
      </c>
      <c r="R86" s="13" t="str">
        <f>IFERROR(VLOOKUP(E86,VWGP!BO:BY,11,FALSE),"")</f>
        <v/>
      </c>
      <c r="S86" s="13" t="str">
        <f>IFERROR(VLOOKUP(E86,MNF!B:I,7,FALSE),"")</f>
        <v/>
      </c>
      <c r="T86" s="13" t="str">
        <f>IFERROR(VLOOKUP(E86,VWGP!CC:CM,11,FALSE),"")</f>
        <v/>
      </c>
      <c r="U86" s="19"/>
      <c r="V86" s="20" t="e">
        <f>IF(#REF!="","",#REF!)</f>
        <v>#REF!</v>
      </c>
      <c r="W86" s="20" t="e">
        <f>IF(#REF!="","",#REF!)</f>
        <v>#REF!</v>
      </c>
      <c r="X86" s="20" t="e">
        <f>IF(#REF!="","",#REF!)</f>
        <v>#REF!</v>
      </c>
      <c r="Y86" s="20" t="e">
        <f>IF(#REF!="","",#REF!)</f>
        <v>#REF!</v>
      </c>
      <c r="Z86" s="20" t="e">
        <f>IF(#REF!="","",#REF!)</f>
        <v>#REF!</v>
      </c>
      <c r="AA86" s="20" t="e">
        <f>IF(#REF!="","",#REF!)</f>
        <v>#REF!</v>
      </c>
      <c r="AB86" s="21" t="str">
        <f t="shared" si="48"/>
        <v/>
      </c>
      <c r="AC86" s="21" t="str">
        <f t="shared" si="49"/>
        <v/>
      </c>
      <c r="AD86" s="21" t="str">
        <f t="shared" si="50"/>
        <v/>
      </c>
      <c r="AE86" s="21" t="str">
        <f t="shared" si="51"/>
        <v/>
      </c>
      <c r="AF86" s="20" t="str">
        <f t="shared" si="52"/>
        <v/>
      </c>
      <c r="AG86" s="20" t="str">
        <f t="shared" si="53"/>
        <v/>
      </c>
      <c r="AH86" s="20" t="str">
        <f t="shared" si="54"/>
        <v/>
      </c>
      <c r="AI86" s="20" t="str">
        <f t="shared" si="55"/>
        <v/>
      </c>
      <c r="AJ86" s="20" t="str">
        <f t="shared" si="56"/>
        <v/>
      </c>
      <c r="AK86" s="20" t="str">
        <f t="shared" si="57"/>
        <v/>
      </c>
      <c r="AL86" s="20" t="e">
        <f>IF(#REF!="","",#REF!)</f>
        <v>#REF!</v>
      </c>
      <c r="AM86" s="18" t="str">
        <f t="shared" si="58"/>
        <v/>
      </c>
      <c r="AN86" s="21" t="str">
        <f t="shared" si="59"/>
        <v/>
      </c>
      <c r="AO86" s="21" t="str">
        <f t="shared" si="60"/>
        <v/>
      </c>
      <c r="AP86" s="21" t="str">
        <f t="shared" si="61"/>
        <v>N</v>
      </c>
      <c r="AQ86" s="21" t="str">
        <f t="shared" si="62"/>
        <v>N</v>
      </c>
      <c r="AR86" s="21" t="str">
        <f t="shared" si="63"/>
        <v>N</v>
      </c>
      <c r="AS86" s="21" t="str">
        <f t="shared" si="64"/>
        <v>N</v>
      </c>
      <c r="AT86" s="79">
        <f t="shared" si="65"/>
        <v>0</v>
      </c>
      <c r="AU86" s="172">
        <v>83</v>
      </c>
      <c r="AV86" s="33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7.25" hidden="1" customHeight="1" x14ac:dyDescent="0.3">
      <c r="A87" s="171"/>
      <c r="B87" s="98">
        <v>84</v>
      </c>
      <c r="C87" s="88">
        <f t="shared" si="44"/>
        <v>0</v>
      </c>
      <c r="D87" s="98">
        <v>84</v>
      </c>
      <c r="E87" s="96"/>
      <c r="F87" s="25">
        <f t="shared" si="45"/>
        <v>0</v>
      </c>
      <c r="G87" s="16">
        <f t="shared" si="46"/>
        <v>0</v>
      </c>
      <c r="H87" s="17">
        <f t="shared" si="47"/>
        <v>0</v>
      </c>
      <c r="I87" s="18" t="str">
        <f>IFERROR(VLOOKUP(E87,MNF!B:I,2,FALSE),"")</f>
        <v/>
      </c>
      <c r="J87" s="13" t="str">
        <f>IFERROR(VLOOKUP(E87,VWGP!C:O,13,FALSE),"")</f>
        <v/>
      </c>
      <c r="K87" s="18" t="str">
        <f>IFERROR(VLOOKUP(E87,MNF!B:I,3,FALSE),"")</f>
        <v/>
      </c>
      <c r="L87" s="13" t="str">
        <f>IFERROR(VLOOKUP(E87,VWGP!S:AE,13,FALSE),"")</f>
        <v/>
      </c>
      <c r="M87" s="18" t="str">
        <f>IFERROR(VLOOKUP(E87,MNF!B:I,4,FALSE),"")</f>
        <v/>
      </c>
      <c r="N87" s="13" t="str">
        <f>IFERROR(VLOOKUP(E87,VWGP!AI:AU,13,FALSE),"")</f>
        <v/>
      </c>
      <c r="O87" s="18" t="str">
        <f>IFERROR(VLOOKUP(E87,MNF!B:I,5,FALSE),"")</f>
        <v/>
      </c>
      <c r="P87" s="13" t="str">
        <f>IFERROR(VLOOKUP(E87,VWGP!AY:BK,13,FALSE),"")</f>
        <v/>
      </c>
      <c r="Q87" s="18" t="str">
        <f>IFERROR(VLOOKUP(E87,MNF!B:I,6,FALSE),"")</f>
        <v/>
      </c>
      <c r="R87" s="13" t="str">
        <f>IFERROR(VLOOKUP(E87,VWGP!BO:BY,11,FALSE),"")</f>
        <v/>
      </c>
      <c r="S87" s="13" t="str">
        <f>IFERROR(VLOOKUP(E87,MNF!B:I,7,FALSE),"")</f>
        <v/>
      </c>
      <c r="T87" s="13" t="str">
        <f>IFERROR(VLOOKUP(E87,VWGP!CC:CM,11,FALSE),"")</f>
        <v/>
      </c>
      <c r="U87" s="19"/>
      <c r="V87" s="20" t="e">
        <f>IF(#REF!="","",#REF!)</f>
        <v>#REF!</v>
      </c>
      <c r="W87" s="20" t="e">
        <f>IF(#REF!="","",#REF!)</f>
        <v>#REF!</v>
      </c>
      <c r="X87" s="20" t="e">
        <f>IF(#REF!="","",#REF!)</f>
        <v>#REF!</v>
      </c>
      <c r="Y87" s="20" t="e">
        <f>IF(#REF!="","",#REF!)</f>
        <v>#REF!</v>
      </c>
      <c r="Z87" s="20" t="e">
        <f>IF(#REF!="","",#REF!)</f>
        <v>#REF!</v>
      </c>
      <c r="AA87" s="20" t="e">
        <f>IF(#REF!="","",#REF!)</f>
        <v>#REF!</v>
      </c>
      <c r="AB87" s="21" t="str">
        <f t="shared" si="48"/>
        <v/>
      </c>
      <c r="AC87" s="21" t="str">
        <f t="shared" si="49"/>
        <v/>
      </c>
      <c r="AD87" s="21" t="str">
        <f t="shared" si="50"/>
        <v/>
      </c>
      <c r="AE87" s="21" t="str">
        <f t="shared" si="51"/>
        <v/>
      </c>
      <c r="AF87" s="20" t="str">
        <f t="shared" si="52"/>
        <v/>
      </c>
      <c r="AG87" s="20" t="str">
        <f t="shared" si="53"/>
        <v/>
      </c>
      <c r="AH87" s="20" t="str">
        <f t="shared" si="54"/>
        <v/>
      </c>
      <c r="AI87" s="20" t="str">
        <f t="shared" si="55"/>
        <v/>
      </c>
      <c r="AJ87" s="20" t="str">
        <f t="shared" si="56"/>
        <v/>
      </c>
      <c r="AK87" s="20" t="str">
        <f t="shared" si="57"/>
        <v/>
      </c>
      <c r="AL87" s="20" t="e">
        <f>IF(#REF!="","",#REF!)</f>
        <v>#REF!</v>
      </c>
      <c r="AM87" s="18" t="str">
        <f t="shared" si="58"/>
        <v/>
      </c>
      <c r="AN87" s="21" t="str">
        <f t="shared" si="59"/>
        <v/>
      </c>
      <c r="AO87" s="21" t="str">
        <f t="shared" si="60"/>
        <v/>
      </c>
      <c r="AP87" s="21" t="str">
        <f t="shared" si="61"/>
        <v>N</v>
      </c>
      <c r="AQ87" s="21" t="str">
        <f t="shared" si="62"/>
        <v>N</v>
      </c>
      <c r="AR87" s="21" t="str">
        <f t="shared" si="63"/>
        <v>N</v>
      </c>
      <c r="AS87" s="21" t="str">
        <f t="shared" si="64"/>
        <v>N</v>
      </c>
      <c r="AT87" s="79">
        <f t="shared" si="65"/>
        <v>0</v>
      </c>
      <c r="AU87" s="172">
        <v>84</v>
      </c>
      <c r="AV87" s="33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7.25" hidden="1" customHeight="1" x14ac:dyDescent="0.3">
      <c r="A88" s="171"/>
      <c r="B88" s="98">
        <v>85</v>
      </c>
      <c r="C88" s="88">
        <f t="shared" si="44"/>
        <v>0</v>
      </c>
      <c r="D88" s="98">
        <v>85</v>
      </c>
      <c r="E88" s="24"/>
      <c r="F88" s="25">
        <f t="shared" si="45"/>
        <v>0</v>
      </c>
      <c r="G88" s="16">
        <f t="shared" si="46"/>
        <v>0</v>
      </c>
      <c r="H88" s="17">
        <f t="shared" si="47"/>
        <v>0</v>
      </c>
      <c r="I88" s="18" t="str">
        <f>IFERROR(VLOOKUP(E88,MNF!B:I,2,FALSE),"")</f>
        <v/>
      </c>
      <c r="J88" s="13" t="str">
        <f>IFERROR(VLOOKUP(E88,VWGP!C:O,13,FALSE),"")</f>
        <v/>
      </c>
      <c r="K88" s="18" t="str">
        <f>IFERROR(VLOOKUP(E88,MNF!B:I,3,FALSE),"")</f>
        <v/>
      </c>
      <c r="L88" s="13" t="str">
        <f>IFERROR(VLOOKUP(E88,VWGP!S:AE,13,FALSE),"")</f>
        <v/>
      </c>
      <c r="M88" s="18" t="str">
        <f>IFERROR(VLOOKUP(E88,MNF!B:I,4,FALSE),"")</f>
        <v/>
      </c>
      <c r="N88" s="13" t="str">
        <f>IFERROR(VLOOKUP(E88,VWGP!AI:AU,13,FALSE),"")</f>
        <v/>
      </c>
      <c r="O88" s="18" t="str">
        <f>IFERROR(VLOOKUP(E88,MNF!B:I,5,FALSE),"")</f>
        <v/>
      </c>
      <c r="P88" s="13" t="str">
        <f>IFERROR(VLOOKUP(E88,VWGP!AY:BK,13,FALSE),"")</f>
        <v/>
      </c>
      <c r="Q88" s="18" t="str">
        <f>IFERROR(VLOOKUP(E88,MNF!B:I,6,FALSE),"")</f>
        <v/>
      </c>
      <c r="R88" s="13" t="str">
        <f>IFERROR(VLOOKUP(E88,VWGP!BO:BY,11,FALSE),"")</f>
        <v/>
      </c>
      <c r="S88" s="13" t="str">
        <f>IFERROR(VLOOKUP(E88,MNF!B:I,7,FALSE),"")</f>
        <v/>
      </c>
      <c r="T88" s="13" t="str">
        <f>IFERROR(VLOOKUP(E88,VWGP!CC:CM,11,FALSE),"")</f>
        <v/>
      </c>
      <c r="U88" s="19"/>
      <c r="V88" s="20" t="e">
        <f>IF(#REF!="","",#REF!)</f>
        <v>#REF!</v>
      </c>
      <c r="W88" s="20" t="e">
        <f>IF(#REF!="","",#REF!)</f>
        <v>#REF!</v>
      </c>
      <c r="X88" s="20" t="e">
        <f>IF(#REF!="","",#REF!)</f>
        <v>#REF!</v>
      </c>
      <c r="Y88" s="20" t="e">
        <f>IF(#REF!="","",#REF!)</f>
        <v>#REF!</v>
      </c>
      <c r="Z88" s="20" t="e">
        <f>IF(#REF!="","",#REF!)</f>
        <v>#REF!</v>
      </c>
      <c r="AA88" s="20" t="e">
        <f>IF(#REF!="","",#REF!)</f>
        <v>#REF!</v>
      </c>
      <c r="AB88" s="21" t="str">
        <f t="shared" si="48"/>
        <v/>
      </c>
      <c r="AC88" s="21" t="str">
        <f t="shared" si="49"/>
        <v/>
      </c>
      <c r="AD88" s="21" t="str">
        <f t="shared" si="50"/>
        <v/>
      </c>
      <c r="AE88" s="21" t="str">
        <f t="shared" si="51"/>
        <v/>
      </c>
      <c r="AF88" s="20" t="str">
        <f t="shared" si="52"/>
        <v/>
      </c>
      <c r="AG88" s="20" t="str">
        <f t="shared" si="53"/>
        <v/>
      </c>
      <c r="AH88" s="20" t="str">
        <f t="shared" si="54"/>
        <v/>
      </c>
      <c r="AI88" s="20" t="str">
        <f t="shared" si="55"/>
        <v/>
      </c>
      <c r="AJ88" s="20" t="str">
        <f t="shared" si="56"/>
        <v/>
      </c>
      <c r="AK88" s="20" t="str">
        <f t="shared" si="57"/>
        <v/>
      </c>
      <c r="AL88" s="20" t="e">
        <f>IF(#REF!="","",#REF!)</f>
        <v>#REF!</v>
      </c>
      <c r="AM88" s="18" t="str">
        <f t="shared" si="58"/>
        <v/>
      </c>
      <c r="AN88" s="21" t="str">
        <f t="shared" si="59"/>
        <v/>
      </c>
      <c r="AO88" s="21" t="str">
        <f t="shared" si="60"/>
        <v/>
      </c>
      <c r="AP88" s="21" t="str">
        <f t="shared" si="61"/>
        <v>N</v>
      </c>
      <c r="AQ88" s="21" t="str">
        <f t="shared" si="62"/>
        <v>N</v>
      </c>
      <c r="AR88" s="21" t="str">
        <f t="shared" si="63"/>
        <v>N</v>
      </c>
      <c r="AS88" s="21" t="str">
        <f t="shared" si="64"/>
        <v>N</v>
      </c>
      <c r="AT88" s="79">
        <f t="shared" si="65"/>
        <v>0</v>
      </c>
      <c r="AU88" s="172">
        <v>85</v>
      </c>
      <c r="AV88" s="33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7.25" hidden="1" customHeight="1" x14ac:dyDescent="0.3">
      <c r="A89" s="171"/>
      <c r="B89" s="98">
        <v>86</v>
      </c>
      <c r="C89" s="88">
        <f t="shared" si="44"/>
        <v>0</v>
      </c>
      <c r="D89" s="98">
        <v>86</v>
      </c>
      <c r="E89" s="24"/>
      <c r="F89" s="25">
        <f t="shared" si="45"/>
        <v>0</v>
      </c>
      <c r="G89" s="16">
        <f t="shared" si="46"/>
        <v>0</v>
      </c>
      <c r="H89" s="17">
        <f t="shared" si="47"/>
        <v>0</v>
      </c>
      <c r="I89" s="18" t="str">
        <f>IFERROR(VLOOKUP(E89,MNF!B:I,2,FALSE),"")</f>
        <v/>
      </c>
      <c r="J89" s="13" t="str">
        <f>IFERROR(VLOOKUP(E89,VWGP!C:O,13,FALSE),"")</f>
        <v/>
      </c>
      <c r="K89" s="18" t="str">
        <f>IFERROR(VLOOKUP(E89,MNF!B:I,3,FALSE),"")</f>
        <v/>
      </c>
      <c r="L89" s="13" t="str">
        <f>IFERROR(VLOOKUP(E89,VWGP!S:AE,13,FALSE),"")</f>
        <v/>
      </c>
      <c r="M89" s="18" t="str">
        <f>IFERROR(VLOOKUP(E89,MNF!B:I,4,FALSE),"")</f>
        <v/>
      </c>
      <c r="N89" s="13" t="str">
        <f>IFERROR(VLOOKUP(E89,VWGP!AI:AU,13,FALSE),"")</f>
        <v/>
      </c>
      <c r="O89" s="18" t="str">
        <f>IFERROR(VLOOKUP(E89,MNF!B:I,5,FALSE),"")</f>
        <v/>
      </c>
      <c r="P89" s="13" t="str">
        <f>IFERROR(VLOOKUP(E89,VWGP!AY:BK,13,FALSE),"")</f>
        <v/>
      </c>
      <c r="Q89" s="18" t="str">
        <f>IFERROR(VLOOKUP(E89,MNF!B:I,6,FALSE),"")</f>
        <v/>
      </c>
      <c r="R89" s="13" t="str">
        <f>IFERROR(VLOOKUP(E89,VWGP!BO:BY,11,FALSE),"")</f>
        <v/>
      </c>
      <c r="S89" s="13" t="str">
        <f>IFERROR(VLOOKUP(E89,MNF!B:I,7,FALSE),"")</f>
        <v/>
      </c>
      <c r="T89" s="13" t="str">
        <f>IFERROR(VLOOKUP(E89,VWGP!CC:CM,11,FALSE),"")</f>
        <v/>
      </c>
      <c r="U89" s="19"/>
      <c r="V89" s="20" t="e">
        <f>IF(#REF!="","",#REF!)</f>
        <v>#REF!</v>
      </c>
      <c r="W89" s="20" t="e">
        <f>IF(#REF!="","",#REF!)</f>
        <v>#REF!</v>
      </c>
      <c r="X89" s="20" t="e">
        <f>IF(#REF!="","",#REF!)</f>
        <v>#REF!</v>
      </c>
      <c r="Y89" s="20" t="e">
        <f>IF(#REF!="","",#REF!)</f>
        <v>#REF!</v>
      </c>
      <c r="Z89" s="20" t="e">
        <f>IF(#REF!="","",#REF!)</f>
        <v>#REF!</v>
      </c>
      <c r="AA89" s="20" t="e">
        <f>IF(#REF!="","",#REF!)</f>
        <v>#REF!</v>
      </c>
      <c r="AB89" s="21" t="str">
        <f t="shared" si="48"/>
        <v/>
      </c>
      <c r="AC89" s="21" t="str">
        <f t="shared" si="49"/>
        <v/>
      </c>
      <c r="AD89" s="21" t="str">
        <f t="shared" si="50"/>
        <v/>
      </c>
      <c r="AE89" s="21" t="str">
        <f t="shared" si="51"/>
        <v/>
      </c>
      <c r="AF89" s="20" t="str">
        <f t="shared" si="52"/>
        <v/>
      </c>
      <c r="AG89" s="20" t="str">
        <f t="shared" si="53"/>
        <v/>
      </c>
      <c r="AH89" s="20" t="str">
        <f t="shared" si="54"/>
        <v/>
      </c>
      <c r="AI89" s="20" t="str">
        <f t="shared" si="55"/>
        <v/>
      </c>
      <c r="AJ89" s="20" t="str">
        <f t="shared" si="56"/>
        <v/>
      </c>
      <c r="AK89" s="20" t="str">
        <f t="shared" si="57"/>
        <v/>
      </c>
      <c r="AL89" s="20" t="e">
        <f>IF(#REF!="","",#REF!)</f>
        <v>#REF!</v>
      </c>
      <c r="AM89" s="18" t="str">
        <f t="shared" si="58"/>
        <v/>
      </c>
      <c r="AN89" s="21" t="str">
        <f t="shared" si="59"/>
        <v/>
      </c>
      <c r="AO89" s="21" t="str">
        <f t="shared" si="60"/>
        <v/>
      </c>
      <c r="AP89" s="21" t="str">
        <f t="shared" si="61"/>
        <v>N</v>
      </c>
      <c r="AQ89" s="21" t="str">
        <f t="shared" si="62"/>
        <v>N</v>
      </c>
      <c r="AR89" s="21" t="str">
        <f t="shared" si="63"/>
        <v>N</v>
      </c>
      <c r="AS89" s="21" t="str">
        <f t="shared" si="64"/>
        <v>N</v>
      </c>
      <c r="AT89" s="79">
        <f t="shared" si="65"/>
        <v>0</v>
      </c>
      <c r="AU89" s="172">
        <v>86</v>
      </c>
      <c r="AV89" s="33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7.25" hidden="1" customHeight="1" x14ac:dyDescent="0.3">
      <c r="A90" s="171"/>
      <c r="B90" s="98">
        <v>87</v>
      </c>
      <c r="C90" s="88">
        <f t="shared" si="44"/>
        <v>0</v>
      </c>
      <c r="D90" s="98">
        <v>87</v>
      </c>
      <c r="E90" s="54"/>
      <c r="F90" s="25">
        <f t="shared" si="45"/>
        <v>0</v>
      </c>
      <c r="G90" s="16">
        <f t="shared" si="46"/>
        <v>0</v>
      </c>
      <c r="H90" s="17">
        <f t="shared" si="47"/>
        <v>0</v>
      </c>
      <c r="I90" s="18" t="str">
        <f>IFERROR(VLOOKUP(E90,MNF!B:I,2,FALSE),"")</f>
        <v/>
      </c>
      <c r="J90" s="13" t="str">
        <f>IFERROR(VLOOKUP(E90,VWGP!C:O,13,FALSE),"")</f>
        <v/>
      </c>
      <c r="K90" s="18" t="str">
        <f>IFERROR(VLOOKUP(E90,MNF!B:I,3,FALSE),"")</f>
        <v/>
      </c>
      <c r="L90" s="13" t="str">
        <f>IFERROR(VLOOKUP(E90,VWGP!S:AE,13,FALSE),"")</f>
        <v/>
      </c>
      <c r="M90" s="18" t="str">
        <f>IFERROR(VLOOKUP(E90,MNF!B:I,4,FALSE),"")</f>
        <v/>
      </c>
      <c r="N90" s="13" t="str">
        <f>IFERROR(VLOOKUP(E90,VWGP!AI:AU,13,FALSE),"")</f>
        <v/>
      </c>
      <c r="O90" s="18" t="str">
        <f>IFERROR(VLOOKUP(E90,MNF!B:I,5,FALSE),"")</f>
        <v/>
      </c>
      <c r="P90" s="13" t="str">
        <f>IFERROR(VLOOKUP(E90,VWGP!AY:BK,13,FALSE),"")</f>
        <v/>
      </c>
      <c r="Q90" s="18" t="str">
        <f>IFERROR(VLOOKUP(E90,MNF!B:I,6,FALSE),"")</f>
        <v/>
      </c>
      <c r="R90" s="13" t="str">
        <f>IFERROR(VLOOKUP(E90,VWGP!BO:BY,11,FALSE),"")</f>
        <v/>
      </c>
      <c r="S90" s="13" t="str">
        <f>IFERROR(VLOOKUP(E90,MNF!B:I,7,FALSE),"")</f>
        <v/>
      </c>
      <c r="T90" s="13" t="str">
        <f>IFERROR(VLOOKUP(E90,VWGP!CC:CM,11,FALSE),"")</f>
        <v/>
      </c>
      <c r="U90" s="19"/>
      <c r="V90" s="20" t="e">
        <f>IF(#REF!="","",#REF!)</f>
        <v>#REF!</v>
      </c>
      <c r="W90" s="20" t="e">
        <f>IF(#REF!="","",#REF!)</f>
        <v>#REF!</v>
      </c>
      <c r="X90" s="20" t="e">
        <f>IF(#REF!="","",#REF!)</f>
        <v>#REF!</v>
      </c>
      <c r="Y90" s="20" t="e">
        <f>IF(#REF!="","",#REF!)</f>
        <v>#REF!</v>
      </c>
      <c r="Z90" s="20" t="e">
        <f>IF(#REF!="","",#REF!)</f>
        <v>#REF!</v>
      </c>
      <c r="AA90" s="20" t="e">
        <f>IF(#REF!="","",#REF!)</f>
        <v>#REF!</v>
      </c>
      <c r="AB90" s="21" t="str">
        <f t="shared" si="48"/>
        <v/>
      </c>
      <c r="AC90" s="21" t="str">
        <f t="shared" si="49"/>
        <v/>
      </c>
      <c r="AD90" s="21" t="str">
        <f t="shared" si="50"/>
        <v/>
      </c>
      <c r="AE90" s="21" t="str">
        <f t="shared" si="51"/>
        <v/>
      </c>
      <c r="AF90" s="20" t="str">
        <f t="shared" si="52"/>
        <v/>
      </c>
      <c r="AG90" s="20" t="str">
        <f t="shared" si="53"/>
        <v/>
      </c>
      <c r="AH90" s="20" t="str">
        <f t="shared" si="54"/>
        <v/>
      </c>
      <c r="AI90" s="20" t="str">
        <f t="shared" si="55"/>
        <v/>
      </c>
      <c r="AJ90" s="20" t="str">
        <f t="shared" si="56"/>
        <v/>
      </c>
      <c r="AK90" s="20" t="str">
        <f t="shared" si="57"/>
        <v/>
      </c>
      <c r="AL90" s="20" t="e">
        <f>IF(#REF!="","",#REF!)</f>
        <v>#REF!</v>
      </c>
      <c r="AM90" s="18" t="str">
        <f t="shared" si="58"/>
        <v/>
      </c>
      <c r="AN90" s="21" t="str">
        <f t="shared" si="59"/>
        <v/>
      </c>
      <c r="AO90" s="21" t="str">
        <f t="shared" si="60"/>
        <v/>
      </c>
      <c r="AP90" s="21" t="str">
        <f t="shared" si="61"/>
        <v>N</v>
      </c>
      <c r="AQ90" s="21" t="str">
        <f t="shared" si="62"/>
        <v>N</v>
      </c>
      <c r="AR90" s="21" t="str">
        <f t="shared" si="63"/>
        <v>N</v>
      </c>
      <c r="AS90" s="21" t="str">
        <f t="shared" si="64"/>
        <v>N</v>
      </c>
      <c r="AT90" s="79">
        <f t="shared" si="65"/>
        <v>0</v>
      </c>
      <c r="AU90" s="172">
        <v>87</v>
      </c>
      <c r="AV90" s="33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7.25" hidden="1" customHeight="1" x14ac:dyDescent="0.3">
      <c r="A91" s="171"/>
      <c r="B91" s="98">
        <v>88</v>
      </c>
      <c r="C91" s="88">
        <f t="shared" si="44"/>
        <v>0</v>
      </c>
      <c r="D91" s="98">
        <v>88</v>
      </c>
      <c r="E91" s="24"/>
      <c r="F91" s="25">
        <f t="shared" si="45"/>
        <v>0</v>
      </c>
      <c r="G91" s="16">
        <f t="shared" si="46"/>
        <v>0</v>
      </c>
      <c r="H91" s="17">
        <f t="shared" si="47"/>
        <v>0</v>
      </c>
      <c r="I91" s="18" t="str">
        <f>IFERROR(VLOOKUP(E91,MNF!B:I,2,FALSE),"")</f>
        <v/>
      </c>
      <c r="J91" s="13" t="str">
        <f>IFERROR(VLOOKUP(E91,VWGP!C:O,13,FALSE),"")</f>
        <v/>
      </c>
      <c r="K91" s="18" t="str">
        <f>IFERROR(VLOOKUP(E91,MNF!B:I,3,FALSE),"")</f>
        <v/>
      </c>
      <c r="L91" s="13" t="str">
        <f>IFERROR(VLOOKUP(E91,VWGP!S:AE,13,FALSE),"")</f>
        <v/>
      </c>
      <c r="M91" s="18" t="str">
        <f>IFERROR(VLOOKUP(E91,MNF!B:I,4,FALSE),"")</f>
        <v/>
      </c>
      <c r="N91" s="13" t="str">
        <f>IFERROR(VLOOKUP(E91,VWGP!AI:AU,13,FALSE),"")</f>
        <v/>
      </c>
      <c r="O91" s="18" t="str">
        <f>IFERROR(VLOOKUP(E91,MNF!B:I,5,FALSE),"")</f>
        <v/>
      </c>
      <c r="P91" s="13" t="str">
        <f>IFERROR(VLOOKUP(E91,VWGP!AY:BK,13,FALSE),"")</f>
        <v/>
      </c>
      <c r="Q91" s="18" t="str">
        <f>IFERROR(VLOOKUP(E91,MNF!B:I,6,FALSE),"")</f>
        <v/>
      </c>
      <c r="R91" s="13" t="str">
        <f>IFERROR(VLOOKUP(E91,VWGP!BO:BY,11,FALSE),"")</f>
        <v/>
      </c>
      <c r="S91" s="13" t="str">
        <f>IFERROR(VLOOKUP(E91,MNF!B:I,7,FALSE),"")</f>
        <v/>
      </c>
      <c r="T91" s="13" t="str">
        <f>IFERROR(VLOOKUP(E91,VWGP!CC:CM,11,FALSE),"")</f>
        <v/>
      </c>
      <c r="U91" s="19"/>
      <c r="V91" s="20" t="e">
        <f>IF(#REF!="","",#REF!)</f>
        <v>#REF!</v>
      </c>
      <c r="W91" s="20" t="e">
        <f>IF(#REF!="","",#REF!)</f>
        <v>#REF!</v>
      </c>
      <c r="X91" s="20" t="e">
        <f>IF(#REF!="","",#REF!)</f>
        <v>#REF!</v>
      </c>
      <c r="Y91" s="20" t="e">
        <f>IF(#REF!="","",#REF!)</f>
        <v>#REF!</v>
      </c>
      <c r="Z91" s="20" t="e">
        <f>IF(#REF!="","",#REF!)</f>
        <v>#REF!</v>
      </c>
      <c r="AA91" s="20" t="e">
        <f>IF(#REF!="","",#REF!)</f>
        <v>#REF!</v>
      </c>
      <c r="AB91" s="21" t="str">
        <f t="shared" si="48"/>
        <v/>
      </c>
      <c r="AC91" s="21" t="str">
        <f t="shared" si="49"/>
        <v/>
      </c>
      <c r="AD91" s="21" t="str">
        <f t="shared" si="50"/>
        <v/>
      </c>
      <c r="AE91" s="21" t="str">
        <f t="shared" si="51"/>
        <v/>
      </c>
      <c r="AF91" s="20" t="str">
        <f t="shared" si="52"/>
        <v/>
      </c>
      <c r="AG91" s="20" t="str">
        <f t="shared" si="53"/>
        <v/>
      </c>
      <c r="AH91" s="20" t="str">
        <f t="shared" si="54"/>
        <v/>
      </c>
      <c r="AI91" s="20" t="str">
        <f t="shared" si="55"/>
        <v/>
      </c>
      <c r="AJ91" s="20" t="str">
        <f t="shared" si="56"/>
        <v/>
      </c>
      <c r="AK91" s="20" t="str">
        <f t="shared" si="57"/>
        <v/>
      </c>
      <c r="AL91" s="20" t="e">
        <f>IF(#REF!="","",#REF!)</f>
        <v>#REF!</v>
      </c>
      <c r="AM91" s="18" t="str">
        <f t="shared" si="58"/>
        <v/>
      </c>
      <c r="AN91" s="21" t="str">
        <f t="shared" si="59"/>
        <v/>
      </c>
      <c r="AO91" s="21" t="str">
        <f t="shared" si="60"/>
        <v/>
      </c>
      <c r="AP91" s="21" t="str">
        <f t="shared" si="61"/>
        <v>N</v>
      </c>
      <c r="AQ91" s="21" t="str">
        <f t="shared" si="62"/>
        <v>N</v>
      </c>
      <c r="AR91" s="21" t="str">
        <f t="shared" si="63"/>
        <v>N</v>
      </c>
      <c r="AS91" s="21" t="str">
        <f t="shared" si="64"/>
        <v>N</v>
      </c>
      <c r="AT91" s="79">
        <f t="shared" si="65"/>
        <v>0</v>
      </c>
      <c r="AU91" s="172">
        <v>88</v>
      </c>
      <c r="AV91" s="33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7.25" hidden="1" customHeight="1" x14ac:dyDescent="0.3">
      <c r="A92" s="171"/>
      <c r="B92" s="98">
        <v>89</v>
      </c>
      <c r="C92" s="88">
        <f t="shared" si="44"/>
        <v>0</v>
      </c>
      <c r="D92" s="98">
        <v>89</v>
      </c>
      <c r="E92" s="24"/>
      <c r="F92" s="25">
        <f t="shared" si="45"/>
        <v>0</v>
      </c>
      <c r="G92" s="16">
        <f t="shared" si="46"/>
        <v>0</v>
      </c>
      <c r="H92" s="17">
        <f t="shared" si="47"/>
        <v>0</v>
      </c>
      <c r="I92" s="18" t="str">
        <f>IFERROR(VLOOKUP(E92,MNF!B:I,2,FALSE),"")</f>
        <v/>
      </c>
      <c r="J92" s="13" t="str">
        <f>IFERROR(VLOOKUP(E92,VWGP!C:O,13,FALSE),"")</f>
        <v/>
      </c>
      <c r="K92" s="18" t="str">
        <f>IFERROR(VLOOKUP(E92,MNF!B:I,3,FALSE),"")</f>
        <v/>
      </c>
      <c r="L92" s="13" t="str">
        <f>IFERROR(VLOOKUP(E92,VWGP!S:AE,13,FALSE),"")</f>
        <v/>
      </c>
      <c r="M92" s="18" t="str">
        <f>IFERROR(VLOOKUP(E92,MNF!B:I,4,FALSE),"")</f>
        <v/>
      </c>
      <c r="N92" s="13" t="str">
        <f>IFERROR(VLOOKUP(E92,VWGP!AI:AU,13,FALSE),"")</f>
        <v/>
      </c>
      <c r="O92" s="18" t="str">
        <f>IFERROR(VLOOKUP(E92,MNF!B:I,5,FALSE),"")</f>
        <v/>
      </c>
      <c r="P92" s="13" t="str">
        <f>IFERROR(VLOOKUP(E92,VWGP!AY:BK,13,FALSE),"")</f>
        <v/>
      </c>
      <c r="Q92" s="18" t="str">
        <f>IFERROR(VLOOKUP(E92,MNF!B:I,6,FALSE),"")</f>
        <v/>
      </c>
      <c r="R92" s="13" t="str">
        <f>IFERROR(VLOOKUP(E92,VWGP!BO:BY,11,FALSE),"")</f>
        <v/>
      </c>
      <c r="S92" s="13" t="str">
        <f>IFERROR(VLOOKUP(E92,MNF!B:I,7,FALSE),"")</f>
        <v/>
      </c>
      <c r="T92" s="13" t="str">
        <f>IFERROR(VLOOKUP(E92,VWGP!CC:CM,11,FALSE),"")</f>
        <v/>
      </c>
      <c r="U92" s="19"/>
      <c r="V92" s="20" t="e">
        <f>IF(#REF!="","",#REF!)</f>
        <v>#REF!</v>
      </c>
      <c r="W92" s="20" t="e">
        <f>IF(#REF!="","",#REF!)</f>
        <v>#REF!</v>
      </c>
      <c r="X92" s="20" t="e">
        <f>IF(#REF!="","",#REF!)</f>
        <v>#REF!</v>
      </c>
      <c r="Y92" s="20" t="e">
        <f>IF(#REF!="","",#REF!)</f>
        <v>#REF!</v>
      </c>
      <c r="Z92" s="20" t="e">
        <f>IF(#REF!="","",#REF!)</f>
        <v>#REF!</v>
      </c>
      <c r="AA92" s="20" t="e">
        <f>IF(#REF!="","",#REF!)</f>
        <v>#REF!</v>
      </c>
      <c r="AB92" s="21" t="str">
        <f t="shared" si="48"/>
        <v/>
      </c>
      <c r="AC92" s="21" t="str">
        <f t="shared" si="49"/>
        <v/>
      </c>
      <c r="AD92" s="21" t="str">
        <f t="shared" si="50"/>
        <v/>
      </c>
      <c r="AE92" s="21" t="str">
        <f t="shared" si="51"/>
        <v/>
      </c>
      <c r="AF92" s="20" t="str">
        <f t="shared" si="52"/>
        <v/>
      </c>
      <c r="AG92" s="20" t="str">
        <f t="shared" si="53"/>
        <v/>
      </c>
      <c r="AH92" s="20" t="str">
        <f t="shared" si="54"/>
        <v/>
      </c>
      <c r="AI92" s="20" t="str">
        <f t="shared" si="55"/>
        <v/>
      </c>
      <c r="AJ92" s="20" t="str">
        <f t="shared" si="56"/>
        <v/>
      </c>
      <c r="AK92" s="20" t="str">
        <f t="shared" si="57"/>
        <v/>
      </c>
      <c r="AL92" s="20" t="e">
        <f>IF(#REF!="","",#REF!)</f>
        <v>#REF!</v>
      </c>
      <c r="AM92" s="18" t="str">
        <f t="shared" si="58"/>
        <v/>
      </c>
      <c r="AN92" s="21" t="str">
        <f t="shared" si="59"/>
        <v/>
      </c>
      <c r="AO92" s="21" t="str">
        <f t="shared" si="60"/>
        <v/>
      </c>
      <c r="AP92" s="21" t="str">
        <f t="shared" si="61"/>
        <v>N</v>
      </c>
      <c r="AQ92" s="21" t="str">
        <f t="shared" si="62"/>
        <v>N</v>
      </c>
      <c r="AR92" s="21" t="str">
        <f t="shared" si="63"/>
        <v>N</v>
      </c>
      <c r="AS92" s="21" t="str">
        <f t="shared" si="64"/>
        <v>N</v>
      </c>
      <c r="AT92" s="79">
        <f t="shared" si="65"/>
        <v>0</v>
      </c>
      <c r="AU92" s="172">
        <v>89</v>
      </c>
      <c r="AV92" s="33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7.25" hidden="1" customHeight="1" x14ac:dyDescent="0.3">
      <c r="A93" s="171"/>
      <c r="B93" s="98">
        <v>90</v>
      </c>
      <c r="C93" s="88">
        <f t="shared" si="44"/>
        <v>0</v>
      </c>
      <c r="D93" s="98">
        <v>90</v>
      </c>
      <c r="E93" s="54"/>
      <c r="F93" s="25">
        <f t="shared" si="45"/>
        <v>0</v>
      </c>
      <c r="G93" s="16">
        <f t="shared" si="46"/>
        <v>0</v>
      </c>
      <c r="H93" s="17">
        <f t="shared" si="47"/>
        <v>0</v>
      </c>
      <c r="I93" s="18" t="str">
        <f>IFERROR(VLOOKUP(E93,MNF!B:I,2,FALSE),"")</f>
        <v/>
      </c>
      <c r="J93" s="13" t="str">
        <f>IFERROR(VLOOKUP(E93,VWGP!C:O,13,FALSE),"")</f>
        <v/>
      </c>
      <c r="K93" s="18" t="str">
        <f>IFERROR(VLOOKUP(E93,MNF!B:I,3,FALSE),"")</f>
        <v/>
      </c>
      <c r="L93" s="13" t="str">
        <f>IFERROR(VLOOKUP(E93,VWGP!S:AE,13,FALSE),"")</f>
        <v/>
      </c>
      <c r="M93" s="18" t="str">
        <f>IFERROR(VLOOKUP(E93,MNF!B:I,4,FALSE),"")</f>
        <v/>
      </c>
      <c r="N93" s="13" t="str">
        <f>IFERROR(VLOOKUP(E93,VWGP!AI:AU,13,FALSE),"")</f>
        <v/>
      </c>
      <c r="O93" s="18" t="str">
        <f>IFERROR(VLOOKUP(E93,MNF!B:I,5,FALSE),"")</f>
        <v/>
      </c>
      <c r="P93" s="13" t="str">
        <f>IFERROR(VLOOKUP(E93,VWGP!AY:BK,13,FALSE),"")</f>
        <v/>
      </c>
      <c r="Q93" s="18" t="str">
        <f>IFERROR(VLOOKUP(E93,MNF!B:I,6,FALSE),"")</f>
        <v/>
      </c>
      <c r="R93" s="13" t="str">
        <f>IFERROR(VLOOKUP(E93,VWGP!BO:BY,11,FALSE),"")</f>
        <v/>
      </c>
      <c r="S93" s="13" t="str">
        <f>IFERROR(VLOOKUP(E93,MNF!B:I,7,FALSE),"")</f>
        <v/>
      </c>
      <c r="T93" s="13" t="str">
        <f>IFERROR(VLOOKUP(E93,VWGP!CC:CM,11,FALSE),"")</f>
        <v/>
      </c>
      <c r="U93" s="19"/>
      <c r="V93" s="20" t="e">
        <f>IF(#REF!="","",#REF!)</f>
        <v>#REF!</v>
      </c>
      <c r="W93" s="20" t="e">
        <f>IF(#REF!="","",#REF!)</f>
        <v>#REF!</v>
      </c>
      <c r="X93" s="20" t="e">
        <f>IF(#REF!="","",#REF!)</f>
        <v>#REF!</v>
      </c>
      <c r="Y93" s="20" t="e">
        <f>IF(#REF!="","",#REF!)</f>
        <v>#REF!</v>
      </c>
      <c r="Z93" s="20" t="e">
        <f>IF(#REF!="","",#REF!)</f>
        <v>#REF!</v>
      </c>
      <c r="AA93" s="20" t="e">
        <f>IF(#REF!="","",#REF!)</f>
        <v>#REF!</v>
      </c>
      <c r="AB93" s="21" t="str">
        <f t="shared" si="48"/>
        <v/>
      </c>
      <c r="AC93" s="21" t="str">
        <f t="shared" si="49"/>
        <v/>
      </c>
      <c r="AD93" s="21" t="str">
        <f t="shared" si="50"/>
        <v/>
      </c>
      <c r="AE93" s="21" t="str">
        <f t="shared" si="51"/>
        <v/>
      </c>
      <c r="AF93" s="20" t="str">
        <f t="shared" si="52"/>
        <v/>
      </c>
      <c r="AG93" s="20" t="str">
        <f t="shared" si="53"/>
        <v/>
      </c>
      <c r="AH93" s="20" t="str">
        <f t="shared" si="54"/>
        <v/>
      </c>
      <c r="AI93" s="20" t="str">
        <f t="shared" si="55"/>
        <v/>
      </c>
      <c r="AJ93" s="20" t="str">
        <f t="shared" si="56"/>
        <v/>
      </c>
      <c r="AK93" s="20" t="str">
        <f t="shared" si="57"/>
        <v/>
      </c>
      <c r="AL93" s="20" t="e">
        <f>IF(#REF!="","",#REF!)</f>
        <v>#REF!</v>
      </c>
      <c r="AM93" s="18" t="str">
        <f t="shared" si="58"/>
        <v/>
      </c>
      <c r="AN93" s="21" t="str">
        <f t="shared" si="59"/>
        <v/>
      </c>
      <c r="AO93" s="21" t="str">
        <f t="shared" si="60"/>
        <v/>
      </c>
      <c r="AP93" s="21" t="str">
        <f t="shared" si="61"/>
        <v>N</v>
      </c>
      <c r="AQ93" s="21" t="str">
        <f t="shared" si="62"/>
        <v>N</v>
      </c>
      <c r="AR93" s="21" t="str">
        <f t="shared" si="63"/>
        <v>N</v>
      </c>
      <c r="AS93" s="21" t="str">
        <f t="shared" si="64"/>
        <v>N</v>
      </c>
      <c r="AT93" s="79">
        <f t="shared" si="65"/>
        <v>0</v>
      </c>
      <c r="AU93" s="172">
        <v>90</v>
      </c>
      <c r="AV93" s="33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7.25" hidden="1" customHeight="1" x14ac:dyDescent="0.3">
      <c r="A94" s="171"/>
      <c r="B94" s="98">
        <v>91</v>
      </c>
      <c r="C94" s="88">
        <f t="shared" si="44"/>
        <v>0</v>
      </c>
      <c r="D94" s="98">
        <v>91</v>
      </c>
      <c r="E94" s="24"/>
      <c r="F94" s="25">
        <f t="shared" si="45"/>
        <v>0</v>
      </c>
      <c r="G94" s="16">
        <f t="shared" si="46"/>
        <v>0</v>
      </c>
      <c r="H94" s="17">
        <f t="shared" si="47"/>
        <v>0</v>
      </c>
      <c r="I94" s="18" t="str">
        <f>IFERROR(VLOOKUP(E94,MNF!B:I,2,FALSE),"")</f>
        <v/>
      </c>
      <c r="J94" s="13" t="str">
        <f>IFERROR(VLOOKUP(E94,VWGP!C:O,13,FALSE),"")</f>
        <v/>
      </c>
      <c r="K94" s="18" t="str">
        <f>IFERROR(VLOOKUP(E94,MNF!B:I,3,FALSE),"")</f>
        <v/>
      </c>
      <c r="L94" s="13" t="str">
        <f>IFERROR(VLOOKUP(E94,VWGP!S:AE,13,FALSE),"")</f>
        <v/>
      </c>
      <c r="M94" s="18" t="str">
        <f>IFERROR(VLOOKUP(E94,MNF!B:I,4,FALSE),"")</f>
        <v/>
      </c>
      <c r="N94" s="13" t="str">
        <f>IFERROR(VLOOKUP(E94,VWGP!AI:AU,13,FALSE),"")</f>
        <v/>
      </c>
      <c r="O94" s="18" t="str">
        <f>IFERROR(VLOOKUP(E94,MNF!B:I,5,FALSE),"")</f>
        <v/>
      </c>
      <c r="P94" s="13" t="str">
        <f>IFERROR(VLOOKUP(E94,VWGP!AY:BK,13,FALSE),"")</f>
        <v/>
      </c>
      <c r="Q94" s="18" t="str">
        <f>IFERROR(VLOOKUP(E94,MNF!B:I,6,FALSE),"")</f>
        <v/>
      </c>
      <c r="R94" s="13" t="str">
        <f>IFERROR(VLOOKUP(E94,VWGP!BO:BY,11,FALSE),"")</f>
        <v/>
      </c>
      <c r="S94" s="13" t="str">
        <f>IFERROR(VLOOKUP(E94,MNF!B:I,7,FALSE),"")</f>
        <v/>
      </c>
      <c r="T94" s="13" t="str">
        <f>IFERROR(VLOOKUP(E94,VWGP!CC:CM,11,FALSE),"")</f>
        <v/>
      </c>
      <c r="U94" s="19"/>
      <c r="V94" s="20" t="e">
        <f>IF(#REF!="","",#REF!)</f>
        <v>#REF!</v>
      </c>
      <c r="W94" s="20" t="e">
        <f>IF(#REF!="","",#REF!)</f>
        <v>#REF!</v>
      </c>
      <c r="X94" s="20" t="e">
        <f>IF(#REF!="","",#REF!)</f>
        <v>#REF!</v>
      </c>
      <c r="Y94" s="20" t="e">
        <f>IF(#REF!="","",#REF!)</f>
        <v>#REF!</v>
      </c>
      <c r="Z94" s="20" t="e">
        <f>IF(#REF!="","",#REF!)</f>
        <v>#REF!</v>
      </c>
      <c r="AA94" s="20" t="e">
        <f>IF(#REF!="","",#REF!)</f>
        <v>#REF!</v>
      </c>
      <c r="AB94" s="21" t="str">
        <f t="shared" si="48"/>
        <v/>
      </c>
      <c r="AC94" s="21" t="str">
        <f t="shared" si="49"/>
        <v/>
      </c>
      <c r="AD94" s="21" t="str">
        <f t="shared" si="50"/>
        <v/>
      </c>
      <c r="AE94" s="21" t="str">
        <f t="shared" si="51"/>
        <v/>
      </c>
      <c r="AF94" s="20" t="str">
        <f t="shared" si="52"/>
        <v/>
      </c>
      <c r="AG94" s="20" t="str">
        <f t="shared" si="53"/>
        <v/>
      </c>
      <c r="AH94" s="20" t="str">
        <f t="shared" si="54"/>
        <v/>
      </c>
      <c r="AI94" s="20" t="str">
        <f t="shared" si="55"/>
        <v/>
      </c>
      <c r="AJ94" s="20" t="str">
        <f t="shared" si="56"/>
        <v/>
      </c>
      <c r="AK94" s="20" t="str">
        <f t="shared" si="57"/>
        <v/>
      </c>
      <c r="AL94" s="20" t="e">
        <f>IF(#REF!="","",#REF!)</f>
        <v>#REF!</v>
      </c>
      <c r="AM94" s="18" t="str">
        <f t="shared" si="58"/>
        <v/>
      </c>
      <c r="AN94" s="21" t="str">
        <f t="shared" si="59"/>
        <v/>
      </c>
      <c r="AO94" s="21" t="str">
        <f t="shared" si="60"/>
        <v/>
      </c>
      <c r="AP94" s="21" t="str">
        <f t="shared" si="61"/>
        <v>N</v>
      </c>
      <c r="AQ94" s="21" t="str">
        <f t="shared" si="62"/>
        <v>N</v>
      </c>
      <c r="AR94" s="21" t="str">
        <f t="shared" si="63"/>
        <v>N</v>
      </c>
      <c r="AS94" s="21" t="str">
        <f t="shared" si="64"/>
        <v>N</v>
      </c>
      <c r="AT94" s="79">
        <f t="shared" si="65"/>
        <v>0</v>
      </c>
      <c r="AU94" s="172">
        <v>91</v>
      </c>
      <c r="AV94" s="33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7.25" hidden="1" customHeight="1" x14ac:dyDescent="0.3">
      <c r="A95" s="171"/>
      <c r="B95" s="98">
        <v>92</v>
      </c>
      <c r="C95" s="88">
        <f t="shared" si="44"/>
        <v>0</v>
      </c>
      <c r="D95" s="98">
        <v>92</v>
      </c>
      <c r="E95" s="24"/>
      <c r="F95" s="25">
        <f t="shared" si="45"/>
        <v>0</v>
      </c>
      <c r="G95" s="16">
        <f t="shared" si="46"/>
        <v>0</v>
      </c>
      <c r="H95" s="17">
        <f t="shared" si="47"/>
        <v>0</v>
      </c>
      <c r="I95" s="18" t="str">
        <f>IFERROR(VLOOKUP(E95,MNF!B:I,2,FALSE),"")</f>
        <v/>
      </c>
      <c r="J95" s="13" t="str">
        <f>IFERROR(VLOOKUP(E95,VWGP!C:O,13,FALSE),"")</f>
        <v/>
      </c>
      <c r="K95" s="18" t="str">
        <f>IFERROR(VLOOKUP(E95,MNF!B:I,3,FALSE),"")</f>
        <v/>
      </c>
      <c r="L95" s="13" t="str">
        <f>IFERROR(VLOOKUP(E95,VWGP!S:AE,13,FALSE),"")</f>
        <v/>
      </c>
      <c r="M95" s="18" t="str">
        <f>IFERROR(VLOOKUP(E95,MNF!B:I,4,FALSE),"")</f>
        <v/>
      </c>
      <c r="N95" s="13" t="str">
        <f>IFERROR(VLOOKUP(E95,VWGP!AI:AU,13,FALSE),"")</f>
        <v/>
      </c>
      <c r="O95" s="18" t="str">
        <f>IFERROR(VLOOKUP(E95,MNF!B:I,5,FALSE),"")</f>
        <v/>
      </c>
      <c r="P95" s="13" t="str">
        <f>IFERROR(VLOOKUP(E95,VWGP!AY:BK,13,FALSE),"")</f>
        <v/>
      </c>
      <c r="Q95" s="18" t="str">
        <f>IFERROR(VLOOKUP(E95,MNF!B:I,6,FALSE),"")</f>
        <v/>
      </c>
      <c r="R95" s="13" t="str">
        <f>IFERROR(VLOOKUP(E95,VWGP!BO:BY,11,FALSE),"")</f>
        <v/>
      </c>
      <c r="S95" s="13" t="str">
        <f>IFERROR(VLOOKUP(E95,MNF!B:I,7,FALSE),"")</f>
        <v/>
      </c>
      <c r="T95" s="13" t="str">
        <f>IFERROR(VLOOKUP(E95,VWGP!CC:CM,11,FALSE),"")</f>
        <v/>
      </c>
      <c r="U95" s="19"/>
      <c r="V95" s="20" t="e">
        <f>IF(#REF!="","",#REF!)</f>
        <v>#REF!</v>
      </c>
      <c r="W95" s="20" t="e">
        <f>IF(#REF!="","",#REF!)</f>
        <v>#REF!</v>
      </c>
      <c r="X95" s="20" t="e">
        <f>IF(#REF!="","",#REF!)</f>
        <v>#REF!</v>
      </c>
      <c r="Y95" s="20" t="e">
        <f>IF(#REF!="","",#REF!)</f>
        <v>#REF!</v>
      </c>
      <c r="Z95" s="20" t="e">
        <f>IF(#REF!="","",#REF!)</f>
        <v>#REF!</v>
      </c>
      <c r="AA95" s="20" t="e">
        <f>IF(#REF!="","",#REF!)</f>
        <v>#REF!</v>
      </c>
      <c r="AB95" s="21" t="str">
        <f t="shared" si="48"/>
        <v/>
      </c>
      <c r="AC95" s="21" t="str">
        <f t="shared" si="49"/>
        <v/>
      </c>
      <c r="AD95" s="21" t="str">
        <f t="shared" si="50"/>
        <v/>
      </c>
      <c r="AE95" s="21" t="str">
        <f t="shared" si="51"/>
        <v/>
      </c>
      <c r="AF95" s="20" t="str">
        <f t="shared" si="52"/>
        <v/>
      </c>
      <c r="AG95" s="20" t="str">
        <f t="shared" si="53"/>
        <v/>
      </c>
      <c r="AH95" s="20" t="str">
        <f t="shared" si="54"/>
        <v/>
      </c>
      <c r="AI95" s="20" t="str">
        <f t="shared" si="55"/>
        <v/>
      </c>
      <c r="AJ95" s="20" t="str">
        <f t="shared" si="56"/>
        <v/>
      </c>
      <c r="AK95" s="20" t="str">
        <f t="shared" si="57"/>
        <v/>
      </c>
      <c r="AL95" s="20" t="e">
        <f>IF(#REF!="","",#REF!)</f>
        <v>#REF!</v>
      </c>
      <c r="AM95" s="18" t="str">
        <f t="shared" si="58"/>
        <v/>
      </c>
      <c r="AN95" s="21" t="str">
        <f t="shared" si="59"/>
        <v/>
      </c>
      <c r="AO95" s="21" t="str">
        <f t="shared" si="60"/>
        <v/>
      </c>
      <c r="AP95" s="21" t="str">
        <f t="shared" si="61"/>
        <v>N</v>
      </c>
      <c r="AQ95" s="21" t="str">
        <f t="shared" si="62"/>
        <v>N</v>
      </c>
      <c r="AR95" s="21" t="str">
        <f t="shared" si="63"/>
        <v>N</v>
      </c>
      <c r="AS95" s="21" t="str">
        <f t="shared" si="64"/>
        <v>N</v>
      </c>
      <c r="AT95" s="79">
        <f t="shared" si="65"/>
        <v>0</v>
      </c>
      <c r="AU95" s="172">
        <v>92</v>
      </c>
      <c r="AV95" s="33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7.25" hidden="1" customHeight="1" x14ac:dyDescent="0.3">
      <c r="A96" s="171"/>
      <c r="B96" s="98">
        <v>93</v>
      </c>
      <c r="C96" s="88">
        <f t="shared" si="44"/>
        <v>0</v>
      </c>
      <c r="D96" s="98">
        <v>93</v>
      </c>
      <c r="E96" s="24"/>
      <c r="F96" s="25">
        <f t="shared" si="45"/>
        <v>0</v>
      </c>
      <c r="G96" s="16">
        <f t="shared" si="46"/>
        <v>0</v>
      </c>
      <c r="H96" s="17">
        <f t="shared" si="47"/>
        <v>0</v>
      </c>
      <c r="I96" s="18" t="str">
        <f>IFERROR(VLOOKUP(E96,MNF!B:I,2,FALSE),"")</f>
        <v/>
      </c>
      <c r="J96" s="13" t="str">
        <f>IFERROR(VLOOKUP(E96,VWGP!C:O,13,FALSE),"")</f>
        <v/>
      </c>
      <c r="K96" s="18" t="str">
        <f>IFERROR(VLOOKUP(E96,MNF!B:I,3,FALSE),"")</f>
        <v/>
      </c>
      <c r="L96" s="13" t="str">
        <f>IFERROR(VLOOKUP(E96,VWGP!S:AE,13,FALSE),"")</f>
        <v/>
      </c>
      <c r="M96" s="18" t="str">
        <f>IFERROR(VLOOKUP(E96,MNF!B:I,4,FALSE),"")</f>
        <v/>
      </c>
      <c r="N96" s="13" t="str">
        <f>IFERROR(VLOOKUP(E96,VWGP!AI:AU,13,FALSE),"")</f>
        <v/>
      </c>
      <c r="O96" s="18" t="str">
        <f>IFERROR(VLOOKUP(E96,MNF!B:I,5,FALSE),"")</f>
        <v/>
      </c>
      <c r="P96" s="13" t="str">
        <f>IFERROR(VLOOKUP(E96,VWGP!AY:BK,13,FALSE),"")</f>
        <v/>
      </c>
      <c r="Q96" s="18" t="str">
        <f>IFERROR(VLOOKUP(E96,MNF!B:I,6,FALSE),"")</f>
        <v/>
      </c>
      <c r="R96" s="13" t="str">
        <f>IFERROR(VLOOKUP(E96,VWGP!BO:BY,11,FALSE),"")</f>
        <v/>
      </c>
      <c r="S96" s="13" t="str">
        <f>IFERROR(VLOOKUP(E96,MNF!B:I,7,FALSE),"")</f>
        <v/>
      </c>
      <c r="T96" s="13" t="str">
        <f>IFERROR(VLOOKUP(E96,VWGP!CC:CM,11,FALSE),"")</f>
        <v/>
      </c>
      <c r="U96" s="19"/>
      <c r="V96" s="20" t="e">
        <f>IF(#REF!="","",#REF!)</f>
        <v>#REF!</v>
      </c>
      <c r="W96" s="20" t="e">
        <f>IF(#REF!="","",#REF!)</f>
        <v>#REF!</v>
      </c>
      <c r="X96" s="20" t="e">
        <f>IF(#REF!="","",#REF!)</f>
        <v>#REF!</v>
      </c>
      <c r="Y96" s="20" t="e">
        <f>IF(#REF!="","",#REF!)</f>
        <v>#REF!</v>
      </c>
      <c r="Z96" s="20" t="e">
        <f>IF(#REF!="","",#REF!)</f>
        <v>#REF!</v>
      </c>
      <c r="AA96" s="20" t="e">
        <f>IF(#REF!="","",#REF!)</f>
        <v>#REF!</v>
      </c>
      <c r="AB96" s="21" t="str">
        <f t="shared" si="48"/>
        <v/>
      </c>
      <c r="AC96" s="21" t="str">
        <f t="shared" si="49"/>
        <v/>
      </c>
      <c r="AD96" s="21" t="str">
        <f t="shared" si="50"/>
        <v/>
      </c>
      <c r="AE96" s="21" t="str">
        <f t="shared" si="51"/>
        <v/>
      </c>
      <c r="AF96" s="20" t="str">
        <f t="shared" si="52"/>
        <v/>
      </c>
      <c r="AG96" s="20" t="str">
        <f t="shared" si="53"/>
        <v/>
      </c>
      <c r="AH96" s="20" t="str">
        <f t="shared" si="54"/>
        <v/>
      </c>
      <c r="AI96" s="20" t="str">
        <f t="shared" si="55"/>
        <v/>
      </c>
      <c r="AJ96" s="20" t="str">
        <f t="shared" si="56"/>
        <v/>
      </c>
      <c r="AK96" s="20" t="str">
        <f t="shared" si="57"/>
        <v/>
      </c>
      <c r="AL96" s="20" t="e">
        <f>IF(#REF!="","",#REF!)</f>
        <v>#REF!</v>
      </c>
      <c r="AM96" s="18" t="str">
        <f t="shared" si="58"/>
        <v/>
      </c>
      <c r="AN96" s="21" t="str">
        <f t="shared" si="59"/>
        <v/>
      </c>
      <c r="AO96" s="21" t="str">
        <f t="shared" si="60"/>
        <v/>
      </c>
      <c r="AP96" s="21" t="str">
        <f t="shared" si="61"/>
        <v>N</v>
      </c>
      <c r="AQ96" s="21" t="str">
        <f t="shared" si="62"/>
        <v>N</v>
      </c>
      <c r="AR96" s="21" t="str">
        <f t="shared" si="63"/>
        <v>N</v>
      </c>
      <c r="AS96" s="21" t="str">
        <f t="shared" si="64"/>
        <v>N</v>
      </c>
      <c r="AT96" s="79">
        <f t="shared" si="65"/>
        <v>0</v>
      </c>
      <c r="AU96" s="172">
        <v>93</v>
      </c>
      <c r="AV96" s="33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7.25" hidden="1" customHeight="1" x14ac:dyDescent="0.3">
      <c r="A97" s="171"/>
      <c r="B97" s="98">
        <v>94</v>
      </c>
      <c r="C97" s="88">
        <f t="shared" si="44"/>
        <v>0</v>
      </c>
      <c r="D97" s="98">
        <v>94</v>
      </c>
      <c r="E97" s="24"/>
      <c r="F97" s="25">
        <f t="shared" si="45"/>
        <v>0</v>
      </c>
      <c r="G97" s="16">
        <f t="shared" si="46"/>
        <v>0</v>
      </c>
      <c r="H97" s="17">
        <f t="shared" si="47"/>
        <v>0</v>
      </c>
      <c r="I97" s="18" t="str">
        <f>IFERROR(VLOOKUP(E97,MNF!B:I,2,FALSE),"")</f>
        <v/>
      </c>
      <c r="J97" s="13" t="str">
        <f>IFERROR(VLOOKUP(E97,VWGP!C:O,13,FALSE),"")</f>
        <v/>
      </c>
      <c r="K97" s="18" t="str">
        <f>IFERROR(VLOOKUP(E97,MNF!B:I,3,FALSE),"")</f>
        <v/>
      </c>
      <c r="L97" s="13" t="str">
        <f>IFERROR(VLOOKUP(E97,VWGP!S:AE,13,FALSE),"")</f>
        <v/>
      </c>
      <c r="M97" s="18" t="str">
        <f>IFERROR(VLOOKUP(E97,MNF!B:I,4,FALSE),"")</f>
        <v/>
      </c>
      <c r="N97" s="13" t="str">
        <f>IFERROR(VLOOKUP(E97,VWGP!AI:AU,13,FALSE),"")</f>
        <v/>
      </c>
      <c r="O97" s="18" t="str">
        <f>IFERROR(VLOOKUP(E97,MNF!B:I,5,FALSE),"")</f>
        <v/>
      </c>
      <c r="P97" s="13" t="str">
        <f>IFERROR(VLOOKUP(E97,VWGP!AY:BK,13,FALSE),"")</f>
        <v/>
      </c>
      <c r="Q97" s="18" t="str">
        <f>IFERROR(VLOOKUP(E97,MNF!B:I,6,FALSE),"")</f>
        <v/>
      </c>
      <c r="R97" s="13" t="str">
        <f>IFERROR(VLOOKUP(E97,VWGP!BO:BY,11,FALSE),"")</f>
        <v/>
      </c>
      <c r="S97" s="13" t="str">
        <f>IFERROR(VLOOKUP(E97,MNF!B:I,7,FALSE),"")</f>
        <v/>
      </c>
      <c r="T97" s="13" t="str">
        <f>IFERROR(VLOOKUP(E97,VWGP!CC:CM,11,FALSE),"")</f>
        <v/>
      </c>
      <c r="U97" s="19"/>
      <c r="V97" s="20" t="e">
        <f>IF(#REF!="","",#REF!)</f>
        <v>#REF!</v>
      </c>
      <c r="W97" s="20" t="e">
        <f>IF(#REF!="","",#REF!)</f>
        <v>#REF!</v>
      </c>
      <c r="X97" s="20" t="e">
        <f>IF(#REF!="","",#REF!)</f>
        <v>#REF!</v>
      </c>
      <c r="Y97" s="20" t="e">
        <f>IF(#REF!="","",#REF!)</f>
        <v>#REF!</v>
      </c>
      <c r="Z97" s="20" t="e">
        <f>IF(#REF!="","",#REF!)</f>
        <v>#REF!</v>
      </c>
      <c r="AA97" s="20" t="e">
        <f>IF(#REF!="","",#REF!)</f>
        <v>#REF!</v>
      </c>
      <c r="AB97" s="21" t="str">
        <f t="shared" si="48"/>
        <v/>
      </c>
      <c r="AC97" s="21" t="str">
        <f t="shared" si="49"/>
        <v/>
      </c>
      <c r="AD97" s="21" t="str">
        <f t="shared" si="50"/>
        <v/>
      </c>
      <c r="AE97" s="21" t="str">
        <f t="shared" si="51"/>
        <v/>
      </c>
      <c r="AF97" s="20" t="str">
        <f t="shared" si="52"/>
        <v/>
      </c>
      <c r="AG97" s="20" t="str">
        <f t="shared" si="53"/>
        <v/>
      </c>
      <c r="AH97" s="20" t="str">
        <f t="shared" si="54"/>
        <v/>
      </c>
      <c r="AI97" s="20" t="str">
        <f t="shared" si="55"/>
        <v/>
      </c>
      <c r="AJ97" s="20" t="str">
        <f t="shared" si="56"/>
        <v/>
      </c>
      <c r="AK97" s="20" t="str">
        <f t="shared" si="57"/>
        <v/>
      </c>
      <c r="AL97" s="20" t="e">
        <f>IF(#REF!="","",#REF!)</f>
        <v>#REF!</v>
      </c>
      <c r="AM97" s="18" t="str">
        <f t="shared" si="58"/>
        <v/>
      </c>
      <c r="AN97" s="21" t="str">
        <f t="shared" si="59"/>
        <v/>
      </c>
      <c r="AO97" s="21" t="str">
        <f t="shared" si="60"/>
        <v/>
      </c>
      <c r="AP97" s="21" t="str">
        <f t="shared" si="61"/>
        <v>N</v>
      </c>
      <c r="AQ97" s="21" t="str">
        <f t="shared" si="62"/>
        <v>N</v>
      </c>
      <c r="AR97" s="21" t="str">
        <f t="shared" si="63"/>
        <v>N</v>
      </c>
      <c r="AS97" s="21" t="str">
        <f t="shared" si="64"/>
        <v>N</v>
      </c>
      <c r="AT97" s="79">
        <f t="shared" si="65"/>
        <v>0</v>
      </c>
      <c r="AU97" s="172">
        <v>94</v>
      </c>
      <c r="AV97" s="33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7.25" hidden="1" customHeight="1" x14ac:dyDescent="0.3">
      <c r="A98" s="171"/>
      <c r="B98" s="98">
        <v>95</v>
      </c>
      <c r="C98" s="88">
        <f t="shared" si="44"/>
        <v>0</v>
      </c>
      <c r="D98" s="98">
        <v>95</v>
      </c>
      <c r="E98" s="24"/>
      <c r="F98" s="25">
        <f t="shared" si="45"/>
        <v>0</v>
      </c>
      <c r="G98" s="16">
        <f t="shared" si="46"/>
        <v>0</v>
      </c>
      <c r="H98" s="17">
        <f t="shared" si="47"/>
        <v>0</v>
      </c>
      <c r="I98" s="18" t="str">
        <f>IFERROR(VLOOKUP(E98,MNF!B:I,2,FALSE),"")</f>
        <v/>
      </c>
      <c r="J98" s="13" t="str">
        <f>IFERROR(VLOOKUP(E98,VWGP!C:O,13,FALSE),"")</f>
        <v/>
      </c>
      <c r="K98" s="18" t="str">
        <f>IFERROR(VLOOKUP(E98,MNF!B:I,3,FALSE),"")</f>
        <v/>
      </c>
      <c r="L98" s="13" t="str">
        <f>IFERROR(VLOOKUP(E98,VWGP!S:AE,13,FALSE),"")</f>
        <v/>
      </c>
      <c r="M98" s="18" t="str">
        <f>IFERROR(VLOOKUP(E98,MNF!B:I,4,FALSE),"")</f>
        <v/>
      </c>
      <c r="N98" s="13" t="str">
        <f>IFERROR(VLOOKUP(E98,VWGP!AI:AU,13,FALSE),"")</f>
        <v/>
      </c>
      <c r="O98" s="18" t="str">
        <f>IFERROR(VLOOKUP(E98,MNF!B:I,5,FALSE),"")</f>
        <v/>
      </c>
      <c r="P98" s="13" t="str">
        <f>IFERROR(VLOOKUP(E98,VWGP!AY:BK,13,FALSE),"")</f>
        <v/>
      </c>
      <c r="Q98" s="18" t="str">
        <f>IFERROR(VLOOKUP(E98,MNF!B:I,6,FALSE),"")</f>
        <v/>
      </c>
      <c r="R98" s="13" t="str">
        <f>IFERROR(VLOOKUP(E98,VWGP!BO:BY,11,FALSE),"")</f>
        <v/>
      </c>
      <c r="S98" s="13" t="str">
        <f>IFERROR(VLOOKUP(E98,MNF!B:I,7,FALSE),"")</f>
        <v/>
      </c>
      <c r="T98" s="13" t="str">
        <f>IFERROR(VLOOKUP(E98,VWGP!CC:CM,11,FALSE),"")</f>
        <v/>
      </c>
      <c r="U98" s="19"/>
      <c r="V98" s="20" t="e">
        <f>IF(#REF!="","",#REF!)</f>
        <v>#REF!</v>
      </c>
      <c r="W98" s="20" t="e">
        <f>IF(#REF!="","",#REF!)</f>
        <v>#REF!</v>
      </c>
      <c r="X98" s="20" t="e">
        <f>IF(#REF!="","",#REF!)</f>
        <v>#REF!</v>
      </c>
      <c r="Y98" s="20" t="e">
        <f>IF(#REF!="","",#REF!)</f>
        <v>#REF!</v>
      </c>
      <c r="Z98" s="20" t="e">
        <f>IF(#REF!="","",#REF!)</f>
        <v>#REF!</v>
      </c>
      <c r="AA98" s="20" t="e">
        <f>IF(#REF!="","",#REF!)</f>
        <v>#REF!</v>
      </c>
      <c r="AB98" s="21" t="str">
        <f t="shared" si="48"/>
        <v/>
      </c>
      <c r="AC98" s="21" t="str">
        <f t="shared" si="49"/>
        <v/>
      </c>
      <c r="AD98" s="21" t="str">
        <f t="shared" si="50"/>
        <v/>
      </c>
      <c r="AE98" s="21" t="str">
        <f t="shared" si="51"/>
        <v/>
      </c>
      <c r="AF98" s="20" t="str">
        <f t="shared" si="52"/>
        <v/>
      </c>
      <c r="AG98" s="20" t="str">
        <f t="shared" si="53"/>
        <v/>
      </c>
      <c r="AH98" s="20" t="str">
        <f t="shared" si="54"/>
        <v/>
      </c>
      <c r="AI98" s="20" t="str">
        <f t="shared" si="55"/>
        <v/>
      </c>
      <c r="AJ98" s="20" t="str">
        <f t="shared" si="56"/>
        <v/>
      </c>
      <c r="AK98" s="20" t="str">
        <f t="shared" si="57"/>
        <v/>
      </c>
      <c r="AL98" s="20" t="e">
        <f>IF(#REF!="","",#REF!)</f>
        <v>#REF!</v>
      </c>
      <c r="AM98" s="18" t="str">
        <f t="shared" si="58"/>
        <v/>
      </c>
      <c r="AN98" s="21" t="str">
        <f t="shared" si="59"/>
        <v/>
      </c>
      <c r="AO98" s="21" t="str">
        <f t="shared" si="60"/>
        <v/>
      </c>
      <c r="AP98" s="21" t="str">
        <f t="shared" si="61"/>
        <v>N</v>
      </c>
      <c r="AQ98" s="21" t="str">
        <f t="shared" si="62"/>
        <v>N</v>
      </c>
      <c r="AR98" s="21" t="str">
        <f t="shared" si="63"/>
        <v>N</v>
      </c>
      <c r="AS98" s="21" t="str">
        <f t="shared" si="64"/>
        <v>N</v>
      </c>
      <c r="AT98" s="79">
        <f t="shared" si="65"/>
        <v>0</v>
      </c>
      <c r="AU98" s="172">
        <v>95</v>
      </c>
      <c r="AV98" s="33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7.25" hidden="1" customHeight="1" x14ac:dyDescent="0.3">
      <c r="A99" s="171"/>
      <c r="B99" s="98">
        <v>96</v>
      </c>
      <c r="C99" s="88">
        <f t="shared" si="44"/>
        <v>0</v>
      </c>
      <c r="D99" s="98">
        <v>96</v>
      </c>
      <c r="E99" s="24"/>
      <c r="F99" s="25">
        <f t="shared" si="45"/>
        <v>0</v>
      </c>
      <c r="G99" s="16">
        <f t="shared" si="46"/>
        <v>0</v>
      </c>
      <c r="H99" s="17">
        <f t="shared" si="47"/>
        <v>0</v>
      </c>
      <c r="I99" s="18" t="str">
        <f>IFERROR(VLOOKUP(E99,MNF!B:I,2,FALSE),"")</f>
        <v/>
      </c>
      <c r="J99" s="13" t="str">
        <f>IFERROR(VLOOKUP(E99,VWGP!C:O,13,FALSE),"")</f>
        <v/>
      </c>
      <c r="K99" s="18" t="str">
        <f>IFERROR(VLOOKUP(E99,MNF!B:I,3,FALSE),"")</f>
        <v/>
      </c>
      <c r="L99" s="13" t="str">
        <f>IFERROR(VLOOKUP(E99,VWGP!S:AE,13,FALSE),"")</f>
        <v/>
      </c>
      <c r="M99" s="18" t="str">
        <f>IFERROR(VLOOKUP(E99,MNF!B:I,4,FALSE),"")</f>
        <v/>
      </c>
      <c r="N99" s="13" t="str">
        <f>IFERROR(VLOOKUP(E99,VWGP!AI:AU,13,FALSE),"")</f>
        <v/>
      </c>
      <c r="O99" s="18" t="str">
        <f>IFERROR(VLOOKUP(E99,MNF!B:I,5,FALSE),"")</f>
        <v/>
      </c>
      <c r="P99" s="13" t="str">
        <f>IFERROR(VLOOKUP(E99,VWGP!AY:BK,13,FALSE),"")</f>
        <v/>
      </c>
      <c r="Q99" s="18" t="str">
        <f>IFERROR(VLOOKUP(E99,MNF!B:I,6,FALSE),"")</f>
        <v/>
      </c>
      <c r="R99" s="13" t="str">
        <f>IFERROR(VLOOKUP(E99,VWGP!BO:BY,11,FALSE),"")</f>
        <v/>
      </c>
      <c r="S99" s="13" t="str">
        <f>IFERROR(VLOOKUP(E99,MNF!B:I,7,FALSE),"")</f>
        <v/>
      </c>
      <c r="T99" s="13" t="str">
        <f>IFERROR(VLOOKUP(E99,VWGP!CC:CM,11,FALSE),"")</f>
        <v/>
      </c>
      <c r="U99" s="19"/>
      <c r="V99" s="20" t="e">
        <f>IF(#REF!="","",#REF!)</f>
        <v>#REF!</v>
      </c>
      <c r="W99" s="20" t="e">
        <f>IF(#REF!="","",#REF!)</f>
        <v>#REF!</v>
      </c>
      <c r="X99" s="20" t="e">
        <f>IF(#REF!="","",#REF!)</f>
        <v>#REF!</v>
      </c>
      <c r="Y99" s="20" t="e">
        <f>IF(#REF!="","",#REF!)</f>
        <v>#REF!</v>
      </c>
      <c r="Z99" s="20" t="e">
        <f>IF(#REF!="","",#REF!)</f>
        <v>#REF!</v>
      </c>
      <c r="AA99" s="20" t="e">
        <f>IF(#REF!="","",#REF!)</f>
        <v>#REF!</v>
      </c>
      <c r="AB99" s="21" t="str">
        <f t="shared" si="48"/>
        <v/>
      </c>
      <c r="AC99" s="21" t="str">
        <f t="shared" si="49"/>
        <v/>
      </c>
      <c r="AD99" s="21" t="str">
        <f t="shared" si="50"/>
        <v/>
      </c>
      <c r="AE99" s="21" t="str">
        <f t="shared" si="51"/>
        <v/>
      </c>
      <c r="AF99" s="20" t="str">
        <f t="shared" si="52"/>
        <v/>
      </c>
      <c r="AG99" s="20" t="str">
        <f t="shared" si="53"/>
        <v/>
      </c>
      <c r="AH99" s="20" t="str">
        <f t="shared" si="54"/>
        <v/>
      </c>
      <c r="AI99" s="20" t="str">
        <f t="shared" si="55"/>
        <v/>
      </c>
      <c r="AJ99" s="20" t="str">
        <f t="shared" si="56"/>
        <v/>
      </c>
      <c r="AK99" s="20" t="str">
        <f t="shared" si="57"/>
        <v/>
      </c>
      <c r="AL99" s="20" t="e">
        <f>IF(#REF!="","",#REF!)</f>
        <v>#REF!</v>
      </c>
      <c r="AM99" s="18" t="str">
        <f t="shared" si="58"/>
        <v/>
      </c>
      <c r="AN99" s="21" t="str">
        <f t="shared" si="59"/>
        <v/>
      </c>
      <c r="AO99" s="21" t="str">
        <f t="shared" si="60"/>
        <v/>
      </c>
      <c r="AP99" s="21" t="str">
        <f t="shared" si="61"/>
        <v>N</v>
      </c>
      <c r="AQ99" s="21" t="str">
        <f t="shared" si="62"/>
        <v>N</v>
      </c>
      <c r="AR99" s="21" t="str">
        <f t="shared" si="63"/>
        <v>N</v>
      </c>
      <c r="AS99" s="21" t="str">
        <f t="shared" si="64"/>
        <v>N</v>
      </c>
      <c r="AT99" s="79">
        <f t="shared" si="65"/>
        <v>0</v>
      </c>
      <c r="AU99" s="172">
        <v>96</v>
      </c>
      <c r="AV99" s="33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7.25" hidden="1" customHeight="1" x14ac:dyDescent="0.3">
      <c r="A100" s="171"/>
      <c r="B100" s="98">
        <v>97</v>
      </c>
      <c r="C100" s="88">
        <f t="shared" ref="C100:C103" si="66">B100-D100</f>
        <v>0</v>
      </c>
      <c r="D100" s="98">
        <v>97</v>
      </c>
      <c r="E100" s="24"/>
      <c r="F100" s="25">
        <f t="shared" ref="F100:F103" si="67">SUM(G100:H100)</f>
        <v>0</v>
      </c>
      <c r="G100" s="16">
        <f t="shared" si="46"/>
        <v>0</v>
      </c>
      <c r="H100" s="17">
        <f t="shared" si="47"/>
        <v>0</v>
      </c>
      <c r="I100" s="18" t="str">
        <f>IFERROR(VLOOKUP(E100,MNF!B:I,2,FALSE),"")</f>
        <v/>
      </c>
      <c r="J100" s="13" t="str">
        <f>IFERROR(VLOOKUP(E100,VWGP!C:O,13,FALSE),"")</f>
        <v/>
      </c>
      <c r="K100" s="18" t="str">
        <f>IFERROR(VLOOKUP(E100,MNF!B:I,3,FALSE),"")</f>
        <v/>
      </c>
      <c r="L100" s="13" t="str">
        <f>IFERROR(VLOOKUP(E100,VWGP!S:AE,13,FALSE),"")</f>
        <v/>
      </c>
      <c r="M100" s="18" t="str">
        <f>IFERROR(VLOOKUP(E100,MNF!B:I,4,FALSE),"")</f>
        <v/>
      </c>
      <c r="N100" s="13" t="str">
        <f>IFERROR(VLOOKUP(E100,VWGP!AI:AU,13,FALSE),"")</f>
        <v/>
      </c>
      <c r="O100" s="18" t="str">
        <f>IFERROR(VLOOKUP(E100,MNF!B:I,5,FALSE),"")</f>
        <v/>
      </c>
      <c r="P100" s="13" t="str">
        <f>IFERROR(VLOOKUP(E100,VWGP!AY:BK,13,FALSE),"")</f>
        <v/>
      </c>
      <c r="Q100" s="18" t="str">
        <f>IFERROR(VLOOKUP(E100,MNF!B:I,6,FALSE),"")</f>
        <v/>
      </c>
      <c r="R100" s="13" t="str">
        <f>IFERROR(VLOOKUP(E100,VWGP!BO:BY,11,FALSE),"")</f>
        <v/>
      </c>
      <c r="S100" s="13" t="str">
        <f>IFERROR(VLOOKUP(E100,MNF!B:I,7,FALSE),"")</f>
        <v/>
      </c>
      <c r="T100" s="13" t="str">
        <f>IFERROR(VLOOKUP(E100,VWGP!CC:CM,11,FALSE),"")</f>
        <v/>
      </c>
      <c r="U100" s="19"/>
      <c r="V100" s="20" t="e">
        <f>IF(#REF!="","",#REF!)</f>
        <v>#REF!</v>
      </c>
      <c r="W100" s="20" t="e">
        <f>IF(#REF!="","",#REF!)</f>
        <v>#REF!</v>
      </c>
      <c r="X100" s="20" t="e">
        <f>IF(#REF!="","",#REF!)</f>
        <v>#REF!</v>
      </c>
      <c r="Y100" s="20" t="e">
        <f>IF(#REF!="","",#REF!)</f>
        <v>#REF!</v>
      </c>
      <c r="Z100" s="20" t="e">
        <f>IF(#REF!="","",#REF!)</f>
        <v>#REF!</v>
      </c>
      <c r="AA100" s="20" t="e">
        <f>IF(#REF!="","",#REF!)</f>
        <v>#REF!</v>
      </c>
      <c r="AB100" s="21" t="str">
        <f t="shared" ref="AB100:AB103" si="68">IF(COUNT(V100:AA100)&gt;=1,(LARGE(V100:AA100,1)),"")</f>
        <v/>
      </c>
      <c r="AC100" s="21" t="str">
        <f t="shared" ref="AC100:AC103" si="69">IF(COUNT(V100:AA100)&gt;=2,(LARGE(V100:AA100,2)),"")</f>
        <v/>
      </c>
      <c r="AD100" s="21" t="str">
        <f t="shared" ref="AD100:AD103" si="70">IF(COUNT(V100:AA100)&gt;=3,(LARGE(V100:AA100,3)),"")</f>
        <v/>
      </c>
      <c r="AE100" s="21" t="str">
        <f t="shared" ref="AE100:AE103" si="71">IF(COUNT(V100:AA100)&gt;=4,(LARGE(V100:AA100,4)),"")</f>
        <v/>
      </c>
      <c r="AF100" s="20" t="str">
        <f t="shared" ref="AF100:AF103" si="72">IF(J100="","",J100)</f>
        <v/>
      </c>
      <c r="AG100" s="20" t="str">
        <f t="shared" ref="AG100:AG103" si="73">IF(L100="","",L100)</f>
        <v/>
      </c>
      <c r="AH100" s="20" t="str">
        <f t="shared" ref="AH100:AH103" si="74">IF(N100="","",N100)</f>
        <v/>
      </c>
      <c r="AI100" s="20" t="str">
        <f t="shared" ref="AI100:AI103" si="75">IF(P100="","",P100)</f>
        <v/>
      </c>
      <c r="AJ100" s="20" t="str">
        <f t="shared" ref="AJ100:AJ103" si="76">IF(R100="","",R100)</f>
        <v/>
      </c>
      <c r="AK100" s="20" t="str">
        <f t="shared" ref="AK100:AK103" si="77">IF(T100="","",T100)</f>
        <v/>
      </c>
      <c r="AL100" s="20" t="e">
        <f>IF(#REF!="","",#REF!)</f>
        <v>#REF!</v>
      </c>
      <c r="AM100" s="18" t="str">
        <f t="shared" ref="AM100:AM103" si="78">IF(COUNT(AF100:AL100)&gt;=1,(LARGE(AF100:AL100,1)),"")</f>
        <v/>
      </c>
      <c r="AN100" s="21" t="str">
        <f t="shared" ref="AN100:AN103" si="79">IF(COUNT(AF100:AL100)&gt;=2,(LARGE(AF100:AL100,2)),"")</f>
        <v/>
      </c>
      <c r="AO100" s="21" t="str">
        <f t="shared" ref="AO100:AO103" si="80">IF(COUNT(AF100:AL100)&gt;=3,(LARGE(AF100:AL100,3)),"")</f>
        <v/>
      </c>
      <c r="AP100" s="21" t="str">
        <f t="shared" ref="AP100:AP103" si="81">IF(AB100="","N","Y")</f>
        <v>N</v>
      </c>
      <c r="AQ100" s="21" t="str">
        <f t="shared" ref="AQ100:AQ103" si="82">IF(AM100="","N","Y")</f>
        <v>N</v>
      </c>
      <c r="AR100" s="21" t="str">
        <f t="shared" ref="AR100:AR103" si="83">IF(AN100="","N","Y")</f>
        <v>N</v>
      </c>
      <c r="AS100" s="21" t="str">
        <f t="shared" si="64"/>
        <v>N</v>
      </c>
      <c r="AT100" s="79">
        <f t="shared" ref="AT100:AT103" si="84">COUNTIF(AP100:AS100,"Y")</f>
        <v>0</v>
      </c>
      <c r="AU100" s="172">
        <v>97</v>
      </c>
      <c r="AV100" s="33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7.25" hidden="1" customHeight="1" x14ac:dyDescent="0.3">
      <c r="A101" s="171"/>
      <c r="B101" s="98">
        <v>98</v>
      </c>
      <c r="C101" s="88">
        <f t="shared" si="66"/>
        <v>0</v>
      </c>
      <c r="D101" s="98">
        <v>98</v>
      </c>
      <c r="E101" s="24"/>
      <c r="F101" s="25">
        <f t="shared" si="67"/>
        <v>0</v>
      </c>
      <c r="G101" s="16">
        <f t="shared" si="46"/>
        <v>0</v>
      </c>
      <c r="H101" s="17">
        <f t="shared" si="47"/>
        <v>0</v>
      </c>
      <c r="I101" s="18" t="str">
        <f>IFERROR(VLOOKUP(E101,MNF!B:I,2,FALSE),"")</f>
        <v/>
      </c>
      <c r="J101" s="13" t="str">
        <f>IFERROR(VLOOKUP(E101,VWGP!C:O,13,FALSE),"")</f>
        <v/>
      </c>
      <c r="K101" s="18" t="str">
        <f>IFERROR(VLOOKUP(E101,MNF!B:I,3,FALSE),"")</f>
        <v/>
      </c>
      <c r="L101" s="13" t="str">
        <f>IFERROR(VLOOKUP(E101,VWGP!S:AE,13,FALSE),"")</f>
        <v/>
      </c>
      <c r="M101" s="18" t="str">
        <f>IFERROR(VLOOKUP(E101,MNF!B:I,4,FALSE),"")</f>
        <v/>
      </c>
      <c r="N101" s="13" t="str">
        <f>IFERROR(VLOOKUP(E101,VWGP!AI:AU,13,FALSE),"")</f>
        <v/>
      </c>
      <c r="O101" s="18" t="str">
        <f>IFERROR(VLOOKUP(E101,MNF!B:I,5,FALSE),"")</f>
        <v/>
      </c>
      <c r="P101" s="13" t="str">
        <f>IFERROR(VLOOKUP(E101,VWGP!AY:BK,13,FALSE),"")</f>
        <v/>
      </c>
      <c r="Q101" s="18" t="str">
        <f>IFERROR(VLOOKUP(E101,MNF!B:I,6,FALSE),"")</f>
        <v/>
      </c>
      <c r="R101" s="13" t="str">
        <f>IFERROR(VLOOKUP(E101,VWGP!BO:BY,11,FALSE),"")</f>
        <v/>
      </c>
      <c r="S101" s="13" t="str">
        <f>IFERROR(VLOOKUP(E101,MNF!B:I,7,FALSE),"")</f>
        <v/>
      </c>
      <c r="T101" s="13" t="str">
        <f>IFERROR(VLOOKUP(E101,VWGP!CC:CM,11,FALSE),"")</f>
        <v/>
      </c>
      <c r="U101" s="19"/>
      <c r="V101" s="20" t="e">
        <f>IF(#REF!="","",#REF!)</f>
        <v>#REF!</v>
      </c>
      <c r="W101" s="20" t="e">
        <f>IF(#REF!="","",#REF!)</f>
        <v>#REF!</v>
      </c>
      <c r="X101" s="20" t="e">
        <f>IF(#REF!="","",#REF!)</f>
        <v>#REF!</v>
      </c>
      <c r="Y101" s="20" t="e">
        <f>IF(#REF!="","",#REF!)</f>
        <v>#REF!</v>
      </c>
      <c r="Z101" s="20" t="e">
        <f>IF(#REF!="","",#REF!)</f>
        <v>#REF!</v>
      </c>
      <c r="AA101" s="20" t="e">
        <f>IF(#REF!="","",#REF!)</f>
        <v>#REF!</v>
      </c>
      <c r="AB101" s="21" t="str">
        <f t="shared" si="68"/>
        <v/>
      </c>
      <c r="AC101" s="21" t="str">
        <f t="shared" si="69"/>
        <v/>
      </c>
      <c r="AD101" s="21" t="str">
        <f t="shared" si="70"/>
        <v/>
      </c>
      <c r="AE101" s="21" t="str">
        <f t="shared" si="71"/>
        <v/>
      </c>
      <c r="AF101" s="20" t="str">
        <f t="shared" si="72"/>
        <v/>
      </c>
      <c r="AG101" s="20" t="str">
        <f t="shared" si="73"/>
        <v/>
      </c>
      <c r="AH101" s="20" t="str">
        <f t="shared" si="74"/>
        <v/>
      </c>
      <c r="AI101" s="20" t="str">
        <f t="shared" si="75"/>
        <v/>
      </c>
      <c r="AJ101" s="20" t="str">
        <f t="shared" si="76"/>
        <v/>
      </c>
      <c r="AK101" s="20" t="str">
        <f t="shared" si="77"/>
        <v/>
      </c>
      <c r="AL101" s="20" t="e">
        <f>IF(#REF!="","",#REF!)</f>
        <v>#REF!</v>
      </c>
      <c r="AM101" s="18" t="str">
        <f t="shared" si="78"/>
        <v/>
      </c>
      <c r="AN101" s="21" t="str">
        <f t="shared" si="79"/>
        <v/>
      </c>
      <c r="AO101" s="21" t="str">
        <f t="shared" si="80"/>
        <v/>
      </c>
      <c r="AP101" s="21" t="str">
        <f t="shared" si="81"/>
        <v>N</v>
      </c>
      <c r="AQ101" s="21" t="str">
        <f t="shared" si="82"/>
        <v>N</v>
      </c>
      <c r="AR101" s="21" t="str">
        <f t="shared" si="83"/>
        <v>N</v>
      </c>
      <c r="AS101" s="21" t="str">
        <f t="shared" si="64"/>
        <v>N</v>
      </c>
      <c r="AT101" s="79">
        <f t="shared" si="84"/>
        <v>0</v>
      </c>
      <c r="AU101" s="172">
        <v>98</v>
      </c>
      <c r="AV101" s="33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7.25" hidden="1" customHeight="1" x14ac:dyDescent="0.3">
      <c r="A102" s="171"/>
      <c r="B102" s="98">
        <v>99</v>
      </c>
      <c r="C102" s="88">
        <f t="shared" si="66"/>
        <v>0</v>
      </c>
      <c r="D102" s="98">
        <v>99</v>
      </c>
      <c r="E102" s="54"/>
      <c r="F102" s="25">
        <f t="shared" si="67"/>
        <v>0</v>
      </c>
      <c r="G102" s="16">
        <f t="shared" si="46"/>
        <v>0</v>
      </c>
      <c r="H102" s="17">
        <f t="shared" si="47"/>
        <v>0</v>
      </c>
      <c r="I102" s="18" t="str">
        <f>IFERROR(VLOOKUP(E102,MNF!B:I,2,FALSE),"")</f>
        <v/>
      </c>
      <c r="J102" s="13" t="str">
        <f>IFERROR(VLOOKUP(E102,VWGP!C:O,13,FALSE),"")</f>
        <v/>
      </c>
      <c r="K102" s="18" t="str">
        <f>IFERROR(VLOOKUP(E102,MNF!B:I,3,FALSE),"")</f>
        <v/>
      </c>
      <c r="L102" s="13" t="str">
        <f>IFERROR(VLOOKUP(E102,VWGP!S:AE,13,FALSE),"")</f>
        <v/>
      </c>
      <c r="M102" s="18" t="str">
        <f>IFERROR(VLOOKUP(E102,MNF!B:I,4,FALSE),"")</f>
        <v/>
      </c>
      <c r="N102" s="13" t="str">
        <f>IFERROR(VLOOKUP(E102,VWGP!AI:AU,13,FALSE),"")</f>
        <v/>
      </c>
      <c r="O102" s="18" t="str">
        <f>IFERROR(VLOOKUP(E102,MNF!B:I,5,FALSE),"")</f>
        <v/>
      </c>
      <c r="P102" s="13" t="str">
        <f>IFERROR(VLOOKUP(E102,VWGP!AY:BK,13,FALSE),"")</f>
        <v/>
      </c>
      <c r="Q102" s="18" t="str">
        <f>IFERROR(VLOOKUP(E102,MNF!B:I,6,FALSE),"")</f>
        <v/>
      </c>
      <c r="R102" s="13" t="str">
        <f>IFERROR(VLOOKUP(E102,VWGP!BO:BY,11,FALSE),"")</f>
        <v/>
      </c>
      <c r="S102" s="13" t="str">
        <f>IFERROR(VLOOKUP(E102,MNF!B:I,7,FALSE),"")</f>
        <v/>
      </c>
      <c r="T102" s="13" t="str">
        <f>IFERROR(VLOOKUP(E102,VWGP!CC:CM,11,FALSE),"")</f>
        <v/>
      </c>
      <c r="U102" s="19"/>
      <c r="V102" s="20" t="e">
        <f>IF(#REF!="","",#REF!)</f>
        <v>#REF!</v>
      </c>
      <c r="W102" s="20" t="e">
        <f>IF(#REF!="","",#REF!)</f>
        <v>#REF!</v>
      </c>
      <c r="X102" s="20" t="e">
        <f>IF(#REF!="","",#REF!)</f>
        <v>#REF!</v>
      </c>
      <c r="Y102" s="20" t="e">
        <f>IF(#REF!="","",#REF!)</f>
        <v>#REF!</v>
      </c>
      <c r="Z102" s="20" t="e">
        <f>IF(#REF!="","",#REF!)</f>
        <v>#REF!</v>
      </c>
      <c r="AA102" s="20" t="e">
        <f>IF(#REF!="","",#REF!)</f>
        <v>#REF!</v>
      </c>
      <c r="AB102" s="21" t="str">
        <f t="shared" si="68"/>
        <v/>
      </c>
      <c r="AC102" s="21" t="str">
        <f t="shared" si="69"/>
        <v/>
      </c>
      <c r="AD102" s="21" t="str">
        <f t="shared" si="70"/>
        <v/>
      </c>
      <c r="AE102" s="21" t="str">
        <f t="shared" si="71"/>
        <v/>
      </c>
      <c r="AF102" s="20" t="str">
        <f t="shared" si="72"/>
        <v/>
      </c>
      <c r="AG102" s="20" t="str">
        <f t="shared" si="73"/>
        <v/>
      </c>
      <c r="AH102" s="20" t="str">
        <f t="shared" si="74"/>
        <v/>
      </c>
      <c r="AI102" s="20" t="str">
        <f t="shared" si="75"/>
        <v/>
      </c>
      <c r="AJ102" s="20" t="str">
        <f t="shared" si="76"/>
        <v/>
      </c>
      <c r="AK102" s="20" t="str">
        <f t="shared" si="77"/>
        <v/>
      </c>
      <c r="AL102" s="20" t="e">
        <f>IF(#REF!="","",#REF!)</f>
        <v>#REF!</v>
      </c>
      <c r="AM102" s="18" t="str">
        <f t="shared" si="78"/>
        <v/>
      </c>
      <c r="AN102" s="21" t="str">
        <f t="shared" si="79"/>
        <v/>
      </c>
      <c r="AO102" s="21" t="str">
        <f t="shared" si="80"/>
        <v/>
      </c>
      <c r="AP102" s="21" t="str">
        <f t="shared" si="81"/>
        <v>N</v>
      </c>
      <c r="AQ102" s="21" t="str">
        <f t="shared" si="82"/>
        <v>N</v>
      </c>
      <c r="AR102" s="21" t="str">
        <f t="shared" si="83"/>
        <v>N</v>
      </c>
      <c r="AS102" s="21" t="str">
        <f t="shared" si="64"/>
        <v>N</v>
      </c>
      <c r="AT102" s="79">
        <f t="shared" si="84"/>
        <v>0</v>
      </c>
      <c r="AU102" s="172">
        <v>99</v>
      </c>
      <c r="AV102" s="33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7.25" hidden="1" customHeight="1" x14ac:dyDescent="0.3">
      <c r="A103" s="171"/>
      <c r="B103" s="98">
        <v>100</v>
      </c>
      <c r="C103" s="88">
        <f t="shared" si="66"/>
        <v>0</v>
      </c>
      <c r="D103" s="98">
        <v>100</v>
      </c>
      <c r="E103" s="24"/>
      <c r="F103" s="25">
        <f t="shared" si="67"/>
        <v>0</v>
      </c>
      <c r="G103" s="16">
        <f t="shared" si="46"/>
        <v>0</v>
      </c>
      <c r="H103" s="17">
        <f t="shared" si="47"/>
        <v>0</v>
      </c>
      <c r="I103" s="18" t="str">
        <f>IFERROR(VLOOKUP(E103,MNF!B:I,2,FALSE),"")</f>
        <v/>
      </c>
      <c r="J103" s="13" t="str">
        <f>IFERROR(VLOOKUP(E103,VWGP!C:O,13,FALSE),"")</f>
        <v/>
      </c>
      <c r="K103" s="18" t="str">
        <f>IFERROR(VLOOKUP(E103,MNF!B:I,3,FALSE),"")</f>
        <v/>
      </c>
      <c r="L103" s="13" t="str">
        <f>IFERROR(VLOOKUP(E103,VWGP!S:AE,13,FALSE),"")</f>
        <v/>
      </c>
      <c r="M103" s="18" t="str">
        <f>IFERROR(VLOOKUP(E103,MNF!B:I,4,FALSE),"")</f>
        <v/>
      </c>
      <c r="N103" s="13" t="str">
        <f>IFERROR(VLOOKUP(E103,VWGP!AI:AU,13,FALSE),"")</f>
        <v/>
      </c>
      <c r="O103" s="18" t="str">
        <f>IFERROR(VLOOKUP(E103,MNF!B:I,5,FALSE),"")</f>
        <v/>
      </c>
      <c r="P103" s="13" t="str">
        <f>IFERROR(VLOOKUP(E103,VWGP!AY:BK,13,FALSE),"")</f>
        <v/>
      </c>
      <c r="Q103" s="18" t="str">
        <f>IFERROR(VLOOKUP(E103,MNF!B:I,6,FALSE),"")</f>
        <v/>
      </c>
      <c r="R103" s="13" t="str">
        <f>IFERROR(VLOOKUP(E103,VWGP!BO:BY,11,FALSE),"")</f>
        <v/>
      </c>
      <c r="S103" s="13" t="str">
        <f>IFERROR(VLOOKUP(E103,MNF!B:I,7,FALSE),"")</f>
        <v/>
      </c>
      <c r="T103" s="13" t="str">
        <f>IFERROR(VLOOKUP(E103,VWGP!CC:CM,11,FALSE),"")</f>
        <v/>
      </c>
      <c r="U103" s="19"/>
      <c r="V103" s="20" t="e">
        <f>IF(#REF!="","",#REF!)</f>
        <v>#REF!</v>
      </c>
      <c r="W103" s="20" t="e">
        <f>IF(#REF!="","",#REF!)</f>
        <v>#REF!</v>
      </c>
      <c r="X103" s="20" t="e">
        <f>IF(#REF!="","",#REF!)</f>
        <v>#REF!</v>
      </c>
      <c r="Y103" s="20" t="e">
        <f>IF(#REF!="","",#REF!)</f>
        <v>#REF!</v>
      </c>
      <c r="Z103" s="20" t="e">
        <f>IF(#REF!="","",#REF!)</f>
        <v>#REF!</v>
      </c>
      <c r="AA103" s="20" t="e">
        <f>IF(#REF!="","",#REF!)</f>
        <v>#REF!</v>
      </c>
      <c r="AB103" s="21" t="str">
        <f t="shared" si="68"/>
        <v/>
      </c>
      <c r="AC103" s="21" t="str">
        <f t="shared" si="69"/>
        <v/>
      </c>
      <c r="AD103" s="21" t="str">
        <f t="shared" si="70"/>
        <v/>
      </c>
      <c r="AE103" s="21" t="str">
        <f t="shared" si="71"/>
        <v/>
      </c>
      <c r="AF103" s="20" t="str">
        <f t="shared" si="72"/>
        <v/>
      </c>
      <c r="AG103" s="20" t="str">
        <f t="shared" si="73"/>
        <v/>
      </c>
      <c r="AH103" s="20" t="str">
        <f t="shared" si="74"/>
        <v/>
      </c>
      <c r="AI103" s="20" t="str">
        <f t="shared" si="75"/>
        <v/>
      </c>
      <c r="AJ103" s="20" t="str">
        <f t="shared" si="76"/>
        <v/>
      </c>
      <c r="AK103" s="20" t="str">
        <f t="shared" si="77"/>
        <v/>
      </c>
      <c r="AL103" s="20" t="e">
        <f>IF(#REF!="","",#REF!)</f>
        <v>#REF!</v>
      </c>
      <c r="AM103" s="18" t="str">
        <f t="shared" si="78"/>
        <v/>
      </c>
      <c r="AN103" s="21" t="str">
        <f t="shared" si="79"/>
        <v/>
      </c>
      <c r="AO103" s="21" t="str">
        <f t="shared" si="80"/>
        <v/>
      </c>
      <c r="AP103" s="21" t="str">
        <f t="shared" si="81"/>
        <v>N</v>
      </c>
      <c r="AQ103" s="21" t="str">
        <f t="shared" si="82"/>
        <v>N</v>
      </c>
      <c r="AR103" s="21" t="str">
        <f t="shared" si="83"/>
        <v>N</v>
      </c>
      <c r="AS103" s="21" t="str">
        <f t="shared" si="64"/>
        <v>N</v>
      </c>
      <c r="AT103" s="79">
        <f t="shared" si="84"/>
        <v>0</v>
      </c>
      <c r="AU103" s="172">
        <v>100</v>
      </c>
      <c r="AV103" s="33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57" customFormat="1" ht="17.25" customHeight="1" thickBot="1" x14ac:dyDescent="0.35">
      <c r="A104" s="173"/>
      <c r="B104" s="174"/>
      <c r="C104" s="175"/>
      <c r="D104" s="174"/>
      <c r="E104" s="176"/>
      <c r="F104" s="177"/>
      <c r="G104" s="178"/>
      <c r="H104" s="174"/>
      <c r="I104" s="178"/>
      <c r="J104" s="174"/>
      <c r="K104" s="174"/>
      <c r="L104" s="174"/>
      <c r="M104" s="174"/>
      <c r="N104" s="178"/>
      <c r="O104" s="178"/>
      <c r="P104" s="174"/>
      <c r="Q104" s="178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4"/>
      <c r="AN104" s="178"/>
      <c r="AO104" s="178"/>
      <c r="AP104" s="178"/>
      <c r="AQ104" s="178"/>
      <c r="AR104" s="178"/>
      <c r="AS104" s="178"/>
      <c r="AT104" s="178"/>
      <c r="AU104" s="179"/>
      <c r="AV104" s="80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</row>
    <row r="105" spans="1:66" ht="17.25" customHeight="1" x14ac:dyDescent="0.3">
      <c r="A105" s="101"/>
      <c r="B105" s="38"/>
      <c r="C105" s="89"/>
      <c r="D105" s="38"/>
      <c r="E105" s="81"/>
      <c r="F105" s="82"/>
      <c r="G105" s="22"/>
      <c r="H105" s="38"/>
      <c r="I105" s="22"/>
      <c r="J105" s="38"/>
      <c r="K105" s="38"/>
      <c r="L105" s="38"/>
      <c r="M105" s="38"/>
      <c r="N105" s="22"/>
      <c r="O105" s="22"/>
      <c r="P105" s="38"/>
      <c r="Q105" s="22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38"/>
      <c r="AN105" s="22"/>
      <c r="AO105" s="22"/>
      <c r="AP105" s="22"/>
      <c r="AQ105" s="22"/>
      <c r="AR105" s="22"/>
      <c r="AS105" s="22"/>
      <c r="AT105" s="22"/>
      <c r="AU105" s="75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7.25" customHeight="1" x14ac:dyDescent="0.3">
      <c r="A106" s="100"/>
      <c r="B106" s="2"/>
      <c r="C106" s="85"/>
      <c r="D106" s="2"/>
      <c r="E106" s="37"/>
      <c r="F106" s="55"/>
      <c r="G106" s="1"/>
      <c r="H106" s="2"/>
      <c r="I106" s="1"/>
      <c r="J106" s="2"/>
      <c r="K106" s="2"/>
      <c r="L106" s="2"/>
      <c r="M106" s="2"/>
      <c r="N106" s="1"/>
      <c r="O106" s="1"/>
      <c r="P106" s="2"/>
      <c r="Q106" s="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2"/>
      <c r="AN106" s="1"/>
      <c r="AO106" s="1"/>
      <c r="AP106" s="1"/>
      <c r="AQ106" s="1"/>
      <c r="AR106" s="1"/>
      <c r="AS106" s="1"/>
      <c r="AT106" s="1"/>
      <c r="AU106" s="74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7.25" customHeight="1" x14ac:dyDescent="0.3">
      <c r="A107" s="100"/>
      <c r="B107" s="2"/>
      <c r="C107" s="85"/>
      <c r="D107" s="2"/>
      <c r="E107" s="37"/>
      <c r="F107" s="55"/>
      <c r="G107" s="1"/>
      <c r="H107" s="2"/>
      <c r="I107" s="1"/>
      <c r="J107" s="2"/>
      <c r="K107" s="2"/>
      <c r="L107" s="2"/>
      <c r="M107" s="2"/>
      <c r="N107" s="1"/>
      <c r="O107" s="1"/>
      <c r="P107" s="2"/>
      <c r="Q107" s="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2"/>
      <c r="AN107" s="1"/>
      <c r="AO107" s="1"/>
      <c r="AP107" s="1"/>
      <c r="AQ107" s="1"/>
      <c r="AR107" s="1"/>
      <c r="AS107" s="1"/>
      <c r="AT107" s="1"/>
      <c r="AU107" s="74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7.25" customHeight="1" x14ac:dyDescent="0.3">
      <c r="A108" s="100"/>
      <c r="B108" s="2"/>
      <c r="C108" s="85"/>
      <c r="D108" s="2"/>
      <c r="E108" s="37"/>
      <c r="F108" s="55"/>
      <c r="G108" s="1"/>
      <c r="H108" s="2"/>
      <c r="I108" s="1"/>
      <c r="J108" s="2"/>
      <c r="K108" s="2"/>
      <c r="L108" s="2"/>
      <c r="M108" s="2"/>
      <c r="N108" s="1"/>
      <c r="O108" s="1"/>
      <c r="P108" s="2"/>
      <c r="Q108" s="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2"/>
      <c r="AN108" s="1"/>
      <c r="AO108" s="1"/>
      <c r="AP108" s="1"/>
      <c r="AQ108" s="1"/>
      <c r="AR108" s="1"/>
      <c r="AS108" s="1"/>
      <c r="AT108" s="1"/>
      <c r="AU108" s="74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7.25" customHeight="1" x14ac:dyDescent="0.3">
      <c r="A109" s="100"/>
      <c r="B109" s="2"/>
      <c r="C109" s="85"/>
      <c r="D109" s="2"/>
      <c r="E109" s="37"/>
      <c r="F109" s="55"/>
      <c r="G109" s="1"/>
      <c r="H109" s="2"/>
      <c r="I109" s="1"/>
      <c r="J109" s="2"/>
      <c r="K109" s="2"/>
      <c r="L109" s="2"/>
      <c r="M109" s="2"/>
      <c r="N109" s="1"/>
      <c r="O109" s="1"/>
      <c r="P109" s="2"/>
      <c r="Q109" s="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2"/>
      <c r="AN109" s="1"/>
      <c r="AO109" s="1"/>
      <c r="AP109" s="1"/>
      <c r="AQ109" s="1"/>
      <c r="AR109" s="1"/>
      <c r="AS109" s="1"/>
      <c r="AT109" s="1"/>
      <c r="AU109" s="74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7.25" customHeight="1" x14ac:dyDescent="0.3">
      <c r="A110" s="100"/>
      <c r="B110" s="2"/>
      <c r="C110" s="85"/>
      <c r="D110" s="2"/>
      <c r="E110" s="37"/>
      <c r="F110" s="55"/>
      <c r="G110" s="1"/>
      <c r="H110" s="2"/>
      <c r="I110" s="1"/>
      <c r="J110" s="2"/>
      <c r="K110" s="2"/>
      <c r="L110" s="2"/>
      <c r="M110" s="2"/>
      <c r="N110" s="1"/>
      <c r="O110" s="1"/>
      <c r="P110" s="2"/>
      <c r="Q110" s="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2"/>
      <c r="AN110" s="1"/>
      <c r="AO110" s="1"/>
      <c r="AP110" s="1"/>
      <c r="AQ110" s="1"/>
      <c r="AR110" s="1"/>
      <c r="AS110" s="1"/>
      <c r="AT110" s="1"/>
      <c r="AU110" s="74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7.25" customHeight="1" x14ac:dyDescent="0.3">
      <c r="A111" s="100"/>
      <c r="B111" s="2"/>
      <c r="C111" s="85"/>
      <c r="D111" s="2"/>
      <c r="E111" s="37"/>
      <c r="F111" s="55"/>
      <c r="G111" s="1"/>
      <c r="H111" s="2"/>
      <c r="I111" s="1"/>
      <c r="J111" s="2"/>
      <c r="K111" s="2"/>
      <c r="L111" s="2"/>
      <c r="M111" s="2"/>
      <c r="N111" s="1"/>
      <c r="O111" s="1"/>
      <c r="P111" s="2"/>
      <c r="Q111" s="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2"/>
      <c r="AN111" s="1"/>
      <c r="AO111" s="1"/>
      <c r="AP111" s="1"/>
      <c r="AQ111" s="1"/>
      <c r="AR111" s="1"/>
      <c r="AS111" s="1"/>
      <c r="AT111" s="1"/>
      <c r="AU111" s="74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7.25" customHeight="1" x14ac:dyDescent="0.3">
      <c r="A112" s="100"/>
      <c r="B112" s="2"/>
      <c r="C112" s="85"/>
      <c r="D112" s="2"/>
      <c r="E112" s="37"/>
      <c r="F112" s="55"/>
      <c r="G112" s="1"/>
      <c r="H112" s="2"/>
      <c r="I112" s="1"/>
      <c r="J112" s="2"/>
      <c r="K112" s="2"/>
      <c r="L112" s="2"/>
      <c r="M112" s="2"/>
      <c r="N112" s="1"/>
      <c r="O112" s="1"/>
      <c r="P112" s="2"/>
      <c r="Q112" s="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2"/>
      <c r="AN112" s="1"/>
      <c r="AO112" s="1"/>
      <c r="AP112" s="1"/>
      <c r="AQ112" s="1"/>
      <c r="AR112" s="1"/>
      <c r="AS112" s="1"/>
      <c r="AT112" s="1"/>
      <c r="AU112" s="74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7.25" customHeight="1" x14ac:dyDescent="0.3">
      <c r="A113" s="100"/>
      <c r="B113" s="2"/>
      <c r="C113" s="85"/>
      <c r="D113" s="2"/>
      <c r="E113" s="37"/>
      <c r="F113" s="55"/>
      <c r="G113" s="1"/>
      <c r="H113" s="2"/>
      <c r="I113" s="1"/>
      <c r="J113" s="2"/>
      <c r="K113" s="2"/>
      <c r="L113" s="2"/>
      <c r="M113" s="2"/>
      <c r="N113" s="1"/>
      <c r="O113" s="1"/>
      <c r="P113" s="2"/>
      <c r="Q113" s="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2"/>
      <c r="AN113" s="1"/>
      <c r="AO113" s="1"/>
      <c r="AP113" s="1"/>
      <c r="AQ113" s="1"/>
      <c r="AR113" s="1"/>
      <c r="AS113" s="1"/>
      <c r="AT113" s="1"/>
      <c r="AU113" s="74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7.25" customHeight="1" x14ac:dyDescent="0.3">
      <c r="A114" s="100"/>
      <c r="B114" s="2"/>
      <c r="C114" s="85"/>
      <c r="D114" s="2"/>
      <c r="E114" s="37"/>
      <c r="F114" s="55"/>
      <c r="G114" s="1"/>
      <c r="H114" s="2"/>
      <c r="I114" s="1"/>
      <c r="J114" s="2"/>
      <c r="K114" s="2"/>
      <c r="L114" s="2"/>
      <c r="M114" s="2"/>
      <c r="N114" s="1"/>
      <c r="O114" s="1"/>
      <c r="P114" s="2"/>
      <c r="Q114" s="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2"/>
      <c r="AN114" s="1"/>
      <c r="AO114" s="1"/>
      <c r="AP114" s="1"/>
      <c r="AQ114" s="1"/>
      <c r="AR114" s="1"/>
      <c r="AS114" s="1"/>
      <c r="AT114" s="1"/>
      <c r="AU114" s="74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7.25" customHeight="1" x14ac:dyDescent="0.3">
      <c r="A115" s="100"/>
      <c r="B115" s="2"/>
      <c r="C115" s="85"/>
      <c r="D115" s="2"/>
      <c r="E115" s="37"/>
      <c r="F115" s="55"/>
      <c r="G115" s="1"/>
      <c r="H115" s="2"/>
      <c r="I115" s="1"/>
      <c r="J115" s="2"/>
      <c r="K115" s="2"/>
      <c r="L115" s="2"/>
      <c r="M115" s="2"/>
      <c r="N115" s="1"/>
      <c r="O115" s="1"/>
      <c r="P115" s="2"/>
      <c r="Q115" s="1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2"/>
      <c r="AN115" s="1"/>
      <c r="AO115" s="1"/>
      <c r="AP115" s="1"/>
      <c r="AQ115" s="1"/>
      <c r="AR115" s="1"/>
      <c r="AS115" s="1"/>
      <c r="AT115" s="1"/>
      <c r="AU115" s="74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7.25" customHeight="1" x14ac:dyDescent="0.3">
      <c r="A116" s="100"/>
      <c r="B116" s="2"/>
      <c r="C116" s="85"/>
      <c r="D116" s="2"/>
      <c r="E116" s="37"/>
      <c r="F116" s="55"/>
      <c r="G116" s="1"/>
      <c r="H116" s="2"/>
      <c r="I116" s="1"/>
      <c r="J116" s="2"/>
      <c r="K116" s="2"/>
      <c r="L116" s="2"/>
      <c r="M116" s="2"/>
      <c r="N116" s="1"/>
      <c r="O116" s="1"/>
      <c r="P116" s="2"/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2"/>
      <c r="AN116" s="1"/>
      <c r="AO116" s="1"/>
      <c r="AP116" s="1"/>
      <c r="AQ116" s="1"/>
      <c r="AR116" s="1"/>
      <c r="AS116" s="1"/>
      <c r="AT116" s="1"/>
      <c r="AU116" s="74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7.25" customHeight="1" x14ac:dyDescent="0.3">
      <c r="A117" s="100"/>
      <c r="B117" s="2"/>
      <c r="C117" s="85"/>
      <c r="D117" s="2"/>
      <c r="E117" s="37"/>
      <c r="F117" s="55"/>
      <c r="G117" s="1"/>
      <c r="H117" s="2"/>
      <c r="I117" s="1"/>
      <c r="J117" s="2"/>
      <c r="K117" s="2"/>
      <c r="L117" s="2"/>
      <c r="M117" s="2"/>
      <c r="N117" s="1"/>
      <c r="O117" s="1"/>
      <c r="P117" s="2"/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2"/>
      <c r="AN117" s="1"/>
      <c r="AO117" s="1"/>
      <c r="AP117" s="1"/>
      <c r="AQ117" s="1"/>
      <c r="AR117" s="1"/>
      <c r="AS117" s="1"/>
      <c r="AT117" s="1"/>
      <c r="AU117" s="74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7.25" customHeight="1" x14ac:dyDescent="0.3">
      <c r="A118" s="100"/>
      <c r="B118" s="2"/>
      <c r="C118" s="85"/>
      <c r="D118" s="2"/>
      <c r="E118" s="37"/>
      <c r="F118" s="55"/>
      <c r="G118" s="1"/>
      <c r="H118" s="2"/>
      <c r="I118" s="1"/>
      <c r="J118" s="2"/>
      <c r="K118" s="2"/>
      <c r="L118" s="2"/>
      <c r="M118" s="2"/>
      <c r="N118" s="1"/>
      <c r="O118" s="1"/>
      <c r="P118" s="2"/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/>
      <c r="AN118" s="1"/>
      <c r="AO118" s="1"/>
      <c r="AP118" s="1"/>
      <c r="AQ118" s="1"/>
      <c r="AR118" s="1"/>
      <c r="AS118" s="1"/>
      <c r="AT118" s="1"/>
      <c r="AU118" s="74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7.25" customHeight="1" x14ac:dyDescent="0.3">
      <c r="A119" s="100"/>
      <c r="B119" s="2"/>
      <c r="C119" s="85"/>
      <c r="D119" s="2"/>
      <c r="E119" s="37"/>
      <c r="F119" s="55"/>
      <c r="G119" s="1"/>
      <c r="H119" s="2"/>
      <c r="I119" s="1"/>
      <c r="J119" s="2"/>
      <c r="K119" s="2"/>
      <c r="L119" s="2"/>
      <c r="M119" s="2"/>
      <c r="N119" s="1"/>
      <c r="O119" s="1"/>
      <c r="P119" s="2"/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2"/>
      <c r="AN119" s="1"/>
      <c r="AO119" s="1"/>
      <c r="AP119" s="1"/>
      <c r="AQ119" s="1"/>
      <c r="AR119" s="1"/>
      <c r="AS119" s="1"/>
      <c r="AT119" s="1"/>
      <c r="AU119" s="74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7.25" customHeight="1" x14ac:dyDescent="0.3">
      <c r="A120" s="100"/>
      <c r="B120" s="2"/>
      <c r="C120" s="85"/>
      <c r="D120" s="2"/>
      <c r="E120" s="37"/>
      <c r="F120" s="55"/>
      <c r="G120" s="1"/>
      <c r="H120" s="2"/>
      <c r="I120" s="1"/>
      <c r="J120" s="2"/>
      <c r="K120" s="2"/>
      <c r="L120" s="2"/>
      <c r="M120" s="2"/>
      <c r="N120" s="1"/>
      <c r="O120" s="1"/>
      <c r="P120" s="2"/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2"/>
      <c r="AN120" s="1"/>
      <c r="AO120" s="1"/>
      <c r="AP120" s="1"/>
      <c r="AQ120" s="1"/>
      <c r="AR120" s="1"/>
      <c r="AS120" s="1"/>
      <c r="AT120" s="1"/>
      <c r="AU120" s="74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7.25" customHeight="1" x14ac:dyDescent="0.3">
      <c r="A121" s="100"/>
      <c r="B121" s="2"/>
      <c r="C121" s="85"/>
      <c r="D121" s="2"/>
      <c r="E121" s="37"/>
      <c r="F121" s="55"/>
      <c r="G121" s="1"/>
      <c r="H121" s="2"/>
      <c r="I121" s="1"/>
      <c r="J121" s="2"/>
      <c r="K121" s="2"/>
      <c r="L121" s="2"/>
      <c r="M121" s="2"/>
      <c r="N121" s="1"/>
      <c r="O121" s="1"/>
      <c r="P121" s="2"/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/>
      <c r="AN121" s="1"/>
      <c r="AO121" s="1"/>
      <c r="AP121" s="1"/>
      <c r="AQ121" s="1"/>
      <c r="AR121" s="1"/>
      <c r="AS121" s="1"/>
      <c r="AT121" s="1"/>
      <c r="AU121" s="74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7.25" customHeight="1" x14ac:dyDescent="0.3">
      <c r="A122" s="100"/>
      <c r="B122" s="2"/>
      <c r="C122" s="85"/>
      <c r="D122" s="2"/>
      <c r="E122" s="37"/>
      <c r="F122" s="55"/>
      <c r="G122" s="1"/>
      <c r="H122" s="2"/>
      <c r="I122" s="1"/>
      <c r="J122" s="2"/>
      <c r="K122" s="2"/>
      <c r="L122" s="2"/>
      <c r="M122" s="2"/>
      <c r="N122" s="1"/>
      <c r="O122" s="1"/>
      <c r="P122" s="2"/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2"/>
      <c r="AN122" s="1"/>
      <c r="AO122" s="1"/>
      <c r="AP122" s="1"/>
      <c r="AQ122" s="1"/>
      <c r="AR122" s="1"/>
      <c r="AS122" s="1"/>
      <c r="AT122" s="1"/>
      <c r="AU122" s="74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7.25" customHeight="1" x14ac:dyDescent="0.3">
      <c r="A123" s="100"/>
      <c r="B123" s="2"/>
      <c r="C123" s="85"/>
      <c r="D123" s="2"/>
      <c r="E123" s="37"/>
      <c r="F123" s="55"/>
      <c r="G123" s="1"/>
      <c r="H123" s="2"/>
      <c r="I123" s="1"/>
      <c r="J123" s="2"/>
      <c r="K123" s="2"/>
      <c r="L123" s="2"/>
      <c r="M123" s="2"/>
      <c r="N123" s="1"/>
      <c r="O123" s="1"/>
      <c r="P123" s="2"/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/>
      <c r="AN123" s="1"/>
      <c r="AO123" s="1"/>
      <c r="AP123" s="1"/>
      <c r="AQ123" s="1"/>
      <c r="AR123" s="1"/>
      <c r="AS123" s="1"/>
      <c r="AT123" s="1"/>
      <c r="AU123" s="74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7.25" customHeight="1" x14ac:dyDescent="0.3">
      <c r="A124" s="100"/>
      <c r="B124" s="2"/>
      <c r="C124" s="85"/>
      <c r="D124" s="2"/>
      <c r="E124" s="37"/>
      <c r="F124" s="55"/>
      <c r="G124" s="1"/>
      <c r="H124" s="2"/>
      <c r="I124" s="1"/>
      <c r="J124" s="2"/>
      <c r="K124" s="2"/>
      <c r="L124" s="2"/>
      <c r="M124" s="2"/>
      <c r="N124" s="1"/>
      <c r="O124" s="1"/>
      <c r="P124" s="2"/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2"/>
      <c r="AN124" s="1"/>
      <c r="AO124" s="1"/>
      <c r="AP124" s="1"/>
      <c r="AQ124" s="1"/>
      <c r="AR124" s="1"/>
      <c r="AS124" s="1"/>
      <c r="AT124" s="1"/>
      <c r="AU124" s="74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7.25" customHeight="1" x14ac:dyDescent="0.3">
      <c r="A125" s="100"/>
      <c r="B125" s="2"/>
      <c r="C125" s="85"/>
      <c r="D125" s="2"/>
      <c r="E125" s="37"/>
      <c r="F125" s="55"/>
      <c r="G125" s="1"/>
      <c r="H125" s="2"/>
      <c r="I125" s="1"/>
      <c r="J125" s="2"/>
      <c r="K125" s="2"/>
      <c r="L125" s="2"/>
      <c r="M125" s="2"/>
      <c r="N125" s="1"/>
      <c r="O125" s="1"/>
      <c r="P125" s="2"/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2"/>
      <c r="AN125" s="1"/>
      <c r="AO125" s="1"/>
      <c r="AP125" s="1"/>
      <c r="AQ125" s="1"/>
      <c r="AR125" s="1"/>
      <c r="AS125" s="1"/>
      <c r="AT125" s="1"/>
      <c r="AU125" s="74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7.25" customHeight="1" x14ac:dyDescent="0.3">
      <c r="A126" s="100"/>
      <c r="B126" s="2"/>
      <c r="C126" s="85"/>
      <c r="D126" s="2"/>
      <c r="E126" s="37"/>
      <c r="F126" s="55"/>
      <c r="G126" s="1"/>
      <c r="H126" s="2"/>
      <c r="I126" s="1"/>
      <c r="J126" s="2"/>
      <c r="K126" s="2"/>
      <c r="L126" s="2"/>
      <c r="M126" s="2"/>
      <c r="N126" s="1"/>
      <c r="O126" s="1"/>
      <c r="P126" s="2"/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2"/>
      <c r="AN126" s="1"/>
      <c r="AO126" s="1"/>
      <c r="AP126" s="1"/>
      <c r="AQ126" s="1"/>
      <c r="AR126" s="1"/>
      <c r="AS126" s="1"/>
      <c r="AT126" s="1"/>
      <c r="AU126" s="74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7.25" customHeight="1" x14ac:dyDescent="0.3">
      <c r="A127" s="100"/>
      <c r="B127" s="2"/>
      <c r="C127" s="85"/>
      <c r="D127" s="2"/>
      <c r="E127" s="37"/>
      <c r="F127" s="55"/>
      <c r="G127" s="1"/>
      <c r="H127" s="2"/>
      <c r="I127" s="1"/>
      <c r="J127" s="2"/>
      <c r="K127" s="2"/>
      <c r="L127" s="2"/>
      <c r="M127" s="2"/>
      <c r="N127" s="1"/>
      <c r="O127" s="1"/>
      <c r="P127" s="2"/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2"/>
      <c r="AN127" s="1"/>
      <c r="AO127" s="1"/>
      <c r="AP127" s="1"/>
      <c r="AQ127" s="1"/>
      <c r="AR127" s="1"/>
      <c r="AS127" s="1"/>
      <c r="AT127" s="1"/>
      <c r="AU127" s="74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7.25" customHeight="1" x14ac:dyDescent="0.3">
      <c r="A128" s="100"/>
      <c r="B128" s="2"/>
      <c r="C128" s="85"/>
      <c r="D128" s="2"/>
      <c r="E128" s="37"/>
      <c r="F128" s="55"/>
      <c r="G128" s="1"/>
      <c r="H128" s="2"/>
      <c r="I128" s="1"/>
      <c r="J128" s="2"/>
      <c r="K128" s="2"/>
      <c r="L128" s="2"/>
      <c r="M128" s="2"/>
      <c r="N128" s="1"/>
      <c r="O128" s="1"/>
      <c r="P128" s="2"/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2"/>
      <c r="AN128" s="1"/>
      <c r="AO128" s="1"/>
      <c r="AP128" s="1"/>
      <c r="AQ128" s="1"/>
      <c r="AR128" s="1"/>
      <c r="AS128" s="1"/>
      <c r="AT128" s="1"/>
      <c r="AU128" s="74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7.25" customHeight="1" x14ac:dyDescent="0.3">
      <c r="A129" s="100"/>
      <c r="B129" s="2"/>
      <c r="C129" s="85"/>
      <c r="D129" s="2"/>
      <c r="E129" s="37"/>
      <c r="F129" s="55"/>
      <c r="G129" s="1"/>
      <c r="H129" s="2"/>
      <c r="I129" s="1"/>
      <c r="J129" s="2"/>
      <c r="K129" s="2"/>
      <c r="L129" s="2"/>
      <c r="M129" s="2"/>
      <c r="N129" s="1"/>
      <c r="O129" s="1"/>
      <c r="P129" s="2"/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2"/>
      <c r="AN129" s="1"/>
      <c r="AO129" s="1"/>
      <c r="AP129" s="1"/>
      <c r="AQ129" s="1"/>
      <c r="AR129" s="1"/>
      <c r="AS129" s="1"/>
      <c r="AT129" s="1"/>
      <c r="AU129" s="74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7.25" customHeight="1" x14ac:dyDescent="0.3">
      <c r="A130" s="100"/>
      <c r="B130" s="2"/>
      <c r="C130" s="85"/>
      <c r="D130" s="2"/>
      <c r="E130" s="37"/>
      <c r="F130" s="55"/>
      <c r="G130" s="1"/>
      <c r="H130" s="2"/>
      <c r="I130" s="1"/>
      <c r="J130" s="2"/>
      <c r="K130" s="2"/>
      <c r="L130" s="2"/>
      <c r="M130" s="2"/>
      <c r="N130" s="1"/>
      <c r="O130" s="1"/>
      <c r="P130" s="2"/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2"/>
      <c r="AN130" s="1"/>
      <c r="AO130" s="1"/>
      <c r="AP130" s="1"/>
      <c r="AQ130" s="1"/>
      <c r="AR130" s="1"/>
      <c r="AS130" s="1"/>
      <c r="AT130" s="1"/>
      <c r="AU130" s="74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7.25" customHeight="1" x14ac:dyDescent="0.3">
      <c r="A131" s="100"/>
      <c r="B131" s="2"/>
      <c r="C131" s="85"/>
      <c r="D131" s="2"/>
      <c r="E131" s="37"/>
      <c r="F131" s="55"/>
      <c r="G131" s="1"/>
      <c r="H131" s="2"/>
      <c r="I131" s="1"/>
      <c r="J131" s="2"/>
      <c r="K131" s="2"/>
      <c r="L131" s="2"/>
      <c r="M131" s="2"/>
      <c r="N131" s="1"/>
      <c r="O131" s="1"/>
      <c r="P131" s="2"/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2"/>
      <c r="AN131" s="1"/>
      <c r="AO131" s="1"/>
      <c r="AP131" s="1"/>
      <c r="AQ131" s="1"/>
      <c r="AR131" s="1"/>
      <c r="AS131" s="1"/>
      <c r="AT131" s="1"/>
      <c r="AU131" s="74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7.25" customHeight="1" x14ac:dyDescent="0.3">
      <c r="A132" s="100"/>
      <c r="B132" s="2"/>
      <c r="C132" s="85"/>
      <c r="D132" s="2"/>
      <c r="E132" s="37"/>
      <c r="F132" s="55"/>
      <c r="G132" s="1"/>
      <c r="H132" s="2"/>
      <c r="I132" s="1"/>
      <c r="J132" s="2"/>
      <c r="K132" s="2"/>
      <c r="L132" s="2"/>
      <c r="M132" s="2"/>
      <c r="N132" s="1"/>
      <c r="O132" s="1"/>
      <c r="P132" s="2"/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2"/>
      <c r="AN132" s="1"/>
      <c r="AO132" s="1"/>
      <c r="AP132" s="1"/>
      <c r="AQ132" s="1"/>
      <c r="AR132" s="1"/>
      <c r="AS132" s="1"/>
      <c r="AT132" s="1"/>
      <c r="AU132" s="74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7.25" customHeight="1" x14ac:dyDescent="0.3">
      <c r="A133" s="100"/>
      <c r="B133" s="2"/>
      <c r="C133" s="85"/>
      <c r="D133" s="2"/>
      <c r="E133" s="37"/>
      <c r="F133" s="55"/>
      <c r="G133" s="1"/>
      <c r="H133" s="2"/>
      <c r="I133" s="1"/>
      <c r="J133" s="2"/>
      <c r="K133" s="2"/>
      <c r="L133" s="2"/>
      <c r="M133" s="2"/>
      <c r="N133" s="1"/>
      <c r="O133" s="1"/>
      <c r="P133" s="2"/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2"/>
      <c r="AN133" s="1"/>
      <c r="AO133" s="1"/>
      <c r="AP133" s="1"/>
      <c r="AQ133" s="1"/>
      <c r="AR133" s="1"/>
      <c r="AS133" s="1"/>
      <c r="AT133" s="1"/>
      <c r="AU133" s="74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7.25" customHeight="1" x14ac:dyDescent="0.3">
      <c r="A134" s="100"/>
      <c r="B134" s="2"/>
      <c r="C134" s="85"/>
      <c r="D134" s="2"/>
      <c r="E134" s="37"/>
      <c r="F134" s="55"/>
      <c r="G134" s="1"/>
      <c r="H134" s="2"/>
      <c r="I134" s="1"/>
      <c r="J134" s="2"/>
      <c r="K134" s="2"/>
      <c r="L134" s="2"/>
      <c r="M134" s="2"/>
      <c r="N134" s="1"/>
      <c r="O134" s="1"/>
      <c r="P134" s="2"/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2"/>
      <c r="AN134" s="1"/>
      <c r="AO134" s="1"/>
      <c r="AP134" s="1"/>
      <c r="AQ134" s="1"/>
      <c r="AR134" s="1"/>
      <c r="AS134" s="1"/>
      <c r="AT134" s="1"/>
      <c r="AU134" s="74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7.25" customHeight="1" x14ac:dyDescent="0.3">
      <c r="A135" s="100"/>
      <c r="B135" s="2"/>
      <c r="C135" s="85"/>
      <c r="D135" s="2"/>
      <c r="E135" s="37"/>
      <c r="F135" s="55"/>
      <c r="G135" s="1"/>
      <c r="H135" s="2"/>
      <c r="I135" s="1"/>
      <c r="J135" s="2"/>
      <c r="K135" s="2"/>
      <c r="L135" s="2"/>
      <c r="M135" s="2"/>
      <c r="N135" s="1"/>
      <c r="O135" s="1"/>
      <c r="P135" s="2"/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2"/>
      <c r="AN135" s="1"/>
      <c r="AO135" s="1"/>
      <c r="AP135" s="1"/>
      <c r="AQ135" s="1"/>
      <c r="AR135" s="1"/>
      <c r="AS135" s="1"/>
      <c r="AT135" s="1"/>
      <c r="AU135" s="74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7.25" customHeight="1" x14ac:dyDescent="0.3">
      <c r="A136" s="100"/>
      <c r="B136" s="2"/>
      <c r="C136" s="85"/>
      <c r="D136" s="2"/>
      <c r="E136" s="37"/>
      <c r="F136" s="55"/>
      <c r="G136" s="1"/>
      <c r="H136" s="2"/>
      <c r="I136" s="1"/>
      <c r="J136" s="2"/>
      <c r="K136" s="2"/>
      <c r="L136" s="2"/>
      <c r="M136" s="2"/>
      <c r="N136" s="1"/>
      <c r="O136" s="1"/>
      <c r="P136" s="2"/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2"/>
      <c r="AN136" s="1"/>
      <c r="AO136" s="1"/>
      <c r="AP136" s="1"/>
      <c r="AQ136" s="1"/>
      <c r="AR136" s="1"/>
      <c r="AS136" s="1"/>
      <c r="AT136" s="1"/>
      <c r="AU136" s="74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7.25" customHeight="1" x14ac:dyDescent="0.3">
      <c r="A137" s="100"/>
      <c r="B137" s="2"/>
      <c r="C137" s="85"/>
      <c r="D137" s="2"/>
      <c r="E137" s="37"/>
      <c r="F137" s="55"/>
      <c r="G137" s="1"/>
      <c r="H137" s="2"/>
      <c r="I137" s="1"/>
      <c r="J137" s="2"/>
      <c r="K137" s="2"/>
      <c r="L137" s="2"/>
      <c r="M137" s="2"/>
      <c r="N137" s="1"/>
      <c r="O137" s="1"/>
      <c r="P137" s="2"/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2"/>
      <c r="AN137" s="1"/>
      <c r="AO137" s="1"/>
      <c r="AP137" s="1"/>
      <c r="AQ137" s="1"/>
      <c r="AR137" s="1"/>
      <c r="AS137" s="1"/>
      <c r="AT137" s="1"/>
      <c r="AU137" s="74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7.25" customHeight="1" x14ac:dyDescent="0.3">
      <c r="A138" s="100"/>
      <c r="B138" s="2"/>
      <c r="C138" s="85"/>
      <c r="D138" s="2"/>
      <c r="E138" s="37"/>
      <c r="F138" s="55"/>
      <c r="G138" s="1"/>
      <c r="H138" s="2"/>
      <c r="I138" s="1"/>
      <c r="J138" s="2"/>
      <c r="K138" s="2"/>
      <c r="L138" s="2"/>
      <c r="M138" s="2"/>
      <c r="N138" s="1"/>
      <c r="O138" s="1"/>
      <c r="P138" s="2"/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2"/>
      <c r="AN138" s="1"/>
      <c r="AO138" s="1"/>
      <c r="AP138" s="1"/>
      <c r="AQ138" s="1"/>
      <c r="AR138" s="1"/>
      <c r="AS138" s="1"/>
      <c r="AT138" s="1"/>
      <c r="AU138" s="74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7.25" customHeight="1" x14ac:dyDescent="0.3">
      <c r="A139" s="100"/>
      <c r="B139" s="2"/>
      <c r="C139" s="85"/>
      <c r="D139" s="2"/>
      <c r="E139" s="37"/>
      <c r="F139" s="55"/>
      <c r="G139" s="1"/>
      <c r="H139" s="2"/>
      <c r="I139" s="1"/>
      <c r="J139" s="2"/>
      <c r="K139" s="2"/>
      <c r="L139" s="2"/>
      <c r="M139" s="2"/>
      <c r="N139" s="1"/>
      <c r="O139" s="1"/>
      <c r="P139" s="2"/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2"/>
      <c r="AN139" s="1"/>
      <c r="AO139" s="1"/>
      <c r="AP139" s="1"/>
      <c r="AQ139" s="1"/>
      <c r="AR139" s="1"/>
      <c r="AS139" s="1"/>
      <c r="AT139" s="1"/>
      <c r="AU139" s="74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7.25" customHeight="1" x14ac:dyDescent="0.3">
      <c r="A140" s="100"/>
      <c r="B140" s="2"/>
      <c r="C140" s="85"/>
      <c r="D140" s="2"/>
      <c r="E140" s="37"/>
      <c r="F140" s="55"/>
      <c r="G140" s="1"/>
      <c r="H140" s="2"/>
      <c r="I140" s="1"/>
      <c r="J140" s="2"/>
      <c r="K140" s="2"/>
      <c r="L140" s="2"/>
      <c r="M140" s="2"/>
      <c r="N140" s="1"/>
      <c r="O140" s="1"/>
      <c r="P140" s="2"/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2"/>
      <c r="AN140" s="1"/>
      <c r="AO140" s="1"/>
      <c r="AP140" s="1"/>
      <c r="AQ140" s="1"/>
      <c r="AR140" s="1"/>
      <c r="AS140" s="1"/>
      <c r="AT140" s="1"/>
      <c r="AU140" s="74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7.25" customHeight="1" x14ac:dyDescent="0.3">
      <c r="A141" s="100"/>
      <c r="B141" s="2"/>
      <c r="C141" s="85"/>
      <c r="D141" s="2"/>
      <c r="E141" s="37"/>
      <c r="F141" s="55"/>
      <c r="G141" s="1"/>
      <c r="H141" s="2"/>
      <c r="I141" s="1"/>
      <c r="J141" s="2"/>
      <c r="K141" s="2"/>
      <c r="L141" s="2"/>
      <c r="M141" s="2"/>
      <c r="N141" s="1"/>
      <c r="O141" s="1"/>
      <c r="P141" s="2"/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2"/>
      <c r="AN141" s="1"/>
      <c r="AO141" s="1"/>
      <c r="AP141" s="1"/>
      <c r="AQ141" s="1"/>
      <c r="AR141" s="1"/>
      <c r="AS141" s="1"/>
      <c r="AT141" s="1"/>
      <c r="AU141" s="74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7.25" customHeight="1" x14ac:dyDescent="0.3">
      <c r="A142" s="100"/>
      <c r="B142" s="2"/>
      <c r="C142" s="85"/>
      <c r="D142" s="2"/>
      <c r="E142" s="37"/>
      <c r="F142" s="55"/>
      <c r="G142" s="1"/>
      <c r="H142" s="2"/>
      <c r="I142" s="1"/>
      <c r="J142" s="2"/>
      <c r="K142" s="2"/>
      <c r="L142" s="2"/>
      <c r="M142" s="2"/>
      <c r="N142" s="1"/>
      <c r="O142" s="1"/>
      <c r="P142" s="2"/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2"/>
      <c r="AN142" s="1"/>
      <c r="AO142" s="1"/>
      <c r="AP142" s="1"/>
      <c r="AQ142" s="1"/>
      <c r="AR142" s="1"/>
      <c r="AS142" s="1"/>
      <c r="AT142" s="1"/>
      <c r="AU142" s="74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7.25" customHeight="1" x14ac:dyDescent="0.3">
      <c r="A143" s="100"/>
      <c r="B143" s="2"/>
      <c r="C143" s="85"/>
      <c r="D143" s="2"/>
      <c r="E143" s="37"/>
      <c r="F143" s="55"/>
      <c r="G143" s="1"/>
      <c r="H143" s="2"/>
      <c r="I143" s="1"/>
      <c r="J143" s="2"/>
      <c r="K143" s="2"/>
      <c r="L143" s="2"/>
      <c r="M143" s="2"/>
      <c r="N143" s="1"/>
      <c r="O143" s="1"/>
      <c r="P143" s="2"/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2"/>
      <c r="AN143" s="1"/>
      <c r="AO143" s="1"/>
      <c r="AP143" s="1"/>
      <c r="AQ143" s="1"/>
      <c r="AR143" s="1"/>
      <c r="AS143" s="1"/>
      <c r="AT143" s="1"/>
      <c r="AU143" s="74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7.25" customHeight="1" x14ac:dyDescent="0.3">
      <c r="A144" s="100"/>
      <c r="B144" s="2"/>
      <c r="C144" s="85"/>
      <c r="D144" s="2"/>
      <c r="E144" s="37"/>
      <c r="F144" s="55"/>
      <c r="G144" s="1"/>
      <c r="H144" s="2"/>
      <c r="I144" s="1"/>
      <c r="J144" s="2"/>
      <c r="K144" s="2"/>
      <c r="L144" s="2"/>
      <c r="M144" s="2"/>
      <c r="N144" s="1"/>
      <c r="O144" s="1"/>
      <c r="P144" s="2"/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2"/>
      <c r="AN144" s="1"/>
      <c r="AO144" s="1"/>
      <c r="AP144" s="1"/>
      <c r="AQ144" s="1"/>
      <c r="AR144" s="1"/>
      <c r="AS144" s="1"/>
      <c r="AT144" s="1"/>
      <c r="AU144" s="74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7.25" customHeight="1" x14ac:dyDescent="0.3">
      <c r="A145" s="100"/>
      <c r="B145" s="2"/>
      <c r="C145" s="85"/>
      <c r="D145" s="2"/>
      <c r="E145" s="37"/>
      <c r="F145" s="55"/>
      <c r="G145" s="1"/>
      <c r="H145" s="2"/>
      <c r="I145" s="1"/>
      <c r="J145" s="2"/>
      <c r="K145" s="2"/>
      <c r="L145" s="2"/>
      <c r="M145" s="2"/>
      <c r="N145" s="1"/>
      <c r="O145" s="1"/>
      <c r="P145" s="2"/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2"/>
      <c r="AN145" s="1"/>
      <c r="AO145" s="1"/>
      <c r="AP145" s="1"/>
      <c r="AQ145" s="1"/>
      <c r="AR145" s="1"/>
      <c r="AS145" s="1"/>
      <c r="AT145" s="1"/>
      <c r="AU145" s="74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7.25" customHeight="1" x14ac:dyDescent="0.3">
      <c r="A146" s="100"/>
      <c r="B146" s="2"/>
      <c r="C146" s="85"/>
      <c r="D146" s="2"/>
      <c r="E146" s="37"/>
      <c r="F146" s="55"/>
      <c r="G146" s="1"/>
      <c r="H146" s="2"/>
      <c r="I146" s="1"/>
      <c r="J146" s="2"/>
      <c r="K146" s="2"/>
      <c r="L146" s="2"/>
      <c r="M146" s="2"/>
      <c r="N146" s="1"/>
      <c r="O146" s="1"/>
      <c r="P146" s="2"/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2"/>
      <c r="AN146" s="1"/>
      <c r="AO146" s="1"/>
      <c r="AP146" s="1"/>
      <c r="AQ146" s="1"/>
      <c r="AR146" s="1"/>
      <c r="AS146" s="1"/>
      <c r="AT146" s="1"/>
      <c r="AU146" s="74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7.25" customHeight="1" x14ac:dyDescent="0.3">
      <c r="A147" s="100"/>
      <c r="B147" s="2"/>
      <c r="C147" s="85"/>
      <c r="D147" s="2"/>
      <c r="E147" s="37"/>
      <c r="F147" s="55"/>
      <c r="G147" s="1"/>
      <c r="H147" s="2"/>
      <c r="I147" s="1"/>
      <c r="J147" s="2"/>
      <c r="K147" s="2"/>
      <c r="L147" s="2"/>
      <c r="M147" s="2"/>
      <c r="N147" s="1"/>
      <c r="O147" s="1"/>
      <c r="P147" s="2"/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2"/>
      <c r="AN147" s="1"/>
      <c r="AO147" s="1"/>
      <c r="AP147" s="1"/>
      <c r="AQ147" s="1"/>
      <c r="AR147" s="1"/>
      <c r="AS147" s="1"/>
      <c r="AT147" s="1"/>
      <c r="AU147" s="74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7.25" customHeight="1" x14ac:dyDescent="0.3">
      <c r="A148" s="100"/>
      <c r="B148" s="2"/>
      <c r="C148" s="85"/>
      <c r="D148" s="2"/>
      <c r="E148" s="37"/>
      <c r="F148" s="55"/>
      <c r="G148" s="1"/>
      <c r="H148" s="2"/>
      <c r="I148" s="1"/>
      <c r="J148" s="2"/>
      <c r="K148" s="2"/>
      <c r="L148" s="2"/>
      <c r="M148" s="2"/>
      <c r="N148" s="1"/>
      <c r="O148" s="1"/>
      <c r="P148" s="2"/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2"/>
      <c r="AN148" s="1"/>
      <c r="AO148" s="1"/>
      <c r="AP148" s="1"/>
      <c r="AQ148" s="1"/>
      <c r="AR148" s="1"/>
      <c r="AS148" s="1"/>
      <c r="AT148" s="1"/>
      <c r="AU148" s="74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7.25" customHeight="1" x14ac:dyDescent="0.3">
      <c r="A149" s="100"/>
      <c r="B149" s="2"/>
      <c r="C149" s="85"/>
      <c r="D149" s="2"/>
      <c r="E149" s="37"/>
      <c r="F149" s="55"/>
      <c r="G149" s="1"/>
      <c r="H149" s="2"/>
      <c r="I149" s="1"/>
      <c r="J149" s="2"/>
      <c r="K149" s="2"/>
      <c r="L149" s="2"/>
      <c r="M149" s="2"/>
      <c r="N149" s="1"/>
      <c r="O149" s="1"/>
      <c r="P149" s="2"/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2"/>
      <c r="AN149" s="1"/>
      <c r="AO149" s="1"/>
      <c r="AP149" s="1"/>
      <c r="AQ149" s="1"/>
      <c r="AR149" s="1"/>
      <c r="AS149" s="1"/>
      <c r="AT149" s="1"/>
      <c r="AU149" s="74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7.25" customHeight="1" x14ac:dyDescent="0.3">
      <c r="A150" s="100"/>
      <c r="B150" s="2"/>
      <c r="C150" s="85"/>
      <c r="D150" s="2"/>
      <c r="E150" s="37"/>
      <c r="F150" s="55"/>
      <c r="G150" s="1"/>
      <c r="H150" s="2"/>
      <c r="I150" s="1"/>
      <c r="J150" s="2"/>
      <c r="K150" s="2"/>
      <c r="L150" s="2"/>
      <c r="M150" s="2"/>
      <c r="N150" s="1"/>
      <c r="O150" s="1"/>
      <c r="P150" s="2"/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2"/>
      <c r="AN150" s="1"/>
      <c r="AO150" s="1"/>
      <c r="AP150" s="1"/>
      <c r="AQ150" s="1"/>
      <c r="AR150" s="1"/>
      <c r="AS150" s="1"/>
      <c r="AT150" s="1"/>
      <c r="AU150" s="74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7.25" customHeight="1" x14ac:dyDescent="0.3">
      <c r="A151" s="100"/>
      <c r="B151" s="2"/>
      <c r="C151" s="85"/>
      <c r="D151" s="2"/>
      <c r="E151" s="37"/>
      <c r="F151" s="55"/>
      <c r="G151" s="1"/>
      <c r="H151" s="2"/>
      <c r="I151" s="1"/>
      <c r="J151" s="2"/>
      <c r="K151" s="2"/>
      <c r="L151" s="2"/>
      <c r="M151" s="2"/>
      <c r="N151" s="1"/>
      <c r="O151" s="1"/>
      <c r="P151" s="2"/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2"/>
      <c r="AN151" s="1"/>
      <c r="AO151" s="1"/>
      <c r="AP151" s="1"/>
      <c r="AQ151" s="1"/>
      <c r="AR151" s="1"/>
      <c r="AS151" s="1"/>
      <c r="AT151" s="1"/>
      <c r="AU151" s="74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7.25" customHeight="1" x14ac:dyDescent="0.3">
      <c r="A152" s="100"/>
      <c r="B152" s="2"/>
      <c r="C152" s="85"/>
      <c r="D152" s="2"/>
      <c r="E152" s="37"/>
      <c r="F152" s="55"/>
      <c r="G152" s="1"/>
      <c r="H152" s="2"/>
      <c r="I152" s="1"/>
      <c r="J152" s="2"/>
      <c r="K152" s="2"/>
      <c r="L152" s="2"/>
      <c r="M152" s="2"/>
      <c r="N152" s="1"/>
      <c r="O152" s="1"/>
      <c r="P152" s="2"/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2"/>
      <c r="AN152" s="1"/>
      <c r="AO152" s="1"/>
      <c r="AP152" s="1"/>
      <c r="AQ152" s="1"/>
      <c r="AR152" s="1"/>
      <c r="AS152" s="1"/>
      <c r="AT152" s="1"/>
      <c r="AU152" s="74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7.25" customHeight="1" x14ac:dyDescent="0.3">
      <c r="A153" s="100"/>
      <c r="B153" s="2"/>
      <c r="C153" s="85"/>
      <c r="D153" s="2"/>
      <c r="E153" s="37"/>
      <c r="F153" s="55"/>
      <c r="G153" s="1"/>
      <c r="H153" s="2"/>
      <c r="I153" s="1"/>
      <c r="J153" s="2"/>
      <c r="K153" s="2"/>
      <c r="L153" s="2"/>
      <c r="M153" s="2"/>
      <c r="N153" s="1"/>
      <c r="O153" s="1"/>
      <c r="P153" s="2"/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2"/>
      <c r="AN153" s="1"/>
      <c r="AO153" s="1"/>
      <c r="AP153" s="1"/>
      <c r="AQ153" s="1"/>
      <c r="AR153" s="1"/>
      <c r="AS153" s="1"/>
      <c r="AT153" s="1"/>
      <c r="AU153" s="74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7.25" customHeight="1" x14ac:dyDescent="0.3">
      <c r="A154" s="100"/>
      <c r="B154" s="2"/>
      <c r="C154" s="85"/>
      <c r="D154" s="2"/>
      <c r="E154" s="37"/>
      <c r="F154" s="55"/>
      <c r="G154" s="1"/>
      <c r="H154" s="2"/>
      <c r="I154" s="1"/>
      <c r="J154" s="2"/>
      <c r="K154" s="2"/>
      <c r="L154" s="2"/>
      <c r="M154" s="2"/>
      <c r="N154" s="1"/>
      <c r="O154" s="1"/>
      <c r="P154" s="2"/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2"/>
      <c r="AN154" s="1"/>
      <c r="AO154" s="1"/>
      <c r="AP154" s="1"/>
      <c r="AQ154" s="1"/>
      <c r="AR154" s="1"/>
      <c r="AS154" s="1"/>
      <c r="AT154" s="1"/>
      <c r="AU154" s="74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7.25" customHeight="1" x14ac:dyDescent="0.3">
      <c r="A155" s="100"/>
      <c r="B155" s="2"/>
      <c r="C155" s="85"/>
      <c r="D155" s="2"/>
      <c r="E155" s="37"/>
      <c r="F155" s="55"/>
      <c r="G155" s="1"/>
      <c r="H155" s="2"/>
      <c r="I155" s="1"/>
      <c r="J155" s="2"/>
      <c r="K155" s="2"/>
      <c r="L155" s="2"/>
      <c r="M155" s="2"/>
      <c r="N155" s="1"/>
      <c r="O155" s="1"/>
      <c r="P155" s="2"/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2"/>
      <c r="AN155" s="1"/>
      <c r="AO155" s="1"/>
      <c r="AP155" s="1"/>
      <c r="AQ155" s="1"/>
      <c r="AR155" s="1"/>
      <c r="AS155" s="1"/>
      <c r="AT155" s="1"/>
      <c r="AU155" s="74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7.25" customHeight="1" x14ac:dyDescent="0.3">
      <c r="A156" s="100"/>
      <c r="B156" s="2"/>
      <c r="C156" s="85"/>
      <c r="D156" s="2"/>
      <c r="E156" s="37"/>
      <c r="F156" s="55"/>
      <c r="G156" s="1"/>
      <c r="H156" s="2"/>
      <c r="I156" s="1"/>
      <c r="J156" s="2"/>
      <c r="K156" s="2"/>
      <c r="L156" s="2"/>
      <c r="M156" s="2"/>
      <c r="N156" s="1"/>
      <c r="O156" s="1"/>
      <c r="P156" s="2"/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2"/>
      <c r="AN156" s="1"/>
      <c r="AO156" s="1"/>
      <c r="AP156" s="1"/>
      <c r="AQ156" s="1"/>
      <c r="AR156" s="1"/>
      <c r="AS156" s="1"/>
      <c r="AT156" s="1"/>
      <c r="AU156" s="74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7.25" customHeight="1" x14ac:dyDescent="0.3">
      <c r="A157" s="100"/>
      <c r="B157" s="2"/>
      <c r="C157" s="85"/>
      <c r="D157" s="2"/>
      <c r="E157" s="37"/>
      <c r="F157" s="55"/>
      <c r="G157" s="1"/>
      <c r="H157" s="2"/>
      <c r="I157" s="1"/>
      <c r="J157" s="2"/>
      <c r="K157" s="2"/>
      <c r="L157" s="2"/>
      <c r="M157" s="2"/>
      <c r="N157" s="1"/>
      <c r="O157" s="1"/>
      <c r="P157" s="2"/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2"/>
      <c r="AN157" s="1"/>
      <c r="AO157" s="1"/>
      <c r="AP157" s="1"/>
      <c r="AQ157" s="1"/>
      <c r="AR157" s="1"/>
      <c r="AS157" s="1"/>
      <c r="AT157" s="1"/>
      <c r="AU157" s="74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7.25" customHeight="1" x14ac:dyDescent="0.3">
      <c r="A158" s="100"/>
      <c r="B158" s="2"/>
      <c r="C158" s="85"/>
      <c r="D158" s="2"/>
      <c r="E158" s="37"/>
      <c r="F158" s="55"/>
      <c r="G158" s="1"/>
      <c r="H158" s="2"/>
      <c r="I158" s="1"/>
      <c r="J158" s="2"/>
      <c r="K158" s="2"/>
      <c r="L158" s="2"/>
      <c r="M158" s="2"/>
      <c r="N158" s="1"/>
      <c r="O158" s="1"/>
      <c r="P158" s="2"/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2"/>
      <c r="AN158" s="1"/>
      <c r="AO158" s="1"/>
      <c r="AP158" s="1"/>
      <c r="AQ158" s="1"/>
      <c r="AR158" s="1"/>
      <c r="AS158" s="1"/>
      <c r="AT158" s="1"/>
      <c r="AU158" s="74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7.25" customHeight="1" x14ac:dyDescent="0.3">
      <c r="A159" s="100"/>
      <c r="B159" s="2"/>
      <c r="C159" s="85"/>
      <c r="D159" s="2"/>
      <c r="E159" s="37"/>
      <c r="F159" s="55"/>
      <c r="G159" s="1"/>
      <c r="H159" s="2"/>
      <c r="I159" s="1"/>
      <c r="J159" s="2"/>
      <c r="K159" s="2"/>
      <c r="L159" s="2"/>
      <c r="M159" s="2"/>
      <c r="N159" s="1"/>
      <c r="O159" s="1"/>
      <c r="P159" s="2"/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2"/>
      <c r="AN159" s="1"/>
      <c r="AO159" s="1"/>
      <c r="AP159" s="1"/>
      <c r="AQ159" s="1"/>
      <c r="AR159" s="1"/>
      <c r="AS159" s="1"/>
      <c r="AT159" s="1"/>
      <c r="AU159" s="74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7.25" customHeight="1" x14ac:dyDescent="0.3">
      <c r="A160" s="100"/>
      <c r="B160" s="2"/>
      <c r="C160" s="85"/>
      <c r="D160" s="2"/>
      <c r="E160" s="37"/>
      <c r="F160" s="55"/>
      <c r="G160" s="1"/>
      <c r="H160" s="2"/>
      <c r="I160" s="1"/>
      <c r="J160" s="2"/>
      <c r="K160" s="2"/>
      <c r="L160" s="2"/>
      <c r="M160" s="2"/>
      <c r="N160" s="1"/>
      <c r="O160" s="1"/>
      <c r="P160" s="2"/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2"/>
      <c r="AN160" s="1"/>
      <c r="AO160" s="1"/>
      <c r="AP160" s="1"/>
      <c r="AQ160" s="1"/>
      <c r="AR160" s="1"/>
      <c r="AS160" s="1"/>
      <c r="AT160" s="1"/>
      <c r="AU160" s="74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7.25" customHeight="1" x14ac:dyDescent="0.3">
      <c r="A161" s="100"/>
      <c r="B161" s="2"/>
      <c r="C161" s="85"/>
      <c r="D161" s="2"/>
      <c r="E161" s="37"/>
      <c r="F161" s="55"/>
      <c r="G161" s="1"/>
      <c r="H161" s="2"/>
      <c r="I161" s="1"/>
      <c r="J161" s="2"/>
      <c r="K161" s="2"/>
      <c r="L161" s="2"/>
      <c r="M161" s="2"/>
      <c r="N161" s="1"/>
      <c r="O161" s="1"/>
      <c r="P161" s="2"/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2"/>
      <c r="AN161" s="1"/>
      <c r="AO161" s="1"/>
      <c r="AP161" s="1"/>
      <c r="AQ161" s="1"/>
      <c r="AR161" s="1"/>
      <c r="AS161" s="1"/>
      <c r="AT161" s="1"/>
      <c r="AU161" s="74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7.25" customHeight="1" x14ac:dyDescent="0.3">
      <c r="A162" s="100"/>
      <c r="B162" s="2"/>
      <c r="C162" s="85"/>
      <c r="D162" s="2"/>
      <c r="E162" s="37"/>
      <c r="F162" s="55"/>
      <c r="G162" s="1"/>
      <c r="H162" s="2"/>
      <c r="I162" s="1"/>
      <c r="J162" s="2"/>
      <c r="K162" s="2"/>
      <c r="L162" s="2"/>
      <c r="M162" s="2"/>
      <c r="N162" s="1"/>
      <c r="O162" s="1"/>
      <c r="P162" s="2"/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2"/>
      <c r="AN162" s="1"/>
      <c r="AO162" s="1"/>
      <c r="AP162" s="1"/>
      <c r="AQ162" s="1"/>
      <c r="AR162" s="1"/>
      <c r="AS162" s="1"/>
      <c r="AT162" s="1"/>
      <c r="AU162" s="74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7.25" customHeight="1" x14ac:dyDescent="0.3">
      <c r="A163" s="100"/>
      <c r="B163" s="2"/>
      <c r="C163" s="85"/>
      <c r="D163" s="2"/>
      <c r="E163" s="37"/>
      <c r="F163" s="55"/>
      <c r="G163" s="1"/>
      <c r="H163" s="2"/>
      <c r="I163" s="1"/>
      <c r="J163" s="2"/>
      <c r="K163" s="2"/>
      <c r="L163" s="2"/>
      <c r="M163" s="2"/>
      <c r="N163" s="1"/>
      <c r="O163" s="1"/>
      <c r="P163" s="2"/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2"/>
      <c r="AN163" s="1"/>
      <c r="AO163" s="1"/>
      <c r="AP163" s="1"/>
      <c r="AQ163" s="1"/>
      <c r="AR163" s="1"/>
      <c r="AS163" s="1"/>
      <c r="AT163" s="1"/>
      <c r="AU163" s="74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7.25" customHeight="1" x14ac:dyDescent="0.3">
      <c r="A164" s="100"/>
      <c r="B164" s="2"/>
      <c r="C164" s="85"/>
      <c r="D164" s="2"/>
      <c r="E164" s="37"/>
      <c r="F164" s="55"/>
      <c r="G164" s="1"/>
      <c r="H164" s="2"/>
      <c r="I164" s="1"/>
      <c r="J164" s="2"/>
      <c r="K164" s="2"/>
      <c r="L164" s="2"/>
      <c r="M164" s="2"/>
      <c r="N164" s="1"/>
      <c r="O164" s="1"/>
      <c r="P164" s="2"/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2"/>
      <c r="AN164" s="1"/>
      <c r="AO164" s="1"/>
      <c r="AP164" s="1"/>
      <c r="AQ164" s="1"/>
      <c r="AR164" s="1"/>
      <c r="AS164" s="1"/>
      <c r="AT164" s="1"/>
      <c r="AU164" s="74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7.25" customHeight="1" x14ac:dyDescent="0.3">
      <c r="A165" s="100"/>
      <c r="B165" s="2"/>
      <c r="C165" s="85"/>
      <c r="D165" s="2"/>
      <c r="E165" s="37"/>
      <c r="F165" s="55"/>
      <c r="G165" s="1"/>
      <c r="H165" s="2"/>
      <c r="I165" s="1"/>
      <c r="J165" s="2"/>
      <c r="K165" s="2"/>
      <c r="L165" s="2"/>
      <c r="M165" s="2"/>
      <c r="N165" s="1"/>
      <c r="O165" s="1"/>
      <c r="P165" s="2"/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2"/>
      <c r="AN165" s="1"/>
      <c r="AO165" s="1"/>
      <c r="AP165" s="1"/>
      <c r="AQ165" s="1"/>
      <c r="AR165" s="1"/>
      <c r="AS165" s="1"/>
      <c r="AT165" s="1"/>
      <c r="AU165" s="74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7.25" customHeight="1" x14ac:dyDescent="0.3">
      <c r="A166" s="100"/>
      <c r="B166" s="2"/>
      <c r="C166" s="85"/>
      <c r="D166" s="2"/>
      <c r="E166" s="37"/>
      <c r="F166" s="55"/>
      <c r="G166" s="1"/>
      <c r="H166" s="2"/>
      <c r="I166" s="1"/>
      <c r="J166" s="2"/>
      <c r="K166" s="2"/>
      <c r="L166" s="2"/>
      <c r="M166" s="2"/>
      <c r="N166" s="1"/>
      <c r="O166" s="1"/>
      <c r="P166" s="2"/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2"/>
      <c r="AN166" s="1"/>
      <c r="AO166" s="1"/>
      <c r="AP166" s="1"/>
      <c r="AQ166" s="1"/>
      <c r="AR166" s="1"/>
      <c r="AS166" s="1"/>
      <c r="AT166" s="1"/>
      <c r="AU166" s="74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7.25" customHeight="1" x14ac:dyDescent="0.3">
      <c r="A167" s="100"/>
      <c r="B167" s="2"/>
      <c r="C167" s="85"/>
      <c r="D167" s="2"/>
      <c r="E167" s="37"/>
      <c r="F167" s="55"/>
      <c r="G167" s="1"/>
      <c r="H167" s="2"/>
      <c r="I167" s="1"/>
      <c r="J167" s="2"/>
      <c r="K167" s="2"/>
      <c r="L167" s="2"/>
      <c r="M167" s="2"/>
      <c r="N167" s="1"/>
      <c r="O167" s="1"/>
      <c r="P167" s="2"/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2"/>
      <c r="AN167" s="1"/>
      <c r="AO167" s="1"/>
      <c r="AP167" s="1"/>
      <c r="AQ167" s="1"/>
      <c r="AR167" s="1"/>
      <c r="AS167" s="1"/>
      <c r="AT167" s="1"/>
      <c r="AU167" s="74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7.25" customHeight="1" x14ac:dyDescent="0.3">
      <c r="A168" s="100"/>
      <c r="B168" s="2"/>
      <c r="C168" s="85"/>
      <c r="D168" s="2"/>
      <c r="E168" s="37"/>
      <c r="F168" s="55"/>
      <c r="G168" s="1"/>
      <c r="H168" s="2"/>
      <c r="I168" s="1"/>
      <c r="J168" s="2"/>
      <c r="K168" s="2"/>
      <c r="L168" s="2"/>
      <c r="M168" s="2"/>
      <c r="N168" s="1"/>
      <c r="O168" s="1"/>
      <c r="P168" s="2"/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2"/>
      <c r="AN168" s="1"/>
      <c r="AO168" s="1"/>
      <c r="AP168" s="1"/>
      <c r="AQ168" s="1"/>
      <c r="AR168" s="1"/>
      <c r="AS168" s="1"/>
      <c r="AT168" s="1"/>
      <c r="AU168" s="74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7.25" customHeight="1" x14ac:dyDescent="0.3">
      <c r="A169" s="100"/>
      <c r="B169" s="2"/>
      <c r="C169" s="85"/>
      <c r="D169" s="2"/>
      <c r="E169" s="37"/>
      <c r="F169" s="55"/>
      <c r="G169" s="1"/>
      <c r="H169" s="2"/>
      <c r="I169" s="1"/>
      <c r="J169" s="2"/>
      <c r="K169" s="2"/>
      <c r="L169" s="2"/>
      <c r="M169" s="2"/>
      <c r="N169" s="1"/>
      <c r="O169" s="1"/>
      <c r="P169" s="2"/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2"/>
      <c r="AN169" s="1"/>
      <c r="AO169" s="1"/>
      <c r="AP169" s="1"/>
      <c r="AQ169" s="1"/>
      <c r="AR169" s="1"/>
      <c r="AS169" s="1"/>
      <c r="AT169" s="1"/>
      <c r="AU169" s="74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7.25" customHeight="1" x14ac:dyDescent="0.3">
      <c r="A170" s="100"/>
      <c r="B170" s="2"/>
      <c r="C170" s="85"/>
      <c r="D170" s="2"/>
      <c r="E170" s="37"/>
      <c r="F170" s="55"/>
      <c r="G170" s="1"/>
      <c r="H170" s="2"/>
      <c r="I170" s="1"/>
      <c r="J170" s="2"/>
      <c r="K170" s="2"/>
      <c r="L170" s="2"/>
      <c r="M170" s="2"/>
      <c r="N170" s="1"/>
      <c r="O170" s="1"/>
      <c r="P170" s="2"/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2"/>
      <c r="AN170" s="1"/>
      <c r="AO170" s="1"/>
      <c r="AP170" s="1"/>
      <c r="AQ170" s="1"/>
      <c r="AR170" s="1"/>
      <c r="AS170" s="1"/>
      <c r="AT170" s="1"/>
      <c r="AU170" s="74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7.25" customHeight="1" x14ac:dyDescent="0.3">
      <c r="A171" s="100"/>
      <c r="B171" s="2"/>
      <c r="C171" s="85"/>
      <c r="D171" s="2"/>
      <c r="E171" s="37"/>
      <c r="F171" s="55"/>
      <c r="G171" s="1"/>
      <c r="H171" s="2"/>
      <c r="I171" s="1"/>
      <c r="J171" s="2"/>
      <c r="K171" s="2"/>
      <c r="L171" s="2"/>
      <c r="M171" s="2"/>
      <c r="N171" s="1"/>
      <c r="O171" s="1"/>
      <c r="P171" s="2"/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2"/>
      <c r="AN171" s="1"/>
      <c r="AO171" s="1"/>
      <c r="AP171" s="1"/>
      <c r="AQ171" s="1"/>
      <c r="AR171" s="1"/>
      <c r="AS171" s="1"/>
      <c r="AT171" s="1"/>
      <c r="AU171" s="74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7.25" customHeight="1" x14ac:dyDescent="0.3">
      <c r="A172" s="100"/>
      <c r="B172" s="2"/>
      <c r="C172" s="85"/>
      <c r="D172" s="2"/>
      <c r="E172" s="37"/>
      <c r="F172" s="55"/>
      <c r="G172" s="1"/>
      <c r="H172" s="2"/>
      <c r="I172" s="1"/>
      <c r="J172" s="2"/>
      <c r="K172" s="2"/>
      <c r="L172" s="2"/>
      <c r="M172" s="2"/>
      <c r="N172" s="1"/>
      <c r="O172" s="1"/>
      <c r="P172" s="2"/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2"/>
      <c r="AN172" s="1"/>
      <c r="AO172" s="1"/>
      <c r="AP172" s="1"/>
      <c r="AQ172" s="1"/>
      <c r="AR172" s="1"/>
      <c r="AS172" s="1"/>
      <c r="AT172" s="1"/>
      <c r="AU172" s="74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7.25" customHeight="1" x14ac:dyDescent="0.3">
      <c r="A173" s="100"/>
      <c r="B173" s="2"/>
      <c r="C173" s="85"/>
      <c r="D173" s="2"/>
      <c r="E173" s="37"/>
      <c r="F173" s="55"/>
      <c r="G173" s="1"/>
      <c r="H173" s="2"/>
      <c r="I173" s="1"/>
      <c r="J173" s="2"/>
      <c r="K173" s="2"/>
      <c r="L173" s="2"/>
      <c r="M173" s="2"/>
      <c r="N173" s="1"/>
      <c r="O173" s="1"/>
      <c r="P173" s="2"/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2"/>
      <c r="AN173" s="1"/>
      <c r="AO173" s="1"/>
      <c r="AP173" s="1"/>
      <c r="AQ173" s="1"/>
      <c r="AR173" s="1"/>
      <c r="AS173" s="1"/>
      <c r="AT173" s="1"/>
      <c r="AU173" s="74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7.25" customHeight="1" x14ac:dyDescent="0.3">
      <c r="A174" s="100"/>
      <c r="B174" s="2"/>
      <c r="C174" s="85"/>
      <c r="D174" s="2"/>
      <c r="E174" s="37"/>
      <c r="F174" s="55"/>
      <c r="G174" s="1"/>
      <c r="H174" s="2"/>
      <c r="I174" s="1"/>
      <c r="J174" s="2"/>
      <c r="K174" s="2"/>
      <c r="L174" s="2"/>
      <c r="M174" s="2"/>
      <c r="N174" s="1"/>
      <c r="O174" s="1"/>
      <c r="P174" s="2"/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2"/>
      <c r="AN174" s="1"/>
      <c r="AO174" s="1"/>
      <c r="AP174" s="1"/>
      <c r="AQ174" s="1"/>
      <c r="AR174" s="1"/>
      <c r="AS174" s="1"/>
      <c r="AT174" s="1"/>
      <c r="AU174" s="74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7.25" customHeight="1" x14ac:dyDescent="0.3">
      <c r="A175" s="100"/>
      <c r="B175" s="2"/>
      <c r="C175" s="85"/>
      <c r="D175" s="2"/>
      <c r="E175" s="37"/>
      <c r="F175" s="55"/>
      <c r="G175" s="1"/>
      <c r="H175" s="2"/>
      <c r="I175" s="1"/>
      <c r="J175" s="2"/>
      <c r="K175" s="2"/>
      <c r="L175" s="2"/>
      <c r="M175" s="2"/>
      <c r="N175" s="1"/>
      <c r="O175" s="1"/>
      <c r="P175" s="2"/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2"/>
      <c r="AN175" s="1"/>
      <c r="AO175" s="1"/>
      <c r="AP175" s="1"/>
      <c r="AQ175" s="1"/>
      <c r="AR175" s="1"/>
      <c r="AS175" s="1"/>
      <c r="AT175" s="1"/>
      <c r="AU175" s="74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7.25" customHeight="1" x14ac:dyDescent="0.3">
      <c r="A176" s="100"/>
      <c r="B176" s="2"/>
      <c r="C176" s="85"/>
      <c r="D176" s="2"/>
      <c r="E176" s="37"/>
      <c r="F176" s="55"/>
      <c r="G176" s="1"/>
      <c r="H176" s="2"/>
      <c r="I176" s="1"/>
      <c r="J176" s="2"/>
      <c r="K176" s="2"/>
      <c r="L176" s="2"/>
      <c r="M176" s="2"/>
      <c r="N176" s="1"/>
      <c r="O176" s="1"/>
      <c r="P176" s="2"/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2"/>
      <c r="AN176" s="1"/>
      <c r="AO176" s="1"/>
      <c r="AP176" s="1"/>
      <c r="AQ176" s="1"/>
      <c r="AR176" s="1"/>
      <c r="AS176" s="1"/>
      <c r="AT176" s="1"/>
      <c r="AU176" s="74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7.25" customHeight="1" x14ac:dyDescent="0.3">
      <c r="A177" s="100"/>
      <c r="B177" s="2"/>
      <c r="C177" s="85"/>
      <c r="D177" s="2"/>
      <c r="E177" s="37"/>
      <c r="F177" s="55"/>
      <c r="G177" s="1"/>
      <c r="H177" s="2"/>
      <c r="I177" s="1"/>
      <c r="J177" s="2"/>
      <c r="K177" s="2"/>
      <c r="L177" s="2"/>
      <c r="M177" s="2"/>
      <c r="N177" s="1"/>
      <c r="O177" s="1"/>
      <c r="P177" s="2"/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2"/>
      <c r="AN177" s="1"/>
      <c r="AO177" s="1"/>
      <c r="AP177" s="1"/>
      <c r="AQ177" s="1"/>
      <c r="AR177" s="1"/>
      <c r="AS177" s="1"/>
      <c r="AT177" s="1"/>
      <c r="AU177" s="74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7.25" customHeight="1" x14ac:dyDescent="0.3">
      <c r="A178" s="100"/>
      <c r="B178" s="2"/>
      <c r="C178" s="85"/>
      <c r="D178" s="2"/>
      <c r="E178" s="37"/>
      <c r="F178" s="55"/>
      <c r="G178" s="1"/>
      <c r="H178" s="2"/>
      <c r="I178" s="1"/>
      <c r="J178" s="2"/>
      <c r="K178" s="2"/>
      <c r="L178" s="2"/>
      <c r="M178" s="2"/>
      <c r="N178" s="1"/>
      <c r="O178" s="1"/>
      <c r="P178" s="2"/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2"/>
      <c r="AN178" s="1"/>
      <c r="AO178" s="1"/>
      <c r="AP178" s="1"/>
      <c r="AQ178" s="1"/>
      <c r="AR178" s="1"/>
      <c r="AS178" s="1"/>
      <c r="AT178" s="1"/>
      <c r="AU178" s="74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7.25" customHeight="1" x14ac:dyDescent="0.3">
      <c r="A179" s="100"/>
      <c r="B179" s="2"/>
      <c r="C179" s="85"/>
      <c r="D179" s="2"/>
      <c r="E179" s="37"/>
      <c r="F179" s="55"/>
      <c r="G179" s="1"/>
      <c r="H179" s="2"/>
      <c r="I179" s="1"/>
      <c r="J179" s="2"/>
      <c r="K179" s="2"/>
      <c r="L179" s="2"/>
      <c r="M179" s="2"/>
      <c r="N179" s="1"/>
      <c r="O179" s="1"/>
      <c r="P179" s="2"/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2"/>
      <c r="AN179" s="1"/>
      <c r="AO179" s="1"/>
      <c r="AP179" s="1"/>
      <c r="AQ179" s="1"/>
      <c r="AR179" s="1"/>
      <c r="AS179" s="1"/>
      <c r="AT179" s="1"/>
      <c r="AU179" s="74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7.25" customHeight="1" x14ac:dyDescent="0.3">
      <c r="A180" s="100"/>
      <c r="B180" s="2"/>
      <c r="C180" s="85"/>
      <c r="D180" s="2"/>
      <c r="E180" s="37"/>
      <c r="F180" s="55"/>
      <c r="G180" s="1"/>
      <c r="H180" s="2"/>
      <c r="I180" s="1"/>
      <c r="J180" s="2"/>
      <c r="K180" s="2"/>
      <c r="L180" s="2"/>
      <c r="M180" s="2"/>
      <c r="N180" s="1"/>
      <c r="O180" s="1"/>
      <c r="P180" s="2"/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2"/>
      <c r="AN180" s="1"/>
      <c r="AO180" s="1"/>
      <c r="AP180" s="1"/>
      <c r="AQ180" s="1"/>
      <c r="AR180" s="1"/>
      <c r="AS180" s="1"/>
      <c r="AT180" s="1"/>
      <c r="AU180" s="74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7.25" customHeight="1" x14ac:dyDescent="0.3">
      <c r="A181" s="100"/>
      <c r="B181" s="2"/>
      <c r="C181" s="85"/>
      <c r="D181" s="2"/>
      <c r="E181" s="37"/>
      <c r="F181" s="55"/>
      <c r="G181" s="1"/>
      <c r="H181" s="2"/>
      <c r="I181" s="1"/>
      <c r="J181" s="2"/>
      <c r="K181" s="2"/>
      <c r="L181" s="2"/>
      <c r="M181" s="2"/>
      <c r="N181" s="1"/>
      <c r="O181" s="1"/>
      <c r="P181" s="2"/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2"/>
      <c r="AN181" s="1"/>
      <c r="AO181" s="1"/>
      <c r="AP181" s="1"/>
      <c r="AQ181" s="1"/>
      <c r="AR181" s="1"/>
      <c r="AS181" s="1"/>
      <c r="AT181" s="1"/>
      <c r="AU181" s="74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7.25" customHeight="1" x14ac:dyDescent="0.3">
      <c r="A182" s="100"/>
      <c r="B182" s="2"/>
      <c r="C182" s="85"/>
      <c r="D182" s="2"/>
      <c r="E182" s="37"/>
      <c r="F182" s="55"/>
      <c r="G182" s="1"/>
      <c r="H182" s="2"/>
      <c r="I182" s="1"/>
      <c r="J182" s="2"/>
      <c r="K182" s="2"/>
      <c r="L182" s="2"/>
      <c r="M182" s="2"/>
      <c r="N182" s="1"/>
      <c r="O182" s="1"/>
      <c r="P182" s="2"/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2"/>
      <c r="AN182" s="1"/>
      <c r="AO182" s="1"/>
      <c r="AP182" s="1"/>
      <c r="AQ182" s="1"/>
      <c r="AR182" s="1"/>
      <c r="AS182" s="1"/>
      <c r="AT182" s="1"/>
      <c r="AU182" s="74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7.25" customHeight="1" x14ac:dyDescent="0.3">
      <c r="A183" s="100"/>
      <c r="B183" s="2"/>
      <c r="C183" s="85"/>
      <c r="D183" s="2"/>
      <c r="E183" s="37"/>
      <c r="F183" s="55"/>
      <c r="G183" s="1"/>
      <c r="H183" s="2"/>
      <c r="I183" s="1"/>
      <c r="J183" s="2"/>
      <c r="K183" s="2"/>
      <c r="L183" s="2"/>
      <c r="M183" s="2"/>
      <c r="N183" s="1"/>
      <c r="O183" s="1"/>
      <c r="P183" s="2"/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2"/>
      <c r="AN183" s="1"/>
      <c r="AO183" s="1"/>
      <c r="AP183" s="1"/>
      <c r="AQ183" s="1"/>
      <c r="AR183" s="1"/>
      <c r="AS183" s="1"/>
      <c r="AT183" s="1"/>
      <c r="AU183" s="74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7.25" customHeight="1" x14ac:dyDescent="0.3">
      <c r="A184" s="100"/>
      <c r="B184" s="2"/>
      <c r="C184" s="85"/>
      <c r="D184" s="2"/>
      <c r="E184" s="37"/>
      <c r="F184" s="55"/>
      <c r="G184" s="1"/>
      <c r="H184" s="2"/>
      <c r="I184" s="1"/>
      <c r="J184" s="2"/>
      <c r="K184" s="2"/>
      <c r="L184" s="2"/>
      <c r="M184" s="2"/>
      <c r="N184" s="1"/>
      <c r="O184" s="1"/>
      <c r="P184" s="2"/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2"/>
      <c r="AN184" s="1"/>
      <c r="AO184" s="1"/>
      <c r="AP184" s="1"/>
      <c r="AQ184" s="1"/>
      <c r="AR184" s="1"/>
      <c r="AS184" s="1"/>
      <c r="AT184" s="1"/>
      <c r="AU184" s="74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7.25" customHeight="1" x14ac:dyDescent="0.3">
      <c r="A185" s="100"/>
      <c r="B185" s="2"/>
      <c r="C185" s="85"/>
      <c r="D185" s="2"/>
      <c r="E185" s="37"/>
      <c r="F185" s="55"/>
      <c r="G185" s="1"/>
      <c r="H185" s="2"/>
      <c r="I185" s="1"/>
      <c r="J185" s="2"/>
      <c r="K185" s="2"/>
      <c r="L185" s="2"/>
      <c r="M185" s="2"/>
      <c r="N185" s="1"/>
      <c r="O185" s="1"/>
      <c r="P185" s="2"/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2"/>
      <c r="AN185" s="1"/>
      <c r="AO185" s="1"/>
      <c r="AP185" s="1"/>
      <c r="AQ185" s="1"/>
      <c r="AR185" s="1"/>
      <c r="AS185" s="1"/>
      <c r="AT185" s="1"/>
      <c r="AU185" s="74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7.25" customHeight="1" x14ac:dyDescent="0.3">
      <c r="A186" s="100"/>
      <c r="B186" s="2"/>
      <c r="C186" s="85"/>
      <c r="D186" s="2"/>
      <c r="E186" s="37"/>
      <c r="F186" s="55"/>
      <c r="G186" s="1"/>
      <c r="H186" s="2"/>
      <c r="I186" s="1"/>
      <c r="J186" s="2"/>
      <c r="K186" s="2"/>
      <c r="L186" s="2"/>
      <c r="M186" s="2"/>
      <c r="N186" s="1"/>
      <c r="O186" s="1"/>
      <c r="P186" s="2"/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2"/>
      <c r="AN186" s="1"/>
      <c r="AO186" s="1"/>
      <c r="AP186" s="1"/>
      <c r="AQ186" s="1"/>
      <c r="AR186" s="1"/>
      <c r="AS186" s="1"/>
      <c r="AT186" s="1"/>
      <c r="AU186" s="74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7.25" customHeight="1" x14ac:dyDescent="0.3">
      <c r="A187" s="100"/>
      <c r="B187" s="2"/>
      <c r="C187" s="85"/>
      <c r="D187" s="2"/>
      <c r="E187" s="37"/>
      <c r="F187" s="55"/>
      <c r="G187" s="1"/>
      <c r="H187" s="2"/>
      <c r="I187" s="1"/>
      <c r="J187" s="2"/>
      <c r="K187" s="2"/>
      <c r="L187" s="2"/>
      <c r="M187" s="2"/>
      <c r="N187" s="1"/>
      <c r="O187" s="1"/>
      <c r="P187" s="2"/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2"/>
      <c r="AN187" s="1"/>
      <c r="AO187" s="1"/>
      <c r="AP187" s="1"/>
      <c r="AQ187" s="1"/>
      <c r="AR187" s="1"/>
      <c r="AS187" s="1"/>
      <c r="AT187" s="1"/>
      <c r="AU187" s="74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7.25" customHeight="1" x14ac:dyDescent="0.3">
      <c r="A188" s="100"/>
      <c r="B188" s="2"/>
      <c r="C188" s="85"/>
      <c r="D188" s="2"/>
      <c r="E188" s="37"/>
      <c r="F188" s="55"/>
      <c r="G188" s="1"/>
      <c r="H188" s="2"/>
      <c r="I188" s="1"/>
      <c r="J188" s="2"/>
      <c r="K188" s="2"/>
      <c r="L188" s="2"/>
      <c r="M188" s="2"/>
      <c r="N188" s="1"/>
      <c r="O188" s="1"/>
      <c r="P188" s="2"/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2"/>
      <c r="AN188" s="1"/>
      <c r="AO188" s="1"/>
      <c r="AP188" s="1"/>
      <c r="AQ188" s="1"/>
      <c r="AR188" s="1"/>
      <c r="AS188" s="1"/>
      <c r="AT188" s="1"/>
      <c r="AU188" s="74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7.25" customHeight="1" x14ac:dyDescent="0.3">
      <c r="A189" s="100"/>
      <c r="B189" s="2"/>
      <c r="C189" s="85"/>
      <c r="D189" s="2"/>
      <c r="E189" s="37"/>
      <c r="F189" s="55"/>
      <c r="G189" s="1"/>
      <c r="H189" s="2"/>
      <c r="I189" s="1"/>
      <c r="J189" s="2"/>
      <c r="K189" s="2"/>
      <c r="L189" s="2"/>
      <c r="M189" s="2"/>
      <c r="N189" s="1"/>
      <c r="O189" s="1"/>
      <c r="P189" s="2"/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2"/>
      <c r="AN189" s="1"/>
      <c r="AO189" s="1"/>
      <c r="AP189" s="1"/>
      <c r="AQ189" s="1"/>
      <c r="AR189" s="1"/>
      <c r="AS189" s="1"/>
      <c r="AT189" s="1"/>
      <c r="AU189" s="74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7.25" customHeight="1" x14ac:dyDescent="0.3">
      <c r="A190" s="100"/>
      <c r="B190" s="2"/>
      <c r="C190" s="85"/>
      <c r="D190" s="2"/>
      <c r="E190" s="37"/>
      <c r="F190" s="55"/>
      <c r="G190" s="1"/>
      <c r="H190" s="2"/>
      <c r="I190" s="1"/>
      <c r="J190" s="2"/>
      <c r="K190" s="2"/>
      <c r="L190" s="2"/>
      <c r="M190" s="2"/>
      <c r="N190" s="1"/>
      <c r="O190" s="1"/>
      <c r="P190" s="2"/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2"/>
      <c r="AN190" s="1"/>
      <c r="AO190" s="1"/>
      <c r="AP190" s="1"/>
      <c r="AQ190" s="1"/>
      <c r="AR190" s="1"/>
      <c r="AS190" s="1"/>
      <c r="AT190" s="1"/>
      <c r="AU190" s="74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7.25" customHeight="1" x14ac:dyDescent="0.3">
      <c r="A191" s="100"/>
      <c r="B191" s="2"/>
      <c r="C191" s="85"/>
      <c r="D191" s="2"/>
      <c r="E191" s="37"/>
      <c r="F191" s="55"/>
      <c r="G191" s="1"/>
      <c r="H191" s="2"/>
      <c r="I191" s="1"/>
      <c r="J191" s="2"/>
      <c r="K191" s="2"/>
      <c r="L191" s="2"/>
      <c r="M191" s="2"/>
      <c r="N191" s="1"/>
      <c r="O191" s="1"/>
      <c r="P191" s="2"/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2"/>
      <c r="AN191" s="1"/>
      <c r="AO191" s="1"/>
      <c r="AP191" s="1"/>
      <c r="AQ191" s="1"/>
      <c r="AR191" s="1"/>
      <c r="AS191" s="1"/>
      <c r="AT191" s="1"/>
      <c r="AU191" s="74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7.25" customHeight="1" x14ac:dyDescent="0.3">
      <c r="A192" s="100"/>
      <c r="B192" s="2"/>
      <c r="C192" s="85"/>
      <c r="D192" s="2"/>
      <c r="E192" s="37"/>
      <c r="F192" s="55"/>
      <c r="G192" s="1"/>
      <c r="H192" s="2"/>
      <c r="I192" s="1"/>
      <c r="J192" s="2"/>
      <c r="K192" s="2"/>
      <c r="L192" s="2"/>
      <c r="M192" s="2"/>
      <c r="N192" s="1"/>
      <c r="O192" s="1"/>
      <c r="P192" s="2"/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2"/>
      <c r="AN192" s="1"/>
      <c r="AO192" s="1"/>
      <c r="AP192" s="1"/>
      <c r="AQ192" s="1"/>
      <c r="AR192" s="1"/>
      <c r="AS192" s="1"/>
      <c r="AT192" s="1"/>
      <c r="AU192" s="74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7.25" customHeight="1" x14ac:dyDescent="0.3">
      <c r="A193" s="100"/>
      <c r="B193" s="2"/>
      <c r="C193" s="85"/>
      <c r="D193" s="2"/>
      <c r="E193" s="37"/>
      <c r="F193" s="55"/>
      <c r="G193" s="1"/>
      <c r="H193" s="2"/>
      <c r="I193" s="1"/>
      <c r="J193" s="2"/>
      <c r="K193" s="2"/>
      <c r="L193" s="2"/>
      <c r="M193" s="2"/>
      <c r="N193" s="1"/>
      <c r="O193" s="1"/>
      <c r="P193" s="2"/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2"/>
      <c r="AN193" s="1"/>
      <c r="AO193" s="1"/>
      <c r="AP193" s="1"/>
      <c r="AQ193" s="1"/>
      <c r="AR193" s="1"/>
      <c r="AS193" s="1"/>
      <c r="AT193" s="1"/>
      <c r="AU193" s="74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7.25" customHeight="1" x14ac:dyDescent="0.3">
      <c r="A194" s="100"/>
      <c r="B194" s="2"/>
      <c r="C194" s="85"/>
      <c r="D194" s="2"/>
      <c r="E194" s="37"/>
      <c r="F194" s="55"/>
      <c r="G194" s="1"/>
      <c r="H194" s="2"/>
      <c r="I194" s="1"/>
      <c r="J194" s="2"/>
      <c r="K194" s="2"/>
      <c r="L194" s="2"/>
      <c r="M194" s="2"/>
      <c r="N194" s="1"/>
      <c r="O194" s="1"/>
      <c r="P194" s="2"/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2"/>
      <c r="AN194" s="1"/>
      <c r="AO194" s="1"/>
      <c r="AP194" s="1"/>
      <c r="AQ194" s="1"/>
      <c r="AR194" s="1"/>
      <c r="AS194" s="1"/>
      <c r="AT194" s="1"/>
      <c r="AU194" s="74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7.25" customHeight="1" x14ac:dyDescent="0.3">
      <c r="A195" s="100"/>
      <c r="B195" s="2"/>
      <c r="C195" s="85"/>
      <c r="D195" s="2"/>
      <c r="E195" s="37"/>
      <c r="F195" s="55"/>
      <c r="G195" s="1"/>
      <c r="H195" s="2"/>
      <c r="I195" s="1"/>
      <c r="J195" s="2"/>
      <c r="K195" s="2"/>
      <c r="L195" s="2"/>
      <c r="M195" s="2"/>
      <c r="N195" s="1"/>
      <c r="O195" s="1"/>
      <c r="P195" s="2"/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2"/>
      <c r="AN195" s="1"/>
      <c r="AO195" s="1"/>
      <c r="AP195" s="1"/>
      <c r="AQ195" s="1"/>
      <c r="AR195" s="1"/>
      <c r="AS195" s="1"/>
      <c r="AT195" s="1"/>
      <c r="AU195" s="74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7.25" customHeight="1" x14ac:dyDescent="0.3">
      <c r="A196" s="100"/>
      <c r="B196" s="2"/>
      <c r="C196" s="85"/>
      <c r="D196" s="2"/>
      <c r="E196" s="37"/>
      <c r="F196" s="55"/>
      <c r="G196" s="1"/>
      <c r="H196" s="2"/>
      <c r="I196" s="1"/>
      <c r="J196" s="2"/>
      <c r="K196" s="2"/>
      <c r="L196" s="2"/>
      <c r="M196" s="2"/>
      <c r="N196" s="1"/>
      <c r="O196" s="1"/>
      <c r="P196" s="2"/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2"/>
      <c r="AN196" s="1"/>
      <c r="AO196" s="1"/>
      <c r="AP196" s="1"/>
      <c r="AQ196" s="1"/>
      <c r="AR196" s="1"/>
      <c r="AS196" s="1"/>
      <c r="AT196" s="1"/>
      <c r="AU196" s="74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7.25" customHeight="1" x14ac:dyDescent="0.3">
      <c r="A197" s="100"/>
      <c r="B197" s="2"/>
      <c r="C197" s="85"/>
      <c r="D197" s="2"/>
      <c r="E197" s="37"/>
      <c r="F197" s="55"/>
      <c r="G197" s="1"/>
      <c r="H197" s="2"/>
      <c r="I197" s="1"/>
      <c r="J197" s="2"/>
      <c r="K197" s="2"/>
      <c r="L197" s="2"/>
      <c r="M197" s="2"/>
      <c r="N197" s="1"/>
      <c r="O197" s="1"/>
      <c r="P197" s="2"/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2"/>
      <c r="AN197" s="1"/>
      <c r="AO197" s="1"/>
      <c r="AP197" s="1"/>
      <c r="AQ197" s="1"/>
      <c r="AR197" s="1"/>
      <c r="AS197" s="1"/>
      <c r="AT197" s="1"/>
      <c r="AU197" s="74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7.25" customHeight="1" x14ac:dyDescent="0.3">
      <c r="A198" s="100"/>
      <c r="B198" s="2"/>
      <c r="C198" s="85"/>
      <c r="D198" s="2"/>
      <c r="E198" s="37"/>
      <c r="F198" s="55"/>
      <c r="G198" s="1"/>
      <c r="H198" s="2"/>
      <c r="I198" s="1"/>
      <c r="J198" s="2"/>
      <c r="K198" s="2"/>
      <c r="L198" s="2"/>
      <c r="M198" s="2"/>
      <c r="N198" s="1"/>
      <c r="O198" s="1"/>
      <c r="P198" s="2"/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2"/>
      <c r="AN198" s="1"/>
      <c r="AO198" s="1"/>
      <c r="AP198" s="1"/>
      <c r="AQ198" s="1"/>
      <c r="AR198" s="1"/>
      <c r="AS198" s="1"/>
      <c r="AT198" s="1"/>
      <c r="AU198" s="74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7.25" customHeight="1" x14ac:dyDescent="0.3">
      <c r="A199" s="100"/>
      <c r="B199" s="2"/>
      <c r="C199" s="85"/>
      <c r="D199" s="2"/>
      <c r="E199" s="37"/>
      <c r="F199" s="55"/>
      <c r="G199" s="1"/>
      <c r="H199" s="2"/>
      <c r="I199" s="1"/>
      <c r="J199" s="2"/>
      <c r="K199" s="2"/>
      <c r="L199" s="2"/>
      <c r="M199" s="2"/>
      <c r="N199" s="1"/>
      <c r="O199" s="1"/>
      <c r="P199" s="2"/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2"/>
      <c r="AN199" s="1"/>
      <c r="AO199" s="1"/>
      <c r="AP199" s="1"/>
      <c r="AQ199" s="1"/>
      <c r="AR199" s="1"/>
      <c r="AS199" s="1"/>
      <c r="AT199" s="1"/>
      <c r="AU199" s="74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7.25" customHeight="1" x14ac:dyDescent="0.3">
      <c r="A200" s="100"/>
      <c r="B200" s="2"/>
      <c r="C200" s="85"/>
      <c r="D200" s="2"/>
      <c r="E200" s="37"/>
      <c r="F200" s="55"/>
      <c r="G200" s="1"/>
      <c r="H200" s="2"/>
      <c r="I200" s="1"/>
      <c r="J200" s="2"/>
      <c r="K200" s="2"/>
      <c r="L200" s="2"/>
      <c r="M200" s="2"/>
      <c r="N200" s="1"/>
      <c r="O200" s="1"/>
      <c r="P200" s="2"/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2"/>
      <c r="AN200" s="1"/>
      <c r="AO200" s="1"/>
      <c r="AP200" s="1"/>
      <c r="AQ200" s="1"/>
      <c r="AR200" s="1"/>
      <c r="AS200" s="1"/>
      <c r="AT200" s="1"/>
      <c r="AU200" s="74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7.25" customHeight="1" x14ac:dyDescent="0.3">
      <c r="A201" s="100"/>
      <c r="B201" s="2"/>
      <c r="C201" s="85"/>
      <c r="D201" s="2"/>
      <c r="E201" s="37"/>
      <c r="F201" s="55"/>
      <c r="G201" s="1"/>
      <c r="H201" s="2"/>
      <c r="I201" s="1"/>
      <c r="J201" s="2"/>
      <c r="K201" s="2"/>
      <c r="L201" s="2"/>
      <c r="M201" s="2"/>
      <c r="N201" s="1"/>
      <c r="O201" s="1"/>
      <c r="P201" s="2"/>
      <c r="Q201" s="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2"/>
      <c r="AN201" s="1"/>
      <c r="AO201" s="1"/>
      <c r="AP201" s="1"/>
      <c r="AQ201" s="1"/>
      <c r="AR201" s="1"/>
      <c r="AS201" s="1"/>
      <c r="AT201" s="1"/>
      <c r="AU201" s="74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7.25" customHeight="1" x14ac:dyDescent="0.3">
      <c r="A202" s="100"/>
      <c r="B202" s="2"/>
      <c r="C202" s="85"/>
      <c r="D202" s="2"/>
      <c r="E202" s="37"/>
      <c r="F202" s="55"/>
      <c r="G202" s="1"/>
      <c r="H202" s="2"/>
      <c r="I202" s="1"/>
      <c r="J202" s="2"/>
      <c r="K202" s="2"/>
      <c r="L202" s="2"/>
      <c r="M202" s="2"/>
      <c r="N202" s="1"/>
      <c r="O202" s="1"/>
      <c r="P202" s="2"/>
      <c r="Q202" s="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2"/>
      <c r="AN202" s="1"/>
      <c r="AO202" s="1"/>
      <c r="AP202" s="1"/>
      <c r="AQ202" s="1"/>
      <c r="AR202" s="1"/>
      <c r="AS202" s="1"/>
      <c r="AT202" s="1"/>
      <c r="AU202" s="74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7.25" customHeight="1" x14ac:dyDescent="0.3">
      <c r="A203" s="100"/>
      <c r="B203" s="2"/>
      <c r="C203" s="85"/>
      <c r="D203" s="2"/>
      <c r="E203" s="37"/>
      <c r="F203" s="55"/>
      <c r="G203" s="1"/>
      <c r="H203" s="2"/>
      <c r="I203" s="1"/>
      <c r="J203" s="2"/>
      <c r="K203" s="2"/>
      <c r="L203" s="2"/>
      <c r="M203" s="2"/>
      <c r="N203" s="1"/>
      <c r="O203" s="1"/>
      <c r="P203" s="2"/>
      <c r="Q203" s="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2"/>
      <c r="AN203" s="1"/>
      <c r="AO203" s="1"/>
      <c r="AP203" s="1"/>
      <c r="AQ203" s="1"/>
      <c r="AR203" s="1"/>
      <c r="AS203" s="1"/>
      <c r="AT203" s="1"/>
      <c r="AU203" s="74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7.25" customHeight="1" x14ac:dyDescent="0.3">
      <c r="A204" s="100"/>
      <c r="B204" s="2"/>
      <c r="C204" s="85"/>
      <c r="D204" s="2"/>
      <c r="E204" s="37"/>
      <c r="F204" s="55"/>
      <c r="G204" s="1"/>
      <c r="H204" s="2"/>
      <c r="I204" s="1"/>
      <c r="J204" s="2"/>
      <c r="K204" s="2"/>
      <c r="L204" s="2"/>
      <c r="M204" s="2"/>
      <c r="N204" s="1"/>
      <c r="O204" s="1"/>
      <c r="P204" s="2"/>
      <c r="Q204" s="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2"/>
      <c r="AN204" s="1"/>
      <c r="AO204" s="1"/>
      <c r="AP204" s="1"/>
      <c r="AQ204" s="1"/>
      <c r="AR204" s="1"/>
      <c r="AS204" s="1"/>
      <c r="AT204" s="1"/>
      <c r="AU204" s="74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7.25" customHeight="1" x14ac:dyDescent="0.3">
      <c r="A205" s="100"/>
      <c r="B205" s="2"/>
      <c r="C205" s="85"/>
      <c r="D205" s="2"/>
      <c r="E205" s="37"/>
      <c r="F205" s="55"/>
      <c r="G205" s="1"/>
      <c r="H205" s="2"/>
      <c r="I205" s="1"/>
      <c r="J205" s="2"/>
      <c r="K205" s="2"/>
      <c r="L205" s="2"/>
      <c r="M205" s="2"/>
      <c r="N205" s="1"/>
      <c r="O205" s="1"/>
      <c r="P205" s="2"/>
      <c r="Q205" s="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2"/>
      <c r="AN205" s="1"/>
      <c r="AO205" s="1"/>
      <c r="AP205" s="1"/>
      <c r="AQ205" s="1"/>
      <c r="AR205" s="1"/>
      <c r="AS205" s="1"/>
      <c r="AT205" s="1"/>
      <c r="AU205" s="74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7.25" customHeight="1" x14ac:dyDescent="0.3">
      <c r="A206" s="100"/>
      <c r="B206" s="2"/>
      <c r="C206" s="85"/>
      <c r="D206" s="2"/>
      <c r="E206" s="37"/>
      <c r="F206" s="55"/>
      <c r="G206" s="1"/>
      <c r="H206" s="2"/>
      <c r="I206" s="1"/>
      <c r="J206" s="2"/>
      <c r="K206" s="2"/>
      <c r="L206" s="2"/>
      <c r="M206" s="2"/>
      <c r="N206" s="1"/>
      <c r="O206" s="1"/>
      <c r="P206" s="2"/>
      <c r="Q206" s="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2"/>
      <c r="AN206" s="1"/>
      <c r="AO206" s="1"/>
      <c r="AP206" s="1"/>
      <c r="AQ206" s="1"/>
      <c r="AR206" s="1"/>
      <c r="AS206" s="1"/>
      <c r="AT206" s="1"/>
      <c r="AU206" s="74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7.25" customHeight="1" x14ac:dyDescent="0.3">
      <c r="A207" s="100"/>
      <c r="B207" s="2"/>
      <c r="C207" s="85"/>
      <c r="D207" s="2"/>
      <c r="E207" s="37"/>
      <c r="F207" s="55"/>
      <c r="G207" s="1"/>
      <c r="H207" s="2"/>
      <c r="I207" s="1"/>
      <c r="J207" s="2"/>
      <c r="K207" s="2"/>
      <c r="L207" s="2"/>
      <c r="M207" s="2"/>
      <c r="N207" s="1"/>
      <c r="O207" s="1"/>
      <c r="P207" s="2"/>
      <c r="Q207" s="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2"/>
      <c r="AN207" s="1"/>
      <c r="AO207" s="1"/>
      <c r="AP207" s="1"/>
      <c r="AQ207" s="1"/>
      <c r="AR207" s="1"/>
      <c r="AS207" s="1"/>
      <c r="AT207" s="1"/>
      <c r="AU207" s="74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7.25" customHeight="1" x14ac:dyDescent="0.3">
      <c r="A208" s="100"/>
      <c r="B208" s="2"/>
      <c r="C208" s="85"/>
      <c r="D208" s="2"/>
      <c r="E208" s="37"/>
      <c r="F208" s="55"/>
      <c r="G208" s="1"/>
      <c r="H208" s="2"/>
      <c r="I208" s="1"/>
      <c r="J208" s="2"/>
      <c r="K208" s="2"/>
      <c r="L208" s="2"/>
      <c r="M208" s="2"/>
      <c r="N208" s="1"/>
      <c r="O208" s="1"/>
      <c r="P208" s="2"/>
      <c r="Q208" s="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2"/>
      <c r="AN208" s="1"/>
      <c r="AO208" s="1"/>
      <c r="AP208" s="1"/>
      <c r="AQ208" s="1"/>
      <c r="AR208" s="1"/>
      <c r="AS208" s="1"/>
      <c r="AT208" s="1"/>
      <c r="AU208" s="74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7.25" customHeight="1" x14ac:dyDescent="0.3">
      <c r="A209" s="100"/>
      <c r="B209" s="2"/>
      <c r="C209" s="85"/>
      <c r="D209" s="2"/>
      <c r="E209" s="37"/>
      <c r="F209" s="55"/>
      <c r="G209" s="1"/>
      <c r="H209" s="2"/>
      <c r="I209" s="1"/>
      <c r="J209" s="2"/>
      <c r="K209" s="2"/>
      <c r="L209" s="2"/>
      <c r="M209" s="2"/>
      <c r="N209" s="1"/>
      <c r="O209" s="1"/>
      <c r="P209" s="2"/>
      <c r="Q209" s="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2"/>
      <c r="AN209" s="1"/>
      <c r="AO209" s="1"/>
      <c r="AP209" s="1"/>
      <c r="AQ209" s="1"/>
      <c r="AR209" s="1"/>
      <c r="AS209" s="1"/>
      <c r="AT209" s="1"/>
      <c r="AU209" s="74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7.25" customHeight="1" x14ac:dyDescent="0.3">
      <c r="A210" s="100"/>
      <c r="B210" s="2"/>
      <c r="C210" s="85"/>
      <c r="D210" s="2"/>
      <c r="E210" s="37"/>
      <c r="F210" s="55"/>
      <c r="G210" s="1"/>
      <c r="H210" s="2"/>
      <c r="I210" s="1"/>
      <c r="J210" s="2"/>
      <c r="K210" s="2"/>
      <c r="L210" s="2"/>
      <c r="M210" s="2"/>
      <c r="N210" s="1"/>
      <c r="O210" s="1"/>
      <c r="P210" s="2"/>
      <c r="Q210" s="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2"/>
      <c r="AN210" s="1"/>
      <c r="AO210" s="1"/>
      <c r="AP210" s="1"/>
      <c r="AQ210" s="1"/>
      <c r="AR210" s="1"/>
      <c r="AS210" s="1"/>
      <c r="AT210" s="1"/>
      <c r="AU210" s="74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7.25" customHeight="1" x14ac:dyDescent="0.3">
      <c r="A211" s="100"/>
      <c r="B211" s="2"/>
      <c r="C211" s="85"/>
      <c r="D211" s="2"/>
      <c r="E211" s="37"/>
      <c r="F211" s="55"/>
      <c r="G211" s="1"/>
      <c r="H211" s="2"/>
      <c r="I211" s="1"/>
      <c r="J211" s="2"/>
      <c r="K211" s="2"/>
      <c r="L211" s="2"/>
      <c r="M211" s="2"/>
      <c r="N211" s="1"/>
      <c r="O211" s="1"/>
      <c r="P211" s="2"/>
      <c r="Q211" s="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2"/>
      <c r="AN211" s="1"/>
      <c r="AO211" s="1"/>
      <c r="AP211" s="1"/>
      <c r="AQ211" s="1"/>
      <c r="AR211" s="1"/>
      <c r="AS211" s="1"/>
      <c r="AT211" s="1"/>
      <c r="AU211" s="74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7.25" customHeight="1" x14ac:dyDescent="0.3">
      <c r="A212" s="100"/>
      <c r="B212" s="2"/>
      <c r="C212" s="85"/>
      <c r="D212" s="2"/>
      <c r="E212" s="37"/>
      <c r="F212" s="55"/>
      <c r="G212" s="1"/>
      <c r="H212" s="2"/>
      <c r="I212" s="1"/>
      <c r="J212" s="2"/>
      <c r="K212" s="2"/>
      <c r="L212" s="2"/>
      <c r="M212" s="2"/>
      <c r="N212" s="1"/>
      <c r="O212" s="1"/>
      <c r="P212" s="2"/>
      <c r="Q212" s="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2"/>
      <c r="AN212" s="1"/>
      <c r="AO212" s="1"/>
      <c r="AP212" s="1"/>
      <c r="AQ212" s="1"/>
      <c r="AR212" s="1"/>
      <c r="AS212" s="1"/>
      <c r="AT212" s="1"/>
      <c r="AU212" s="74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7.25" customHeight="1" x14ac:dyDescent="0.3">
      <c r="A213" s="100"/>
      <c r="B213" s="2"/>
      <c r="C213" s="85"/>
      <c r="D213" s="2"/>
      <c r="E213" s="37"/>
      <c r="F213" s="55"/>
      <c r="G213" s="1"/>
      <c r="H213" s="2"/>
      <c r="I213" s="1"/>
      <c r="J213" s="2"/>
      <c r="K213" s="2"/>
      <c r="L213" s="2"/>
      <c r="M213" s="2"/>
      <c r="N213" s="1"/>
      <c r="O213" s="1"/>
      <c r="P213" s="2"/>
      <c r="Q213" s="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2"/>
      <c r="AN213" s="1"/>
      <c r="AO213" s="1"/>
      <c r="AP213" s="1"/>
      <c r="AQ213" s="1"/>
      <c r="AR213" s="1"/>
      <c r="AS213" s="1"/>
      <c r="AT213" s="1"/>
      <c r="AU213" s="74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7.25" customHeight="1" x14ac:dyDescent="0.3">
      <c r="A214" s="100"/>
      <c r="B214" s="2"/>
      <c r="C214" s="85"/>
      <c r="D214" s="2"/>
      <c r="E214" s="37"/>
      <c r="F214" s="55"/>
      <c r="G214" s="1"/>
      <c r="H214" s="2"/>
      <c r="I214" s="1"/>
      <c r="J214" s="2"/>
      <c r="K214" s="2"/>
      <c r="L214" s="2"/>
      <c r="M214" s="2"/>
      <c r="N214" s="1"/>
      <c r="O214" s="1"/>
      <c r="P214" s="2"/>
      <c r="Q214" s="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2"/>
      <c r="AN214" s="1"/>
      <c r="AO214" s="1"/>
      <c r="AP214" s="1"/>
      <c r="AQ214" s="1"/>
      <c r="AR214" s="1"/>
      <c r="AS214" s="1"/>
      <c r="AT214" s="1"/>
      <c r="AU214" s="74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7.25" customHeight="1" x14ac:dyDescent="0.3">
      <c r="A215" s="100"/>
      <c r="B215" s="2"/>
      <c r="C215" s="85"/>
      <c r="D215" s="2"/>
      <c r="E215" s="37"/>
      <c r="F215" s="55"/>
      <c r="G215" s="1"/>
      <c r="H215" s="2"/>
      <c r="I215" s="1"/>
      <c r="J215" s="2"/>
      <c r="K215" s="2"/>
      <c r="L215" s="2"/>
      <c r="M215" s="2"/>
      <c r="N215" s="1"/>
      <c r="O215" s="1"/>
      <c r="P215" s="2"/>
      <c r="Q215" s="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2"/>
      <c r="AN215" s="1"/>
      <c r="AO215" s="1"/>
      <c r="AP215" s="1"/>
      <c r="AQ215" s="1"/>
      <c r="AR215" s="1"/>
      <c r="AS215" s="1"/>
      <c r="AT215" s="1"/>
      <c r="AU215" s="74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7.25" customHeight="1" x14ac:dyDescent="0.3">
      <c r="A216" s="100"/>
      <c r="B216" s="2"/>
      <c r="C216" s="85"/>
      <c r="D216" s="2"/>
      <c r="E216" s="37"/>
      <c r="F216" s="55"/>
      <c r="G216" s="1"/>
      <c r="H216" s="2"/>
      <c r="I216" s="1"/>
      <c r="J216" s="2"/>
      <c r="K216" s="2"/>
      <c r="L216" s="2"/>
      <c r="M216" s="2"/>
      <c r="N216" s="1"/>
      <c r="O216" s="1"/>
      <c r="P216" s="2"/>
      <c r="Q216" s="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2"/>
      <c r="AN216" s="1"/>
      <c r="AO216" s="1"/>
      <c r="AP216" s="1"/>
      <c r="AQ216" s="1"/>
      <c r="AR216" s="1"/>
      <c r="AS216" s="1"/>
      <c r="AT216" s="1"/>
      <c r="AU216" s="74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7.25" customHeight="1" x14ac:dyDescent="0.3">
      <c r="A217" s="100"/>
      <c r="B217" s="2"/>
      <c r="C217" s="85"/>
      <c r="D217" s="2"/>
      <c r="E217" s="37"/>
      <c r="F217" s="55"/>
      <c r="G217" s="1"/>
      <c r="H217" s="2"/>
      <c r="I217" s="1"/>
      <c r="J217" s="2"/>
      <c r="K217" s="2"/>
      <c r="L217" s="2"/>
      <c r="M217" s="2"/>
      <c r="N217" s="1"/>
      <c r="O217" s="1"/>
      <c r="P217" s="2"/>
      <c r="Q217" s="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2"/>
      <c r="AN217" s="1"/>
      <c r="AO217" s="1"/>
      <c r="AP217" s="1"/>
      <c r="AQ217" s="1"/>
      <c r="AR217" s="1"/>
      <c r="AS217" s="1"/>
      <c r="AT217" s="1"/>
      <c r="AU217" s="74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7.25" customHeight="1" x14ac:dyDescent="0.3">
      <c r="A218" s="100"/>
      <c r="B218" s="2"/>
      <c r="C218" s="85"/>
      <c r="D218" s="2"/>
      <c r="E218" s="37"/>
      <c r="F218" s="55"/>
      <c r="G218" s="1"/>
      <c r="H218" s="2"/>
      <c r="I218" s="1"/>
      <c r="J218" s="2"/>
      <c r="K218" s="2"/>
      <c r="L218" s="2"/>
      <c r="M218" s="2"/>
      <c r="N218" s="1"/>
      <c r="O218" s="1"/>
      <c r="P218" s="2"/>
      <c r="Q218" s="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2"/>
      <c r="AN218" s="1"/>
      <c r="AO218" s="1"/>
      <c r="AP218" s="1"/>
      <c r="AQ218" s="1"/>
      <c r="AR218" s="1"/>
      <c r="AS218" s="1"/>
      <c r="AT218" s="1"/>
      <c r="AU218" s="74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7.25" customHeight="1" x14ac:dyDescent="0.3">
      <c r="A219" s="100"/>
      <c r="B219" s="2"/>
      <c r="C219" s="85"/>
      <c r="D219" s="2"/>
      <c r="E219" s="37"/>
      <c r="F219" s="55"/>
      <c r="G219" s="1"/>
      <c r="H219" s="2"/>
      <c r="I219" s="1"/>
      <c r="J219" s="2"/>
      <c r="K219" s="2"/>
      <c r="L219" s="2"/>
      <c r="M219" s="2"/>
      <c r="N219" s="1"/>
      <c r="O219" s="1"/>
      <c r="P219" s="2"/>
      <c r="Q219" s="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2"/>
      <c r="AN219" s="1"/>
      <c r="AO219" s="1"/>
      <c r="AP219" s="1"/>
      <c r="AQ219" s="1"/>
      <c r="AR219" s="1"/>
      <c r="AS219" s="1"/>
      <c r="AT219" s="1"/>
      <c r="AU219" s="74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7.25" customHeight="1" x14ac:dyDescent="0.3">
      <c r="A220" s="100"/>
      <c r="B220" s="2"/>
      <c r="C220" s="85"/>
      <c r="D220" s="2"/>
      <c r="E220" s="37"/>
      <c r="F220" s="55"/>
      <c r="G220" s="1"/>
      <c r="H220" s="2"/>
      <c r="I220" s="1"/>
      <c r="J220" s="2"/>
      <c r="K220" s="2"/>
      <c r="L220" s="2"/>
      <c r="M220" s="2"/>
      <c r="N220" s="1"/>
      <c r="O220" s="1"/>
      <c r="P220" s="2"/>
      <c r="Q220" s="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2"/>
      <c r="AN220" s="1"/>
      <c r="AO220" s="1"/>
      <c r="AP220" s="1"/>
      <c r="AQ220" s="1"/>
      <c r="AR220" s="1"/>
      <c r="AS220" s="1"/>
      <c r="AT220" s="1"/>
      <c r="AU220" s="74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7.25" customHeight="1" x14ac:dyDescent="0.3">
      <c r="A221" s="100"/>
      <c r="B221" s="2"/>
      <c r="C221" s="85"/>
      <c r="D221" s="2"/>
      <c r="E221" s="37"/>
      <c r="F221" s="55"/>
      <c r="G221" s="1"/>
      <c r="H221" s="2"/>
      <c r="I221" s="1"/>
      <c r="J221" s="2"/>
      <c r="K221" s="2"/>
      <c r="L221" s="2"/>
      <c r="M221" s="2"/>
      <c r="N221" s="1"/>
      <c r="O221" s="1"/>
      <c r="P221" s="2"/>
      <c r="Q221" s="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2"/>
      <c r="AN221" s="1"/>
      <c r="AO221" s="1"/>
      <c r="AP221" s="1"/>
      <c r="AQ221" s="1"/>
      <c r="AR221" s="1"/>
      <c r="AS221" s="1"/>
      <c r="AT221" s="1"/>
      <c r="AU221" s="74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7.25" customHeight="1" x14ac:dyDescent="0.3">
      <c r="A222" s="100"/>
      <c r="B222" s="2"/>
      <c r="C222" s="85"/>
      <c r="D222" s="2"/>
      <c r="E222" s="37"/>
      <c r="F222" s="55"/>
      <c r="G222" s="1"/>
      <c r="H222" s="2"/>
      <c r="I222" s="1"/>
      <c r="J222" s="2"/>
      <c r="K222" s="2"/>
      <c r="L222" s="2"/>
      <c r="M222" s="2"/>
      <c r="N222" s="1"/>
      <c r="O222" s="1"/>
      <c r="P222" s="2"/>
      <c r="Q222" s="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2"/>
      <c r="AN222" s="1"/>
      <c r="AO222" s="1"/>
      <c r="AP222" s="1"/>
      <c r="AQ222" s="1"/>
      <c r="AR222" s="1"/>
      <c r="AS222" s="1"/>
      <c r="AT222" s="1"/>
      <c r="AU222" s="74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7.25" customHeight="1" x14ac:dyDescent="0.3">
      <c r="A223" s="100"/>
      <c r="B223" s="2"/>
      <c r="C223" s="85"/>
      <c r="D223" s="2"/>
      <c r="E223" s="37"/>
      <c r="F223" s="55"/>
      <c r="G223" s="1"/>
      <c r="H223" s="2"/>
      <c r="I223" s="1"/>
      <c r="J223" s="2"/>
      <c r="K223" s="2"/>
      <c r="L223" s="2"/>
      <c r="M223" s="2"/>
      <c r="N223" s="1"/>
      <c r="O223" s="1"/>
      <c r="P223" s="2"/>
      <c r="Q223" s="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2"/>
      <c r="AN223" s="1"/>
      <c r="AO223" s="1"/>
      <c r="AP223" s="1"/>
      <c r="AQ223" s="1"/>
      <c r="AR223" s="1"/>
      <c r="AS223" s="1"/>
      <c r="AT223" s="1"/>
      <c r="AU223" s="74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7.25" customHeight="1" x14ac:dyDescent="0.3">
      <c r="A224" s="100"/>
      <c r="B224" s="2"/>
      <c r="C224" s="85"/>
      <c r="D224" s="2"/>
      <c r="E224" s="37"/>
      <c r="F224" s="55"/>
      <c r="G224" s="1"/>
      <c r="H224" s="2"/>
      <c r="I224" s="1"/>
      <c r="J224" s="2"/>
      <c r="K224" s="2"/>
      <c r="L224" s="2"/>
      <c r="M224" s="2"/>
      <c r="N224" s="1"/>
      <c r="O224" s="1"/>
      <c r="P224" s="2"/>
      <c r="Q224" s="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2"/>
      <c r="AN224" s="1"/>
      <c r="AO224" s="1"/>
      <c r="AP224" s="1"/>
      <c r="AQ224" s="1"/>
      <c r="AR224" s="1"/>
      <c r="AS224" s="1"/>
      <c r="AT224" s="1"/>
      <c r="AU224" s="74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7.25" customHeight="1" x14ac:dyDescent="0.3">
      <c r="A225" s="100"/>
      <c r="B225" s="2"/>
      <c r="C225" s="85"/>
      <c r="D225" s="2"/>
      <c r="E225" s="37"/>
      <c r="F225" s="55"/>
      <c r="G225" s="1"/>
      <c r="H225" s="2"/>
      <c r="I225" s="1"/>
      <c r="J225" s="2"/>
      <c r="K225" s="2"/>
      <c r="L225" s="2"/>
      <c r="M225" s="2"/>
      <c r="N225" s="1"/>
      <c r="O225" s="1"/>
      <c r="P225" s="2"/>
      <c r="Q225" s="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2"/>
      <c r="AN225" s="1"/>
      <c r="AO225" s="1"/>
      <c r="AP225" s="1"/>
      <c r="AQ225" s="1"/>
      <c r="AR225" s="1"/>
      <c r="AS225" s="1"/>
      <c r="AT225" s="1"/>
      <c r="AU225" s="74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7.25" customHeight="1" x14ac:dyDescent="0.3">
      <c r="A226" s="100"/>
      <c r="B226" s="2"/>
      <c r="C226" s="85"/>
      <c r="D226" s="2"/>
      <c r="E226" s="37"/>
      <c r="F226" s="55"/>
      <c r="G226" s="1"/>
      <c r="H226" s="2"/>
      <c r="I226" s="1"/>
      <c r="J226" s="2"/>
      <c r="K226" s="2"/>
      <c r="L226" s="2"/>
      <c r="M226" s="2"/>
      <c r="N226" s="1"/>
      <c r="O226" s="1"/>
      <c r="P226" s="2"/>
      <c r="Q226" s="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2"/>
      <c r="AN226" s="1"/>
      <c r="AO226" s="1"/>
      <c r="AP226" s="1"/>
      <c r="AQ226" s="1"/>
      <c r="AR226" s="1"/>
      <c r="AS226" s="1"/>
      <c r="AT226" s="1"/>
      <c r="AU226" s="74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7.25" customHeight="1" x14ac:dyDescent="0.3">
      <c r="A227" s="100"/>
      <c r="B227" s="2"/>
      <c r="C227" s="85"/>
      <c r="D227" s="2"/>
      <c r="E227" s="37"/>
      <c r="F227" s="55"/>
      <c r="G227" s="1"/>
      <c r="H227" s="2"/>
      <c r="I227" s="1"/>
      <c r="J227" s="2"/>
      <c r="K227" s="2"/>
      <c r="L227" s="2"/>
      <c r="M227" s="2"/>
      <c r="N227" s="1"/>
      <c r="O227" s="1"/>
      <c r="P227" s="2"/>
      <c r="Q227" s="1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2"/>
      <c r="AN227" s="1"/>
      <c r="AO227" s="1"/>
      <c r="AP227" s="1"/>
      <c r="AQ227" s="1"/>
      <c r="AR227" s="1"/>
      <c r="AS227" s="1"/>
      <c r="AT227" s="1"/>
      <c r="AU227" s="74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7.25" customHeight="1" x14ac:dyDescent="0.3">
      <c r="A228" s="100"/>
      <c r="B228" s="2"/>
      <c r="C228" s="85"/>
      <c r="D228" s="2"/>
      <c r="E228" s="37"/>
      <c r="F228" s="55"/>
      <c r="G228" s="1"/>
      <c r="H228" s="2"/>
      <c r="I228" s="1"/>
      <c r="J228" s="2"/>
      <c r="K228" s="2"/>
      <c r="L228" s="2"/>
      <c r="M228" s="2"/>
      <c r="N228" s="1"/>
      <c r="O228" s="1"/>
      <c r="P228" s="2"/>
      <c r="Q228" s="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2"/>
      <c r="AN228" s="1"/>
      <c r="AO228" s="1"/>
      <c r="AP228" s="1"/>
      <c r="AQ228" s="1"/>
      <c r="AR228" s="1"/>
      <c r="AS228" s="1"/>
      <c r="AT228" s="1"/>
      <c r="AU228" s="74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7.25" customHeight="1" x14ac:dyDescent="0.3">
      <c r="A229" s="100"/>
      <c r="B229" s="2"/>
      <c r="C229" s="85"/>
      <c r="D229" s="2"/>
      <c r="E229" s="37"/>
      <c r="F229" s="55"/>
      <c r="G229" s="1"/>
      <c r="H229" s="2"/>
      <c r="I229" s="1"/>
      <c r="J229" s="2"/>
      <c r="K229" s="2"/>
      <c r="L229" s="2"/>
      <c r="M229" s="2"/>
      <c r="N229" s="1"/>
      <c r="O229" s="1"/>
      <c r="P229" s="2"/>
      <c r="Q229" s="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2"/>
      <c r="AN229" s="1"/>
      <c r="AO229" s="1"/>
      <c r="AP229" s="1"/>
      <c r="AQ229" s="1"/>
      <c r="AR229" s="1"/>
      <c r="AS229" s="1"/>
      <c r="AT229" s="1"/>
      <c r="AU229" s="74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7.25" customHeight="1" x14ac:dyDescent="0.3">
      <c r="A230" s="100"/>
      <c r="B230" s="2"/>
      <c r="C230" s="85"/>
      <c r="D230" s="2"/>
      <c r="E230" s="37"/>
      <c r="F230" s="55"/>
      <c r="G230" s="1"/>
      <c r="H230" s="2"/>
      <c r="I230" s="1"/>
      <c r="J230" s="2"/>
      <c r="K230" s="2"/>
      <c r="L230" s="2"/>
      <c r="M230" s="2"/>
      <c r="N230" s="1"/>
      <c r="O230" s="1"/>
      <c r="P230" s="2"/>
      <c r="Q230" s="1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2"/>
      <c r="AN230" s="1"/>
      <c r="AO230" s="1"/>
      <c r="AP230" s="1"/>
      <c r="AQ230" s="1"/>
      <c r="AR230" s="1"/>
      <c r="AS230" s="1"/>
      <c r="AT230" s="1"/>
      <c r="AU230" s="74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7.25" customHeight="1" x14ac:dyDescent="0.3">
      <c r="A231" s="100"/>
      <c r="B231" s="2"/>
      <c r="C231" s="85"/>
      <c r="D231" s="2"/>
      <c r="E231" s="37"/>
      <c r="F231" s="55"/>
      <c r="G231" s="1"/>
      <c r="H231" s="2"/>
      <c r="I231" s="1"/>
      <c r="J231" s="2"/>
      <c r="K231" s="2"/>
      <c r="L231" s="2"/>
      <c r="M231" s="2"/>
      <c r="N231" s="1"/>
      <c r="O231" s="1"/>
      <c r="P231" s="2"/>
      <c r="Q231" s="1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2"/>
      <c r="AN231" s="1"/>
      <c r="AO231" s="1"/>
      <c r="AP231" s="1"/>
      <c r="AQ231" s="1"/>
      <c r="AR231" s="1"/>
      <c r="AS231" s="1"/>
      <c r="AT231" s="1"/>
      <c r="AU231" s="74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7.25" customHeight="1" x14ac:dyDescent="0.3">
      <c r="A232" s="100"/>
      <c r="B232" s="2"/>
      <c r="C232" s="85"/>
      <c r="D232" s="2"/>
      <c r="E232" s="37"/>
      <c r="F232" s="55"/>
      <c r="G232" s="1"/>
      <c r="H232" s="2"/>
      <c r="I232" s="1"/>
      <c r="J232" s="2"/>
      <c r="K232" s="2"/>
      <c r="L232" s="2"/>
      <c r="M232" s="2"/>
      <c r="N232" s="1"/>
      <c r="O232" s="1"/>
      <c r="P232" s="2"/>
      <c r="Q232" s="1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2"/>
      <c r="AN232" s="1"/>
      <c r="AO232" s="1"/>
      <c r="AP232" s="1"/>
      <c r="AQ232" s="1"/>
      <c r="AR232" s="1"/>
      <c r="AS232" s="1"/>
      <c r="AT232" s="1"/>
      <c r="AU232" s="74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7.25" customHeight="1" x14ac:dyDescent="0.3">
      <c r="A233" s="100"/>
      <c r="B233" s="2"/>
      <c r="C233" s="85"/>
      <c r="D233" s="2"/>
      <c r="E233" s="37"/>
      <c r="F233" s="55"/>
      <c r="G233" s="1"/>
      <c r="H233" s="2"/>
      <c r="I233" s="1"/>
      <c r="J233" s="2"/>
      <c r="K233" s="2"/>
      <c r="L233" s="2"/>
      <c r="M233" s="2"/>
      <c r="N233" s="1"/>
      <c r="O233" s="1"/>
      <c r="P233" s="2"/>
      <c r="Q233" s="1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2"/>
      <c r="AN233" s="1"/>
      <c r="AO233" s="1"/>
      <c r="AP233" s="1"/>
      <c r="AQ233" s="1"/>
      <c r="AR233" s="1"/>
      <c r="AS233" s="1"/>
      <c r="AT233" s="1"/>
      <c r="AU233" s="74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7.25" customHeight="1" x14ac:dyDescent="0.3">
      <c r="A234" s="100"/>
      <c r="B234" s="2"/>
      <c r="C234" s="85"/>
      <c r="D234" s="2"/>
      <c r="E234" s="37"/>
      <c r="F234" s="55"/>
      <c r="G234" s="1"/>
      <c r="H234" s="2"/>
      <c r="I234" s="1"/>
      <c r="J234" s="2"/>
      <c r="K234" s="2"/>
      <c r="L234" s="2"/>
      <c r="M234" s="2"/>
      <c r="N234" s="1"/>
      <c r="O234" s="1"/>
      <c r="P234" s="2"/>
      <c r="Q234" s="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2"/>
      <c r="AN234" s="1"/>
      <c r="AO234" s="1"/>
      <c r="AP234" s="1"/>
      <c r="AQ234" s="1"/>
      <c r="AR234" s="1"/>
      <c r="AS234" s="1"/>
      <c r="AT234" s="1"/>
      <c r="AU234" s="74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7.25" customHeight="1" x14ac:dyDescent="0.3">
      <c r="A235" s="100"/>
      <c r="B235" s="2"/>
      <c r="C235" s="85"/>
      <c r="D235" s="2"/>
      <c r="E235" s="37"/>
      <c r="F235" s="55"/>
      <c r="G235" s="1"/>
      <c r="H235" s="2"/>
      <c r="I235" s="1"/>
      <c r="J235" s="2"/>
      <c r="K235" s="2"/>
      <c r="L235" s="2"/>
      <c r="M235" s="2"/>
      <c r="N235" s="1"/>
      <c r="O235" s="1"/>
      <c r="P235" s="2"/>
      <c r="Q235" s="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2"/>
      <c r="AN235" s="1"/>
      <c r="AO235" s="1"/>
      <c r="AP235" s="1"/>
      <c r="AQ235" s="1"/>
      <c r="AR235" s="1"/>
      <c r="AS235" s="1"/>
      <c r="AT235" s="1"/>
      <c r="AU235" s="74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7.25" customHeight="1" x14ac:dyDescent="0.3">
      <c r="A236" s="100"/>
      <c r="B236" s="2"/>
      <c r="C236" s="85"/>
      <c r="D236" s="2"/>
      <c r="E236" s="37"/>
      <c r="F236" s="55"/>
      <c r="G236" s="1"/>
      <c r="H236" s="2"/>
      <c r="I236" s="1"/>
      <c r="J236" s="2"/>
      <c r="K236" s="2"/>
      <c r="L236" s="2"/>
      <c r="M236" s="2"/>
      <c r="N236" s="1"/>
      <c r="O236" s="1"/>
      <c r="P236" s="2"/>
      <c r="Q236" s="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2"/>
      <c r="AN236" s="1"/>
      <c r="AO236" s="1"/>
      <c r="AP236" s="1"/>
      <c r="AQ236" s="1"/>
      <c r="AR236" s="1"/>
      <c r="AS236" s="1"/>
      <c r="AT236" s="1"/>
      <c r="AU236" s="74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7.25" customHeight="1" x14ac:dyDescent="0.3">
      <c r="A237" s="100"/>
      <c r="B237" s="2"/>
      <c r="C237" s="85"/>
      <c r="D237" s="2"/>
      <c r="E237" s="37"/>
      <c r="F237" s="55"/>
      <c r="G237" s="1"/>
      <c r="H237" s="2"/>
      <c r="I237" s="1"/>
      <c r="J237" s="2"/>
      <c r="K237" s="2"/>
      <c r="L237" s="2"/>
      <c r="M237" s="2"/>
      <c r="N237" s="1"/>
      <c r="O237" s="1"/>
      <c r="P237" s="2"/>
      <c r="Q237" s="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2"/>
      <c r="AN237" s="1"/>
      <c r="AO237" s="1"/>
      <c r="AP237" s="1"/>
      <c r="AQ237" s="1"/>
      <c r="AR237" s="1"/>
      <c r="AS237" s="1"/>
      <c r="AT237" s="1"/>
      <c r="AU237" s="74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7.25" customHeight="1" x14ac:dyDescent="0.3">
      <c r="A238" s="100"/>
      <c r="B238" s="2"/>
      <c r="C238" s="85"/>
      <c r="D238" s="2"/>
      <c r="E238" s="37"/>
      <c r="F238" s="55"/>
      <c r="G238" s="1"/>
      <c r="H238" s="2"/>
      <c r="I238" s="1"/>
      <c r="J238" s="2"/>
      <c r="K238" s="2"/>
      <c r="L238" s="2"/>
      <c r="M238" s="2"/>
      <c r="N238" s="1"/>
      <c r="O238" s="1"/>
      <c r="P238" s="2"/>
      <c r="Q238" s="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2"/>
      <c r="AN238" s="1"/>
      <c r="AO238" s="1"/>
      <c r="AP238" s="1"/>
      <c r="AQ238" s="1"/>
      <c r="AR238" s="1"/>
      <c r="AS238" s="1"/>
      <c r="AT238" s="1"/>
      <c r="AU238" s="74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7.25" customHeight="1" x14ac:dyDescent="0.3">
      <c r="A239" s="100"/>
      <c r="B239" s="2"/>
      <c r="C239" s="85"/>
      <c r="D239" s="2"/>
      <c r="E239" s="37"/>
      <c r="F239" s="55"/>
      <c r="G239" s="1"/>
      <c r="H239" s="2"/>
      <c r="I239" s="1"/>
      <c r="J239" s="2"/>
      <c r="K239" s="2"/>
      <c r="L239" s="2"/>
      <c r="M239" s="2"/>
      <c r="N239" s="1"/>
      <c r="O239" s="1"/>
      <c r="P239" s="2"/>
      <c r="Q239" s="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2"/>
      <c r="AN239" s="1"/>
      <c r="AO239" s="1"/>
      <c r="AP239" s="1"/>
      <c r="AQ239" s="1"/>
      <c r="AR239" s="1"/>
      <c r="AS239" s="1"/>
      <c r="AT239" s="1"/>
      <c r="AU239" s="74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7.25" customHeight="1" x14ac:dyDescent="0.3">
      <c r="A240" s="100"/>
      <c r="B240" s="2"/>
      <c r="C240" s="85"/>
      <c r="D240" s="2"/>
      <c r="E240" s="37"/>
      <c r="F240" s="55"/>
      <c r="G240" s="1"/>
      <c r="H240" s="2"/>
      <c r="I240" s="1"/>
      <c r="J240" s="2"/>
      <c r="K240" s="2"/>
      <c r="L240" s="2"/>
      <c r="M240" s="2"/>
      <c r="N240" s="1"/>
      <c r="O240" s="1"/>
      <c r="P240" s="2"/>
      <c r="Q240" s="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2"/>
      <c r="AN240" s="1"/>
      <c r="AO240" s="1"/>
      <c r="AP240" s="1"/>
      <c r="AQ240" s="1"/>
      <c r="AR240" s="1"/>
      <c r="AS240" s="1"/>
      <c r="AT240" s="1"/>
      <c r="AU240" s="74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7.25" customHeight="1" x14ac:dyDescent="0.3">
      <c r="A241" s="100"/>
      <c r="B241" s="2"/>
      <c r="C241" s="85"/>
      <c r="D241" s="2"/>
      <c r="E241" s="37"/>
      <c r="F241" s="55"/>
      <c r="G241" s="1"/>
      <c r="H241" s="2"/>
      <c r="I241" s="1"/>
      <c r="J241" s="2"/>
      <c r="K241" s="2"/>
      <c r="L241" s="2"/>
      <c r="M241" s="2"/>
      <c r="N241" s="1"/>
      <c r="O241" s="1"/>
      <c r="P241" s="2"/>
      <c r="Q241" s="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2"/>
      <c r="AN241" s="1"/>
      <c r="AO241" s="1"/>
      <c r="AP241" s="1"/>
      <c r="AQ241" s="1"/>
      <c r="AR241" s="1"/>
      <c r="AS241" s="1"/>
      <c r="AT241" s="1"/>
      <c r="AU241" s="74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7.25" customHeight="1" x14ac:dyDescent="0.3">
      <c r="A242" s="100"/>
      <c r="B242" s="2"/>
      <c r="C242" s="85"/>
      <c r="D242" s="2"/>
      <c r="E242" s="37"/>
      <c r="F242" s="55"/>
      <c r="G242" s="1"/>
      <c r="H242" s="2"/>
      <c r="I242" s="1"/>
      <c r="J242" s="2"/>
      <c r="K242" s="2"/>
      <c r="L242" s="2"/>
      <c r="M242" s="2"/>
      <c r="N242" s="1"/>
      <c r="O242" s="1"/>
      <c r="P242" s="2"/>
      <c r="Q242" s="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2"/>
      <c r="AN242" s="1"/>
      <c r="AO242" s="1"/>
      <c r="AP242" s="1"/>
      <c r="AQ242" s="1"/>
      <c r="AR242" s="1"/>
      <c r="AS242" s="1"/>
      <c r="AT242" s="1"/>
      <c r="AU242" s="74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7.25" customHeight="1" x14ac:dyDescent="0.3">
      <c r="A243" s="100"/>
      <c r="B243" s="2"/>
      <c r="C243" s="85"/>
      <c r="D243" s="2"/>
      <c r="E243" s="37"/>
      <c r="F243" s="55"/>
      <c r="G243" s="1"/>
      <c r="H243" s="2"/>
      <c r="I243" s="1"/>
      <c r="J243" s="2"/>
      <c r="K243" s="2"/>
      <c r="L243" s="2"/>
      <c r="M243" s="2"/>
      <c r="N243" s="1"/>
      <c r="O243" s="1"/>
      <c r="P243" s="2"/>
      <c r="Q243" s="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2"/>
      <c r="AN243" s="1"/>
      <c r="AO243" s="1"/>
      <c r="AP243" s="1"/>
      <c r="AQ243" s="1"/>
      <c r="AR243" s="1"/>
      <c r="AS243" s="1"/>
      <c r="AT243" s="1"/>
      <c r="AU243" s="74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7.25" customHeight="1" x14ac:dyDescent="0.3">
      <c r="A244" s="100"/>
      <c r="B244" s="2"/>
      <c r="C244" s="85"/>
      <c r="D244" s="2"/>
      <c r="E244" s="37"/>
      <c r="F244" s="55"/>
      <c r="G244" s="1"/>
      <c r="H244" s="2"/>
      <c r="I244" s="1"/>
      <c r="J244" s="2"/>
      <c r="K244" s="2"/>
      <c r="L244" s="2"/>
      <c r="M244" s="2"/>
      <c r="N244" s="1"/>
      <c r="O244" s="1"/>
      <c r="P244" s="2"/>
      <c r="Q244" s="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2"/>
      <c r="AN244" s="1"/>
      <c r="AO244" s="1"/>
      <c r="AP244" s="1"/>
      <c r="AQ244" s="1"/>
      <c r="AR244" s="1"/>
      <c r="AS244" s="1"/>
      <c r="AT244" s="1"/>
      <c r="AU244" s="74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7.25" customHeight="1" x14ac:dyDescent="0.3">
      <c r="A245" s="100"/>
      <c r="B245" s="2"/>
      <c r="C245" s="85"/>
      <c r="D245" s="2"/>
      <c r="E245" s="37"/>
      <c r="F245" s="55"/>
      <c r="G245" s="1"/>
      <c r="H245" s="2"/>
      <c r="I245" s="1"/>
      <c r="J245" s="2"/>
      <c r="K245" s="2"/>
      <c r="L245" s="2"/>
      <c r="M245" s="2"/>
      <c r="N245" s="1"/>
      <c r="O245" s="1"/>
      <c r="P245" s="2"/>
      <c r="Q245" s="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2"/>
      <c r="AN245" s="1"/>
      <c r="AO245" s="1"/>
      <c r="AP245" s="1"/>
      <c r="AQ245" s="1"/>
      <c r="AR245" s="1"/>
      <c r="AS245" s="1"/>
      <c r="AT245" s="1"/>
      <c r="AU245" s="74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7.25" customHeight="1" x14ac:dyDescent="0.3">
      <c r="A246" s="100"/>
      <c r="B246" s="2"/>
      <c r="C246" s="85"/>
      <c r="D246" s="2"/>
      <c r="E246" s="37"/>
      <c r="F246" s="55"/>
      <c r="G246" s="1"/>
      <c r="H246" s="2"/>
      <c r="I246" s="1"/>
      <c r="J246" s="2"/>
      <c r="K246" s="2"/>
      <c r="L246" s="2"/>
      <c r="M246" s="2"/>
      <c r="N246" s="1"/>
      <c r="O246" s="1"/>
      <c r="P246" s="2"/>
      <c r="Q246" s="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2"/>
      <c r="AN246" s="1"/>
      <c r="AO246" s="1"/>
      <c r="AP246" s="1"/>
      <c r="AQ246" s="1"/>
      <c r="AR246" s="1"/>
      <c r="AS246" s="1"/>
      <c r="AT246" s="1"/>
      <c r="AU246" s="74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7.25" customHeight="1" x14ac:dyDescent="0.3">
      <c r="A247" s="100"/>
      <c r="B247" s="2"/>
      <c r="C247" s="85"/>
      <c r="D247" s="2"/>
      <c r="E247" s="37"/>
      <c r="F247" s="55"/>
      <c r="G247" s="1"/>
      <c r="H247" s="2"/>
      <c r="I247" s="1"/>
      <c r="J247" s="2"/>
      <c r="K247" s="2"/>
      <c r="L247" s="2"/>
      <c r="M247" s="2"/>
      <c r="N247" s="1"/>
      <c r="O247" s="1"/>
      <c r="P247" s="2"/>
      <c r="Q247" s="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2"/>
      <c r="AN247" s="1"/>
      <c r="AO247" s="1"/>
      <c r="AP247" s="1"/>
      <c r="AQ247" s="1"/>
      <c r="AR247" s="1"/>
      <c r="AS247" s="1"/>
      <c r="AT247" s="1"/>
      <c r="AU247" s="74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7.25" customHeight="1" x14ac:dyDescent="0.3">
      <c r="A248" s="100"/>
      <c r="B248" s="2"/>
      <c r="C248" s="85"/>
      <c r="D248" s="2"/>
      <c r="E248" s="37"/>
      <c r="F248" s="55"/>
      <c r="G248" s="1"/>
      <c r="H248" s="2"/>
      <c r="I248" s="1"/>
      <c r="J248" s="2"/>
      <c r="K248" s="2"/>
      <c r="L248" s="2"/>
      <c r="M248" s="2"/>
      <c r="N248" s="1"/>
      <c r="O248" s="1"/>
      <c r="P248" s="2"/>
      <c r="Q248" s="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2"/>
      <c r="AN248" s="1"/>
      <c r="AO248" s="1"/>
      <c r="AP248" s="1"/>
      <c r="AQ248" s="1"/>
      <c r="AR248" s="1"/>
      <c r="AS248" s="1"/>
      <c r="AT248" s="1"/>
      <c r="AU248" s="74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7.25" customHeight="1" x14ac:dyDescent="0.3">
      <c r="A249" s="100"/>
      <c r="B249" s="2"/>
      <c r="C249" s="85"/>
      <c r="D249" s="2"/>
      <c r="E249" s="37"/>
      <c r="F249" s="55"/>
      <c r="G249" s="1"/>
      <c r="H249" s="2"/>
      <c r="I249" s="1"/>
      <c r="J249" s="2"/>
      <c r="K249" s="2"/>
      <c r="L249" s="2"/>
      <c r="M249" s="2"/>
      <c r="N249" s="1"/>
      <c r="O249" s="1"/>
      <c r="P249" s="2"/>
      <c r="Q249" s="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2"/>
      <c r="AN249" s="1"/>
      <c r="AO249" s="1"/>
      <c r="AP249" s="1"/>
      <c r="AQ249" s="1"/>
      <c r="AR249" s="1"/>
      <c r="AS249" s="1"/>
      <c r="AT249" s="1"/>
      <c r="AU249" s="74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7.25" customHeight="1" x14ac:dyDescent="0.3">
      <c r="A250" s="100"/>
      <c r="B250" s="2"/>
      <c r="C250" s="85"/>
      <c r="D250" s="2"/>
      <c r="E250" s="37"/>
      <c r="F250" s="55"/>
      <c r="G250" s="1"/>
      <c r="H250" s="2"/>
      <c r="I250" s="1"/>
      <c r="J250" s="2"/>
      <c r="K250" s="2"/>
      <c r="L250" s="2"/>
      <c r="M250" s="2"/>
      <c r="N250" s="1"/>
      <c r="O250" s="1"/>
      <c r="P250" s="2"/>
      <c r="Q250" s="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2"/>
      <c r="AN250" s="1"/>
      <c r="AO250" s="1"/>
      <c r="AP250" s="1"/>
      <c r="AQ250" s="1"/>
      <c r="AR250" s="1"/>
      <c r="AS250" s="1"/>
      <c r="AT250" s="1"/>
      <c r="AU250" s="74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7.25" customHeight="1" x14ac:dyDescent="0.3">
      <c r="A251" s="100"/>
      <c r="B251" s="2"/>
      <c r="C251" s="85"/>
      <c r="D251" s="2"/>
      <c r="E251" s="37"/>
      <c r="F251" s="55"/>
      <c r="G251" s="1"/>
      <c r="H251" s="2"/>
      <c r="I251" s="1"/>
      <c r="J251" s="2"/>
      <c r="K251" s="2"/>
      <c r="L251" s="2"/>
      <c r="M251" s="2"/>
      <c r="N251" s="1"/>
      <c r="O251" s="1"/>
      <c r="P251" s="2"/>
      <c r="Q251" s="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2"/>
      <c r="AN251" s="1"/>
      <c r="AO251" s="1"/>
      <c r="AP251" s="1"/>
      <c r="AQ251" s="1"/>
      <c r="AR251" s="1"/>
      <c r="AS251" s="1"/>
      <c r="AT251" s="1"/>
      <c r="AU251" s="74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7.25" customHeight="1" x14ac:dyDescent="0.3">
      <c r="A252" s="100"/>
      <c r="B252" s="2"/>
      <c r="C252" s="85"/>
      <c r="D252" s="2"/>
      <c r="E252" s="37"/>
      <c r="F252" s="55"/>
      <c r="G252" s="1"/>
      <c r="H252" s="2"/>
      <c r="I252" s="1"/>
      <c r="J252" s="2"/>
      <c r="K252" s="2"/>
      <c r="L252" s="2"/>
      <c r="M252" s="2"/>
      <c r="N252" s="1"/>
      <c r="O252" s="1"/>
      <c r="P252" s="2"/>
      <c r="Q252" s="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2"/>
      <c r="AN252" s="1"/>
      <c r="AO252" s="1"/>
      <c r="AP252" s="1"/>
      <c r="AQ252" s="1"/>
      <c r="AR252" s="1"/>
      <c r="AS252" s="1"/>
      <c r="AT252" s="1"/>
      <c r="AU252" s="74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7.25" customHeight="1" x14ac:dyDescent="0.3">
      <c r="A253" s="100"/>
      <c r="B253" s="2"/>
      <c r="C253" s="85"/>
      <c r="D253" s="2"/>
      <c r="E253" s="37"/>
      <c r="F253" s="55"/>
      <c r="G253" s="1"/>
      <c r="H253" s="2"/>
      <c r="I253" s="1"/>
      <c r="J253" s="2"/>
      <c r="K253" s="2"/>
      <c r="L253" s="2"/>
      <c r="M253" s="2"/>
      <c r="N253" s="1"/>
      <c r="O253" s="1"/>
      <c r="P253" s="2"/>
      <c r="Q253" s="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2"/>
      <c r="AN253" s="1"/>
      <c r="AO253" s="1"/>
      <c r="AP253" s="1"/>
      <c r="AQ253" s="1"/>
      <c r="AR253" s="1"/>
      <c r="AS253" s="1"/>
      <c r="AT253" s="1"/>
      <c r="AU253" s="74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7.25" customHeight="1" x14ac:dyDescent="0.3">
      <c r="A254" s="100"/>
      <c r="B254" s="2"/>
      <c r="C254" s="85"/>
      <c r="D254" s="2"/>
      <c r="E254" s="37"/>
      <c r="F254" s="55"/>
      <c r="G254" s="1"/>
      <c r="H254" s="2"/>
      <c r="I254" s="1"/>
      <c r="J254" s="2"/>
      <c r="K254" s="2"/>
      <c r="L254" s="2"/>
      <c r="M254" s="2"/>
      <c r="N254" s="1"/>
      <c r="O254" s="1"/>
      <c r="P254" s="2"/>
      <c r="Q254" s="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2"/>
      <c r="AN254" s="1"/>
      <c r="AO254" s="1"/>
      <c r="AP254" s="1"/>
      <c r="AQ254" s="1"/>
      <c r="AR254" s="1"/>
      <c r="AS254" s="1"/>
      <c r="AT254" s="1"/>
      <c r="AU254" s="74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7.25" customHeight="1" x14ac:dyDescent="0.3">
      <c r="A255" s="100"/>
      <c r="B255" s="2"/>
      <c r="C255" s="85"/>
      <c r="D255" s="2"/>
      <c r="E255" s="37"/>
      <c r="F255" s="55"/>
      <c r="G255" s="1"/>
      <c r="H255" s="2"/>
      <c r="I255" s="1"/>
      <c r="J255" s="2"/>
      <c r="K255" s="2"/>
      <c r="L255" s="2"/>
      <c r="M255" s="2"/>
      <c r="N255" s="1"/>
      <c r="O255" s="1"/>
      <c r="P255" s="2"/>
      <c r="Q255" s="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2"/>
      <c r="AN255" s="1"/>
      <c r="AO255" s="1"/>
      <c r="AP255" s="1"/>
      <c r="AQ255" s="1"/>
      <c r="AR255" s="1"/>
      <c r="AS255" s="1"/>
      <c r="AT255" s="1"/>
      <c r="AU255" s="74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7.25" customHeight="1" x14ac:dyDescent="0.3">
      <c r="A256" s="100"/>
      <c r="B256" s="2"/>
      <c r="C256" s="85"/>
      <c r="D256" s="2"/>
      <c r="E256" s="37"/>
      <c r="F256" s="55"/>
      <c r="G256" s="1"/>
      <c r="H256" s="2"/>
      <c r="I256" s="1"/>
      <c r="J256" s="2"/>
      <c r="K256" s="2"/>
      <c r="L256" s="2"/>
      <c r="M256" s="2"/>
      <c r="N256" s="1"/>
      <c r="O256" s="1"/>
      <c r="P256" s="2"/>
      <c r="Q256" s="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2"/>
      <c r="AN256" s="1"/>
      <c r="AO256" s="1"/>
      <c r="AP256" s="1"/>
      <c r="AQ256" s="1"/>
      <c r="AR256" s="1"/>
      <c r="AS256" s="1"/>
      <c r="AT256" s="1"/>
      <c r="AU256" s="74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7.25" customHeight="1" x14ac:dyDescent="0.3">
      <c r="A257" s="100"/>
      <c r="B257" s="2"/>
      <c r="C257" s="85"/>
      <c r="D257" s="2"/>
      <c r="E257" s="37"/>
      <c r="F257" s="55"/>
      <c r="G257" s="1"/>
      <c r="H257" s="2"/>
      <c r="I257" s="1"/>
      <c r="J257" s="2"/>
      <c r="K257" s="2"/>
      <c r="L257" s="2"/>
      <c r="M257" s="2"/>
      <c r="N257" s="1"/>
      <c r="O257" s="1"/>
      <c r="P257" s="2"/>
      <c r="Q257" s="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2"/>
      <c r="AN257" s="1"/>
      <c r="AO257" s="1"/>
      <c r="AP257" s="1"/>
      <c r="AQ257" s="1"/>
      <c r="AR257" s="1"/>
      <c r="AS257" s="1"/>
      <c r="AT257" s="1"/>
      <c r="AU257" s="74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7.25" customHeight="1" x14ac:dyDescent="0.3">
      <c r="A258" s="100"/>
      <c r="B258" s="2"/>
      <c r="C258" s="85"/>
      <c r="D258" s="2"/>
      <c r="E258" s="37"/>
      <c r="F258" s="55"/>
      <c r="G258" s="1"/>
      <c r="H258" s="2"/>
      <c r="I258" s="1"/>
      <c r="J258" s="2"/>
      <c r="K258" s="2"/>
      <c r="L258" s="2"/>
      <c r="M258" s="2"/>
      <c r="N258" s="1"/>
      <c r="O258" s="1"/>
      <c r="P258" s="2"/>
      <c r="Q258" s="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2"/>
      <c r="AN258" s="1"/>
      <c r="AO258" s="1"/>
      <c r="AP258" s="1"/>
      <c r="AQ258" s="1"/>
      <c r="AR258" s="1"/>
      <c r="AS258" s="1"/>
      <c r="AT258" s="1"/>
      <c r="AU258" s="74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7.25" customHeight="1" x14ac:dyDescent="0.3">
      <c r="A259" s="100"/>
      <c r="B259" s="2"/>
      <c r="C259" s="85"/>
      <c r="D259" s="2"/>
      <c r="E259" s="37"/>
      <c r="F259" s="55"/>
      <c r="G259" s="1"/>
      <c r="H259" s="2"/>
      <c r="I259" s="1"/>
      <c r="J259" s="2"/>
      <c r="K259" s="2"/>
      <c r="L259" s="2"/>
      <c r="M259" s="2"/>
      <c r="N259" s="1"/>
      <c r="O259" s="1"/>
      <c r="P259" s="2"/>
      <c r="Q259" s="1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2"/>
      <c r="AN259" s="1"/>
      <c r="AO259" s="1"/>
      <c r="AP259" s="1"/>
      <c r="AQ259" s="1"/>
      <c r="AR259" s="1"/>
      <c r="AS259" s="1"/>
      <c r="AT259" s="1"/>
      <c r="AU259" s="74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7.25" customHeight="1" x14ac:dyDescent="0.3">
      <c r="A260" s="100"/>
      <c r="B260" s="2"/>
      <c r="C260" s="85"/>
      <c r="D260" s="2"/>
      <c r="E260" s="37"/>
      <c r="F260" s="55"/>
      <c r="G260" s="1"/>
      <c r="H260" s="2"/>
      <c r="I260" s="1"/>
      <c r="J260" s="2"/>
      <c r="K260" s="2"/>
      <c r="L260" s="2"/>
      <c r="M260" s="2"/>
      <c r="N260" s="1"/>
      <c r="O260" s="1"/>
      <c r="P260" s="2"/>
      <c r="Q260" s="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2"/>
      <c r="AN260" s="1"/>
      <c r="AO260" s="1"/>
      <c r="AP260" s="1"/>
      <c r="AQ260" s="1"/>
      <c r="AR260" s="1"/>
      <c r="AS260" s="1"/>
      <c r="AT260" s="1"/>
      <c r="AU260" s="74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7.25" customHeight="1" x14ac:dyDescent="0.3">
      <c r="A261" s="100"/>
      <c r="B261" s="2"/>
      <c r="C261" s="85"/>
      <c r="D261" s="2"/>
      <c r="E261" s="37"/>
      <c r="F261" s="55"/>
      <c r="G261" s="1"/>
      <c r="H261" s="2"/>
      <c r="I261" s="1"/>
      <c r="J261" s="2"/>
      <c r="K261" s="2"/>
      <c r="L261" s="2"/>
      <c r="M261" s="2"/>
      <c r="N261" s="1"/>
      <c r="O261" s="1"/>
      <c r="P261" s="2"/>
      <c r="Q261" s="1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2"/>
      <c r="AN261" s="1"/>
      <c r="AO261" s="1"/>
      <c r="AP261" s="1"/>
      <c r="AQ261" s="1"/>
      <c r="AR261" s="1"/>
      <c r="AS261" s="1"/>
      <c r="AT261" s="1"/>
      <c r="AU261" s="74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7.25" customHeight="1" x14ac:dyDescent="0.3">
      <c r="A262" s="100"/>
      <c r="B262" s="2"/>
      <c r="C262" s="85"/>
      <c r="D262" s="2"/>
      <c r="E262" s="37"/>
      <c r="F262" s="55"/>
      <c r="G262" s="1"/>
      <c r="H262" s="2"/>
      <c r="I262" s="1"/>
      <c r="J262" s="2"/>
      <c r="K262" s="2"/>
      <c r="L262" s="2"/>
      <c r="M262" s="2"/>
      <c r="N262" s="1"/>
      <c r="O262" s="1"/>
      <c r="P262" s="2"/>
      <c r="Q262" s="1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2"/>
      <c r="AN262" s="1"/>
      <c r="AO262" s="1"/>
      <c r="AP262" s="1"/>
      <c r="AQ262" s="1"/>
      <c r="AR262" s="1"/>
      <c r="AS262" s="1"/>
      <c r="AT262" s="1"/>
      <c r="AU262" s="74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7.25" customHeight="1" x14ac:dyDescent="0.3">
      <c r="A263" s="100"/>
      <c r="B263" s="2"/>
      <c r="C263" s="85"/>
      <c r="D263" s="2"/>
      <c r="E263" s="37"/>
      <c r="F263" s="55"/>
      <c r="G263" s="1"/>
      <c r="H263" s="2"/>
      <c r="I263" s="1"/>
      <c r="J263" s="2"/>
      <c r="K263" s="2"/>
      <c r="L263" s="2"/>
      <c r="M263" s="2"/>
      <c r="N263" s="1"/>
      <c r="O263" s="1"/>
      <c r="P263" s="2"/>
      <c r="Q263" s="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2"/>
      <c r="AN263" s="1"/>
      <c r="AO263" s="1"/>
      <c r="AP263" s="1"/>
      <c r="AQ263" s="1"/>
      <c r="AR263" s="1"/>
      <c r="AS263" s="1"/>
      <c r="AT263" s="1"/>
      <c r="AU263" s="74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7.25" customHeight="1" x14ac:dyDescent="0.3">
      <c r="A264" s="100"/>
      <c r="B264" s="2"/>
      <c r="C264" s="85"/>
      <c r="D264" s="2"/>
      <c r="E264" s="37"/>
      <c r="F264" s="55"/>
      <c r="G264" s="1"/>
      <c r="H264" s="2"/>
      <c r="I264" s="1"/>
      <c r="J264" s="2"/>
      <c r="K264" s="2"/>
      <c r="L264" s="2"/>
      <c r="M264" s="2"/>
      <c r="N264" s="1"/>
      <c r="O264" s="1"/>
      <c r="P264" s="2"/>
      <c r="Q264" s="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2"/>
      <c r="AN264" s="1"/>
      <c r="AO264" s="1"/>
      <c r="AP264" s="1"/>
      <c r="AQ264" s="1"/>
      <c r="AR264" s="1"/>
      <c r="AS264" s="1"/>
      <c r="AT264" s="1"/>
      <c r="AU264" s="74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7.25" customHeight="1" x14ac:dyDescent="0.3">
      <c r="A265" s="100"/>
      <c r="B265" s="2"/>
      <c r="C265" s="85"/>
      <c r="D265" s="2"/>
      <c r="E265" s="37"/>
      <c r="F265" s="55"/>
      <c r="G265" s="1"/>
      <c r="H265" s="2"/>
      <c r="I265" s="1"/>
      <c r="J265" s="2"/>
      <c r="K265" s="2"/>
      <c r="L265" s="2"/>
      <c r="M265" s="2"/>
      <c r="N265" s="1"/>
      <c r="O265" s="1"/>
      <c r="P265" s="2"/>
      <c r="Q265" s="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2"/>
      <c r="AN265" s="1"/>
      <c r="AO265" s="1"/>
      <c r="AP265" s="1"/>
      <c r="AQ265" s="1"/>
      <c r="AR265" s="1"/>
      <c r="AS265" s="1"/>
      <c r="AT265" s="1"/>
      <c r="AU265" s="74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7.25" customHeight="1" x14ac:dyDescent="0.3">
      <c r="A266" s="100"/>
      <c r="B266" s="2"/>
      <c r="C266" s="85"/>
      <c r="D266" s="2"/>
      <c r="E266" s="37"/>
      <c r="F266" s="55"/>
      <c r="G266" s="1"/>
      <c r="H266" s="2"/>
      <c r="I266" s="1"/>
      <c r="J266" s="2"/>
      <c r="K266" s="2"/>
      <c r="L266" s="2"/>
      <c r="M266" s="2"/>
      <c r="N266" s="1"/>
      <c r="O266" s="1"/>
      <c r="P266" s="2"/>
      <c r="Q266" s="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2"/>
      <c r="AN266" s="1"/>
      <c r="AO266" s="1"/>
      <c r="AP266" s="1"/>
      <c r="AQ266" s="1"/>
      <c r="AR266" s="1"/>
      <c r="AS266" s="1"/>
      <c r="AT266" s="1"/>
      <c r="AU266" s="74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7.25" customHeight="1" x14ac:dyDescent="0.3">
      <c r="A267" s="100"/>
      <c r="B267" s="2"/>
      <c r="C267" s="85"/>
      <c r="D267" s="2"/>
      <c r="E267" s="37"/>
      <c r="F267" s="55"/>
      <c r="G267" s="1"/>
      <c r="H267" s="2"/>
      <c r="I267" s="1"/>
      <c r="J267" s="2"/>
      <c r="K267" s="2"/>
      <c r="L267" s="2"/>
      <c r="M267" s="2"/>
      <c r="N267" s="1"/>
      <c r="O267" s="1"/>
      <c r="P267" s="2"/>
      <c r="Q267" s="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2"/>
      <c r="AN267" s="1"/>
      <c r="AO267" s="1"/>
      <c r="AP267" s="1"/>
      <c r="AQ267" s="1"/>
      <c r="AR267" s="1"/>
      <c r="AS267" s="1"/>
      <c r="AT267" s="1"/>
      <c r="AU267" s="74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7.25" customHeight="1" x14ac:dyDescent="0.3">
      <c r="A268" s="100"/>
      <c r="B268" s="2"/>
      <c r="C268" s="85"/>
      <c r="D268" s="2"/>
      <c r="E268" s="37"/>
      <c r="F268" s="55"/>
      <c r="G268" s="1"/>
      <c r="H268" s="2"/>
      <c r="I268" s="1"/>
      <c r="J268" s="2"/>
      <c r="K268" s="2"/>
      <c r="L268" s="2"/>
      <c r="M268" s="2"/>
      <c r="N268" s="1"/>
      <c r="O268" s="1"/>
      <c r="P268" s="2"/>
      <c r="Q268" s="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2"/>
      <c r="AN268" s="1"/>
      <c r="AO268" s="1"/>
      <c r="AP268" s="1"/>
      <c r="AQ268" s="1"/>
      <c r="AR268" s="1"/>
      <c r="AS268" s="1"/>
      <c r="AT268" s="1"/>
      <c r="AU268" s="74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7.25" customHeight="1" x14ac:dyDescent="0.3">
      <c r="A269" s="100"/>
      <c r="B269" s="2"/>
      <c r="C269" s="85"/>
      <c r="D269" s="2"/>
      <c r="E269" s="37"/>
      <c r="F269" s="55"/>
      <c r="G269" s="1"/>
      <c r="H269" s="2"/>
      <c r="I269" s="1"/>
      <c r="J269" s="2"/>
      <c r="K269" s="2"/>
      <c r="L269" s="2"/>
      <c r="M269" s="2"/>
      <c r="N269" s="1"/>
      <c r="O269" s="1"/>
      <c r="P269" s="2"/>
      <c r="Q269" s="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2"/>
      <c r="AN269" s="1"/>
      <c r="AO269" s="1"/>
      <c r="AP269" s="1"/>
      <c r="AQ269" s="1"/>
      <c r="AR269" s="1"/>
      <c r="AS269" s="1"/>
      <c r="AT269" s="1"/>
      <c r="AU269" s="74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7.25" customHeight="1" x14ac:dyDescent="0.3">
      <c r="A270" s="100"/>
      <c r="B270" s="2"/>
      <c r="C270" s="85"/>
      <c r="D270" s="2"/>
      <c r="E270" s="37"/>
      <c r="F270" s="55"/>
      <c r="G270" s="1"/>
      <c r="H270" s="2"/>
      <c r="I270" s="1"/>
      <c r="J270" s="2"/>
      <c r="K270" s="2"/>
      <c r="L270" s="2"/>
      <c r="M270" s="2"/>
      <c r="N270" s="1"/>
      <c r="O270" s="1"/>
      <c r="P270" s="2"/>
      <c r="Q270" s="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2"/>
      <c r="AN270" s="1"/>
      <c r="AO270" s="1"/>
      <c r="AP270" s="1"/>
      <c r="AQ270" s="1"/>
      <c r="AR270" s="1"/>
      <c r="AS270" s="1"/>
      <c r="AT270" s="1"/>
      <c r="AU270" s="74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7.25" customHeight="1" x14ac:dyDescent="0.3">
      <c r="A271" s="100"/>
      <c r="B271" s="2"/>
      <c r="C271" s="85"/>
      <c r="D271" s="2"/>
      <c r="E271" s="37"/>
      <c r="F271" s="55"/>
      <c r="G271" s="1"/>
      <c r="H271" s="2"/>
      <c r="I271" s="1"/>
      <c r="J271" s="2"/>
      <c r="K271" s="2"/>
      <c r="L271" s="2"/>
      <c r="M271" s="2"/>
      <c r="N271" s="1"/>
      <c r="O271" s="1"/>
      <c r="P271" s="2"/>
      <c r="Q271" s="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2"/>
      <c r="AN271" s="1"/>
      <c r="AO271" s="1"/>
      <c r="AP271" s="1"/>
      <c r="AQ271" s="1"/>
      <c r="AR271" s="1"/>
      <c r="AS271" s="1"/>
      <c r="AT271" s="1"/>
      <c r="AU271" s="74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7.25" customHeight="1" x14ac:dyDescent="0.3">
      <c r="A272" s="100"/>
      <c r="B272" s="2"/>
      <c r="C272" s="85"/>
      <c r="D272" s="2"/>
      <c r="E272" s="37"/>
      <c r="F272" s="55"/>
      <c r="G272" s="1"/>
      <c r="H272" s="2"/>
      <c r="I272" s="1"/>
      <c r="J272" s="2"/>
      <c r="K272" s="2"/>
      <c r="L272" s="2"/>
      <c r="M272" s="2"/>
      <c r="N272" s="1"/>
      <c r="O272" s="1"/>
      <c r="P272" s="2"/>
      <c r="Q272" s="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2"/>
      <c r="AN272" s="1"/>
      <c r="AO272" s="1"/>
      <c r="AP272" s="1"/>
      <c r="AQ272" s="1"/>
      <c r="AR272" s="1"/>
      <c r="AS272" s="1"/>
      <c r="AT272" s="1"/>
      <c r="AU272" s="74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7.25" customHeight="1" x14ac:dyDescent="0.3">
      <c r="A273" s="100"/>
      <c r="B273" s="2"/>
      <c r="C273" s="85"/>
      <c r="D273" s="2"/>
      <c r="E273" s="37"/>
      <c r="F273" s="55"/>
      <c r="G273" s="1"/>
      <c r="H273" s="2"/>
      <c r="I273" s="1"/>
      <c r="J273" s="2"/>
      <c r="K273" s="2"/>
      <c r="L273" s="2"/>
      <c r="M273" s="2"/>
      <c r="N273" s="1"/>
      <c r="O273" s="1"/>
      <c r="P273" s="2"/>
      <c r="Q273" s="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2"/>
      <c r="AN273" s="1"/>
      <c r="AO273" s="1"/>
      <c r="AP273" s="1"/>
      <c r="AQ273" s="1"/>
      <c r="AR273" s="1"/>
      <c r="AS273" s="1"/>
      <c r="AT273" s="1"/>
      <c r="AU273" s="74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7.25" customHeight="1" x14ac:dyDescent="0.3">
      <c r="A274" s="100"/>
      <c r="B274" s="2"/>
      <c r="C274" s="85"/>
      <c r="D274" s="2"/>
      <c r="E274" s="37"/>
      <c r="F274" s="55"/>
      <c r="G274" s="1"/>
      <c r="H274" s="2"/>
      <c r="I274" s="1"/>
      <c r="J274" s="2"/>
      <c r="K274" s="2"/>
      <c r="L274" s="2"/>
      <c r="M274" s="2"/>
      <c r="N274" s="1"/>
      <c r="O274" s="1"/>
      <c r="P274" s="2"/>
      <c r="Q274" s="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2"/>
      <c r="AN274" s="1"/>
      <c r="AO274" s="1"/>
      <c r="AP274" s="1"/>
      <c r="AQ274" s="1"/>
      <c r="AR274" s="1"/>
      <c r="AS274" s="1"/>
      <c r="AT274" s="1"/>
      <c r="AU274" s="74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7.25" customHeight="1" x14ac:dyDescent="0.3">
      <c r="A275" s="100"/>
      <c r="B275" s="2"/>
      <c r="C275" s="85"/>
      <c r="D275" s="2"/>
      <c r="E275" s="37"/>
      <c r="F275" s="55"/>
      <c r="G275" s="1"/>
      <c r="H275" s="2"/>
      <c r="I275" s="1"/>
      <c r="J275" s="2"/>
      <c r="K275" s="2"/>
      <c r="L275" s="2"/>
      <c r="M275" s="2"/>
      <c r="N275" s="1"/>
      <c r="O275" s="1"/>
      <c r="P275" s="2"/>
      <c r="Q275" s="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2"/>
      <c r="AN275" s="1"/>
      <c r="AO275" s="1"/>
      <c r="AP275" s="1"/>
      <c r="AQ275" s="1"/>
      <c r="AR275" s="1"/>
      <c r="AS275" s="1"/>
      <c r="AT275" s="1"/>
      <c r="AU275" s="74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7.25" customHeight="1" x14ac:dyDescent="0.3">
      <c r="A276" s="100"/>
      <c r="B276" s="2"/>
      <c r="C276" s="85"/>
      <c r="D276" s="2"/>
      <c r="E276" s="37"/>
      <c r="F276" s="55"/>
      <c r="G276" s="1"/>
      <c r="H276" s="2"/>
      <c r="I276" s="1"/>
      <c r="J276" s="2"/>
      <c r="K276" s="2"/>
      <c r="L276" s="2"/>
      <c r="M276" s="2"/>
      <c r="N276" s="1"/>
      <c r="O276" s="1"/>
      <c r="P276" s="2"/>
      <c r="Q276" s="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2"/>
      <c r="AN276" s="1"/>
      <c r="AO276" s="1"/>
      <c r="AP276" s="1"/>
      <c r="AQ276" s="1"/>
      <c r="AR276" s="1"/>
      <c r="AS276" s="1"/>
      <c r="AT276" s="1"/>
      <c r="AU276" s="74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7.25" customHeight="1" x14ac:dyDescent="0.3">
      <c r="A277" s="100"/>
      <c r="B277" s="2"/>
      <c r="C277" s="85"/>
      <c r="D277" s="2"/>
      <c r="E277" s="37"/>
      <c r="F277" s="55"/>
      <c r="G277" s="1"/>
      <c r="H277" s="2"/>
      <c r="I277" s="1"/>
      <c r="J277" s="2"/>
      <c r="K277" s="2"/>
      <c r="L277" s="2"/>
      <c r="M277" s="2"/>
      <c r="N277" s="1"/>
      <c r="O277" s="1"/>
      <c r="P277" s="2"/>
      <c r="Q277" s="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2"/>
      <c r="AN277" s="1"/>
      <c r="AO277" s="1"/>
      <c r="AP277" s="1"/>
      <c r="AQ277" s="1"/>
      <c r="AR277" s="1"/>
      <c r="AS277" s="1"/>
      <c r="AT277" s="1"/>
      <c r="AU277" s="74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7.25" customHeight="1" x14ac:dyDescent="0.3">
      <c r="A278" s="100"/>
      <c r="B278" s="2"/>
      <c r="C278" s="85"/>
      <c r="D278" s="2"/>
      <c r="E278" s="37"/>
      <c r="F278" s="55"/>
      <c r="G278" s="1"/>
      <c r="H278" s="2"/>
      <c r="I278" s="1"/>
      <c r="J278" s="2"/>
      <c r="K278" s="2"/>
      <c r="L278" s="2"/>
      <c r="M278" s="2"/>
      <c r="N278" s="1"/>
      <c r="O278" s="1"/>
      <c r="P278" s="2"/>
      <c r="Q278" s="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2"/>
      <c r="AN278" s="1"/>
      <c r="AO278" s="1"/>
      <c r="AP278" s="1"/>
      <c r="AQ278" s="1"/>
      <c r="AR278" s="1"/>
      <c r="AS278" s="1"/>
      <c r="AT278" s="1"/>
      <c r="AU278" s="74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7.25" customHeight="1" x14ac:dyDescent="0.3">
      <c r="A279" s="100"/>
      <c r="B279" s="2"/>
      <c r="C279" s="85"/>
      <c r="D279" s="2"/>
      <c r="E279" s="37"/>
      <c r="F279" s="55"/>
      <c r="G279" s="1"/>
      <c r="H279" s="2"/>
      <c r="I279" s="1"/>
      <c r="J279" s="2"/>
      <c r="K279" s="2"/>
      <c r="L279" s="2"/>
      <c r="M279" s="2"/>
      <c r="N279" s="1"/>
      <c r="O279" s="1"/>
      <c r="P279" s="2"/>
      <c r="Q279" s="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2"/>
      <c r="AN279" s="1"/>
      <c r="AO279" s="1"/>
      <c r="AP279" s="1"/>
      <c r="AQ279" s="1"/>
      <c r="AR279" s="1"/>
      <c r="AS279" s="1"/>
      <c r="AT279" s="1"/>
      <c r="AU279" s="74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7.25" customHeight="1" x14ac:dyDescent="0.3">
      <c r="A280" s="100"/>
      <c r="B280" s="2"/>
      <c r="C280" s="85"/>
      <c r="D280" s="2"/>
      <c r="E280" s="37"/>
      <c r="F280" s="55"/>
      <c r="G280" s="1"/>
      <c r="H280" s="2"/>
      <c r="I280" s="1"/>
      <c r="J280" s="2"/>
      <c r="K280" s="2"/>
      <c r="L280" s="2"/>
      <c r="M280" s="2"/>
      <c r="N280" s="1"/>
      <c r="O280" s="1"/>
      <c r="P280" s="2"/>
      <c r="Q280" s="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2"/>
      <c r="AN280" s="1"/>
      <c r="AO280" s="1"/>
      <c r="AP280" s="1"/>
      <c r="AQ280" s="1"/>
      <c r="AR280" s="1"/>
      <c r="AS280" s="1"/>
      <c r="AT280" s="1"/>
      <c r="AU280" s="74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7.25" customHeight="1" x14ac:dyDescent="0.3">
      <c r="A281" s="100"/>
      <c r="B281" s="2"/>
      <c r="C281" s="85"/>
      <c r="D281" s="2"/>
      <c r="E281" s="37"/>
      <c r="F281" s="55"/>
      <c r="G281" s="1"/>
      <c r="H281" s="2"/>
      <c r="I281" s="1"/>
      <c r="J281" s="2"/>
      <c r="K281" s="2"/>
      <c r="L281" s="2"/>
      <c r="M281" s="2"/>
      <c r="N281" s="1"/>
      <c r="O281" s="1"/>
      <c r="P281" s="2"/>
      <c r="Q281" s="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2"/>
      <c r="AN281" s="1"/>
      <c r="AO281" s="1"/>
      <c r="AP281" s="1"/>
      <c r="AQ281" s="1"/>
      <c r="AR281" s="1"/>
      <c r="AS281" s="1"/>
      <c r="AT281" s="1"/>
      <c r="AU281" s="74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7.25" customHeight="1" x14ac:dyDescent="0.3">
      <c r="A282" s="100"/>
      <c r="B282" s="2"/>
      <c r="C282" s="85"/>
      <c r="D282" s="2"/>
      <c r="E282" s="37"/>
      <c r="F282" s="55"/>
      <c r="G282" s="1"/>
      <c r="H282" s="2"/>
      <c r="I282" s="1"/>
      <c r="J282" s="2"/>
      <c r="K282" s="2"/>
      <c r="L282" s="2"/>
      <c r="M282" s="2"/>
      <c r="N282" s="1"/>
      <c r="O282" s="1"/>
      <c r="P282" s="2"/>
      <c r="Q282" s="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2"/>
      <c r="AN282" s="1"/>
      <c r="AO282" s="1"/>
      <c r="AP282" s="1"/>
      <c r="AQ282" s="1"/>
      <c r="AR282" s="1"/>
      <c r="AS282" s="1"/>
      <c r="AT282" s="1"/>
      <c r="AU282" s="74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7.25" customHeight="1" x14ac:dyDescent="0.3">
      <c r="A283" s="100"/>
      <c r="B283" s="2"/>
      <c r="C283" s="85"/>
      <c r="D283" s="2"/>
      <c r="E283" s="37"/>
      <c r="F283" s="55"/>
      <c r="G283" s="1"/>
      <c r="H283" s="2"/>
      <c r="I283" s="1"/>
      <c r="J283" s="2"/>
      <c r="K283" s="2"/>
      <c r="L283" s="2"/>
      <c r="M283" s="2"/>
      <c r="N283" s="1"/>
      <c r="O283" s="1"/>
      <c r="P283" s="2"/>
      <c r="Q283" s="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2"/>
      <c r="AN283" s="1"/>
      <c r="AO283" s="1"/>
      <c r="AP283" s="1"/>
      <c r="AQ283" s="1"/>
      <c r="AR283" s="1"/>
      <c r="AS283" s="1"/>
      <c r="AT283" s="1"/>
      <c r="AU283" s="74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7.25" customHeight="1" x14ac:dyDescent="0.3">
      <c r="A284" s="100"/>
      <c r="B284" s="2"/>
      <c r="C284" s="85"/>
      <c r="D284" s="2"/>
      <c r="E284" s="37"/>
      <c r="F284" s="55"/>
      <c r="G284" s="1"/>
      <c r="H284" s="2"/>
      <c r="I284" s="1"/>
      <c r="J284" s="2"/>
      <c r="K284" s="2"/>
      <c r="L284" s="2"/>
      <c r="M284" s="2"/>
      <c r="N284" s="1"/>
      <c r="O284" s="1"/>
      <c r="P284" s="2"/>
      <c r="Q284" s="1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2"/>
      <c r="AN284" s="1"/>
      <c r="AO284" s="1"/>
      <c r="AP284" s="1"/>
      <c r="AQ284" s="1"/>
      <c r="AR284" s="1"/>
      <c r="AS284" s="1"/>
      <c r="AT284" s="1"/>
      <c r="AU284" s="74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7.25" customHeight="1" x14ac:dyDescent="0.3">
      <c r="A285" s="100"/>
      <c r="B285" s="2"/>
      <c r="C285" s="85"/>
      <c r="D285" s="2"/>
      <c r="E285" s="37"/>
      <c r="F285" s="55"/>
      <c r="G285" s="1"/>
      <c r="H285" s="2"/>
      <c r="I285" s="1"/>
      <c r="J285" s="2"/>
      <c r="K285" s="2"/>
      <c r="L285" s="2"/>
      <c r="M285" s="2"/>
      <c r="N285" s="1"/>
      <c r="O285" s="1"/>
      <c r="P285" s="2"/>
      <c r="Q285" s="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2"/>
      <c r="AN285" s="1"/>
      <c r="AO285" s="1"/>
      <c r="AP285" s="1"/>
      <c r="AQ285" s="1"/>
      <c r="AR285" s="1"/>
      <c r="AS285" s="1"/>
      <c r="AT285" s="1"/>
      <c r="AU285" s="74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7.25" customHeight="1" x14ac:dyDescent="0.3">
      <c r="A286" s="100"/>
      <c r="B286" s="2"/>
      <c r="C286" s="85"/>
      <c r="D286" s="2"/>
      <c r="E286" s="37"/>
      <c r="F286" s="55"/>
      <c r="G286" s="1"/>
      <c r="H286" s="2"/>
      <c r="I286" s="1"/>
      <c r="J286" s="2"/>
      <c r="K286" s="2"/>
      <c r="L286" s="2"/>
      <c r="M286" s="2"/>
      <c r="N286" s="1"/>
      <c r="O286" s="1"/>
      <c r="P286" s="2"/>
      <c r="Q286" s="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2"/>
      <c r="AN286" s="1"/>
      <c r="AO286" s="1"/>
      <c r="AP286" s="1"/>
      <c r="AQ286" s="1"/>
      <c r="AR286" s="1"/>
      <c r="AS286" s="1"/>
      <c r="AT286" s="1"/>
      <c r="AU286" s="74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7.25" customHeight="1" x14ac:dyDescent="0.3">
      <c r="A287" s="100"/>
      <c r="B287" s="2"/>
      <c r="C287" s="85"/>
      <c r="D287" s="2"/>
      <c r="E287" s="37"/>
      <c r="F287" s="55"/>
      <c r="G287" s="1"/>
      <c r="H287" s="2"/>
      <c r="I287" s="1"/>
      <c r="J287" s="2"/>
      <c r="K287" s="2"/>
      <c r="L287" s="2"/>
      <c r="M287" s="2"/>
      <c r="N287" s="1"/>
      <c r="O287" s="1"/>
      <c r="P287" s="2"/>
      <c r="Q287" s="1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2"/>
      <c r="AN287" s="1"/>
      <c r="AO287" s="1"/>
      <c r="AP287" s="1"/>
      <c r="AQ287" s="1"/>
      <c r="AR287" s="1"/>
      <c r="AS287" s="1"/>
      <c r="AT287" s="1"/>
      <c r="AU287" s="74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7.25" customHeight="1" x14ac:dyDescent="0.3">
      <c r="A288" s="100"/>
      <c r="B288" s="2"/>
      <c r="C288" s="85"/>
      <c r="D288" s="2"/>
      <c r="E288" s="37"/>
      <c r="F288" s="55"/>
      <c r="G288" s="1"/>
      <c r="H288" s="2"/>
      <c r="I288" s="1"/>
      <c r="J288" s="2"/>
      <c r="K288" s="2"/>
      <c r="L288" s="2"/>
      <c r="M288" s="2"/>
      <c r="N288" s="1"/>
      <c r="O288" s="1"/>
      <c r="P288" s="2"/>
      <c r="Q288" s="1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2"/>
      <c r="AN288" s="1"/>
      <c r="AO288" s="1"/>
      <c r="AP288" s="1"/>
      <c r="AQ288" s="1"/>
      <c r="AR288" s="1"/>
      <c r="AS288" s="1"/>
      <c r="AT288" s="1"/>
      <c r="AU288" s="74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7.25" customHeight="1" x14ac:dyDescent="0.3">
      <c r="A289" s="100"/>
      <c r="B289" s="2"/>
      <c r="C289" s="85"/>
      <c r="D289" s="2"/>
      <c r="E289" s="37"/>
      <c r="F289" s="55"/>
      <c r="G289" s="1"/>
      <c r="H289" s="2"/>
      <c r="I289" s="1"/>
      <c r="J289" s="2"/>
      <c r="K289" s="2"/>
      <c r="L289" s="2"/>
      <c r="M289" s="2"/>
      <c r="N289" s="1"/>
      <c r="O289" s="1"/>
      <c r="P289" s="2"/>
      <c r="Q289" s="1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2"/>
      <c r="AN289" s="1"/>
      <c r="AO289" s="1"/>
      <c r="AP289" s="1"/>
      <c r="AQ289" s="1"/>
      <c r="AR289" s="1"/>
      <c r="AS289" s="1"/>
      <c r="AT289" s="1"/>
      <c r="AU289" s="74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7.25" customHeight="1" x14ac:dyDescent="0.3">
      <c r="A290" s="100"/>
      <c r="B290" s="2"/>
      <c r="C290" s="85"/>
      <c r="D290" s="2"/>
      <c r="E290" s="37"/>
      <c r="F290" s="55"/>
      <c r="G290" s="1"/>
      <c r="H290" s="2"/>
      <c r="I290" s="1"/>
      <c r="J290" s="2"/>
      <c r="K290" s="2"/>
      <c r="L290" s="2"/>
      <c r="M290" s="2"/>
      <c r="N290" s="1"/>
      <c r="O290" s="1"/>
      <c r="P290" s="2"/>
      <c r="Q290" s="1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2"/>
      <c r="AN290" s="1"/>
      <c r="AO290" s="1"/>
      <c r="AP290" s="1"/>
      <c r="AQ290" s="1"/>
      <c r="AR290" s="1"/>
      <c r="AS290" s="1"/>
      <c r="AT290" s="1"/>
      <c r="AU290" s="74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7.25" customHeight="1" x14ac:dyDescent="0.3">
      <c r="A291" s="100"/>
      <c r="B291" s="2"/>
      <c r="C291" s="85"/>
      <c r="D291" s="2"/>
      <c r="E291" s="37"/>
      <c r="F291" s="55"/>
      <c r="G291" s="1"/>
      <c r="H291" s="2"/>
      <c r="I291" s="1"/>
      <c r="J291" s="2"/>
      <c r="K291" s="2"/>
      <c r="L291" s="2"/>
      <c r="M291" s="2"/>
      <c r="N291" s="1"/>
      <c r="O291" s="1"/>
      <c r="P291" s="2"/>
      <c r="Q291" s="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2"/>
      <c r="AN291" s="1"/>
      <c r="AO291" s="1"/>
      <c r="AP291" s="1"/>
      <c r="AQ291" s="1"/>
      <c r="AR291" s="1"/>
      <c r="AS291" s="1"/>
      <c r="AT291" s="1"/>
      <c r="AU291" s="74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7.25" customHeight="1" x14ac:dyDescent="0.3">
      <c r="A292" s="100"/>
      <c r="B292" s="2"/>
      <c r="C292" s="85"/>
      <c r="D292" s="2"/>
      <c r="E292" s="37"/>
      <c r="F292" s="55"/>
      <c r="G292" s="1"/>
      <c r="H292" s="2"/>
      <c r="I292" s="1"/>
      <c r="J292" s="2"/>
      <c r="K292" s="2"/>
      <c r="L292" s="2"/>
      <c r="M292" s="2"/>
      <c r="N292" s="1"/>
      <c r="O292" s="1"/>
      <c r="P292" s="2"/>
      <c r="Q292" s="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2"/>
      <c r="AN292" s="1"/>
      <c r="AO292" s="1"/>
      <c r="AP292" s="1"/>
      <c r="AQ292" s="1"/>
      <c r="AR292" s="1"/>
      <c r="AS292" s="1"/>
      <c r="AT292" s="1"/>
      <c r="AU292" s="74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7.25" customHeight="1" x14ac:dyDescent="0.3">
      <c r="A293" s="100"/>
      <c r="B293" s="2"/>
      <c r="C293" s="85"/>
      <c r="D293" s="2"/>
      <c r="E293" s="37"/>
      <c r="F293" s="55"/>
      <c r="G293" s="1"/>
      <c r="H293" s="2"/>
      <c r="I293" s="1"/>
      <c r="J293" s="2"/>
      <c r="K293" s="2"/>
      <c r="L293" s="2"/>
      <c r="M293" s="2"/>
      <c r="N293" s="1"/>
      <c r="O293" s="1"/>
      <c r="P293" s="2"/>
      <c r="Q293" s="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2"/>
      <c r="AN293" s="1"/>
      <c r="AO293" s="1"/>
      <c r="AP293" s="1"/>
      <c r="AQ293" s="1"/>
      <c r="AR293" s="1"/>
      <c r="AS293" s="1"/>
      <c r="AT293" s="1"/>
      <c r="AU293" s="74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7.25" customHeight="1" x14ac:dyDescent="0.3">
      <c r="A294" s="100"/>
      <c r="B294" s="2"/>
      <c r="C294" s="85"/>
      <c r="D294" s="2"/>
      <c r="E294" s="37"/>
      <c r="F294" s="55"/>
      <c r="G294" s="1"/>
      <c r="H294" s="2"/>
      <c r="I294" s="1"/>
      <c r="J294" s="2"/>
      <c r="K294" s="2"/>
      <c r="L294" s="2"/>
      <c r="M294" s="2"/>
      <c r="N294" s="1"/>
      <c r="O294" s="1"/>
      <c r="P294" s="2"/>
      <c r="Q294" s="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2"/>
      <c r="AN294" s="1"/>
      <c r="AO294" s="1"/>
      <c r="AP294" s="1"/>
      <c r="AQ294" s="1"/>
      <c r="AR294" s="1"/>
      <c r="AS294" s="1"/>
      <c r="AT294" s="1"/>
      <c r="AU294" s="74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7.25" customHeight="1" x14ac:dyDescent="0.3">
      <c r="A295" s="100"/>
      <c r="B295" s="2"/>
      <c r="C295" s="85"/>
      <c r="D295" s="2"/>
      <c r="E295" s="37"/>
      <c r="F295" s="55"/>
      <c r="G295" s="1"/>
      <c r="H295" s="2"/>
      <c r="I295" s="1"/>
      <c r="J295" s="2"/>
      <c r="K295" s="2"/>
      <c r="L295" s="2"/>
      <c r="M295" s="2"/>
      <c r="N295" s="1"/>
      <c r="O295" s="1"/>
      <c r="P295" s="2"/>
      <c r="Q295" s="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2"/>
      <c r="AN295" s="1"/>
      <c r="AO295" s="1"/>
      <c r="AP295" s="1"/>
      <c r="AQ295" s="1"/>
      <c r="AR295" s="1"/>
      <c r="AS295" s="1"/>
      <c r="AT295" s="1"/>
      <c r="AU295" s="74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7.25" customHeight="1" x14ac:dyDescent="0.3">
      <c r="A296" s="100"/>
      <c r="B296" s="2"/>
      <c r="C296" s="85"/>
      <c r="D296" s="2"/>
      <c r="E296" s="37"/>
      <c r="F296" s="55"/>
      <c r="G296" s="1"/>
      <c r="H296" s="2"/>
      <c r="I296" s="1"/>
      <c r="J296" s="2"/>
      <c r="K296" s="2"/>
      <c r="L296" s="2"/>
      <c r="M296" s="2"/>
      <c r="N296" s="1"/>
      <c r="O296" s="1"/>
      <c r="P296" s="2"/>
      <c r="Q296" s="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2"/>
      <c r="AN296" s="1"/>
      <c r="AO296" s="1"/>
      <c r="AP296" s="1"/>
      <c r="AQ296" s="1"/>
      <c r="AR296" s="1"/>
      <c r="AS296" s="1"/>
      <c r="AT296" s="1"/>
      <c r="AU296" s="74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7.25" customHeight="1" x14ac:dyDescent="0.3">
      <c r="A297" s="100"/>
      <c r="B297" s="2"/>
      <c r="C297" s="85"/>
      <c r="D297" s="2"/>
      <c r="E297" s="37"/>
      <c r="F297" s="55"/>
      <c r="G297" s="1"/>
      <c r="H297" s="2"/>
      <c r="I297" s="1"/>
      <c r="J297" s="2"/>
      <c r="K297" s="2"/>
      <c r="L297" s="2"/>
      <c r="M297" s="2"/>
      <c r="N297" s="1"/>
      <c r="O297" s="1"/>
      <c r="P297" s="2"/>
      <c r="Q297" s="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2"/>
      <c r="AN297" s="1"/>
      <c r="AO297" s="1"/>
      <c r="AP297" s="1"/>
      <c r="AQ297" s="1"/>
      <c r="AR297" s="1"/>
      <c r="AS297" s="1"/>
      <c r="AT297" s="1"/>
      <c r="AU297" s="74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7.25" customHeight="1" x14ac:dyDescent="0.3">
      <c r="A298" s="100"/>
      <c r="B298" s="2"/>
      <c r="C298" s="85"/>
      <c r="D298" s="2"/>
      <c r="E298" s="37"/>
      <c r="F298" s="55"/>
      <c r="G298" s="1"/>
      <c r="H298" s="2"/>
      <c r="I298" s="1"/>
      <c r="J298" s="2"/>
      <c r="K298" s="2"/>
      <c r="L298" s="2"/>
      <c r="M298" s="2"/>
      <c r="N298" s="1"/>
      <c r="O298" s="1"/>
      <c r="P298" s="2"/>
      <c r="Q298" s="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2"/>
      <c r="AN298" s="1"/>
      <c r="AO298" s="1"/>
      <c r="AP298" s="1"/>
      <c r="AQ298" s="1"/>
      <c r="AR298" s="1"/>
      <c r="AS298" s="1"/>
      <c r="AT298" s="1"/>
      <c r="AU298" s="74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7.25" customHeight="1" x14ac:dyDescent="0.3">
      <c r="A299" s="100"/>
      <c r="B299" s="2"/>
      <c r="C299" s="85"/>
      <c r="D299" s="2"/>
      <c r="E299" s="37"/>
      <c r="F299" s="55"/>
      <c r="G299" s="1"/>
      <c r="H299" s="2"/>
      <c r="I299" s="1"/>
      <c r="J299" s="2"/>
      <c r="K299" s="2"/>
      <c r="L299" s="2"/>
      <c r="M299" s="2"/>
      <c r="N299" s="1"/>
      <c r="O299" s="1"/>
      <c r="P299" s="2"/>
      <c r="Q299" s="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2"/>
      <c r="AN299" s="1"/>
      <c r="AO299" s="1"/>
      <c r="AP299" s="1"/>
      <c r="AQ299" s="1"/>
      <c r="AR299" s="1"/>
      <c r="AS299" s="1"/>
      <c r="AT299" s="1"/>
      <c r="AU299" s="74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7.25" customHeight="1" x14ac:dyDescent="0.3">
      <c r="A300" s="100"/>
      <c r="B300" s="2"/>
      <c r="C300" s="85"/>
      <c r="D300" s="2"/>
      <c r="E300" s="37"/>
      <c r="F300" s="55"/>
      <c r="G300" s="1"/>
      <c r="H300" s="2"/>
      <c r="I300" s="1"/>
      <c r="J300" s="2"/>
      <c r="K300" s="2"/>
      <c r="L300" s="2"/>
      <c r="M300" s="2"/>
      <c r="N300" s="1"/>
      <c r="O300" s="1"/>
      <c r="P300" s="2"/>
      <c r="Q300" s="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2"/>
      <c r="AN300" s="1"/>
      <c r="AO300" s="1"/>
      <c r="AP300" s="1"/>
      <c r="AQ300" s="1"/>
      <c r="AR300" s="1"/>
      <c r="AS300" s="1"/>
      <c r="AT300" s="1"/>
      <c r="AU300" s="74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7.25" customHeight="1" x14ac:dyDescent="0.3">
      <c r="A301" s="100"/>
      <c r="B301" s="2"/>
      <c r="C301" s="85"/>
      <c r="D301" s="2"/>
      <c r="E301" s="37"/>
      <c r="F301" s="55"/>
      <c r="G301" s="1"/>
      <c r="H301" s="2"/>
      <c r="I301" s="1"/>
      <c r="J301" s="2"/>
      <c r="K301" s="2"/>
      <c r="L301" s="2"/>
      <c r="M301" s="2"/>
      <c r="N301" s="1"/>
      <c r="O301" s="1"/>
      <c r="P301" s="2"/>
      <c r="Q301" s="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2"/>
      <c r="AN301" s="1"/>
      <c r="AO301" s="1"/>
      <c r="AP301" s="1"/>
      <c r="AQ301" s="1"/>
      <c r="AR301" s="1"/>
      <c r="AS301" s="1"/>
      <c r="AT301" s="1"/>
      <c r="AU301" s="74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7.25" customHeight="1" x14ac:dyDescent="0.3">
      <c r="A302" s="100"/>
      <c r="B302" s="2"/>
      <c r="C302" s="85"/>
      <c r="D302" s="2"/>
      <c r="E302" s="37"/>
      <c r="F302" s="55"/>
      <c r="G302" s="1"/>
      <c r="H302" s="2"/>
      <c r="I302" s="1"/>
      <c r="J302" s="2"/>
      <c r="K302" s="2"/>
      <c r="L302" s="2"/>
      <c r="M302" s="2"/>
      <c r="N302" s="1"/>
      <c r="O302" s="1"/>
      <c r="P302" s="2"/>
      <c r="Q302" s="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2"/>
      <c r="AN302" s="1"/>
      <c r="AO302" s="1"/>
      <c r="AP302" s="1"/>
      <c r="AQ302" s="1"/>
      <c r="AR302" s="1"/>
      <c r="AS302" s="1"/>
      <c r="AT302" s="1"/>
      <c r="AU302" s="74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7.25" customHeight="1" x14ac:dyDescent="0.3">
      <c r="A303" s="100"/>
      <c r="B303" s="2"/>
      <c r="C303" s="85"/>
      <c r="D303" s="2"/>
      <c r="E303" s="37"/>
      <c r="F303" s="55"/>
      <c r="G303" s="1"/>
      <c r="H303" s="2"/>
      <c r="I303" s="1"/>
      <c r="J303" s="2"/>
      <c r="K303" s="2"/>
      <c r="L303" s="2"/>
      <c r="M303" s="2"/>
      <c r="N303" s="1"/>
      <c r="O303" s="1"/>
      <c r="P303" s="2"/>
      <c r="Q303" s="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2"/>
      <c r="AN303" s="1"/>
      <c r="AO303" s="1"/>
      <c r="AP303" s="1"/>
      <c r="AQ303" s="1"/>
      <c r="AR303" s="1"/>
      <c r="AS303" s="1"/>
      <c r="AT303" s="1"/>
      <c r="AU303" s="74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7.25" customHeight="1" x14ac:dyDescent="0.3">
      <c r="A304" s="100"/>
      <c r="B304" s="2"/>
      <c r="C304" s="85"/>
      <c r="D304" s="2"/>
      <c r="E304" s="37"/>
      <c r="F304" s="55"/>
      <c r="G304" s="1"/>
      <c r="H304" s="2"/>
      <c r="I304" s="1"/>
      <c r="J304" s="2"/>
      <c r="K304" s="2"/>
      <c r="L304" s="2"/>
      <c r="M304" s="2"/>
      <c r="N304" s="1"/>
      <c r="O304" s="1"/>
      <c r="P304" s="2"/>
      <c r="Q304" s="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2"/>
      <c r="AN304" s="1"/>
      <c r="AO304" s="1"/>
      <c r="AP304" s="1"/>
      <c r="AQ304" s="1"/>
      <c r="AR304" s="1"/>
      <c r="AS304" s="1"/>
      <c r="AT304" s="1"/>
      <c r="AU304" s="74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7.25" customHeight="1" x14ac:dyDescent="0.3">
      <c r="A305" s="100"/>
      <c r="B305" s="2"/>
      <c r="C305" s="85"/>
      <c r="D305" s="2"/>
      <c r="E305" s="37"/>
      <c r="F305" s="55"/>
      <c r="G305" s="1"/>
      <c r="H305" s="2"/>
      <c r="I305" s="1"/>
      <c r="J305" s="2"/>
      <c r="K305" s="2"/>
      <c r="L305" s="2"/>
      <c r="M305" s="2"/>
      <c r="N305" s="1"/>
      <c r="O305" s="1"/>
      <c r="P305" s="2"/>
      <c r="Q305" s="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2"/>
      <c r="AN305" s="1"/>
      <c r="AO305" s="1"/>
      <c r="AP305" s="1"/>
      <c r="AQ305" s="1"/>
      <c r="AR305" s="1"/>
      <c r="AS305" s="1"/>
      <c r="AT305" s="1"/>
      <c r="AU305" s="74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7.25" customHeight="1" x14ac:dyDescent="0.3">
      <c r="A306" s="100"/>
      <c r="B306" s="2"/>
      <c r="C306" s="85"/>
      <c r="D306" s="2"/>
      <c r="E306" s="37"/>
      <c r="F306" s="55"/>
      <c r="G306" s="1"/>
      <c r="H306" s="2"/>
      <c r="I306" s="1"/>
      <c r="J306" s="2"/>
      <c r="K306" s="2"/>
      <c r="L306" s="2"/>
      <c r="M306" s="2"/>
      <c r="N306" s="1"/>
      <c r="O306" s="1"/>
      <c r="P306" s="2"/>
      <c r="Q306" s="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2"/>
      <c r="AN306" s="1"/>
      <c r="AO306" s="1"/>
      <c r="AP306" s="1"/>
      <c r="AQ306" s="1"/>
      <c r="AR306" s="1"/>
      <c r="AS306" s="1"/>
      <c r="AT306" s="1"/>
      <c r="AU306" s="74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7.25" customHeight="1" x14ac:dyDescent="0.3">
      <c r="A307" s="100"/>
      <c r="B307" s="2"/>
      <c r="C307" s="85"/>
      <c r="D307" s="2"/>
      <c r="E307" s="37"/>
      <c r="F307" s="55"/>
      <c r="G307" s="1"/>
      <c r="H307" s="2"/>
      <c r="I307" s="1"/>
      <c r="J307" s="2"/>
      <c r="K307" s="2"/>
      <c r="L307" s="2"/>
      <c r="M307" s="2"/>
      <c r="N307" s="1"/>
      <c r="O307" s="1"/>
      <c r="P307" s="2"/>
      <c r="Q307" s="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2"/>
      <c r="AN307" s="1"/>
      <c r="AO307" s="1"/>
      <c r="AP307" s="1"/>
      <c r="AQ307" s="1"/>
      <c r="AR307" s="1"/>
      <c r="AS307" s="1"/>
      <c r="AT307" s="1"/>
      <c r="AU307" s="74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7.25" customHeight="1" x14ac:dyDescent="0.3">
      <c r="A308" s="100"/>
      <c r="B308" s="2"/>
      <c r="C308" s="85"/>
      <c r="D308" s="2"/>
      <c r="E308" s="37"/>
      <c r="F308" s="55"/>
      <c r="G308" s="1"/>
      <c r="H308" s="2"/>
      <c r="I308" s="1"/>
      <c r="J308" s="2"/>
      <c r="K308" s="2"/>
      <c r="L308" s="2"/>
      <c r="M308" s="2"/>
      <c r="N308" s="1"/>
      <c r="O308" s="1"/>
      <c r="P308" s="2"/>
      <c r="Q308" s="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2"/>
      <c r="AN308" s="1"/>
      <c r="AO308" s="1"/>
      <c r="AP308" s="1"/>
      <c r="AQ308" s="1"/>
      <c r="AR308" s="1"/>
      <c r="AS308" s="1"/>
      <c r="AT308" s="1"/>
      <c r="AU308" s="74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7.25" customHeight="1" x14ac:dyDescent="0.3">
      <c r="A309" s="100"/>
      <c r="B309" s="2"/>
      <c r="C309" s="85"/>
      <c r="D309" s="2"/>
      <c r="E309" s="37"/>
      <c r="F309" s="55"/>
      <c r="G309" s="1"/>
      <c r="H309" s="2"/>
      <c r="I309" s="1"/>
      <c r="J309" s="2"/>
      <c r="K309" s="2"/>
      <c r="L309" s="2"/>
      <c r="M309" s="2"/>
      <c r="N309" s="1"/>
      <c r="O309" s="1"/>
      <c r="P309" s="2"/>
      <c r="Q309" s="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2"/>
      <c r="AN309" s="1"/>
      <c r="AO309" s="1"/>
      <c r="AP309" s="1"/>
      <c r="AQ309" s="1"/>
      <c r="AR309" s="1"/>
      <c r="AS309" s="1"/>
      <c r="AT309" s="1"/>
      <c r="AU309" s="74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7.25" customHeight="1" x14ac:dyDescent="0.3">
      <c r="A310" s="100"/>
      <c r="B310" s="2"/>
      <c r="C310" s="85"/>
      <c r="D310" s="2"/>
      <c r="E310" s="37"/>
      <c r="F310" s="55"/>
      <c r="G310" s="1"/>
      <c r="H310" s="2"/>
      <c r="I310" s="1"/>
      <c r="J310" s="2"/>
      <c r="K310" s="2"/>
      <c r="L310" s="2"/>
      <c r="M310" s="2"/>
      <c r="N310" s="1"/>
      <c r="O310" s="1"/>
      <c r="P310" s="2"/>
      <c r="Q310" s="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2"/>
      <c r="AN310" s="1"/>
      <c r="AO310" s="1"/>
      <c r="AP310" s="1"/>
      <c r="AQ310" s="1"/>
      <c r="AR310" s="1"/>
      <c r="AS310" s="1"/>
      <c r="AT310" s="1"/>
      <c r="AU310" s="74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7.25" customHeight="1" x14ac:dyDescent="0.3">
      <c r="A311" s="100"/>
      <c r="B311" s="2"/>
      <c r="C311" s="85"/>
      <c r="D311" s="2"/>
      <c r="E311" s="37"/>
      <c r="F311" s="55"/>
      <c r="G311" s="1"/>
      <c r="H311" s="2"/>
      <c r="I311" s="1"/>
      <c r="J311" s="2"/>
      <c r="K311" s="2"/>
      <c r="L311" s="2"/>
      <c r="M311" s="2"/>
      <c r="N311" s="1"/>
      <c r="O311" s="1"/>
      <c r="P311" s="2"/>
      <c r="Q311" s="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2"/>
      <c r="AN311" s="1"/>
      <c r="AO311" s="1"/>
      <c r="AP311" s="1"/>
      <c r="AQ311" s="1"/>
      <c r="AR311" s="1"/>
      <c r="AS311" s="1"/>
      <c r="AT311" s="1"/>
      <c r="AU311" s="74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7.25" customHeight="1" x14ac:dyDescent="0.3">
      <c r="A312" s="100"/>
      <c r="B312" s="2"/>
      <c r="C312" s="85"/>
      <c r="D312" s="2"/>
      <c r="E312" s="37"/>
      <c r="F312" s="55"/>
      <c r="G312" s="1"/>
      <c r="H312" s="2"/>
      <c r="I312" s="1"/>
      <c r="J312" s="2"/>
      <c r="K312" s="2"/>
      <c r="L312" s="2"/>
      <c r="M312" s="2"/>
      <c r="N312" s="1"/>
      <c r="O312" s="1"/>
      <c r="P312" s="2"/>
      <c r="Q312" s="1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2"/>
      <c r="AN312" s="1"/>
      <c r="AO312" s="1"/>
      <c r="AP312" s="1"/>
      <c r="AQ312" s="1"/>
      <c r="AR312" s="1"/>
      <c r="AS312" s="1"/>
      <c r="AT312" s="1"/>
      <c r="AU312" s="74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7.25" customHeight="1" x14ac:dyDescent="0.3">
      <c r="A313" s="100"/>
      <c r="B313" s="2"/>
      <c r="C313" s="85"/>
      <c r="D313" s="2"/>
      <c r="E313" s="37"/>
      <c r="F313" s="55"/>
      <c r="G313" s="1"/>
      <c r="H313" s="2"/>
      <c r="I313" s="1"/>
      <c r="J313" s="2"/>
      <c r="K313" s="2"/>
      <c r="L313" s="2"/>
      <c r="M313" s="2"/>
      <c r="N313" s="1"/>
      <c r="O313" s="1"/>
      <c r="P313" s="2"/>
      <c r="Q313" s="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2"/>
      <c r="AN313" s="1"/>
      <c r="AO313" s="1"/>
      <c r="AP313" s="1"/>
      <c r="AQ313" s="1"/>
      <c r="AR313" s="1"/>
      <c r="AS313" s="1"/>
      <c r="AT313" s="1"/>
      <c r="AU313" s="74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7.25" customHeight="1" x14ac:dyDescent="0.3">
      <c r="A314" s="100"/>
      <c r="B314" s="2"/>
      <c r="C314" s="85"/>
      <c r="D314" s="2"/>
      <c r="E314" s="37"/>
      <c r="F314" s="55"/>
      <c r="G314" s="1"/>
      <c r="H314" s="2"/>
      <c r="I314" s="1"/>
      <c r="J314" s="2"/>
      <c r="K314" s="2"/>
      <c r="L314" s="2"/>
      <c r="M314" s="2"/>
      <c r="N314" s="1"/>
      <c r="O314" s="1"/>
      <c r="P314" s="2"/>
      <c r="Q314" s="1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2"/>
      <c r="AN314" s="1"/>
      <c r="AO314" s="1"/>
      <c r="AP314" s="1"/>
      <c r="AQ314" s="1"/>
      <c r="AR314" s="1"/>
      <c r="AS314" s="1"/>
      <c r="AT314" s="1"/>
      <c r="AU314" s="74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7.25" customHeight="1" x14ac:dyDescent="0.3">
      <c r="A315" s="100"/>
      <c r="B315" s="2"/>
      <c r="C315" s="85"/>
      <c r="D315" s="2"/>
      <c r="E315" s="37"/>
      <c r="F315" s="55"/>
      <c r="G315" s="1"/>
      <c r="H315" s="2"/>
      <c r="I315" s="1"/>
      <c r="J315" s="2"/>
      <c r="K315" s="2"/>
      <c r="L315" s="2"/>
      <c r="M315" s="2"/>
      <c r="N315" s="1"/>
      <c r="O315" s="1"/>
      <c r="P315" s="2"/>
      <c r="Q315" s="1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2"/>
      <c r="AN315" s="1"/>
      <c r="AO315" s="1"/>
      <c r="AP315" s="1"/>
      <c r="AQ315" s="1"/>
      <c r="AR315" s="1"/>
      <c r="AS315" s="1"/>
      <c r="AT315" s="1"/>
      <c r="AU315" s="74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7.25" customHeight="1" x14ac:dyDescent="0.3">
      <c r="A316" s="100"/>
      <c r="B316" s="2"/>
      <c r="C316" s="85"/>
      <c r="D316" s="2"/>
      <c r="E316" s="37"/>
      <c r="F316" s="55"/>
      <c r="G316" s="1"/>
      <c r="H316" s="2"/>
      <c r="I316" s="1"/>
      <c r="J316" s="2"/>
      <c r="K316" s="2"/>
      <c r="L316" s="2"/>
      <c r="M316" s="2"/>
      <c r="N316" s="1"/>
      <c r="O316" s="1"/>
      <c r="P316" s="2"/>
      <c r="Q316" s="1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2"/>
      <c r="AN316" s="1"/>
      <c r="AO316" s="1"/>
      <c r="AP316" s="1"/>
      <c r="AQ316" s="1"/>
      <c r="AR316" s="1"/>
      <c r="AS316" s="1"/>
      <c r="AT316" s="1"/>
      <c r="AU316" s="74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7.25" customHeight="1" x14ac:dyDescent="0.3">
      <c r="A317" s="100"/>
      <c r="B317" s="2"/>
      <c r="C317" s="85"/>
      <c r="D317" s="2"/>
      <c r="E317" s="37"/>
      <c r="F317" s="55"/>
      <c r="G317" s="1"/>
      <c r="H317" s="2"/>
      <c r="I317" s="1"/>
      <c r="J317" s="2"/>
      <c r="K317" s="2"/>
      <c r="L317" s="2"/>
      <c r="M317" s="2"/>
      <c r="N317" s="1"/>
      <c r="O317" s="1"/>
      <c r="P317" s="2"/>
      <c r="Q317" s="1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2"/>
      <c r="AN317" s="1"/>
      <c r="AO317" s="1"/>
      <c r="AP317" s="1"/>
      <c r="AQ317" s="1"/>
      <c r="AR317" s="1"/>
      <c r="AS317" s="1"/>
      <c r="AT317" s="1"/>
      <c r="AU317" s="74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7.25" customHeight="1" x14ac:dyDescent="0.3">
      <c r="A318" s="100"/>
      <c r="B318" s="2"/>
      <c r="C318" s="85"/>
      <c r="D318" s="2"/>
      <c r="E318" s="37"/>
      <c r="F318" s="55"/>
      <c r="G318" s="1"/>
      <c r="H318" s="2"/>
      <c r="I318" s="1"/>
      <c r="J318" s="2"/>
      <c r="K318" s="2"/>
      <c r="L318" s="2"/>
      <c r="M318" s="2"/>
      <c r="N318" s="1"/>
      <c r="O318" s="1"/>
      <c r="P318" s="2"/>
      <c r="Q318" s="1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2"/>
      <c r="AN318" s="1"/>
      <c r="AO318" s="1"/>
      <c r="AP318" s="1"/>
      <c r="AQ318" s="1"/>
      <c r="AR318" s="1"/>
      <c r="AS318" s="1"/>
      <c r="AT318" s="1"/>
      <c r="AU318" s="74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7.25" customHeight="1" x14ac:dyDescent="0.3">
      <c r="A319" s="100"/>
      <c r="B319" s="2"/>
      <c r="C319" s="85"/>
      <c r="D319" s="2"/>
      <c r="E319" s="37"/>
      <c r="F319" s="55"/>
      <c r="G319" s="1"/>
      <c r="H319" s="2"/>
      <c r="I319" s="1"/>
      <c r="J319" s="2"/>
      <c r="K319" s="2"/>
      <c r="L319" s="2"/>
      <c r="M319" s="2"/>
      <c r="N319" s="1"/>
      <c r="O319" s="1"/>
      <c r="P319" s="2"/>
      <c r="Q319" s="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2"/>
      <c r="AN319" s="1"/>
      <c r="AO319" s="1"/>
      <c r="AP319" s="1"/>
      <c r="AQ319" s="1"/>
      <c r="AR319" s="1"/>
      <c r="AS319" s="1"/>
      <c r="AT319" s="1"/>
      <c r="AU319" s="74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7.25" customHeight="1" x14ac:dyDescent="0.3">
      <c r="A320" s="100"/>
      <c r="B320" s="2"/>
      <c r="C320" s="85"/>
      <c r="D320" s="2"/>
      <c r="E320" s="37"/>
      <c r="F320" s="55"/>
      <c r="G320" s="1"/>
      <c r="H320" s="2"/>
      <c r="I320" s="1"/>
      <c r="J320" s="2"/>
      <c r="K320" s="2"/>
      <c r="L320" s="2"/>
      <c r="M320" s="2"/>
      <c r="N320" s="1"/>
      <c r="O320" s="1"/>
      <c r="P320" s="2"/>
      <c r="Q320" s="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2"/>
      <c r="AN320" s="1"/>
      <c r="AO320" s="1"/>
      <c r="AP320" s="1"/>
      <c r="AQ320" s="1"/>
      <c r="AR320" s="1"/>
      <c r="AS320" s="1"/>
      <c r="AT320" s="1"/>
      <c r="AU320" s="74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7.25" customHeight="1" x14ac:dyDescent="0.3">
      <c r="A321" s="100"/>
      <c r="B321" s="2"/>
      <c r="C321" s="85"/>
      <c r="D321" s="2"/>
      <c r="E321" s="37"/>
      <c r="F321" s="55"/>
      <c r="G321" s="1"/>
      <c r="H321" s="2"/>
      <c r="I321" s="1"/>
      <c r="J321" s="2"/>
      <c r="K321" s="2"/>
      <c r="L321" s="2"/>
      <c r="M321" s="2"/>
      <c r="N321" s="1"/>
      <c r="O321" s="1"/>
      <c r="P321" s="2"/>
      <c r="Q321" s="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2"/>
      <c r="AN321" s="1"/>
      <c r="AO321" s="1"/>
      <c r="AP321" s="1"/>
      <c r="AQ321" s="1"/>
      <c r="AR321" s="1"/>
      <c r="AS321" s="1"/>
      <c r="AT321" s="1"/>
      <c r="AU321" s="74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7.25" customHeight="1" x14ac:dyDescent="0.3">
      <c r="A322" s="100"/>
      <c r="B322" s="2"/>
      <c r="C322" s="85"/>
      <c r="D322" s="2"/>
      <c r="E322" s="37"/>
      <c r="F322" s="55"/>
      <c r="G322" s="1"/>
      <c r="H322" s="2"/>
      <c r="I322" s="1"/>
      <c r="J322" s="2"/>
      <c r="K322" s="2"/>
      <c r="L322" s="2"/>
      <c r="M322" s="2"/>
      <c r="N322" s="1"/>
      <c r="O322" s="1"/>
      <c r="P322" s="2"/>
      <c r="Q322" s="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2"/>
      <c r="AN322" s="1"/>
      <c r="AO322" s="1"/>
      <c r="AP322" s="1"/>
      <c r="AQ322" s="1"/>
      <c r="AR322" s="1"/>
      <c r="AS322" s="1"/>
      <c r="AT322" s="1"/>
      <c r="AU322" s="74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7.25" customHeight="1" x14ac:dyDescent="0.3">
      <c r="A323" s="100"/>
      <c r="B323" s="2"/>
      <c r="C323" s="85"/>
      <c r="D323" s="2"/>
      <c r="E323" s="37"/>
      <c r="F323" s="55"/>
      <c r="G323" s="1"/>
      <c r="H323" s="2"/>
      <c r="I323" s="1"/>
      <c r="J323" s="2"/>
      <c r="K323" s="2"/>
      <c r="L323" s="2"/>
      <c r="M323" s="2"/>
      <c r="N323" s="1"/>
      <c r="O323" s="1"/>
      <c r="P323" s="2"/>
      <c r="Q323" s="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2"/>
      <c r="AN323" s="1"/>
      <c r="AO323" s="1"/>
      <c r="AP323" s="1"/>
      <c r="AQ323" s="1"/>
      <c r="AR323" s="1"/>
      <c r="AS323" s="1"/>
      <c r="AT323" s="1"/>
      <c r="AU323" s="74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7.25" customHeight="1" x14ac:dyDescent="0.3">
      <c r="A324" s="100"/>
      <c r="B324" s="2"/>
      <c r="C324" s="85"/>
      <c r="D324" s="2"/>
      <c r="E324" s="37"/>
      <c r="F324" s="55"/>
      <c r="G324" s="1"/>
      <c r="H324" s="2"/>
      <c r="I324" s="1"/>
      <c r="J324" s="2"/>
      <c r="K324" s="2"/>
      <c r="L324" s="2"/>
      <c r="M324" s="2"/>
      <c r="N324" s="1"/>
      <c r="O324" s="1"/>
      <c r="P324" s="2"/>
      <c r="Q324" s="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2"/>
      <c r="AN324" s="1"/>
      <c r="AO324" s="1"/>
      <c r="AP324" s="1"/>
      <c r="AQ324" s="1"/>
      <c r="AR324" s="1"/>
      <c r="AS324" s="1"/>
      <c r="AT324" s="1"/>
      <c r="AU324" s="74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7.25" customHeight="1" x14ac:dyDescent="0.3">
      <c r="A325" s="100"/>
      <c r="B325" s="2"/>
      <c r="C325" s="85"/>
      <c r="D325" s="2"/>
      <c r="E325" s="37"/>
      <c r="F325" s="55"/>
      <c r="G325" s="1"/>
      <c r="H325" s="2"/>
      <c r="I325" s="1"/>
      <c r="J325" s="2"/>
      <c r="K325" s="2"/>
      <c r="L325" s="2"/>
      <c r="M325" s="2"/>
      <c r="N325" s="1"/>
      <c r="O325" s="1"/>
      <c r="P325" s="2"/>
      <c r="Q325" s="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2"/>
      <c r="AN325" s="1"/>
      <c r="AO325" s="1"/>
      <c r="AP325" s="1"/>
      <c r="AQ325" s="1"/>
      <c r="AR325" s="1"/>
      <c r="AS325" s="1"/>
      <c r="AT325" s="1"/>
      <c r="AU325" s="74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7.25" customHeight="1" x14ac:dyDescent="0.3">
      <c r="A326" s="100"/>
      <c r="B326" s="2"/>
      <c r="C326" s="85"/>
      <c r="D326" s="2"/>
      <c r="E326" s="37"/>
      <c r="F326" s="55"/>
      <c r="G326" s="1"/>
      <c r="H326" s="2"/>
      <c r="I326" s="1"/>
      <c r="J326" s="2"/>
      <c r="K326" s="2"/>
      <c r="L326" s="2"/>
      <c r="M326" s="2"/>
      <c r="N326" s="1"/>
      <c r="O326" s="1"/>
      <c r="P326" s="2"/>
      <c r="Q326" s="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2"/>
      <c r="AN326" s="1"/>
      <c r="AO326" s="1"/>
      <c r="AP326" s="1"/>
      <c r="AQ326" s="1"/>
      <c r="AR326" s="1"/>
      <c r="AS326" s="1"/>
      <c r="AT326" s="1"/>
      <c r="AU326" s="74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7.25" customHeight="1" x14ac:dyDescent="0.3">
      <c r="A327" s="100"/>
      <c r="B327" s="2"/>
      <c r="C327" s="85"/>
      <c r="D327" s="2"/>
      <c r="E327" s="37"/>
      <c r="F327" s="55"/>
      <c r="G327" s="1"/>
      <c r="H327" s="2"/>
      <c r="I327" s="1"/>
      <c r="J327" s="2"/>
      <c r="K327" s="2"/>
      <c r="L327" s="2"/>
      <c r="M327" s="2"/>
      <c r="N327" s="1"/>
      <c r="O327" s="1"/>
      <c r="P327" s="2"/>
      <c r="Q327" s="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2"/>
      <c r="AN327" s="1"/>
      <c r="AO327" s="1"/>
      <c r="AP327" s="1"/>
      <c r="AQ327" s="1"/>
      <c r="AR327" s="1"/>
      <c r="AS327" s="1"/>
      <c r="AT327" s="1"/>
      <c r="AU327" s="74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7.25" customHeight="1" x14ac:dyDescent="0.3">
      <c r="A328" s="100"/>
      <c r="B328" s="2"/>
      <c r="C328" s="85"/>
      <c r="D328" s="2"/>
      <c r="E328" s="37"/>
      <c r="F328" s="55"/>
      <c r="G328" s="1"/>
      <c r="H328" s="2"/>
      <c r="I328" s="1"/>
      <c r="J328" s="2"/>
      <c r="K328" s="2"/>
      <c r="L328" s="2"/>
      <c r="M328" s="2"/>
      <c r="N328" s="1"/>
      <c r="O328" s="1"/>
      <c r="P328" s="2"/>
      <c r="Q328" s="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2"/>
      <c r="AN328" s="1"/>
      <c r="AO328" s="1"/>
      <c r="AP328" s="1"/>
      <c r="AQ328" s="1"/>
      <c r="AR328" s="1"/>
      <c r="AS328" s="1"/>
      <c r="AT328" s="1"/>
      <c r="AU328" s="74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7.25" customHeight="1" x14ac:dyDescent="0.3">
      <c r="A329" s="100"/>
      <c r="B329" s="2"/>
      <c r="C329" s="85"/>
      <c r="D329" s="2"/>
      <c r="E329" s="37"/>
      <c r="F329" s="55"/>
      <c r="G329" s="1"/>
      <c r="H329" s="2"/>
      <c r="I329" s="1"/>
      <c r="J329" s="2"/>
      <c r="K329" s="2"/>
      <c r="L329" s="2"/>
      <c r="M329" s="2"/>
      <c r="N329" s="1"/>
      <c r="O329" s="1"/>
      <c r="P329" s="2"/>
      <c r="Q329" s="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2"/>
      <c r="AN329" s="1"/>
      <c r="AO329" s="1"/>
      <c r="AP329" s="1"/>
      <c r="AQ329" s="1"/>
      <c r="AR329" s="1"/>
      <c r="AS329" s="1"/>
      <c r="AT329" s="1"/>
      <c r="AU329" s="74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7.25" customHeight="1" x14ac:dyDescent="0.3">
      <c r="A330" s="100"/>
      <c r="B330" s="2"/>
      <c r="C330" s="85"/>
      <c r="D330" s="2"/>
      <c r="E330" s="37"/>
      <c r="F330" s="55"/>
      <c r="G330" s="1"/>
      <c r="H330" s="2"/>
      <c r="I330" s="1"/>
      <c r="J330" s="2"/>
      <c r="K330" s="2"/>
      <c r="L330" s="2"/>
      <c r="M330" s="2"/>
      <c r="N330" s="1"/>
      <c r="O330" s="1"/>
      <c r="P330" s="2"/>
      <c r="Q330" s="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2"/>
      <c r="AN330" s="1"/>
      <c r="AO330" s="1"/>
      <c r="AP330" s="1"/>
      <c r="AQ330" s="1"/>
      <c r="AR330" s="1"/>
      <c r="AS330" s="1"/>
      <c r="AT330" s="1"/>
      <c r="AU330" s="74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7.25" customHeight="1" x14ac:dyDescent="0.3">
      <c r="A331" s="100"/>
      <c r="B331" s="2"/>
      <c r="C331" s="85"/>
      <c r="D331" s="2"/>
      <c r="E331" s="37"/>
      <c r="F331" s="55"/>
      <c r="G331" s="1"/>
      <c r="H331" s="2"/>
      <c r="I331" s="1"/>
      <c r="J331" s="2"/>
      <c r="K331" s="2"/>
      <c r="L331" s="2"/>
      <c r="M331" s="2"/>
      <c r="N331" s="1"/>
      <c r="O331" s="1"/>
      <c r="P331" s="2"/>
      <c r="Q331" s="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2"/>
      <c r="AN331" s="1"/>
      <c r="AO331" s="1"/>
      <c r="AP331" s="1"/>
      <c r="AQ331" s="1"/>
      <c r="AR331" s="1"/>
      <c r="AS331" s="1"/>
      <c r="AT331" s="1"/>
      <c r="AU331" s="74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7.25" customHeight="1" x14ac:dyDescent="0.3">
      <c r="A332" s="100"/>
      <c r="B332" s="2"/>
      <c r="C332" s="85"/>
      <c r="D332" s="2"/>
      <c r="E332" s="37"/>
      <c r="F332" s="55"/>
      <c r="G332" s="1"/>
      <c r="H332" s="2"/>
      <c r="I332" s="1"/>
      <c r="J332" s="2"/>
      <c r="K332" s="2"/>
      <c r="L332" s="2"/>
      <c r="M332" s="2"/>
      <c r="N332" s="1"/>
      <c r="O332" s="1"/>
      <c r="P332" s="2"/>
      <c r="Q332" s="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2"/>
      <c r="AN332" s="1"/>
      <c r="AO332" s="1"/>
      <c r="AP332" s="1"/>
      <c r="AQ332" s="1"/>
      <c r="AR332" s="1"/>
      <c r="AS332" s="1"/>
      <c r="AT332" s="1"/>
      <c r="AU332" s="74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7.25" customHeight="1" x14ac:dyDescent="0.3">
      <c r="A333" s="100"/>
      <c r="B333" s="2"/>
      <c r="C333" s="85"/>
      <c r="D333" s="2"/>
      <c r="E333" s="37"/>
      <c r="F333" s="55"/>
      <c r="G333" s="1"/>
      <c r="H333" s="2"/>
      <c r="I333" s="1"/>
      <c r="J333" s="2"/>
      <c r="K333" s="2"/>
      <c r="L333" s="2"/>
      <c r="M333" s="2"/>
      <c r="N333" s="1"/>
      <c r="O333" s="1"/>
      <c r="P333" s="2"/>
      <c r="Q333" s="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2"/>
      <c r="AN333" s="1"/>
      <c r="AO333" s="1"/>
      <c r="AP333" s="1"/>
      <c r="AQ333" s="1"/>
      <c r="AR333" s="1"/>
      <c r="AS333" s="1"/>
      <c r="AT333" s="1"/>
      <c r="AU333" s="74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7.25" customHeight="1" x14ac:dyDescent="0.3">
      <c r="A334" s="100"/>
      <c r="B334" s="2"/>
      <c r="C334" s="85"/>
      <c r="D334" s="2"/>
      <c r="E334" s="37"/>
      <c r="F334" s="55"/>
      <c r="G334" s="1"/>
      <c r="H334" s="2"/>
      <c r="I334" s="1"/>
      <c r="J334" s="2"/>
      <c r="K334" s="2"/>
      <c r="L334" s="2"/>
      <c r="M334" s="2"/>
      <c r="N334" s="1"/>
      <c r="O334" s="1"/>
      <c r="P334" s="2"/>
      <c r="Q334" s="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2"/>
      <c r="AN334" s="1"/>
      <c r="AO334" s="1"/>
      <c r="AP334" s="1"/>
      <c r="AQ334" s="1"/>
      <c r="AR334" s="1"/>
      <c r="AS334" s="1"/>
      <c r="AT334" s="1"/>
      <c r="AU334" s="74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7.25" customHeight="1" x14ac:dyDescent="0.3">
      <c r="A335" s="100"/>
      <c r="B335" s="2"/>
      <c r="C335" s="85"/>
      <c r="D335" s="2"/>
      <c r="E335" s="37"/>
      <c r="F335" s="55"/>
      <c r="G335" s="1"/>
      <c r="H335" s="2"/>
      <c r="I335" s="1"/>
      <c r="J335" s="2"/>
      <c r="K335" s="2"/>
      <c r="L335" s="2"/>
      <c r="M335" s="2"/>
      <c r="N335" s="1"/>
      <c r="O335" s="1"/>
      <c r="P335" s="2"/>
      <c r="Q335" s="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2"/>
      <c r="AN335" s="1"/>
      <c r="AO335" s="1"/>
      <c r="AP335" s="1"/>
      <c r="AQ335" s="1"/>
      <c r="AR335" s="1"/>
      <c r="AS335" s="1"/>
      <c r="AT335" s="1"/>
      <c r="AU335" s="74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7.25" customHeight="1" x14ac:dyDescent="0.3">
      <c r="A336" s="100"/>
      <c r="B336" s="2"/>
      <c r="C336" s="85"/>
      <c r="D336" s="2"/>
      <c r="E336" s="37"/>
      <c r="F336" s="55"/>
      <c r="G336" s="1"/>
      <c r="H336" s="2"/>
      <c r="I336" s="1"/>
      <c r="J336" s="2"/>
      <c r="K336" s="2"/>
      <c r="L336" s="2"/>
      <c r="M336" s="2"/>
      <c r="N336" s="1"/>
      <c r="O336" s="1"/>
      <c r="P336" s="2"/>
      <c r="Q336" s="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2"/>
      <c r="AN336" s="1"/>
      <c r="AO336" s="1"/>
      <c r="AP336" s="1"/>
      <c r="AQ336" s="1"/>
      <c r="AR336" s="1"/>
      <c r="AS336" s="1"/>
      <c r="AT336" s="1"/>
      <c r="AU336" s="74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7.25" customHeight="1" x14ac:dyDescent="0.3">
      <c r="A337" s="100"/>
      <c r="B337" s="2"/>
      <c r="C337" s="85"/>
      <c r="D337" s="2"/>
      <c r="E337" s="37"/>
      <c r="F337" s="55"/>
      <c r="G337" s="1"/>
      <c r="H337" s="2"/>
      <c r="I337" s="1"/>
      <c r="J337" s="2"/>
      <c r="K337" s="2"/>
      <c r="L337" s="2"/>
      <c r="M337" s="2"/>
      <c r="N337" s="1"/>
      <c r="O337" s="1"/>
      <c r="P337" s="2"/>
      <c r="Q337" s="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2"/>
      <c r="AN337" s="1"/>
      <c r="AO337" s="1"/>
      <c r="AP337" s="1"/>
      <c r="AQ337" s="1"/>
      <c r="AR337" s="1"/>
      <c r="AS337" s="1"/>
      <c r="AT337" s="1"/>
      <c r="AU337" s="74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7.25" customHeight="1" x14ac:dyDescent="0.3">
      <c r="A338" s="100"/>
      <c r="B338" s="2"/>
      <c r="C338" s="85"/>
      <c r="D338" s="2"/>
      <c r="E338" s="37"/>
      <c r="F338" s="55"/>
      <c r="G338" s="1"/>
      <c r="H338" s="2"/>
      <c r="I338" s="1"/>
      <c r="J338" s="2"/>
      <c r="K338" s="2"/>
      <c r="L338" s="2"/>
      <c r="M338" s="2"/>
      <c r="N338" s="1"/>
      <c r="O338" s="1"/>
      <c r="P338" s="2"/>
      <c r="Q338" s="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2"/>
      <c r="AN338" s="1"/>
      <c r="AO338" s="1"/>
      <c r="AP338" s="1"/>
      <c r="AQ338" s="1"/>
      <c r="AR338" s="1"/>
      <c r="AS338" s="1"/>
      <c r="AT338" s="1"/>
      <c r="AU338" s="74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7.25" customHeight="1" x14ac:dyDescent="0.3">
      <c r="A339" s="100"/>
      <c r="B339" s="2"/>
      <c r="C339" s="85"/>
      <c r="D339" s="2"/>
      <c r="E339" s="37"/>
      <c r="F339" s="55"/>
      <c r="G339" s="1"/>
      <c r="H339" s="2"/>
      <c r="I339" s="1"/>
      <c r="J339" s="2"/>
      <c r="K339" s="2"/>
      <c r="L339" s="2"/>
      <c r="M339" s="2"/>
      <c r="N339" s="1"/>
      <c r="O339" s="1"/>
      <c r="P339" s="2"/>
      <c r="Q339" s="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2"/>
      <c r="AN339" s="1"/>
      <c r="AO339" s="1"/>
      <c r="AP339" s="1"/>
      <c r="AQ339" s="1"/>
      <c r="AR339" s="1"/>
      <c r="AS339" s="1"/>
      <c r="AT339" s="1"/>
      <c r="AU339" s="74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7.25" customHeight="1" x14ac:dyDescent="0.3">
      <c r="A340" s="100"/>
      <c r="B340" s="2"/>
      <c r="C340" s="85"/>
      <c r="D340" s="2"/>
      <c r="E340" s="37"/>
      <c r="F340" s="55"/>
      <c r="G340" s="1"/>
      <c r="H340" s="2"/>
      <c r="I340" s="1"/>
      <c r="J340" s="2"/>
      <c r="K340" s="2"/>
      <c r="L340" s="2"/>
      <c r="M340" s="2"/>
      <c r="N340" s="1"/>
      <c r="O340" s="1"/>
      <c r="P340" s="2"/>
      <c r="Q340" s="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2"/>
      <c r="AN340" s="1"/>
      <c r="AO340" s="1"/>
      <c r="AP340" s="1"/>
      <c r="AQ340" s="1"/>
      <c r="AR340" s="1"/>
      <c r="AS340" s="1"/>
      <c r="AT340" s="1"/>
      <c r="AU340" s="74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7.25" customHeight="1" x14ac:dyDescent="0.3">
      <c r="A341" s="100"/>
      <c r="B341" s="2"/>
      <c r="C341" s="85"/>
      <c r="D341" s="2"/>
      <c r="E341" s="37"/>
      <c r="F341" s="55"/>
      <c r="G341" s="1"/>
      <c r="H341" s="2"/>
      <c r="I341" s="1"/>
      <c r="J341" s="2"/>
      <c r="K341" s="2"/>
      <c r="L341" s="2"/>
      <c r="M341" s="2"/>
      <c r="N341" s="1"/>
      <c r="O341" s="1"/>
      <c r="P341" s="2"/>
      <c r="Q341" s="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2"/>
      <c r="AN341" s="1"/>
      <c r="AO341" s="1"/>
      <c r="AP341" s="1"/>
      <c r="AQ341" s="1"/>
      <c r="AR341" s="1"/>
      <c r="AS341" s="1"/>
      <c r="AT341" s="1"/>
      <c r="AU341" s="74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7.25" customHeight="1" x14ac:dyDescent="0.3">
      <c r="A342" s="100"/>
      <c r="B342" s="2"/>
      <c r="C342" s="85"/>
      <c r="D342" s="2"/>
      <c r="E342" s="37"/>
      <c r="F342" s="55"/>
      <c r="G342" s="1"/>
      <c r="H342" s="2"/>
      <c r="I342" s="1"/>
      <c r="J342" s="2"/>
      <c r="K342" s="2"/>
      <c r="L342" s="2"/>
      <c r="M342" s="2"/>
      <c r="N342" s="1"/>
      <c r="O342" s="1"/>
      <c r="P342" s="2"/>
      <c r="Q342" s="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2"/>
      <c r="AN342" s="1"/>
      <c r="AO342" s="1"/>
      <c r="AP342" s="1"/>
      <c r="AQ342" s="1"/>
      <c r="AR342" s="1"/>
      <c r="AS342" s="1"/>
      <c r="AT342" s="1"/>
      <c r="AU342" s="74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7.25" customHeight="1" x14ac:dyDescent="0.3">
      <c r="A343" s="100"/>
      <c r="B343" s="2"/>
      <c r="C343" s="85"/>
      <c r="D343" s="2"/>
      <c r="E343" s="37"/>
      <c r="F343" s="55"/>
      <c r="G343" s="1"/>
      <c r="H343" s="2"/>
      <c r="I343" s="1"/>
      <c r="J343" s="2"/>
      <c r="K343" s="2"/>
      <c r="L343" s="2"/>
      <c r="M343" s="2"/>
      <c r="N343" s="1"/>
      <c r="O343" s="1"/>
      <c r="P343" s="2"/>
      <c r="Q343" s="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2"/>
      <c r="AN343" s="1"/>
      <c r="AO343" s="1"/>
      <c r="AP343" s="1"/>
      <c r="AQ343" s="1"/>
      <c r="AR343" s="1"/>
      <c r="AS343" s="1"/>
      <c r="AT343" s="1"/>
      <c r="AU343" s="74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7.25" customHeight="1" x14ac:dyDescent="0.3">
      <c r="A344" s="100"/>
      <c r="B344" s="2"/>
      <c r="C344" s="85"/>
      <c r="D344" s="2"/>
      <c r="E344" s="37"/>
      <c r="F344" s="55"/>
      <c r="G344" s="1"/>
      <c r="H344" s="2"/>
      <c r="I344" s="1"/>
      <c r="J344" s="2"/>
      <c r="K344" s="2"/>
      <c r="L344" s="2"/>
      <c r="M344" s="2"/>
      <c r="N344" s="1"/>
      <c r="O344" s="1"/>
      <c r="P344" s="2"/>
      <c r="Q344" s="1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2"/>
      <c r="AN344" s="1"/>
      <c r="AO344" s="1"/>
      <c r="AP344" s="1"/>
      <c r="AQ344" s="1"/>
      <c r="AR344" s="1"/>
      <c r="AS344" s="1"/>
      <c r="AT344" s="1"/>
      <c r="AU344" s="74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7.25" customHeight="1" x14ac:dyDescent="0.3">
      <c r="A345" s="100"/>
      <c r="B345" s="2"/>
      <c r="C345" s="85"/>
      <c r="D345" s="2"/>
      <c r="E345" s="37"/>
      <c r="F345" s="55"/>
      <c r="G345" s="1"/>
      <c r="H345" s="2"/>
      <c r="I345" s="1"/>
      <c r="J345" s="2"/>
      <c r="K345" s="2"/>
      <c r="L345" s="2"/>
      <c r="M345" s="2"/>
      <c r="N345" s="1"/>
      <c r="O345" s="1"/>
      <c r="P345" s="2"/>
      <c r="Q345" s="1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2"/>
      <c r="AN345" s="1"/>
      <c r="AO345" s="1"/>
      <c r="AP345" s="1"/>
      <c r="AQ345" s="1"/>
      <c r="AR345" s="1"/>
      <c r="AS345" s="1"/>
      <c r="AT345" s="1"/>
      <c r="AU345" s="74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7.25" customHeight="1" x14ac:dyDescent="0.3">
      <c r="A346" s="100"/>
      <c r="B346" s="2"/>
      <c r="C346" s="85"/>
      <c r="D346" s="2"/>
      <c r="E346" s="37"/>
      <c r="F346" s="55"/>
      <c r="G346" s="1"/>
      <c r="H346" s="2"/>
      <c r="I346" s="1"/>
      <c r="J346" s="2"/>
      <c r="K346" s="2"/>
      <c r="L346" s="2"/>
      <c r="M346" s="2"/>
      <c r="N346" s="1"/>
      <c r="O346" s="1"/>
      <c r="P346" s="2"/>
      <c r="Q346" s="1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2"/>
      <c r="AN346" s="1"/>
      <c r="AO346" s="1"/>
      <c r="AP346" s="1"/>
      <c r="AQ346" s="1"/>
      <c r="AR346" s="1"/>
      <c r="AS346" s="1"/>
      <c r="AT346" s="1"/>
      <c r="AU346" s="74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7.25" customHeight="1" x14ac:dyDescent="0.3">
      <c r="A347" s="100"/>
      <c r="B347" s="2"/>
      <c r="C347" s="85"/>
      <c r="D347" s="2"/>
      <c r="E347" s="37"/>
      <c r="F347" s="55"/>
      <c r="G347" s="1"/>
      <c r="H347" s="2"/>
      <c r="I347" s="1"/>
      <c r="J347" s="2"/>
      <c r="K347" s="2"/>
      <c r="L347" s="2"/>
      <c r="M347" s="2"/>
      <c r="N347" s="1"/>
      <c r="O347" s="1"/>
      <c r="P347" s="2"/>
      <c r="Q347" s="1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2"/>
      <c r="AN347" s="1"/>
      <c r="AO347" s="1"/>
      <c r="AP347" s="1"/>
      <c r="AQ347" s="1"/>
      <c r="AR347" s="1"/>
      <c r="AS347" s="1"/>
      <c r="AT347" s="1"/>
      <c r="AU347" s="74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7.25" customHeight="1" x14ac:dyDescent="0.3">
      <c r="A348" s="100"/>
      <c r="B348" s="2"/>
      <c r="C348" s="85"/>
      <c r="D348" s="2"/>
      <c r="E348" s="37"/>
      <c r="F348" s="55"/>
      <c r="G348" s="1"/>
      <c r="H348" s="2"/>
      <c r="I348" s="1"/>
      <c r="J348" s="2"/>
      <c r="K348" s="2"/>
      <c r="L348" s="2"/>
      <c r="M348" s="2"/>
      <c r="N348" s="1"/>
      <c r="O348" s="1"/>
      <c r="P348" s="2"/>
      <c r="Q348" s="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2"/>
      <c r="AN348" s="1"/>
      <c r="AO348" s="1"/>
      <c r="AP348" s="1"/>
      <c r="AQ348" s="1"/>
      <c r="AR348" s="1"/>
      <c r="AS348" s="1"/>
      <c r="AT348" s="1"/>
      <c r="AU348" s="74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7.25" customHeight="1" x14ac:dyDescent="0.3">
      <c r="A349" s="100"/>
      <c r="B349" s="2"/>
      <c r="C349" s="85"/>
      <c r="D349" s="2"/>
      <c r="E349" s="37"/>
      <c r="F349" s="55"/>
      <c r="G349" s="1"/>
      <c r="H349" s="2"/>
      <c r="I349" s="1"/>
      <c r="J349" s="2"/>
      <c r="K349" s="2"/>
      <c r="L349" s="2"/>
      <c r="M349" s="2"/>
      <c r="N349" s="1"/>
      <c r="O349" s="1"/>
      <c r="P349" s="2"/>
      <c r="Q349" s="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2"/>
      <c r="AN349" s="1"/>
      <c r="AO349" s="1"/>
      <c r="AP349" s="1"/>
      <c r="AQ349" s="1"/>
      <c r="AR349" s="1"/>
      <c r="AS349" s="1"/>
      <c r="AT349" s="1"/>
      <c r="AU349" s="74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7.25" customHeight="1" x14ac:dyDescent="0.3">
      <c r="A350" s="100"/>
      <c r="B350" s="2"/>
      <c r="C350" s="85"/>
      <c r="D350" s="2"/>
      <c r="E350" s="37"/>
      <c r="F350" s="55"/>
      <c r="G350" s="1"/>
      <c r="H350" s="2"/>
      <c r="I350" s="1"/>
      <c r="J350" s="2"/>
      <c r="K350" s="2"/>
      <c r="L350" s="2"/>
      <c r="M350" s="2"/>
      <c r="N350" s="1"/>
      <c r="O350" s="1"/>
      <c r="P350" s="2"/>
      <c r="Q350" s="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2"/>
      <c r="AN350" s="1"/>
      <c r="AO350" s="1"/>
      <c r="AP350" s="1"/>
      <c r="AQ350" s="1"/>
      <c r="AR350" s="1"/>
      <c r="AS350" s="1"/>
      <c r="AT350" s="1"/>
      <c r="AU350" s="74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7.25" customHeight="1" x14ac:dyDescent="0.3">
      <c r="A351" s="100"/>
      <c r="B351" s="2"/>
      <c r="C351" s="85"/>
      <c r="D351" s="2"/>
      <c r="E351" s="37"/>
      <c r="F351" s="55"/>
      <c r="G351" s="1"/>
      <c r="H351" s="2"/>
      <c r="I351" s="1"/>
      <c r="J351" s="2"/>
      <c r="K351" s="2"/>
      <c r="L351" s="2"/>
      <c r="M351" s="2"/>
      <c r="N351" s="1"/>
      <c r="O351" s="1"/>
      <c r="P351" s="2"/>
      <c r="Q351" s="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2"/>
      <c r="AN351" s="1"/>
      <c r="AO351" s="1"/>
      <c r="AP351" s="1"/>
      <c r="AQ351" s="1"/>
      <c r="AR351" s="1"/>
      <c r="AS351" s="1"/>
      <c r="AT351" s="1"/>
      <c r="AU351" s="74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7.25" customHeight="1" x14ac:dyDescent="0.3">
      <c r="A352" s="100"/>
      <c r="B352" s="2"/>
      <c r="C352" s="85"/>
      <c r="D352" s="2"/>
      <c r="E352" s="37"/>
      <c r="F352" s="55"/>
      <c r="G352" s="1"/>
      <c r="H352" s="2"/>
      <c r="I352" s="1"/>
      <c r="J352" s="2"/>
      <c r="K352" s="2"/>
      <c r="L352" s="2"/>
      <c r="M352" s="2"/>
      <c r="N352" s="1"/>
      <c r="O352" s="1"/>
      <c r="P352" s="2"/>
      <c r="Q352" s="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2"/>
      <c r="AN352" s="1"/>
      <c r="AO352" s="1"/>
      <c r="AP352" s="1"/>
      <c r="AQ352" s="1"/>
      <c r="AR352" s="1"/>
      <c r="AS352" s="1"/>
      <c r="AT352" s="1"/>
      <c r="AU352" s="74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7.25" customHeight="1" x14ac:dyDescent="0.3">
      <c r="A353" s="100"/>
      <c r="B353" s="2"/>
      <c r="C353" s="85"/>
      <c r="D353" s="2"/>
      <c r="E353" s="37"/>
      <c r="F353" s="55"/>
      <c r="G353" s="1"/>
      <c r="H353" s="2"/>
      <c r="I353" s="1"/>
      <c r="J353" s="2"/>
      <c r="K353" s="2"/>
      <c r="L353" s="2"/>
      <c r="M353" s="2"/>
      <c r="N353" s="1"/>
      <c r="O353" s="1"/>
      <c r="P353" s="2"/>
      <c r="Q353" s="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2"/>
      <c r="AN353" s="1"/>
      <c r="AO353" s="1"/>
      <c r="AP353" s="1"/>
      <c r="AQ353" s="1"/>
      <c r="AR353" s="1"/>
      <c r="AS353" s="1"/>
      <c r="AT353" s="1"/>
      <c r="AU353" s="74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7.25" customHeight="1" x14ac:dyDescent="0.3">
      <c r="A354" s="100"/>
      <c r="B354" s="2"/>
      <c r="C354" s="85"/>
      <c r="D354" s="2"/>
      <c r="E354" s="37"/>
      <c r="F354" s="55"/>
      <c r="G354" s="1"/>
      <c r="H354" s="2"/>
      <c r="I354" s="1"/>
      <c r="J354" s="2"/>
      <c r="K354" s="2"/>
      <c r="L354" s="2"/>
      <c r="M354" s="2"/>
      <c r="N354" s="1"/>
      <c r="O354" s="1"/>
      <c r="P354" s="2"/>
      <c r="Q354" s="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2"/>
      <c r="AN354" s="1"/>
      <c r="AO354" s="1"/>
      <c r="AP354" s="1"/>
      <c r="AQ354" s="1"/>
      <c r="AR354" s="1"/>
      <c r="AS354" s="1"/>
      <c r="AT354" s="1"/>
      <c r="AU354" s="74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7.25" customHeight="1" x14ac:dyDescent="0.3">
      <c r="A355" s="100"/>
      <c r="B355" s="2"/>
      <c r="C355" s="85"/>
      <c r="D355" s="2"/>
      <c r="E355" s="37"/>
      <c r="F355" s="55"/>
      <c r="G355" s="1"/>
      <c r="H355" s="2"/>
      <c r="I355" s="1"/>
      <c r="J355" s="2"/>
      <c r="K355" s="2"/>
      <c r="L355" s="2"/>
      <c r="M355" s="2"/>
      <c r="N355" s="1"/>
      <c r="O355" s="1"/>
      <c r="P355" s="2"/>
      <c r="Q355" s="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2"/>
      <c r="AN355" s="1"/>
      <c r="AO355" s="1"/>
      <c r="AP355" s="1"/>
      <c r="AQ355" s="1"/>
      <c r="AR355" s="1"/>
      <c r="AS355" s="1"/>
      <c r="AT355" s="1"/>
      <c r="AU355" s="74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7.25" customHeight="1" x14ac:dyDescent="0.3">
      <c r="A356" s="100"/>
      <c r="B356" s="2"/>
      <c r="C356" s="85"/>
      <c r="D356" s="2"/>
      <c r="E356" s="37"/>
      <c r="F356" s="55"/>
      <c r="G356" s="1"/>
      <c r="H356" s="2"/>
      <c r="I356" s="1"/>
      <c r="J356" s="2"/>
      <c r="K356" s="2"/>
      <c r="L356" s="2"/>
      <c r="M356" s="2"/>
      <c r="N356" s="1"/>
      <c r="O356" s="1"/>
      <c r="P356" s="2"/>
      <c r="Q356" s="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2"/>
      <c r="AN356" s="1"/>
      <c r="AO356" s="1"/>
      <c r="AP356" s="1"/>
      <c r="AQ356" s="1"/>
      <c r="AR356" s="1"/>
      <c r="AS356" s="1"/>
      <c r="AT356" s="1"/>
      <c r="AU356" s="74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7.25" customHeight="1" x14ac:dyDescent="0.3">
      <c r="A357" s="100"/>
      <c r="B357" s="2"/>
      <c r="C357" s="85"/>
      <c r="D357" s="2"/>
      <c r="E357" s="37"/>
      <c r="F357" s="55"/>
      <c r="G357" s="1"/>
      <c r="H357" s="2"/>
      <c r="I357" s="1"/>
      <c r="J357" s="2"/>
      <c r="K357" s="2"/>
      <c r="L357" s="2"/>
      <c r="M357" s="2"/>
      <c r="N357" s="1"/>
      <c r="O357" s="1"/>
      <c r="P357" s="2"/>
      <c r="Q357" s="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2"/>
      <c r="AN357" s="1"/>
      <c r="AO357" s="1"/>
      <c r="AP357" s="1"/>
      <c r="AQ357" s="1"/>
      <c r="AR357" s="1"/>
      <c r="AS357" s="1"/>
      <c r="AT357" s="1"/>
      <c r="AU357" s="74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7.25" customHeight="1" x14ac:dyDescent="0.3">
      <c r="A358" s="100"/>
      <c r="B358" s="2"/>
      <c r="C358" s="85"/>
      <c r="D358" s="2"/>
      <c r="E358" s="37"/>
      <c r="F358" s="55"/>
      <c r="G358" s="1"/>
      <c r="H358" s="2"/>
      <c r="I358" s="1"/>
      <c r="J358" s="2"/>
      <c r="K358" s="2"/>
      <c r="L358" s="2"/>
      <c r="M358" s="2"/>
      <c r="N358" s="1"/>
      <c r="O358" s="1"/>
      <c r="P358" s="2"/>
      <c r="Q358" s="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2"/>
      <c r="AN358" s="1"/>
      <c r="AO358" s="1"/>
      <c r="AP358" s="1"/>
      <c r="AQ358" s="1"/>
      <c r="AR358" s="1"/>
      <c r="AS358" s="1"/>
      <c r="AT358" s="1"/>
      <c r="AU358" s="74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7.25" customHeight="1" x14ac:dyDescent="0.3">
      <c r="A359" s="100"/>
      <c r="B359" s="2"/>
      <c r="C359" s="85"/>
      <c r="D359" s="2"/>
      <c r="E359" s="37"/>
      <c r="F359" s="55"/>
      <c r="G359" s="1"/>
      <c r="H359" s="2"/>
      <c r="I359" s="1"/>
      <c r="J359" s="2"/>
      <c r="K359" s="2"/>
      <c r="L359" s="2"/>
      <c r="M359" s="2"/>
      <c r="N359" s="1"/>
      <c r="O359" s="1"/>
      <c r="P359" s="2"/>
      <c r="Q359" s="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2"/>
      <c r="AN359" s="1"/>
      <c r="AO359" s="1"/>
      <c r="AP359" s="1"/>
      <c r="AQ359" s="1"/>
      <c r="AR359" s="1"/>
      <c r="AS359" s="1"/>
      <c r="AT359" s="1"/>
      <c r="AU359" s="74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7.25" customHeight="1" x14ac:dyDescent="0.3">
      <c r="A360" s="100"/>
      <c r="B360" s="2"/>
      <c r="C360" s="85"/>
      <c r="D360" s="2"/>
      <c r="E360" s="37"/>
      <c r="F360" s="55"/>
      <c r="G360" s="1"/>
      <c r="H360" s="2"/>
      <c r="I360" s="1"/>
      <c r="J360" s="2"/>
      <c r="K360" s="2"/>
      <c r="L360" s="2"/>
      <c r="M360" s="2"/>
      <c r="N360" s="1"/>
      <c r="O360" s="1"/>
      <c r="P360" s="2"/>
      <c r="Q360" s="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2"/>
      <c r="AN360" s="1"/>
      <c r="AO360" s="1"/>
      <c r="AP360" s="1"/>
      <c r="AQ360" s="1"/>
      <c r="AR360" s="1"/>
      <c r="AS360" s="1"/>
      <c r="AT360" s="1"/>
      <c r="AU360" s="74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7.25" customHeight="1" x14ac:dyDescent="0.3">
      <c r="A361" s="100"/>
      <c r="B361" s="2"/>
      <c r="C361" s="85"/>
      <c r="D361" s="2"/>
      <c r="E361" s="37"/>
      <c r="F361" s="55"/>
      <c r="G361" s="1"/>
      <c r="H361" s="2"/>
      <c r="I361" s="1"/>
      <c r="J361" s="2"/>
      <c r="K361" s="2"/>
      <c r="L361" s="2"/>
      <c r="M361" s="2"/>
      <c r="N361" s="1"/>
      <c r="O361" s="1"/>
      <c r="P361" s="2"/>
      <c r="Q361" s="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2"/>
      <c r="AN361" s="1"/>
      <c r="AO361" s="1"/>
      <c r="AP361" s="1"/>
      <c r="AQ361" s="1"/>
      <c r="AR361" s="1"/>
      <c r="AS361" s="1"/>
      <c r="AT361" s="1"/>
      <c r="AU361" s="74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7.25" customHeight="1" x14ac:dyDescent="0.3">
      <c r="A362" s="100"/>
      <c r="B362" s="2"/>
      <c r="C362" s="85"/>
      <c r="D362" s="2"/>
      <c r="E362" s="37"/>
      <c r="F362" s="55"/>
      <c r="G362" s="1"/>
      <c r="H362" s="2"/>
      <c r="I362" s="1"/>
      <c r="J362" s="2"/>
      <c r="K362" s="2"/>
      <c r="L362" s="2"/>
      <c r="M362" s="2"/>
      <c r="N362" s="1"/>
      <c r="O362" s="1"/>
      <c r="P362" s="2"/>
      <c r="Q362" s="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2"/>
      <c r="AN362" s="1"/>
      <c r="AO362" s="1"/>
      <c r="AP362" s="1"/>
      <c r="AQ362" s="1"/>
      <c r="AR362" s="1"/>
      <c r="AS362" s="1"/>
      <c r="AT362" s="1"/>
      <c r="AU362" s="74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7.25" customHeight="1" x14ac:dyDescent="0.3">
      <c r="A363" s="100"/>
      <c r="B363" s="2"/>
      <c r="C363" s="85"/>
      <c r="D363" s="2"/>
      <c r="E363" s="37"/>
      <c r="F363" s="55"/>
      <c r="G363" s="1"/>
      <c r="H363" s="2"/>
      <c r="I363" s="1"/>
      <c r="J363" s="2"/>
      <c r="K363" s="2"/>
      <c r="L363" s="2"/>
      <c r="M363" s="2"/>
      <c r="N363" s="1"/>
      <c r="O363" s="1"/>
      <c r="P363" s="2"/>
      <c r="Q363" s="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2"/>
      <c r="AN363" s="1"/>
      <c r="AO363" s="1"/>
      <c r="AP363" s="1"/>
      <c r="AQ363" s="1"/>
      <c r="AR363" s="1"/>
      <c r="AS363" s="1"/>
      <c r="AT363" s="1"/>
      <c r="AU363" s="74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7.25" customHeight="1" x14ac:dyDescent="0.3">
      <c r="A364" s="100"/>
      <c r="B364" s="2"/>
      <c r="C364" s="85"/>
      <c r="D364" s="2"/>
      <c r="E364" s="37"/>
      <c r="F364" s="55"/>
      <c r="G364" s="1"/>
      <c r="H364" s="2"/>
      <c r="I364" s="1"/>
      <c r="J364" s="2"/>
      <c r="K364" s="2"/>
      <c r="L364" s="2"/>
      <c r="M364" s="2"/>
      <c r="N364" s="1"/>
      <c r="O364" s="1"/>
      <c r="P364" s="2"/>
      <c r="Q364" s="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2"/>
      <c r="AN364" s="1"/>
      <c r="AO364" s="1"/>
      <c r="AP364" s="1"/>
      <c r="AQ364" s="1"/>
      <c r="AR364" s="1"/>
      <c r="AS364" s="1"/>
      <c r="AT364" s="1"/>
      <c r="AU364" s="74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7.25" customHeight="1" x14ac:dyDescent="0.3">
      <c r="A365" s="100"/>
      <c r="B365" s="2"/>
      <c r="C365" s="85"/>
      <c r="D365" s="2"/>
      <c r="E365" s="37"/>
      <c r="F365" s="55"/>
      <c r="G365" s="1"/>
      <c r="H365" s="2"/>
      <c r="I365" s="1"/>
      <c r="J365" s="2"/>
      <c r="K365" s="2"/>
      <c r="L365" s="2"/>
      <c r="M365" s="2"/>
      <c r="N365" s="1"/>
      <c r="O365" s="1"/>
      <c r="P365" s="2"/>
      <c r="Q365" s="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2"/>
      <c r="AN365" s="1"/>
      <c r="AO365" s="1"/>
      <c r="AP365" s="1"/>
      <c r="AQ365" s="1"/>
      <c r="AR365" s="1"/>
      <c r="AS365" s="1"/>
      <c r="AT365" s="1"/>
      <c r="AU365" s="74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7.25" customHeight="1" x14ac:dyDescent="0.3">
      <c r="A366" s="100"/>
      <c r="B366" s="2"/>
      <c r="C366" s="85"/>
      <c r="D366" s="2"/>
      <c r="E366" s="37"/>
      <c r="F366" s="55"/>
      <c r="G366" s="1"/>
      <c r="H366" s="2"/>
      <c r="I366" s="1"/>
      <c r="J366" s="2"/>
      <c r="K366" s="2"/>
      <c r="L366" s="2"/>
      <c r="M366" s="2"/>
      <c r="N366" s="1"/>
      <c r="O366" s="1"/>
      <c r="P366" s="2"/>
      <c r="Q366" s="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2"/>
      <c r="AN366" s="1"/>
      <c r="AO366" s="1"/>
      <c r="AP366" s="1"/>
      <c r="AQ366" s="1"/>
      <c r="AR366" s="1"/>
      <c r="AS366" s="1"/>
      <c r="AT366" s="1"/>
      <c r="AU366" s="74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7.25" customHeight="1" x14ac:dyDescent="0.3">
      <c r="A367" s="100"/>
      <c r="B367" s="2"/>
      <c r="C367" s="85"/>
      <c r="D367" s="2"/>
      <c r="E367" s="37"/>
      <c r="F367" s="55"/>
      <c r="G367" s="1"/>
      <c r="H367" s="2"/>
      <c r="I367" s="1"/>
      <c r="J367" s="2"/>
      <c r="K367" s="2"/>
      <c r="L367" s="2"/>
      <c r="M367" s="2"/>
      <c r="N367" s="1"/>
      <c r="O367" s="1"/>
      <c r="P367" s="2"/>
      <c r="Q367" s="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2"/>
      <c r="AN367" s="1"/>
      <c r="AO367" s="1"/>
      <c r="AP367" s="1"/>
      <c r="AQ367" s="1"/>
      <c r="AR367" s="1"/>
      <c r="AS367" s="1"/>
      <c r="AT367" s="1"/>
      <c r="AU367" s="74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7.25" customHeight="1" x14ac:dyDescent="0.3">
      <c r="A368" s="100"/>
      <c r="B368" s="2"/>
      <c r="C368" s="85"/>
      <c r="D368" s="2"/>
      <c r="E368" s="37"/>
      <c r="F368" s="55"/>
      <c r="G368" s="1"/>
      <c r="H368" s="2"/>
      <c r="I368" s="1"/>
      <c r="J368" s="2"/>
      <c r="K368" s="2"/>
      <c r="L368" s="2"/>
      <c r="M368" s="2"/>
      <c r="N368" s="1"/>
      <c r="O368" s="1"/>
      <c r="P368" s="2"/>
      <c r="Q368" s="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2"/>
      <c r="AN368" s="1"/>
      <c r="AO368" s="1"/>
      <c r="AP368" s="1"/>
      <c r="AQ368" s="1"/>
      <c r="AR368" s="1"/>
      <c r="AS368" s="1"/>
      <c r="AT368" s="1"/>
      <c r="AU368" s="74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7.25" customHeight="1" x14ac:dyDescent="0.3">
      <c r="A369" s="100"/>
      <c r="B369" s="2"/>
      <c r="C369" s="85"/>
      <c r="D369" s="2"/>
      <c r="E369" s="37"/>
      <c r="F369" s="55"/>
      <c r="G369" s="1"/>
      <c r="H369" s="2"/>
      <c r="I369" s="1"/>
      <c r="J369" s="2"/>
      <c r="K369" s="2"/>
      <c r="L369" s="2"/>
      <c r="M369" s="2"/>
      <c r="N369" s="1"/>
      <c r="O369" s="1"/>
      <c r="P369" s="2"/>
      <c r="Q369" s="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2"/>
      <c r="AN369" s="1"/>
      <c r="AO369" s="1"/>
      <c r="AP369" s="1"/>
      <c r="AQ369" s="1"/>
      <c r="AR369" s="1"/>
      <c r="AS369" s="1"/>
      <c r="AT369" s="1"/>
      <c r="AU369" s="74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7.25" customHeight="1" x14ac:dyDescent="0.3">
      <c r="A370" s="100"/>
      <c r="B370" s="2"/>
      <c r="C370" s="85"/>
      <c r="D370" s="2"/>
      <c r="E370" s="37"/>
      <c r="F370" s="55"/>
      <c r="G370" s="1"/>
      <c r="H370" s="2"/>
      <c r="I370" s="1"/>
      <c r="J370" s="2"/>
      <c r="K370" s="2"/>
      <c r="L370" s="2"/>
      <c r="M370" s="2"/>
      <c r="N370" s="1"/>
      <c r="O370" s="1"/>
      <c r="P370" s="2"/>
      <c r="Q370" s="1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2"/>
      <c r="AN370" s="1"/>
      <c r="AO370" s="1"/>
      <c r="AP370" s="1"/>
      <c r="AQ370" s="1"/>
      <c r="AR370" s="1"/>
      <c r="AS370" s="1"/>
      <c r="AT370" s="1"/>
      <c r="AU370" s="74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7.25" customHeight="1" x14ac:dyDescent="0.3">
      <c r="A371" s="100"/>
      <c r="B371" s="2"/>
      <c r="C371" s="85"/>
      <c r="D371" s="2"/>
      <c r="E371" s="37"/>
      <c r="F371" s="55"/>
      <c r="G371" s="1"/>
      <c r="H371" s="2"/>
      <c r="I371" s="1"/>
      <c r="J371" s="2"/>
      <c r="K371" s="2"/>
      <c r="L371" s="2"/>
      <c r="M371" s="2"/>
      <c r="N371" s="1"/>
      <c r="O371" s="1"/>
      <c r="P371" s="2"/>
      <c r="Q371" s="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2"/>
      <c r="AN371" s="1"/>
      <c r="AO371" s="1"/>
      <c r="AP371" s="1"/>
      <c r="AQ371" s="1"/>
      <c r="AR371" s="1"/>
      <c r="AS371" s="1"/>
      <c r="AT371" s="1"/>
      <c r="AU371" s="74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7.25" customHeight="1" x14ac:dyDescent="0.3">
      <c r="A372" s="100"/>
      <c r="B372" s="2"/>
      <c r="C372" s="85"/>
      <c r="D372" s="2"/>
      <c r="E372" s="37"/>
      <c r="F372" s="55"/>
      <c r="G372" s="1"/>
      <c r="H372" s="2"/>
      <c r="I372" s="1"/>
      <c r="J372" s="2"/>
      <c r="K372" s="2"/>
      <c r="L372" s="2"/>
      <c r="M372" s="2"/>
      <c r="N372" s="1"/>
      <c r="O372" s="1"/>
      <c r="P372" s="2"/>
      <c r="Q372" s="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2"/>
      <c r="AN372" s="1"/>
      <c r="AO372" s="1"/>
      <c r="AP372" s="1"/>
      <c r="AQ372" s="1"/>
      <c r="AR372" s="1"/>
      <c r="AS372" s="1"/>
      <c r="AT372" s="1"/>
      <c r="AU372" s="74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7.25" customHeight="1" x14ac:dyDescent="0.3">
      <c r="A373" s="100"/>
      <c r="B373" s="2"/>
      <c r="C373" s="85"/>
      <c r="D373" s="2"/>
      <c r="E373" s="37"/>
      <c r="F373" s="55"/>
      <c r="G373" s="1"/>
      <c r="H373" s="2"/>
      <c r="I373" s="1"/>
      <c r="J373" s="2"/>
      <c r="K373" s="2"/>
      <c r="L373" s="2"/>
      <c r="M373" s="2"/>
      <c r="N373" s="1"/>
      <c r="O373" s="1"/>
      <c r="P373" s="2"/>
      <c r="Q373" s="1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2"/>
      <c r="AN373" s="1"/>
      <c r="AO373" s="1"/>
      <c r="AP373" s="1"/>
      <c r="AQ373" s="1"/>
      <c r="AR373" s="1"/>
      <c r="AS373" s="1"/>
      <c r="AT373" s="1"/>
      <c r="AU373" s="74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7.25" customHeight="1" x14ac:dyDescent="0.3">
      <c r="A374" s="100"/>
      <c r="B374" s="2"/>
      <c r="C374" s="85"/>
      <c r="D374" s="2"/>
      <c r="E374" s="37"/>
      <c r="F374" s="55"/>
      <c r="G374" s="1"/>
      <c r="H374" s="2"/>
      <c r="I374" s="1"/>
      <c r="J374" s="2"/>
      <c r="K374" s="2"/>
      <c r="L374" s="2"/>
      <c r="M374" s="2"/>
      <c r="N374" s="1"/>
      <c r="O374" s="1"/>
      <c r="P374" s="2"/>
      <c r="Q374" s="1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2"/>
      <c r="AN374" s="1"/>
      <c r="AO374" s="1"/>
      <c r="AP374" s="1"/>
      <c r="AQ374" s="1"/>
      <c r="AR374" s="1"/>
      <c r="AS374" s="1"/>
      <c r="AT374" s="1"/>
      <c r="AU374" s="74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7.25" customHeight="1" x14ac:dyDescent="0.3">
      <c r="A375" s="100"/>
      <c r="B375" s="2"/>
      <c r="C375" s="85"/>
      <c r="D375" s="2"/>
      <c r="E375" s="37"/>
      <c r="F375" s="55"/>
      <c r="G375" s="1"/>
      <c r="H375" s="2"/>
      <c r="I375" s="1"/>
      <c r="J375" s="2"/>
      <c r="K375" s="2"/>
      <c r="L375" s="2"/>
      <c r="M375" s="2"/>
      <c r="N375" s="1"/>
      <c r="O375" s="1"/>
      <c r="P375" s="2"/>
      <c r="Q375" s="1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2"/>
      <c r="AN375" s="1"/>
      <c r="AO375" s="1"/>
      <c r="AP375" s="1"/>
      <c r="AQ375" s="1"/>
      <c r="AR375" s="1"/>
      <c r="AS375" s="1"/>
      <c r="AT375" s="1"/>
      <c r="AU375" s="74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7.25" customHeight="1" x14ac:dyDescent="0.3">
      <c r="A376" s="100"/>
      <c r="B376" s="2"/>
      <c r="C376" s="85"/>
      <c r="D376" s="2"/>
      <c r="E376" s="37"/>
      <c r="F376" s="55"/>
      <c r="G376" s="1"/>
      <c r="H376" s="2"/>
      <c r="I376" s="1"/>
      <c r="J376" s="2"/>
      <c r="K376" s="2"/>
      <c r="L376" s="2"/>
      <c r="M376" s="2"/>
      <c r="N376" s="1"/>
      <c r="O376" s="1"/>
      <c r="P376" s="2"/>
      <c r="Q376" s="1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2"/>
      <c r="AN376" s="1"/>
      <c r="AO376" s="1"/>
      <c r="AP376" s="1"/>
      <c r="AQ376" s="1"/>
      <c r="AR376" s="1"/>
      <c r="AS376" s="1"/>
      <c r="AT376" s="1"/>
      <c r="AU376" s="74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7.25" customHeight="1" x14ac:dyDescent="0.3">
      <c r="A377" s="100"/>
      <c r="B377" s="2"/>
      <c r="C377" s="85"/>
      <c r="D377" s="2"/>
      <c r="E377" s="37"/>
      <c r="F377" s="55"/>
      <c r="G377" s="1"/>
      <c r="H377" s="2"/>
      <c r="I377" s="1"/>
      <c r="J377" s="2"/>
      <c r="K377" s="2"/>
      <c r="L377" s="2"/>
      <c r="M377" s="2"/>
      <c r="N377" s="1"/>
      <c r="O377" s="1"/>
      <c r="P377" s="2"/>
      <c r="Q377" s="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2"/>
      <c r="AN377" s="1"/>
      <c r="AO377" s="1"/>
      <c r="AP377" s="1"/>
      <c r="AQ377" s="1"/>
      <c r="AR377" s="1"/>
      <c r="AS377" s="1"/>
      <c r="AT377" s="1"/>
      <c r="AU377" s="74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7.25" customHeight="1" x14ac:dyDescent="0.3">
      <c r="A378" s="100"/>
      <c r="B378" s="2"/>
      <c r="C378" s="85"/>
      <c r="D378" s="2"/>
      <c r="E378" s="37"/>
      <c r="F378" s="55"/>
      <c r="G378" s="1"/>
      <c r="H378" s="2"/>
      <c r="I378" s="1"/>
      <c r="J378" s="2"/>
      <c r="K378" s="2"/>
      <c r="L378" s="2"/>
      <c r="M378" s="2"/>
      <c r="N378" s="1"/>
      <c r="O378" s="1"/>
      <c r="P378" s="2"/>
      <c r="Q378" s="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2"/>
      <c r="AN378" s="1"/>
      <c r="AO378" s="1"/>
      <c r="AP378" s="1"/>
      <c r="AQ378" s="1"/>
      <c r="AR378" s="1"/>
      <c r="AS378" s="1"/>
      <c r="AT378" s="1"/>
      <c r="AU378" s="74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7.25" customHeight="1" x14ac:dyDescent="0.3">
      <c r="A379" s="100"/>
      <c r="B379" s="2"/>
      <c r="C379" s="85"/>
      <c r="D379" s="2"/>
      <c r="E379" s="37"/>
      <c r="F379" s="55"/>
      <c r="G379" s="1"/>
      <c r="H379" s="2"/>
      <c r="I379" s="1"/>
      <c r="J379" s="2"/>
      <c r="K379" s="2"/>
      <c r="L379" s="2"/>
      <c r="M379" s="2"/>
      <c r="N379" s="1"/>
      <c r="O379" s="1"/>
      <c r="P379" s="2"/>
      <c r="Q379" s="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2"/>
      <c r="AN379" s="1"/>
      <c r="AO379" s="1"/>
      <c r="AP379" s="1"/>
      <c r="AQ379" s="1"/>
      <c r="AR379" s="1"/>
      <c r="AS379" s="1"/>
      <c r="AT379" s="1"/>
      <c r="AU379" s="74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7.25" customHeight="1" x14ac:dyDescent="0.3">
      <c r="A380" s="100"/>
      <c r="B380" s="2"/>
      <c r="C380" s="85"/>
      <c r="D380" s="2"/>
      <c r="E380" s="37"/>
      <c r="F380" s="55"/>
      <c r="G380" s="1"/>
      <c r="H380" s="2"/>
      <c r="I380" s="1"/>
      <c r="J380" s="2"/>
      <c r="K380" s="2"/>
      <c r="L380" s="2"/>
      <c r="M380" s="2"/>
      <c r="N380" s="1"/>
      <c r="O380" s="1"/>
      <c r="P380" s="2"/>
      <c r="Q380" s="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2"/>
      <c r="AN380" s="1"/>
      <c r="AO380" s="1"/>
      <c r="AP380" s="1"/>
      <c r="AQ380" s="1"/>
      <c r="AR380" s="1"/>
      <c r="AS380" s="1"/>
      <c r="AT380" s="1"/>
      <c r="AU380" s="74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7.25" customHeight="1" x14ac:dyDescent="0.3">
      <c r="A381" s="100"/>
      <c r="B381" s="2"/>
      <c r="C381" s="85"/>
      <c r="D381" s="2"/>
      <c r="E381" s="37"/>
      <c r="F381" s="55"/>
      <c r="G381" s="1"/>
      <c r="H381" s="2"/>
      <c r="I381" s="1"/>
      <c r="J381" s="2"/>
      <c r="K381" s="2"/>
      <c r="L381" s="2"/>
      <c r="M381" s="2"/>
      <c r="N381" s="1"/>
      <c r="O381" s="1"/>
      <c r="P381" s="2"/>
      <c r="Q381" s="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2"/>
      <c r="AN381" s="1"/>
      <c r="AO381" s="1"/>
      <c r="AP381" s="1"/>
      <c r="AQ381" s="1"/>
      <c r="AR381" s="1"/>
      <c r="AS381" s="1"/>
      <c r="AT381" s="1"/>
      <c r="AU381" s="74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7.25" customHeight="1" x14ac:dyDescent="0.3">
      <c r="A382" s="100"/>
      <c r="B382" s="2"/>
      <c r="C382" s="85"/>
      <c r="D382" s="2"/>
      <c r="E382" s="37"/>
      <c r="F382" s="55"/>
      <c r="G382" s="1"/>
      <c r="H382" s="2"/>
      <c r="I382" s="1"/>
      <c r="J382" s="2"/>
      <c r="K382" s="2"/>
      <c r="L382" s="2"/>
      <c r="M382" s="2"/>
      <c r="N382" s="1"/>
      <c r="O382" s="1"/>
      <c r="P382" s="2"/>
      <c r="Q382" s="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2"/>
      <c r="AN382" s="1"/>
      <c r="AO382" s="1"/>
      <c r="AP382" s="1"/>
      <c r="AQ382" s="1"/>
      <c r="AR382" s="1"/>
      <c r="AS382" s="1"/>
      <c r="AT382" s="1"/>
      <c r="AU382" s="74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7.25" customHeight="1" x14ac:dyDescent="0.3">
      <c r="A383" s="100"/>
      <c r="B383" s="2"/>
      <c r="C383" s="85"/>
      <c r="D383" s="2"/>
      <c r="E383" s="37"/>
      <c r="F383" s="55"/>
      <c r="G383" s="1"/>
      <c r="H383" s="2"/>
      <c r="I383" s="1"/>
      <c r="J383" s="2"/>
      <c r="K383" s="2"/>
      <c r="L383" s="2"/>
      <c r="M383" s="2"/>
      <c r="N383" s="1"/>
      <c r="O383" s="1"/>
      <c r="P383" s="2"/>
      <c r="Q383" s="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2"/>
      <c r="AN383" s="1"/>
      <c r="AO383" s="1"/>
      <c r="AP383" s="1"/>
      <c r="AQ383" s="1"/>
      <c r="AR383" s="1"/>
      <c r="AS383" s="1"/>
      <c r="AT383" s="1"/>
      <c r="AU383" s="74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7.25" customHeight="1" x14ac:dyDescent="0.3">
      <c r="A384" s="100"/>
      <c r="B384" s="2"/>
      <c r="C384" s="85"/>
      <c r="D384" s="2"/>
      <c r="E384" s="37"/>
      <c r="F384" s="55"/>
      <c r="G384" s="1"/>
      <c r="H384" s="2"/>
      <c r="I384" s="1"/>
      <c r="J384" s="2"/>
      <c r="K384" s="2"/>
      <c r="L384" s="2"/>
      <c r="M384" s="2"/>
      <c r="N384" s="1"/>
      <c r="O384" s="1"/>
      <c r="P384" s="2"/>
      <c r="Q384" s="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2"/>
      <c r="AN384" s="1"/>
      <c r="AO384" s="1"/>
      <c r="AP384" s="1"/>
      <c r="AQ384" s="1"/>
      <c r="AR384" s="1"/>
      <c r="AS384" s="1"/>
      <c r="AT384" s="1"/>
      <c r="AU384" s="74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7.25" customHeight="1" x14ac:dyDescent="0.3">
      <c r="A385" s="100"/>
      <c r="B385" s="2"/>
      <c r="C385" s="85"/>
      <c r="D385" s="2"/>
      <c r="E385" s="37"/>
      <c r="F385" s="55"/>
      <c r="G385" s="1"/>
      <c r="H385" s="2"/>
      <c r="I385" s="1"/>
      <c r="J385" s="2"/>
      <c r="K385" s="2"/>
      <c r="L385" s="2"/>
      <c r="M385" s="2"/>
      <c r="N385" s="1"/>
      <c r="O385" s="1"/>
      <c r="P385" s="2"/>
      <c r="Q385" s="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2"/>
      <c r="AN385" s="1"/>
      <c r="AO385" s="1"/>
      <c r="AP385" s="1"/>
      <c r="AQ385" s="1"/>
      <c r="AR385" s="1"/>
      <c r="AS385" s="1"/>
      <c r="AT385" s="1"/>
      <c r="AU385" s="74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7.25" customHeight="1" x14ac:dyDescent="0.3">
      <c r="A386" s="100"/>
      <c r="B386" s="2"/>
      <c r="C386" s="85"/>
      <c r="D386" s="2"/>
      <c r="E386" s="37"/>
      <c r="F386" s="55"/>
      <c r="G386" s="1"/>
      <c r="H386" s="2"/>
      <c r="I386" s="1"/>
      <c r="J386" s="2"/>
      <c r="K386" s="2"/>
      <c r="L386" s="2"/>
      <c r="M386" s="2"/>
      <c r="N386" s="1"/>
      <c r="O386" s="1"/>
      <c r="P386" s="2"/>
      <c r="Q386" s="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2"/>
      <c r="AN386" s="1"/>
      <c r="AO386" s="1"/>
      <c r="AP386" s="1"/>
      <c r="AQ386" s="1"/>
      <c r="AR386" s="1"/>
      <c r="AS386" s="1"/>
      <c r="AT386" s="1"/>
      <c r="AU386" s="74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7.25" customHeight="1" x14ac:dyDescent="0.3">
      <c r="A387" s="100"/>
      <c r="B387" s="2"/>
      <c r="C387" s="85"/>
      <c r="D387" s="2"/>
      <c r="E387" s="37"/>
      <c r="F387" s="55"/>
      <c r="G387" s="1"/>
      <c r="H387" s="2"/>
      <c r="I387" s="1"/>
      <c r="J387" s="2"/>
      <c r="K387" s="2"/>
      <c r="L387" s="2"/>
      <c r="M387" s="2"/>
      <c r="N387" s="1"/>
      <c r="O387" s="1"/>
      <c r="P387" s="2"/>
      <c r="Q387" s="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2"/>
      <c r="AN387" s="1"/>
      <c r="AO387" s="1"/>
      <c r="AP387" s="1"/>
      <c r="AQ387" s="1"/>
      <c r="AR387" s="1"/>
      <c r="AS387" s="1"/>
      <c r="AT387" s="1"/>
      <c r="AU387" s="74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7.25" customHeight="1" x14ac:dyDescent="0.3">
      <c r="A388" s="100"/>
      <c r="B388" s="2"/>
      <c r="C388" s="85"/>
      <c r="D388" s="2"/>
      <c r="E388" s="37"/>
      <c r="F388" s="55"/>
      <c r="G388" s="1"/>
      <c r="H388" s="2"/>
      <c r="I388" s="1"/>
      <c r="J388" s="2"/>
      <c r="K388" s="2"/>
      <c r="L388" s="2"/>
      <c r="M388" s="2"/>
      <c r="N388" s="1"/>
      <c r="O388" s="1"/>
      <c r="P388" s="2"/>
      <c r="Q388" s="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2"/>
      <c r="AN388" s="1"/>
      <c r="AO388" s="1"/>
      <c r="AP388" s="1"/>
      <c r="AQ388" s="1"/>
      <c r="AR388" s="1"/>
      <c r="AS388" s="1"/>
      <c r="AT388" s="1"/>
      <c r="AU388" s="74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7.25" customHeight="1" x14ac:dyDescent="0.3">
      <c r="A389" s="100"/>
      <c r="B389" s="2"/>
      <c r="C389" s="85"/>
      <c r="D389" s="2"/>
      <c r="E389" s="37"/>
      <c r="F389" s="55"/>
      <c r="G389" s="1"/>
      <c r="H389" s="2"/>
      <c r="I389" s="1"/>
      <c r="J389" s="2"/>
      <c r="K389" s="2"/>
      <c r="L389" s="2"/>
      <c r="M389" s="2"/>
      <c r="N389" s="1"/>
      <c r="O389" s="1"/>
      <c r="P389" s="2"/>
      <c r="Q389" s="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2"/>
      <c r="AN389" s="1"/>
      <c r="AO389" s="1"/>
      <c r="AP389" s="1"/>
      <c r="AQ389" s="1"/>
      <c r="AR389" s="1"/>
      <c r="AS389" s="1"/>
      <c r="AT389" s="1"/>
      <c r="AU389" s="74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7.25" customHeight="1" x14ac:dyDescent="0.3">
      <c r="A390" s="100"/>
      <c r="B390" s="2"/>
      <c r="C390" s="85"/>
      <c r="D390" s="2"/>
      <c r="E390" s="37"/>
      <c r="F390" s="55"/>
      <c r="G390" s="1"/>
      <c r="H390" s="2"/>
      <c r="I390" s="1"/>
      <c r="J390" s="2"/>
      <c r="K390" s="2"/>
      <c r="L390" s="2"/>
      <c r="M390" s="2"/>
      <c r="N390" s="1"/>
      <c r="O390" s="1"/>
      <c r="P390" s="2"/>
      <c r="Q390" s="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2"/>
      <c r="AN390" s="1"/>
      <c r="AO390" s="1"/>
      <c r="AP390" s="1"/>
      <c r="AQ390" s="1"/>
      <c r="AR390" s="1"/>
      <c r="AS390" s="1"/>
      <c r="AT390" s="1"/>
      <c r="AU390" s="74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7.25" customHeight="1" x14ac:dyDescent="0.3">
      <c r="A391" s="100"/>
      <c r="B391" s="2"/>
      <c r="C391" s="85"/>
      <c r="D391" s="2"/>
      <c r="E391" s="37"/>
      <c r="F391" s="55"/>
      <c r="G391" s="1"/>
      <c r="H391" s="2"/>
      <c r="I391" s="1"/>
      <c r="J391" s="2"/>
      <c r="K391" s="2"/>
      <c r="L391" s="2"/>
      <c r="M391" s="2"/>
      <c r="N391" s="1"/>
      <c r="O391" s="1"/>
      <c r="P391" s="2"/>
      <c r="Q391" s="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2"/>
      <c r="AN391" s="1"/>
      <c r="AO391" s="1"/>
      <c r="AP391" s="1"/>
      <c r="AQ391" s="1"/>
      <c r="AR391" s="1"/>
      <c r="AS391" s="1"/>
      <c r="AT391" s="1"/>
      <c r="AU391" s="74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7.25" customHeight="1" x14ac:dyDescent="0.3">
      <c r="A392" s="100"/>
      <c r="B392" s="2"/>
      <c r="C392" s="85"/>
      <c r="D392" s="2"/>
      <c r="E392" s="37"/>
      <c r="F392" s="55"/>
      <c r="G392" s="1"/>
      <c r="H392" s="2"/>
      <c r="I392" s="1"/>
      <c r="J392" s="2"/>
      <c r="K392" s="2"/>
      <c r="L392" s="2"/>
      <c r="M392" s="2"/>
      <c r="N392" s="1"/>
      <c r="O392" s="1"/>
      <c r="P392" s="2"/>
      <c r="Q392" s="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2"/>
      <c r="AN392" s="1"/>
      <c r="AO392" s="1"/>
      <c r="AP392" s="1"/>
      <c r="AQ392" s="1"/>
      <c r="AR392" s="1"/>
      <c r="AS392" s="1"/>
      <c r="AT392" s="1"/>
      <c r="AU392" s="74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7.25" customHeight="1" x14ac:dyDescent="0.3">
      <c r="A393" s="100"/>
      <c r="B393" s="2"/>
      <c r="C393" s="85"/>
      <c r="D393" s="2"/>
      <c r="E393" s="37"/>
      <c r="F393" s="55"/>
      <c r="G393" s="1"/>
      <c r="H393" s="2"/>
      <c r="I393" s="1"/>
      <c r="J393" s="2"/>
      <c r="K393" s="2"/>
      <c r="L393" s="2"/>
      <c r="M393" s="2"/>
      <c r="N393" s="1"/>
      <c r="O393" s="1"/>
      <c r="P393" s="2"/>
      <c r="Q393" s="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2"/>
      <c r="AN393" s="1"/>
      <c r="AO393" s="1"/>
      <c r="AP393" s="1"/>
      <c r="AQ393" s="1"/>
      <c r="AR393" s="1"/>
      <c r="AS393" s="1"/>
      <c r="AT393" s="1"/>
      <c r="AU393" s="74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7.25" customHeight="1" x14ac:dyDescent="0.3">
      <c r="A394" s="100"/>
      <c r="B394" s="2"/>
      <c r="C394" s="85"/>
      <c r="D394" s="2"/>
      <c r="E394" s="37"/>
      <c r="F394" s="55"/>
      <c r="G394" s="1"/>
      <c r="H394" s="2"/>
      <c r="I394" s="1"/>
      <c r="J394" s="2"/>
      <c r="K394" s="2"/>
      <c r="L394" s="2"/>
      <c r="M394" s="2"/>
      <c r="N394" s="1"/>
      <c r="O394" s="1"/>
      <c r="P394" s="2"/>
      <c r="Q394" s="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2"/>
      <c r="AN394" s="1"/>
      <c r="AO394" s="1"/>
      <c r="AP394" s="1"/>
      <c r="AQ394" s="1"/>
      <c r="AR394" s="1"/>
      <c r="AS394" s="1"/>
      <c r="AT394" s="1"/>
      <c r="AU394" s="74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7.25" customHeight="1" x14ac:dyDescent="0.3">
      <c r="A395" s="100"/>
      <c r="B395" s="2"/>
      <c r="C395" s="85"/>
      <c r="D395" s="2"/>
      <c r="E395" s="37"/>
      <c r="F395" s="55"/>
      <c r="G395" s="1"/>
      <c r="H395" s="2"/>
      <c r="I395" s="1"/>
      <c r="J395" s="2"/>
      <c r="K395" s="2"/>
      <c r="L395" s="2"/>
      <c r="M395" s="2"/>
      <c r="N395" s="1"/>
      <c r="O395" s="1"/>
      <c r="P395" s="2"/>
      <c r="Q395" s="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2"/>
      <c r="AN395" s="1"/>
      <c r="AO395" s="1"/>
      <c r="AP395" s="1"/>
      <c r="AQ395" s="1"/>
      <c r="AR395" s="1"/>
      <c r="AS395" s="1"/>
      <c r="AT395" s="1"/>
      <c r="AU395" s="74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7.25" customHeight="1" x14ac:dyDescent="0.3">
      <c r="A396" s="100"/>
      <c r="B396" s="2"/>
      <c r="C396" s="85"/>
      <c r="D396" s="2"/>
      <c r="E396" s="37"/>
      <c r="F396" s="55"/>
      <c r="G396" s="1"/>
      <c r="H396" s="2"/>
      <c r="I396" s="1"/>
      <c r="J396" s="2"/>
      <c r="K396" s="2"/>
      <c r="L396" s="2"/>
      <c r="M396" s="2"/>
      <c r="N396" s="1"/>
      <c r="O396" s="1"/>
      <c r="P396" s="2"/>
      <c r="Q396" s="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2"/>
      <c r="AN396" s="1"/>
      <c r="AO396" s="1"/>
      <c r="AP396" s="1"/>
      <c r="AQ396" s="1"/>
      <c r="AR396" s="1"/>
      <c r="AS396" s="1"/>
      <c r="AT396" s="1"/>
      <c r="AU396" s="74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7.25" customHeight="1" x14ac:dyDescent="0.3">
      <c r="A397" s="100"/>
      <c r="B397" s="2"/>
      <c r="C397" s="85"/>
      <c r="D397" s="2"/>
      <c r="E397" s="37"/>
      <c r="F397" s="55"/>
      <c r="G397" s="1"/>
      <c r="H397" s="2"/>
      <c r="I397" s="1"/>
      <c r="J397" s="2"/>
      <c r="K397" s="2"/>
      <c r="L397" s="2"/>
      <c r="M397" s="2"/>
      <c r="N397" s="1"/>
      <c r="O397" s="1"/>
      <c r="P397" s="2"/>
      <c r="Q397" s="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2"/>
      <c r="AN397" s="1"/>
      <c r="AO397" s="1"/>
      <c r="AP397" s="1"/>
      <c r="AQ397" s="1"/>
      <c r="AR397" s="1"/>
      <c r="AS397" s="1"/>
      <c r="AT397" s="1"/>
      <c r="AU397" s="74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7.25" customHeight="1" x14ac:dyDescent="0.3">
      <c r="A398" s="100"/>
      <c r="B398" s="2"/>
      <c r="C398" s="85"/>
      <c r="D398" s="2"/>
      <c r="E398" s="37"/>
      <c r="F398" s="55"/>
      <c r="G398" s="1"/>
      <c r="H398" s="2"/>
      <c r="I398" s="1"/>
      <c r="J398" s="2"/>
      <c r="K398" s="2"/>
      <c r="L398" s="2"/>
      <c r="M398" s="2"/>
      <c r="N398" s="1"/>
      <c r="O398" s="1"/>
      <c r="P398" s="2"/>
      <c r="Q398" s="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2"/>
      <c r="AN398" s="1"/>
      <c r="AO398" s="1"/>
      <c r="AP398" s="1"/>
      <c r="AQ398" s="1"/>
      <c r="AR398" s="1"/>
      <c r="AS398" s="1"/>
      <c r="AT398" s="1"/>
      <c r="AU398" s="74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7.25" customHeight="1" x14ac:dyDescent="0.3">
      <c r="A399" s="100"/>
      <c r="B399" s="2"/>
      <c r="C399" s="85"/>
      <c r="D399" s="2"/>
      <c r="E399" s="37"/>
      <c r="F399" s="55"/>
      <c r="G399" s="1"/>
      <c r="H399" s="2"/>
      <c r="I399" s="1"/>
      <c r="J399" s="2"/>
      <c r="K399" s="2"/>
      <c r="L399" s="2"/>
      <c r="M399" s="2"/>
      <c r="N399" s="1"/>
      <c r="O399" s="1"/>
      <c r="P399" s="2"/>
      <c r="Q399" s="1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2"/>
      <c r="AN399" s="1"/>
      <c r="AO399" s="1"/>
      <c r="AP399" s="1"/>
      <c r="AQ399" s="1"/>
      <c r="AR399" s="1"/>
      <c r="AS399" s="1"/>
      <c r="AT399" s="1"/>
      <c r="AU399" s="74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7.25" customHeight="1" x14ac:dyDescent="0.3">
      <c r="A400" s="100"/>
      <c r="B400" s="2"/>
      <c r="C400" s="85"/>
      <c r="D400" s="2"/>
      <c r="E400" s="37"/>
      <c r="F400" s="55"/>
      <c r="G400" s="1"/>
      <c r="H400" s="2"/>
      <c r="I400" s="1"/>
      <c r="J400" s="2"/>
      <c r="K400" s="2"/>
      <c r="L400" s="2"/>
      <c r="M400" s="2"/>
      <c r="N400" s="1"/>
      <c r="O400" s="1"/>
      <c r="P400" s="2"/>
      <c r="Q400" s="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2"/>
      <c r="AN400" s="1"/>
      <c r="AO400" s="1"/>
      <c r="AP400" s="1"/>
      <c r="AQ400" s="1"/>
      <c r="AR400" s="1"/>
      <c r="AS400" s="1"/>
      <c r="AT400" s="1"/>
      <c r="AU400" s="74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7.25" customHeight="1" x14ac:dyDescent="0.3">
      <c r="A401" s="100"/>
      <c r="B401" s="2"/>
      <c r="C401" s="85"/>
      <c r="D401" s="2"/>
      <c r="E401" s="37"/>
      <c r="F401" s="55"/>
      <c r="G401" s="1"/>
      <c r="H401" s="2"/>
      <c r="I401" s="1"/>
      <c r="J401" s="2"/>
      <c r="K401" s="2"/>
      <c r="L401" s="2"/>
      <c r="M401" s="2"/>
      <c r="N401" s="1"/>
      <c r="O401" s="1"/>
      <c r="P401" s="2"/>
      <c r="Q401" s="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2"/>
      <c r="AN401" s="1"/>
      <c r="AO401" s="1"/>
      <c r="AP401" s="1"/>
      <c r="AQ401" s="1"/>
      <c r="AR401" s="1"/>
      <c r="AS401" s="1"/>
      <c r="AT401" s="1"/>
      <c r="AU401" s="74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7.25" customHeight="1" x14ac:dyDescent="0.3">
      <c r="A402" s="100"/>
      <c r="B402" s="2"/>
      <c r="C402" s="85"/>
      <c r="D402" s="2"/>
      <c r="E402" s="37"/>
      <c r="F402" s="55"/>
      <c r="G402" s="1"/>
      <c r="H402" s="2"/>
      <c r="I402" s="1"/>
      <c r="J402" s="2"/>
      <c r="K402" s="2"/>
      <c r="L402" s="2"/>
      <c r="M402" s="2"/>
      <c r="N402" s="1"/>
      <c r="O402" s="1"/>
      <c r="P402" s="2"/>
      <c r="Q402" s="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2"/>
      <c r="AN402" s="1"/>
      <c r="AO402" s="1"/>
      <c r="AP402" s="1"/>
      <c r="AQ402" s="1"/>
      <c r="AR402" s="1"/>
      <c r="AS402" s="1"/>
      <c r="AT402" s="1"/>
      <c r="AU402" s="74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7.25" customHeight="1" x14ac:dyDescent="0.3">
      <c r="A403" s="100"/>
      <c r="B403" s="2"/>
      <c r="C403" s="85"/>
      <c r="D403" s="2"/>
      <c r="E403" s="37"/>
      <c r="F403" s="55"/>
      <c r="G403" s="1"/>
      <c r="H403" s="2"/>
      <c r="I403" s="1"/>
      <c r="J403" s="2"/>
      <c r="K403" s="2"/>
      <c r="L403" s="2"/>
      <c r="M403" s="2"/>
      <c r="N403" s="1"/>
      <c r="O403" s="1"/>
      <c r="P403" s="2"/>
      <c r="Q403" s="1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2"/>
      <c r="AN403" s="1"/>
      <c r="AO403" s="1"/>
      <c r="AP403" s="1"/>
      <c r="AQ403" s="1"/>
      <c r="AR403" s="1"/>
      <c r="AS403" s="1"/>
      <c r="AT403" s="1"/>
      <c r="AU403" s="74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7.25" customHeight="1" x14ac:dyDescent="0.3">
      <c r="A404" s="100"/>
      <c r="B404" s="2"/>
      <c r="C404" s="85"/>
      <c r="D404" s="2"/>
      <c r="E404" s="37"/>
      <c r="F404" s="55"/>
      <c r="G404" s="1"/>
      <c r="H404" s="2"/>
      <c r="I404" s="1"/>
      <c r="J404" s="2"/>
      <c r="K404" s="2"/>
      <c r="L404" s="2"/>
      <c r="M404" s="2"/>
      <c r="N404" s="1"/>
      <c r="O404" s="1"/>
      <c r="P404" s="2"/>
      <c r="Q404" s="1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2"/>
      <c r="AN404" s="1"/>
      <c r="AO404" s="1"/>
      <c r="AP404" s="1"/>
      <c r="AQ404" s="1"/>
      <c r="AR404" s="1"/>
      <c r="AS404" s="1"/>
      <c r="AT404" s="1"/>
      <c r="AU404" s="74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7.25" customHeight="1" x14ac:dyDescent="0.3">
      <c r="A405" s="100"/>
      <c r="B405" s="2"/>
      <c r="C405" s="85"/>
      <c r="D405" s="2"/>
      <c r="E405" s="37"/>
      <c r="F405" s="55"/>
      <c r="G405" s="1"/>
      <c r="H405" s="2"/>
      <c r="I405" s="1"/>
      <c r="J405" s="2"/>
      <c r="K405" s="2"/>
      <c r="L405" s="2"/>
      <c r="M405" s="2"/>
      <c r="N405" s="1"/>
      <c r="O405" s="1"/>
      <c r="P405" s="2"/>
      <c r="Q405" s="1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2"/>
      <c r="AN405" s="1"/>
      <c r="AO405" s="1"/>
      <c r="AP405" s="1"/>
      <c r="AQ405" s="1"/>
      <c r="AR405" s="1"/>
      <c r="AS405" s="1"/>
      <c r="AT405" s="1"/>
      <c r="AU405" s="74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7.25" customHeight="1" x14ac:dyDescent="0.3">
      <c r="A406" s="100"/>
      <c r="B406" s="2"/>
      <c r="C406" s="85"/>
      <c r="D406" s="2"/>
      <c r="E406" s="37"/>
      <c r="F406" s="55"/>
      <c r="G406" s="1"/>
      <c r="H406" s="2"/>
      <c r="I406" s="1"/>
      <c r="J406" s="2"/>
      <c r="K406" s="2"/>
      <c r="L406" s="2"/>
      <c r="M406" s="2"/>
      <c r="N406" s="1"/>
      <c r="O406" s="1"/>
      <c r="P406" s="2"/>
      <c r="Q406" s="1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2"/>
      <c r="AN406" s="1"/>
      <c r="AO406" s="1"/>
      <c r="AP406" s="1"/>
      <c r="AQ406" s="1"/>
      <c r="AR406" s="1"/>
      <c r="AS406" s="1"/>
      <c r="AT406" s="1"/>
      <c r="AU406" s="74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7.25" customHeight="1" x14ac:dyDescent="0.3">
      <c r="A407" s="100"/>
      <c r="B407" s="2"/>
      <c r="C407" s="85"/>
      <c r="D407" s="2"/>
      <c r="E407" s="37"/>
      <c r="F407" s="55"/>
      <c r="G407" s="1"/>
      <c r="H407" s="2"/>
      <c r="I407" s="1"/>
      <c r="J407" s="2"/>
      <c r="K407" s="2"/>
      <c r="L407" s="2"/>
      <c r="M407" s="2"/>
      <c r="N407" s="1"/>
      <c r="O407" s="1"/>
      <c r="P407" s="2"/>
      <c r="Q407" s="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2"/>
      <c r="AN407" s="1"/>
      <c r="AO407" s="1"/>
      <c r="AP407" s="1"/>
      <c r="AQ407" s="1"/>
      <c r="AR407" s="1"/>
      <c r="AS407" s="1"/>
      <c r="AT407" s="1"/>
      <c r="AU407" s="74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7.25" customHeight="1" x14ac:dyDescent="0.3">
      <c r="A408" s="100"/>
      <c r="B408" s="2"/>
      <c r="C408" s="85"/>
      <c r="D408" s="2"/>
      <c r="E408" s="37"/>
      <c r="F408" s="55"/>
      <c r="G408" s="1"/>
      <c r="H408" s="2"/>
      <c r="I408" s="1"/>
      <c r="J408" s="2"/>
      <c r="K408" s="2"/>
      <c r="L408" s="2"/>
      <c r="M408" s="2"/>
      <c r="N408" s="1"/>
      <c r="O408" s="1"/>
      <c r="P408" s="2"/>
      <c r="Q408" s="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2"/>
      <c r="AN408" s="1"/>
      <c r="AO408" s="1"/>
      <c r="AP408" s="1"/>
      <c r="AQ408" s="1"/>
      <c r="AR408" s="1"/>
      <c r="AS408" s="1"/>
      <c r="AT408" s="1"/>
      <c r="AU408" s="74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7.25" customHeight="1" x14ac:dyDescent="0.3">
      <c r="A409" s="100"/>
      <c r="B409" s="2"/>
      <c r="C409" s="85"/>
      <c r="D409" s="2"/>
      <c r="E409" s="37"/>
      <c r="F409" s="55"/>
      <c r="G409" s="1"/>
      <c r="H409" s="2"/>
      <c r="I409" s="1"/>
      <c r="J409" s="2"/>
      <c r="K409" s="2"/>
      <c r="L409" s="2"/>
      <c r="M409" s="2"/>
      <c r="N409" s="1"/>
      <c r="O409" s="1"/>
      <c r="P409" s="2"/>
      <c r="Q409" s="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2"/>
      <c r="AN409" s="1"/>
      <c r="AO409" s="1"/>
      <c r="AP409" s="1"/>
      <c r="AQ409" s="1"/>
      <c r="AR409" s="1"/>
      <c r="AS409" s="1"/>
      <c r="AT409" s="1"/>
      <c r="AU409" s="74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7.25" customHeight="1" x14ac:dyDescent="0.3">
      <c r="A410" s="100"/>
      <c r="B410" s="2"/>
      <c r="C410" s="85"/>
      <c r="D410" s="2"/>
      <c r="E410" s="37"/>
      <c r="F410" s="55"/>
      <c r="G410" s="1"/>
      <c r="H410" s="2"/>
      <c r="I410" s="1"/>
      <c r="J410" s="2"/>
      <c r="K410" s="2"/>
      <c r="L410" s="2"/>
      <c r="M410" s="2"/>
      <c r="N410" s="1"/>
      <c r="O410" s="1"/>
      <c r="P410" s="2"/>
      <c r="Q410" s="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2"/>
      <c r="AN410" s="1"/>
      <c r="AO410" s="1"/>
      <c r="AP410" s="1"/>
      <c r="AQ410" s="1"/>
      <c r="AR410" s="1"/>
      <c r="AS410" s="1"/>
      <c r="AT410" s="1"/>
      <c r="AU410" s="74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7.25" customHeight="1" x14ac:dyDescent="0.3">
      <c r="A411" s="100"/>
      <c r="B411" s="2"/>
      <c r="C411" s="85"/>
      <c r="D411" s="2"/>
      <c r="E411" s="37"/>
      <c r="F411" s="55"/>
      <c r="G411" s="1"/>
      <c r="H411" s="2"/>
      <c r="I411" s="1"/>
      <c r="J411" s="2"/>
      <c r="K411" s="2"/>
      <c r="L411" s="2"/>
      <c r="M411" s="2"/>
      <c r="N411" s="1"/>
      <c r="O411" s="1"/>
      <c r="P411" s="2"/>
      <c r="Q411" s="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2"/>
      <c r="AN411" s="1"/>
      <c r="AO411" s="1"/>
      <c r="AP411" s="1"/>
      <c r="AQ411" s="1"/>
      <c r="AR411" s="1"/>
      <c r="AS411" s="1"/>
      <c r="AT411" s="1"/>
      <c r="AU411" s="74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7.25" customHeight="1" x14ac:dyDescent="0.3">
      <c r="A412" s="100"/>
      <c r="B412" s="2"/>
      <c r="C412" s="85"/>
      <c r="D412" s="2"/>
      <c r="E412" s="37"/>
      <c r="F412" s="55"/>
      <c r="G412" s="1"/>
      <c r="H412" s="2"/>
      <c r="I412" s="1"/>
      <c r="J412" s="2"/>
      <c r="K412" s="2"/>
      <c r="L412" s="2"/>
      <c r="M412" s="2"/>
      <c r="N412" s="1"/>
      <c r="O412" s="1"/>
      <c r="P412" s="2"/>
      <c r="Q412" s="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2"/>
      <c r="AN412" s="1"/>
      <c r="AO412" s="1"/>
      <c r="AP412" s="1"/>
      <c r="AQ412" s="1"/>
      <c r="AR412" s="1"/>
      <c r="AS412" s="1"/>
      <c r="AT412" s="1"/>
      <c r="AU412" s="74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7.25" customHeight="1" x14ac:dyDescent="0.3">
      <c r="A413" s="100"/>
      <c r="B413" s="2"/>
      <c r="C413" s="85"/>
      <c r="D413" s="2"/>
      <c r="E413" s="37"/>
      <c r="F413" s="55"/>
      <c r="G413" s="1"/>
      <c r="H413" s="2"/>
      <c r="I413" s="1"/>
      <c r="J413" s="2"/>
      <c r="K413" s="2"/>
      <c r="L413" s="2"/>
      <c r="M413" s="2"/>
      <c r="N413" s="1"/>
      <c r="O413" s="1"/>
      <c r="P413" s="2"/>
      <c r="Q413" s="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2"/>
      <c r="AN413" s="1"/>
      <c r="AO413" s="1"/>
      <c r="AP413" s="1"/>
      <c r="AQ413" s="1"/>
      <c r="AR413" s="1"/>
      <c r="AS413" s="1"/>
      <c r="AT413" s="1"/>
      <c r="AU413" s="74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7.25" customHeight="1" x14ac:dyDescent="0.3">
      <c r="A414" s="100"/>
      <c r="B414" s="2"/>
      <c r="C414" s="85"/>
      <c r="D414" s="2"/>
      <c r="E414" s="37"/>
      <c r="F414" s="55"/>
      <c r="G414" s="1"/>
      <c r="H414" s="2"/>
      <c r="I414" s="1"/>
      <c r="J414" s="2"/>
      <c r="K414" s="2"/>
      <c r="L414" s="2"/>
      <c r="M414" s="2"/>
      <c r="N414" s="1"/>
      <c r="O414" s="1"/>
      <c r="P414" s="2"/>
      <c r="Q414" s="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2"/>
      <c r="AN414" s="1"/>
      <c r="AO414" s="1"/>
      <c r="AP414" s="1"/>
      <c r="AQ414" s="1"/>
      <c r="AR414" s="1"/>
      <c r="AS414" s="1"/>
      <c r="AT414" s="1"/>
      <c r="AU414" s="74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7.25" customHeight="1" x14ac:dyDescent="0.3">
      <c r="A415" s="100"/>
      <c r="B415" s="2"/>
      <c r="C415" s="85"/>
      <c r="D415" s="2"/>
      <c r="E415" s="37"/>
      <c r="F415" s="55"/>
      <c r="G415" s="1"/>
      <c r="H415" s="2"/>
      <c r="I415" s="1"/>
      <c r="J415" s="2"/>
      <c r="K415" s="2"/>
      <c r="L415" s="2"/>
      <c r="M415" s="2"/>
      <c r="N415" s="1"/>
      <c r="O415" s="1"/>
      <c r="P415" s="2"/>
      <c r="Q415" s="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2"/>
      <c r="AN415" s="1"/>
      <c r="AO415" s="1"/>
      <c r="AP415" s="1"/>
      <c r="AQ415" s="1"/>
      <c r="AR415" s="1"/>
      <c r="AS415" s="1"/>
      <c r="AT415" s="1"/>
      <c r="AU415" s="74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7.25" customHeight="1" x14ac:dyDescent="0.3">
      <c r="A416" s="100"/>
      <c r="B416" s="2"/>
      <c r="C416" s="85"/>
      <c r="D416" s="2"/>
      <c r="E416" s="37"/>
      <c r="F416" s="55"/>
      <c r="G416" s="1"/>
      <c r="H416" s="2"/>
      <c r="I416" s="1"/>
      <c r="J416" s="2"/>
      <c r="K416" s="2"/>
      <c r="L416" s="2"/>
      <c r="M416" s="2"/>
      <c r="N416" s="1"/>
      <c r="O416" s="1"/>
      <c r="P416" s="2"/>
      <c r="Q416" s="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2"/>
      <c r="AN416" s="1"/>
      <c r="AO416" s="1"/>
      <c r="AP416" s="1"/>
      <c r="AQ416" s="1"/>
      <c r="AR416" s="1"/>
      <c r="AS416" s="1"/>
      <c r="AT416" s="1"/>
      <c r="AU416" s="74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7.25" customHeight="1" x14ac:dyDescent="0.3">
      <c r="A417" s="100"/>
      <c r="B417" s="2"/>
      <c r="C417" s="85"/>
      <c r="D417" s="2"/>
      <c r="E417" s="37"/>
      <c r="F417" s="55"/>
      <c r="G417" s="1"/>
      <c r="H417" s="2"/>
      <c r="I417" s="1"/>
      <c r="J417" s="2"/>
      <c r="K417" s="2"/>
      <c r="L417" s="2"/>
      <c r="M417" s="2"/>
      <c r="N417" s="1"/>
      <c r="O417" s="1"/>
      <c r="P417" s="2"/>
      <c r="Q417" s="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2"/>
      <c r="AN417" s="1"/>
      <c r="AO417" s="1"/>
      <c r="AP417" s="1"/>
      <c r="AQ417" s="1"/>
      <c r="AR417" s="1"/>
      <c r="AS417" s="1"/>
      <c r="AT417" s="1"/>
      <c r="AU417" s="74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7.25" customHeight="1" x14ac:dyDescent="0.3">
      <c r="A418" s="100"/>
      <c r="B418" s="2"/>
      <c r="C418" s="85"/>
      <c r="D418" s="2"/>
      <c r="E418" s="37"/>
      <c r="F418" s="55"/>
      <c r="G418" s="1"/>
      <c r="H418" s="2"/>
      <c r="I418" s="1"/>
      <c r="J418" s="2"/>
      <c r="K418" s="2"/>
      <c r="L418" s="2"/>
      <c r="M418" s="2"/>
      <c r="N418" s="1"/>
      <c r="O418" s="1"/>
      <c r="P418" s="2"/>
      <c r="Q418" s="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2"/>
      <c r="AN418" s="1"/>
      <c r="AO418" s="1"/>
      <c r="AP418" s="1"/>
      <c r="AQ418" s="1"/>
      <c r="AR418" s="1"/>
      <c r="AS418" s="1"/>
      <c r="AT418" s="1"/>
      <c r="AU418" s="74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7.25" customHeight="1" x14ac:dyDescent="0.3">
      <c r="A419" s="100"/>
      <c r="B419" s="2"/>
      <c r="C419" s="85"/>
      <c r="D419" s="2"/>
      <c r="E419" s="37"/>
      <c r="F419" s="55"/>
      <c r="G419" s="1"/>
      <c r="H419" s="2"/>
      <c r="I419" s="1"/>
      <c r="J419" s="2"/>
      <c r="K419" s="2"/>
      <c r="L419" s="2"/>
      <c r="M419" s="2"/>
      <c r="N419" s="1"/>
      <c r="O419" s="1"/>
      <c r="P419" s="2"/>
      <c r="Q419" s="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2"/>
      <c r="AN419" s="1"/>
      <c r="AO419" s="1"/>
      <c r="AP419" s="1"/>
      <c r="AQ419" s="1"/>
      <c r="AR419" s="1"/>
      <c r="AS419" s="1"/>
      <c r="AT419" s="1"/>
      <c r="AU419" s="74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7.25" customHeight="1" x14ac:dyDescent="0.3">
      <c r="A420" s="100"/>
      <c r="B420" s="2"/>
      <c r="C420" s="85"/>
      <c r="D420" s="2"/>
      <c r="E420" s="37"/>
      <c r="F420" s="55"/>
      <c r="G420" s="1"/>
      <c r="H420" s="2"/>
      <c r="I420" s="1"/>
      <c r="J420" s="2"/>
      <c r="K420" s="2"/>
      <c r="L420" s="2"/>
      <c r="M420" s="2"/>
      <c r="N420" s="1"/>
      <c r="O420" s="1"/>
      <c r="P420" s="2"/>
      <c r="Q420" s="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2"/>
      <c r="AN420" s="1"/>
      <c r="AO420" s="1"/>
      <c r="AP420" s="1"/>
      <c r="AQ420" s="1"/>
      <c r="AR420" s="1"/>
      <c r="AS420" s="1"/>
      <c r="AT420" s="1"/>
      <c r="AU420" s="74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7.25" customHeight="1" x14ac:dyDescent="0.3">
      <c r="A421" s="100"/>
      <c r="B421" s="2"/>
      <c r="C421" s="85"/>
      <c r="D421" s="2"/>
      <c r="E421" s="37"/>
      <c r="F421" s="55"/>
      <c r="G421" s="1"/>
      <c r="H421" s="2"/>
      <c r="I421" s="1"/>
      <c r="J421" s="2"/>
      <c r="K421" s="2"/>
      <c r="L421" s="2"/>
      <c r="M421" s="2"/>
      <c r="N421" s="1"/>
      <c r="O421" s="1"/>
      <c r="P421" s="2"/>
      <c r="Q421" s="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2"/>
      <c r="AN421" s="1"/>
      <c r="AO421" s="1"/>
      <c r="AP421" s="1"/>
      <c r="AQ421" s="1"/>
      <c r="AR421" s="1"/>
      <c r="AS421" s="1"/>
      <c r="AT421" s="1"/>
      <c r="AU421" s="74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7.25" customHeight="1" x14ac:dyDescent="0.3">
      <c r="A422" s="100"/>
      <c r="B422" s="2"/>
      <c r="C422" s="85"/>
      <c r="D422" s="2"/>
      <c r="E422" s="37"/>
      <c r="F422" s="55"/>
      <c r="G422" s="1"/>
      <c r="H422" s="2"/>
      <c r="I422" s="1"/>
      <c r="J422" s="2"/>
      <c r="K422" s="2"/>
      <c r="L422" s="2"/>
      <c r="M422" s="2"/>
      <c r="N422" s="1"/>
      <c r="O422" s="1"/>
      <c r="P422" s="2"/>
      <c r="Q422" s="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2"/>
      <c r="AN422" s="1"/>
      <c r="AO422" s="1"/>
      <c r="AP422" s="1"/>
      <c r="AQ422" s="1"/>
      <c r="AR422" s="1"/>
      <c r="AS422" s="1"/>
      <c r="AT422" s="1"/>
      <c r="AU422" s="74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7.25" customHeight="1" x14ac:dyDescent="0.3">
      <c r="A423" s="100"/>
      <c r="B423" s="2"/>
      <c r="C423" s="85"/>
      <c r="D423" s="2"/>
      <c r="E423" s="37"/>
      <c r="F423" s="55"/>
      <c r="G423" s="1"/>
      <c r="H423" s="2"/>
      <c r="I423" s="1"/>
      <c r="J423" s="2"/>
      <c r="K423" s="2"/>
      <c r="L423" s="2"/>
      <c r="M423" s="2"/>
      <c r="N423" s="1"/>
      <c r="O423" s="1"/>
      <c r="P423" s="2"/>
      <c r="Q423" s="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2"/>
      <c r="AN423" s="1"/>
      <c r="AO423" s="1"/>
      <c r="AP423" s="1"/>
      <c r="AQ423" s="1"/>
      <c r="AR423" s="1"/>
      <c r="AS423" s="1"/>
      <c r="AT423" s="1"/>
      <c r="AU423" s="74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7.25" customHeight="1" x14ac:dyDescent="0.3">
      <c r="A424" s="100"/>
      <c r="B424" s="2"/>
      <c r="C424" s="85"/>
      <c r="D424" s="2"/>
      <c r="E424" s="37"/>
      <c r="F424" s="55"/>
      <c r="G424" s="1"/>
      <c r="H424" s="2"/>
      <c r="I424" s="1"/>
      <c r="J424" s="2"/>
      <c r="K424" s="2"/>
      <c r="L424" s="2"/>
      <c r="M424" s="2"/>
      <c r="N424" s="1"/>
      <c r="O424" s="1"/>
      <c r="P424" s="2"/>
      <c r="Q424" s="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2"/>
      <c r="AN424" s="1"/>
      <c r="AO424" s="1"/>
      <c r="AP424" s="1"/>
      <c r="AQ424" s="1"/>
      <c r="AR424" s="1"/>
      <c r="AS424" s="1"/>
      <c r="AT424" s="1"/>
      <c r="AU424" s="74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7.25" customHeight="1" x14ac:dyDescent="0.3">
      <c r="A425" s="100"/>
      <c r="B425" s="2"/>
      <c r="C425" s="85"/>
      <c r="D425" s="2"/>
      <c r="E425" s="37"/>
      <c r="F425" s="55"/>
      <c r="G425" s="1"/>
      <c r="H425" s="2"/>
      <c r="I425" s="1"/>
      <c r="J425" s="2"/>
      <c r="K425" s="2"/>
      <c r="L425" s="2"/>
      <c r="M425" s="2"/>
      <c r="N425" s="1"/>
      <c r="O425" s="1"/>
      <c r="P425" s="2"/>
      <c r="Q425" s="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2"/>
      <c r="AN425" s="1"/>
      <c r="AO425" s="1"/>
      <c r="AP425" s="1"/>
      <c r="AQ425" s="1"/>
      <c r="AR425" s="1"/>
      <c r="AS425" s="1"/>
      <c r="AT425" s="1"/>
      <c r="AU425" s="74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7.25" customHeight="1" x14ac:dyDescent="0.3">
      <c r="A426" s="100"/>
      <c r="B426" s="2"/>
      <c r="C426" s="85"/>
      <c r="D426" s="2"/>
      <c r="E426" s="37"/>
      <c r="F426" s="55"/>
      <c r="G426" s="1"/>
      <c r="H426" s="2"/>
      <c r="I426" s="1"/>
      <c r="J426" s="2"/>
      <c r="K426" s="2"/>
      <c r="L426" s="2"/>
      <c r="M426" s="2"/>
      <c r="N426" s="1"/>
      <c r="O426" s="1"/>
      <c r="P426" s="2"/>
      <c r="Q426" s="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2"/>
      <c r="AN426" s="1"/>
      <c r="AO426" s="1"/>
      <c r="AP426" s="1"/>
      <c r="AQ426" s="1"/>
      <c r="AR426" s="1"/>
      <c r="AS426" s="1"/>
      <c r="AT426" s="1"/>
      <c r="AU426" s="74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7.25" customHeight="1" x14ac:dyDescent="0.3">
      <c r="A427" s="100"/>
      <c r="B427" s="2"/>
      <c r="C427" s="85"/>
      <c r="D427" s="2"/>
      <c r="E427" s="37"/>
      <c r="F427" s="55"/>
      <c r="G427" s="1"/>
      <c r="H427" s="2"/>
      <c r="I427" s="1"/>
      <c r="J427" s="2"/>
      <c r="K427" s="2"/>
      <c r="L427" s="2"/>
      <c r="M427" s="2"/>
      <c r="N427" s="1"/>
      <c r="O427" s="1"/>
      <c r="P427" s="2"/>
      <c r="Q427" s="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2"/>
      <c r="AN427" s="1"/>
      <c r="AO427" s="1"/>
      <c r="AP427" s="1"/>
      <c r="AQ427" s="1"/>
      <c r="AR427" s="1"/>
      <c r="AS427" s="1"/>
      <c r="AT427" s="1"/>
      <c r="AU427" s="74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7.25" customHeight="1" x14ac:dyDescent="0.3">
      <c r="A428" s="100"/>
      <c r="B428" s="2"/>
      <c r="C428" s="85"/>
      <c r="D428" s="2"/>
      <c r="E428" s="37"/>
      <c r="F428" s="55"/>
      <c r="G428" s="1"/>
      <c r="H428" s="2"/>
      <c r="I428" s="1"/>
      <c r="J428" s="2"/>
      <c r="K428" s="2"/>
      <c r="L428" s="2"/>
      <c r="M428" s="2"/>
      <c r="N428" s="1"/>
      <c r="O428" s="1"/>
      <c r="P428" s="2"/>
      <c r="Q428" s="1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2"/>
      <c r="AN428" s="1"/>
      <c r="AO428" s="1"/>
      <c r="AP428" s="1"/>
      <c r="AQ428" s="1"/>
      <c r="AR428" s="1"/>
      <c r="AS428" s="1"/>
      <c r="AT428" s="1"/>
      <c r="AU428" s="74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7.25" customHeight="1" x14ac:dyDescent="0.3">
      <c r="A429" s="100"/>
      <c r="B429" s="2"/>
      <c r="C429" s="85"/>
      <c r="D429" s="2"/>
      <c r="E429" s="37"/>
      <c r="F429" s="55"/>
      <c r="G429" s="1"/>
      <c r="H429" s="2"/>
      <c r="I429" s="1"/>
      <c r="J429" s="2"/>
      <c r="K429" s="2"/>
      <c r="L429" s="2"/>
      <c r="M429" s="2"/>
      <c r="N429" s="1"/>
      <c r="O429" s="1"/>
      <c r="P429" s="2"/>
      <c r="Q429" s="1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2"/>
      <c r="AN429" s="1"/>
      <c r="AO429" s="1"/>
      <c r="AP429" s="1"/>
      <c r="AQ429" s="1"/>
      <c r="AR429" s="1"/>
      <c r="AS429" s="1"/>
      <c r="AT429" s="1"/>
      <c r="AU429" s="74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7.25" customHeight="1" x14ac:dyDescent="0.3">
      <c r="A430" s="100"/>
      <c r="B430" s="2"/>
      <c r="C430" s="85"/>
      <c r="D430" s="2"/>
      <c r="E430" s="37"/>
      <c r="F430" s="55"/>
      <c r="G430" s="1"/>
      <c r="H430" s="2"/>
      <c r="I430" s="1"/>
      <c r="J430" s="2"/>
      <c r="K430" s="2"/>
      <c r="L430" s="2"/>
      <c r="M430" s="2"/>
      <c r="N430" s="1"/>
      <c r="O430" s="1"/>
      <c r="P430" s="2"/>
      <c r="Q430" s="1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2"/>
      <c r="AN430" s="1"/>
      <c r="AO430" s="1"/>
      <c r="AP430" s="1"/>
      <c r="AQ430" s="1"/>
      <c r="AR430" s="1"/>
      <c r="AS430" s="1"/>
      <c r="AT430" s="1"/>
      <c r="AU430" s="74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7.25" customHeight="1" x14ac:dyDescent="0.3">
      <c r="A431" s="100"/>
      <c r="B431" s="2"/>
      <c r="C431" s="85"/>
      <c r="D431" s="2"/>
      <c r="E431" s="37"/>
      <c r="F431" s="55"/>
      <c r="G431" s="1"/>
      <c r="H431" s="2"/>
      <c r="I431" s="1"/>
      <c r="J431" s="2"/>
      <c r="K431" s="2"/>
      <c r="L431" s="2"/>
      <c r="M431" s="2"/>
      <c r="N431" s="1"/>
      <c r="O431" s="1"/>
      <c r="P431" s="2"/>
      <c r="Q431" s="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2"/>
      <c r="AN431" s="1"/>
      <c r="AO431" s="1"/>
      <c r="AP431" s="1"/>
      <c r="AQ431" s="1"/>
      <c r="AR431" s="1"/>
      <c r="AS431" s="1"/>
      <c r="AT431" s="1"/>
      <c r="AU431" s="74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7.25" customHeight="1" x14ac:dyDescent="0.3">
      <c r="A432" s="100"/>
      <c r="B432" s="2"/>
      <c r="C432" s="85"/>
      <c r="D432" s="2"/>
      <c r="E432" s="37"/>
      <c r="F432" s="55"/>
      <c r="G432" s="1"/>
      <c r="H432" s="2"/>
      <c r="I432" s="1"/>
      <c r="J432" s="2"/>
      <c r="K432" s="2"/>
      <c r="L432" s="2"/>
      <c r="M432" s="2"/>
      <c r="N432" s="1"/>
      <c r="O432" s="1"/>
      <c r="P432" s="2"/>
      <c r="Q432" s="1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2"/>
      <c r="AN432" s="1"/>
      <c r="AO432" s="1"/>
      <c r="AP432" s="1"/>
      <c r="AQ432" s="1"/>
      <c r="AR432" s="1"/>
      <c r="AS432" s="1"/>
      <c r="AT432" s="1"/>
      <c r="AU432" s="74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7.25" customHeight="1" x14ac:dyDescent="0.3">
      <c r="A433" s="100"/>
      <c r="B433" s="2"/>
      <c r="C433" s="85"/>
      <c r="D433" s="2"/>
      <c r="E433" s="37"/>
      <c r="F433" s="55"/>
      <c r="G433" s="1"/>
      <c r="H433" s="2"/>
      <c r="I433" s="1"/>
      <c r="J433" s="2"/>
      <c r="K433" s="2"/>
      <c r="L433" s="2"/>
      <c r="M433" s="2"/>
      <c r="N433" s="1"/>
      <c r="O433" s="1"/>
      <c r="P433" s="2"/>
      <c r="Q433" s="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2"/>
      <c r="AN433" s="1"/>
      <c r="AO433" s="1"/>
      <c r="AP433" s="1"/>
      <c r="AQ433" s="1"/>
      <c r="AR433" s="1"/>
      <c r="AS433" s="1"/>
      <c r="AT433" s="1"/>
      <c r="AU433" s="74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7.25" customHeight="1" x14ac:dyDescent="0.3">
      <c r="A434" s="100"/>
      <c r="B434" s="2"/>
      <c r="C434" s="85"/>
      <c r="D434" s="2"/>
      <c r="E434" s="37"/>
      <c r="F434" s="55"/>
      <c r="G434" s="1"/>
      <c r="H434" s="2"/>
      <c r="I434" s="1"/>
      <c r="J434" s="2"/>
      <c r="K434" s="2"/>
      <c r="L434" s="2"/>
      <c r="M434" s="2"/>
      <c r="N434" s="1"/>
      <c r="O434" s="1"/>
      <c r="P434" s="2"/>
      <c r="Q434" s="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2"/>
      <c r="AN434" s="1"/>
      <c r="AO434" s="1"/>
      <c r="AP434" s="1"/>
      <c r="AQ434" s="1"/>
      <c r="AR434" s="1"/>
      <c r="AS434" s="1"/>
      <c r="AT434" s="1"/>
      <c r="AU434" s="74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7.25" customHeight="1" x14ac:dyDescent="0.3">
      <c r="A435" s="100"/>
      <c r="B435" s="2"/>
      <c r="C435" s="85"/>
      <c r="D435" s="2"/>
      <c r="E435" s="37"/>
      <c r="F435" s="55"/>
      <c r="G435" s="1"/>
      <c r="H435" s="2"/>
      <c r="I435" s="1"/>
      <c r="J435" s="2"/>
      <c r="K435" s="2"/>
      <c r="L435" s="2"/>
      <c r="M435" s="2"/>
      <c r="N435" s="1"/>
      <c r="O435" s="1"/>
      <c r="P435" s="2"/>
      <c r="Q435" s="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2"/>
      <c r="AN435" s="1"/>
      <c r="AO435" s="1"/>
      <c r="AP435" s="1"/>
      <c r="AQ435" s="1"/>
      <c r="AR435" s="1"/>
      <c r="AS435" s="1"/>
      <c r="AT435" s="1"/>
      <c r="AU435" s="74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7.25" customHeight="1" x14ac:dyDescent="0.3">
      <c r="A436" s="100"/>
      <c r="B436" s="2"/>
      <c r="C436" s="85"/>
      <c r="D436" s="2"/>
      <c r="E436" s="37"/>
      <c r="F436" s="55"/>
      <c r="G436" s="1"/>
      <c r="H436" s="2"/>
      <c r="I436" s="1"/>
      <c r="J436" s="2"/>
      <c r="K436" s="2"/>
      <c r="L436" s="2"/>
      <c r="M436" s="2"/>
      <c r="N436" s="1"/>
      <c r="O436" s="1"/>
      <c r="P436" s="2"/>
      <c r="Q436" s="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2"/>
      <c r="AN436" s="1"/>
      <c r="AO436" s="1"/>
      <c r="AP436" s="1"/>
      <c r="AQ436" s="1"/>
      <c r="AR436" s="1"/>
      <c r="AS436" s="1"/>
      <c r="AT436" s="1"/>
      <c r="AU436" s="74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7.25" customHeight="1" x14ac:dyDescent="0.3">
      <c r="A437" s="100"/>
      <c r="B437" s="2"/>
      <c r="C437" s="85"/>
      <c r="D437" s="2"/>
      <c r="E437" s="37"/>
      <c r="F437" s="55"/>
      <c r="G437" s="1"/>
      <c r="H437" s="2"/>
      <c r="I437" s="1"/>
      <c r="J437" s="2"/>
      <c r="K437" s="2"/>
      <c r="L437" s="2"/>
      <c r="M437" s="2"/>
      <c r="N437" s="1"/>
      <c r="O437" s="1"/>
      <c r="P437" s="2"/>
      <c r="Q437" s="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2"/>
      <c r="AN437" s="1"/>
      <c r="AO437" s="1"/>
      <c r="AP437" s="1"/>
      <c r="AQ437" s="1"/>
      <c r="AR437" s="1"/>
      <c r="AS437" s="1"/>
      <c r="AT437" s="1"/>
      <c r="AU437" s="74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7.25" customHeight="1" x14ac:dyDescent="0.3">
      <c r="A438" s="100"/>
      <c r="B438" s="2"/>
      <c r="C438" s="85"/>
      <c r="D438" s="2"/>
      <c r="E438" s="37"/>
      <c r="F438" s="55"/>
      <c r="G438" s="1"/>
      <c r="H438" s="2"/>
      <c r="I438" s="1"/>
      <c r="J438" s="2"/>
      <c r="K438" s="2"/>
      <c r="L438" s="2"/>
      <c r="M438" s="2"/>
      <c r="N438" s="1"/>
      <c r="O438" s="1"/>
      <c r="P438" s="2"/>
      <c r="Q438" s="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2"/>
      <c r="AN438" s="1"/>
      <c r="AO438" s="1"/>
      <c r="AP438" s="1"/>
      <c r="AQ438" s="1"/>
      <c r="AR438" s="1"/>
      <c r="AS438" s="1"/>
      <c r="AT438" s="1"/>
      <c r="AU438" s="74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7.25" customHeight="1" x14ac:dyDescent="0.3">
      <c r="A439" s="100"/>
      <c r="B439" s="2"/>
      <c r="C439" s="85"/>
      <c r="D439" s="2"/>
      <c r="E439" s="37"/>
      <c r="F439" s="55"/>
      <c r="G439" s="1"/>
      <c r="H439" s="2"/>
      <c r="I439" s="1"/>
      <c r="J439" s="2"/>
      <c r="K439" s="2"/>
      <c r="L439" s="2"/>
      <c r="M439" s="2"/>
      <c r="N439" s="1"/>
      <c r="O439" s="1"/>
      <c r="P439" s="2"/>
      <c r="Q439" s="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2"/>
      <c r="AN439" s="1"/>
      <c r="AO439" s="1"/>
      <c r="AP439" s="1"/>
      <c r="AQ439" s="1"/>
      <c r="AR439" s="1"/>
      <c r="AS439" s="1"/>
      <c r="AT439" s="1"/>
      <c r="AU439" s="74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7.25" customHeight="1" x14ac:dyDescent="0.3">
      <c r="A440" s="100"/>
      <c r="B440" s="2"/>
      <c r="C440" s="85"/>
      <c r="D440" s="2"/>
      <c r="E440" s="37"/>
      <c r="F440" s="55"/>
      <c r="G440" s="1"/>
      <c r="H440" s="2"/>
      <c r="I440" s="1"/>
      <c r="J440" s="2"/>
      <c r="K440" s="2"/>
      <c r="L440" s="2"/>
      <c r="M440" s="2"/>
      <c r="N440" s="1"/>
      <c r="O440" s="1"/>
      <c r="P440" s="2"/>
      <c r="Q440" s="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2"/>
      <c r="AN440" s="1"/>
      <c r="AO440" s="1"/>
      <c r="AP440" s="1"/>
      <c r="AQ440" s="1"/>
      <c r="AR440" s="1"/>
      <c r="AS440" s="1"/>
      <c r="AT440" s="1"/>
      <c r="AU440" s="74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7.25" customHeight="1" x14ac:dyDescent="0.3">
      <c r="A441" s="100"/>
      <c r="B441" s="2"/>
      <c r="C441" s="85"/>
      <c r="D441" s="2"/>
      <c r="E441" s="37"/>
      <c r="F441" s="55"/>
      <c r="G441" s="1"/>
      <c r="H441" s="2"/>
      <c r="I441" s="1"/>
      <c r="J441" s="2"/>
      <c r="K441" s="2"/>
      <c r="L441" s="2"/>
      <c r="M441" s="2"/>
      <c r="N441" s="1"/>
      <c r="O441" s="1"/>
      <c r="P441" s="2"/>
      <c r="Q441" s="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2"/>
      <c r="AN441" s="1"/>
      <c r="AO441" s="1"/>
      <c r="AP441" s="1"/>
      <c r="AQ441" s="1"/>
      <c r="AR441" s="1"/>
      <c r="AS441" s="1"/>
      <c r="AT441" s="1"/>
      <c r="AU441" s="74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7.25" customHeight="1" x14ac:dyDescent="0.3">
      <c r="A442" s="100"/>
      <c r="B442" s="2"/>
      <c r="C442" s="85"/>
      <c r="D442" s="2"/>
      <c r="E442" s="37"/>
      <c r="F442" s="55"/>
      <c r="G442" s="1"/>
      <c r="H442" s="2"/>
      <c r="I442" s="1"/>
      <c r="J442" s="2"/>
      <c r="K442" s="2"/>
      <c r="L442" s="2"/>
      <c r="M442" s="2"/>
      <c r="N442" s="1"/>
      <c r="O442" s="1"/>
      <c r="P442" s="2"/>
      <c r="Q442" s="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2"/>
      <c r="AN442" s="1"/>
      <c r="AO442" s="1"/>
      <c r="AP442" s="1"/>
      <c r="AQ442" s="1"/>
      <c r="AR442" s="1"/>
      <c r="AS442" s="1"/>
      <c r="AT442" s="1"/>
      <c r="AU442" s="74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7.25" customHeight="1" x14ac:dyDescent="0.3">
      <c r="A443" s="100"/>
      <c r="B443" s="2"/>
      <c r="C443" s="85"/>
      <c r="D443" s="2"/>
      <c r="E443" s="37"/>
      <c r="F443" s="55"/>
      <c r="G443" s="1"/>
      <c r="H443" s="2"/>
      <c r="I443" s="1"/>
      <c r="J443" s="2"/>
      <c r="K443" s="2"/>
      <c r="L443" s="2"/>
      <c r="M443" s="2"/>
      <c r="N443" s="1"/>
      <c r="O443" s="1"/>
      <c r="P443" s="2"/>
      <c r="Q443" s="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2"/>
      <c r="AN443" s="1"/>
      <c r="AO443" s="1"/>
      <c r="AP443" s="1"/>
      <c r="AQ443" s="1"/>
      <c r="AR443" s="1"/>
      <c r="AS443" s="1"/>
      <c r="AT443" s="1"/>
      <c r="AU443" s="74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7.25" customHeight="1" x14ac:dyDescent="0.3">
      <c r="A444" s="100"/>
      <c r="B444" s="2"/>
      <c r="C444" s="85"/>
      <c r="D444" s="2"/>
      <c r="E444" s="37"/>
      <c r="F444" s="55"/>
      <c r="G444" s="1"/>
      <c r="H444" s="2"/>
      <c r="I444" s="1"/>
      <c r="J444" s="2"/>
      <c r="K444" s="2"/>
      <c r="L444" s="2"/>
      <c r="M444" s="2"/>
      <c r="N444" s="1"/>
      <c r="O444" s="1"/>
      <c r="P444" s="2"/>
      <c r="Q444" s="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2"/>
      <c r="AN444" s="1"/>
      <c r="AO444" s="1"/>
      <c r="AP444" s="1"/>
      <c r="AQ444" s="1"/>
      <c r="AR444" s="1"/>
      <c r="AS444" s="1"/>
      <c r="AT444" s="1"/>
      <c r="AU444" s="74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7.25" customHeight="1" x14ac:dyDescent="0.3">
      <c r="A445" s="100"/>
      <c r="B445" s="2"/>
      <c r="C445" s="85"/>
      <c r="D445" s="2"/>
      <c r="E445" s="37"/>
      <c r="F445" s="55"/>
      <c r="G445" s="1"/>
      <c r="H445" s="2"/>
      <c r="I445" s="1"/>
      <c r="J445" s="2"/>
      <c r="K445" s="2"/>
      <c r="L445" s="2"/>
      <c r="M445" s="2"/>
      <c r="N445" s="1"/>
      <c r="O445" s="1"/>
      <c r="P445" s="2"/>
      <c r="Q445" s="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2"/>
      <c r="AN445" s="1"/>
      <c r="AO445" s="1"/>
      <c r="AP445" s="1"/>
      <c r="AQ445" s="1"/>
      <c r="AR445" s="1"/>
      <c r="AS445" s="1"/>
      <c r="AT445" s="1"/>
      <c r="AU445" s="74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7.25" customHeight="1" x14ac:dyDescent="0.3">
      <c r="A446" s="100"/>
      <c r="B446" s="2"/>
      <c r="C446" s="85"/>
      <c r="D446" s="2"/>
      <c r="E446" s="37"/>
      <c r="F446" s="55"/>
      <c r="G446" s="1"/>
      <c r="H446" s="2"/>
      <c r="I446" s="1"/>
      <c r="J446" s="2"/>
      <c r="K446" s="2"/>
      <c r="L446" s="2"/>
      <c r="M446" s="2"/>
      <c r="N446" s="1"/>
      <c r="O446" s="1"/>
      <c r="P446" s="2"/>
      <c r="Q446" s="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2"/>
      <c r="AN446" s="1"/>
      <c r="AO446" s="1"/>
      <c r="AP446" s="1"/>
      <c r="AQ446" s="1"/>
      <c r="AR446" s="1"/>
      <c r="AS446" s="1"/>
      <c r="AT446" s="1"/>
      <c r="AU446" s="74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7.25" customHeight="1" x14ac:dyDescent="0.3">
      <c r="A447" s="100"/>
      <c r="B447" s="2"/>
      <c r="C447" s="85"/>
      <c r="D447" s="2"/>
      <c r="E447" s="37"/>
      <c r="F447" s="55"/>
      <c r="G447" s="1"/>
      <c r="H447" s="2"/>
      <c r="I447" s="1"/>
      <c r="J447" s="2"/>
      <c r="K447" s="2"/>
      <c r="L447" s="2"/>
      <c r="M447" s="2"/>
      <c r="N447" s="1"/>
      <c r="O447" s="1"/>
      <c r="P447" s="2"/>
      <c r="Q447" s="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2"/>
      <c r="AN447" s="1"/>
      <c r="AO447" s="1"/>
      <c r="AP447" s="1"/>
      <c r="AQ447" s="1"/>
      <c r="AR447" s="1"/>
      <c r="AS447" s="1"/>
      <c r="AT447" s="1"/>
      <c r="AU447" s="74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7.25" customHeight="1" x14ac:dyDescent="0.3">
      <c r="A448" s="100"/>
      <c r="B448" s="2"/>
      <c r="C448" s="85"/>
      <c r="D448" s="2"/>
      <c r="E448" s="37"/>
      <c r="F448" s="55"/>
      <c r="G448" s="1"/>
      <c r="H448" s="2"/>
      <c r="I448" s="1"/>
      <c r="J448" s="2"/>
      <c r="K448" s="2"/>
      <c r="L448" s="2"/>
      <c r="M448" s="2"/>
      <c r="N448" s="1"/>
      <c r="O448" s="1"/>
      <c r="P448" s="2"/>
      <c r="Q448" s="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2"/>
      <c r="AN448" s="1"/>
      <c r="AO448" s="1"/>
      <c r="AP448" s="1"/>
      <c r="AQ448" s="1"/>
      <c r="AR448" s="1"/>
      <c r="AS448" s="1"/>
      <c r="AT448" s="1"/>
      <c r="AU448" s="74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7.25" customHeight="1" x14ac:dyDescent="0.3">
      <c r="A449" s="100"/>
      <c r="B449" s="2"/>
      <c r="C449" s="85"/>
      <c r="D449" s="2"/>
      <c r="E449" s="37"/>
      <c r="F449" s="55"/>
      <c r="G449" s="1"/>
      <c r="H449" s="2"/>
      <c r="I449" s="1"/>
      <c r="J449" s="2"/>
      <c r="K449" s="2"/>
      <c r="L449" s="2"/>
      <c r="M449" s="2"/>
      <c r="N449" s="1"/>
      <c r="O449" s="1"/>
      <c r="P449" s="2"/>
      <c r="Q449" s="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2"/>
      <c r="AN449" s="1"/>
      <c r="AO449" s="1"/>
      <c r="AP449" s="1"/>
      <c r="AQ449" s="1"/>
      <c r="AR449" s="1"/>
      <c r="AS449" s="1"/>
      <c r="AT449" s="1"/>
      <c r="AU449" s="74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7.25" customHeight="1" x14ac:dyDescent="0.3">
      <c r="A450" s="100"/>
      <c r="B450" s="2"/>
      <c r="C450" s="85"/>
      <c r="D450" s="2"/>
      <c r="E450" s="37"/>
      <c r="F450" s="55"/>
      <c r="G450" s="1"/>
      <c r="H450" s="2"/>
      <c r="I450" s="1"/>
      <c r="J450" s="2"/>
      <c r="K450" s="2"/>
      <c r="L450" s="2"/>
      <c r="M450" s="2"/>
      <c r="N450" s="1"/>
      <c r="O450" s="1"/>
      <c r="P450" s="2"/>
      <c r="Q450" s="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2"/>
      <c r="AN450" s="1"/>
      <c r="AO450" s="1"/>
      <c r="AP450" s="1"/>
      <c r="AQ450" s="1"/>
      <c r="AR450" s="1"/>
      <c r="AS450" s="1"/>
      <c r="AT450" s="1"/>
      <c r="AU450" s="74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7.25" customHeight="1" x14ac:dyDescent="0.3">
      <c r="A451" s="100"/>
      <c r="B451" s="2"/>
      <c r="C451" s="85"/>
      <c r="D451" s="2"/>
      <c r="E451" s="37"/>
      <c r="F451" s="55"/>
      <c r="G451" s="1"/>
      <c r="H451" s="2"/>
      <c r="I451" s="1"/>
      <c r="J451" s="2"/>
      <c r="K451" s="2"/>
      <c r="L451" s="2"/>
      <c r="M451" s="2"/>
      <c r="N451" s="1"/>
      <c r="O451" s="1"/>
      <c r="P451" s="2"/>
      <c r="Q451" s="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2"/>
      <c r="AN451" s="1"/>
      <c r="AO451" s="1"/>
      <c r="AP451" s="1"/>
      <c r="AQ451" s="1"/>
      <c r="AR451" s="1"/>
      <c r="AS451" s="1"/>
      <c r="AT451" s="1"/>
      <c r="AU451" s="74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7.25" customHeight="1" x14ac:dyDescent="0.3">
      <c r="A452" s="100"/>
      <c r="B452" s="2"/>
      <c r="C452" s="85"/>
      <c r="D452" s="2"/>
      <c r="E452" s="37"/>
      <c r="F452" s="55"/>
      <c r="G452" s="1"/>
      <c r="H452" s="2"/>
      <c r="I452" s="1"/>
      <c r="J452" s="2"/>
      <c r="K452" s="2"/>
      <c r="L452" s="2"/>
      <c r="M452" s="2"/>
      <c r="N452" s="1"/>
      <c r="O452" s="1"/>
      <c r="P452" s="2"/>
      <c r="Q452" s="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2"/>
      <c r="AN452" s="1"/>
      <c r="AO452" s="1"/>
      <c r="AP452" s="1"/>
      <c r="AQ452" s="1"/>
      <c r="AR452" s="1"/>
      <c r="AS452" s="1"/>
      <c r="AT452" s="1"/>
      <c r="AU452" s="74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7.25" customHeight="1" x14ac:dyDescent="0.3">
      <c r="A453" s="100"/>
      <c r="B453" s="2"/>
      <c r="C453" s="85"/>
      <c r="D453" s="2"/>
      <c r="E453" s="37"/>
      <c r="F453" s="55"/>
      <c r="G453" s="1"/>
      <c r="H453" s="2"/>
      <c r="I453" s="1"/>
      <c r="J453" s="2"/>
      <c r="K453" s="2"/>
      <c r="L453" s="2"/>
      <c r="M453" s="2"/>
      <c r="N453" s="1"/>
      <c r="O453" s="1"/>
      <c r="P453" s="2"/>
      <c r="Q453" s="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2"/>
      <c r="AN453" s="1"/>
      <c r="AO453" s="1"/>
      <c r="AP453" s="1"/>
      <c r="AQ453" s="1"/>
      <c r="AR453" s="1"/>
      <c r="AS453" s="1"/>
      <c r="AT453" s="1"/>
      <c r="AU453" s="74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7.25" customHeight="1" x14ac:dyDescent="0.3">
      <c r="A454" s="100"/>
      <c r="B454" s="2"/>
      <c r="C454" s="85"/>
      <c r="D454" s="2"/>
      <c r="E454" s="37"/>
      <c r="F454" s="55"/>
      <c r="G454" s="1"/>
      <c r="H454" s="2"/>
      <c r="I454" s="1"/>
      <c r="J454" s="2"/>
      <c r="K454" s="2"/>
      <c r="L454" s="2"/>
      <c r="M454" s="2"/>
      <c r="N454" s="1"/>
      <c r="O454" s="1"/>
      <c r="P454" s="2"/>
      <c r="Q454" s="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2"/>
      <c r="AN454" s="1"/>
      <c r="AO454" s="1"/>
      <c r="AP454" s="1"/>
      <c r="AQ454" s="1"/>
      <c r="AR454" s="1"/>
      <c r="AS454" s="1"/>
      <c r="AT454" s="1"/>
      <c r="AU454" s="74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7.25" customHeight="1" x14ac:dyDescent="0.3">
      <c r="A455" s="100"/>
      <c r="B455" s="2"/>
      <c r="C455" s="85"/>
      <c r="D455" s="2"/>
      <c r="E455" s="37"/>
      <c r="F455" s="55"/>
      <c r="G455" s="1"/>
      <c r="H455" s="2"/>
      <c r="I455" s="1"/>
      <c r="J455" s="2"/>
      <c r="K455" s="2"/>
      <c r="L455" s="2"/>
      <c r="M455" s="2"/>
      <c r="N455" s="1"/>
      <c r="O455" s="1"/>
      <c r="P455" s="2"/>
      <c r="Q455" s="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2"/>
      <c r="AN455" s="1"/>
      <c r="AO455" s="1"/>
      <c r="AP455" s="1"/>
      <c r="AQ455" s="1"/>
      <c r="AR455" s="1"/>
      <c r="AS455" s="1"/>
      <c r="AT455" s="1"/>
      <c r="AU455" s="74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7.25" customHeight="1" x14ac:dyDescent="0.3">
      <c r="A456" s="100"/>
      <c r="B456" s="2"/>
      <c r="C456" s="85"/>
      <c r="D456" s="2"/>
      <c r="E456" s="37"/>
      <c r="F456" s="55"/>
      <c r="G456" s="1"/>
      <c r="H456" s="2"/>
      <c r="I456" s="1"/>
      <c r="J456" s="2"/>
      <c r="K456" s="2"/>
      <c r="L456" s="2"/>
      <c r="M456" s="2"/>
      <c r="N456" s="1"/>
      <c r="O456" s="1"/>
      <c r="P456" s="2"/>
      <c r="Q456" s="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2"/>
      <c r="AN456" s="1"/>
      <c r="AO456" s="1"/>
      <c r="AP456" s="1"/>
      <c r="AQ456" s="1"/>
      <c r="AR456" s="1"/>
      <c r="AS456" s="1"/>
      <c r="AT456" s="1"/>
      <c r="AU456" s="74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7.25" customHeight="1" x14ac:dyDescent="0.3">
      <c r="A457" s="100"/>
      <c r="B457" s="2"/>
      <c r="C457" s="85"/>
      <c r="D457" s="2"/>
      <c r="E457" s="37"/>
      <c r="F457" s="55"/>
      <c r="G457" s="1"/>
      <c r="H457" s="2"/>
      <c r="I457" s="1"/>
      <c r="J457" s="2"/>
      <c r="K457" s="2"/>
      <c r="L457" s="2"/>
      <c r="M457" s="2"/>
      <c r="N457" s="1"/>
      <c r="O457" s="1"/>
      <c r="P457" s="2"/>
      <c r="Q457" s="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2"/>
      <c r="AN457" s="1"/>
      <c r="AO457" s="1"/>
      <c r="AP457" s="1"/>
      <c r="AQ457" s="1"/>
      <c r="AR457" s="1"/>
      <c r="AS457" s="1"/>
      <c r="AT457" s="1"/>
      <c r="AU457" s="74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7.25" customHeight="1" x14ac:dyDescent="0.3">
      <c r="A458" s="100"/>
      <c r="B458" s="2"/>
      <c r="C458" s="85"/>
      <c r="D458" s="2"/>
      <c r="E458" s="37"/>
      <c r="F458" s="55"/>
      <c r="G458" s="1"/>
      <c r="H458" s="2"/>
      <c r="I458" s="1"/>
      <c r="J458" s="2"/>
      <c r="K458" s="2"/>
      <c r="L458" s="2"/>
      <c r="M458" s="2"/>
      <c r="N458" s="1"/>
      <c r="O458" s="1"/>
      <c r="P458" s="2"/>
      <c r="Q458" s="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2"/>
      <c r="AN458" s="1"/>
      <c r="AO458" s="1"/>
      <c r="AP458" s="1"/>
      <c r="AQ458" s="1"/>
      <c r="AR458" s="1"/>
      <c r="AS458" s="1"/>
      <c r="AT458" s="1"/>
      <c r="AU458" s="74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7.25" customHeight="1" x14ac:dyDescent="0.3">
      <c r="A459" s="100"/>
      <c r="B459" s="2"/>
      <c r="C459" s="85"/>
      <c r="D459" s="2"/>
      <c r="E459" s="37"/>
      <c r="F459" s="55"/>
      <c r="G459" s="1"/>
      <c r="H459" s="2"/>
      <c r="I459" s="1"/>
      <c r="J459" s="2"/>
      <c r="K459" s="2"/>
      <c r="L459" s="2"/>
      <c r="M459" s="2"/>
      <c r="N459" s="1"/>
      <c r="O459" s="1"/>
      <c r="P459" s="2"/>
      <c r="Q459" s="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2"/>
      <c r="AN459" s="1"/>
      <c r="AO459" s="1"/>
      <c r="AP459" s="1"/>
      <c r="AQ459" s="1"/>
      <c r="AR459" s="1"/>
      <c r="AS459" s="1"/>
      <c r="AT459" s="1"/>
      <c r="AU459" s="74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7.25" customHeight="1" x14ac:dyDescent="0.3">
      <c r="A460" s="100"/>
      <c r="B460" s="2"/>
      <c r="C460" s="85"/>
      <c r="D460" s="2"/>
      <c r="E460" s="37"/>
      <c r="F460" s="55"/>
      <c r="G460" s="1"/>
      <c r="H460" s="2"/>
      <c r="I460" s="1"/>
      <c r="J460" s="2"/>
      <c r="K460" s="2"/>
      <c r="L460" s="2"/>
      <c r="M460" s="2"/>
      <c r="N460" s="1"/>
      <c r="O460" s="1"/>
      <c r="P460" s="2"/>
      <c r="Q460" s="1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2"/>
      <c r="AN460" s="1"/>
      <c r="AO460" s="1"/>
      <c r="AP460" s="1"/>
      <c r="AQ460" s="1"/>
      <c r="AR460" s="1"/>
      <c r="AS460" s="1"/>
      <c r="AT460" s="1"/>
      <c r="AU460" s="74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7.25" customHeight="1" x14ac:dyDescent="0.3">
      <c r="A461" s="100"/>
      <c r="B461" s="2"/>
      <c r="C461" s="85"/>
      <c r="D461" s="2"/>
      <c r="E461" s="37"/>
      <c r="F461" s="55"/>
      <c r="G461" s="1"/>
      <c r="H461" s="2"/>
      <c r="I461" s="1"/>
      <c r="J461" s="2"/>
      <c r="K461" s="2"/>
      <c r="L461" s="2"/>
      <c r="M461" s="2"/>
      <c r="N461" s="1"/>
      <c r="O461" s="1"/>
      <c r="P461" s="2"/>
      <c r="Q461" s="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2"/>
      <c r="AN461" s="1"/>
      <c r="AO461" s="1"/>
      <c r="AP461" s="1"/>
      <c r="AQ461" s="1"/>
      <c r="AR461" s="1"/>
      <c r="AS461" s="1"/>
      <c r="AT461" s="1"/>
      <c r="AU461" s="74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7.25" customHeight="1" x14ac:dyDescent="0.3">
      <c r="A462" s="100"/>
      <c r="B462" s="2"/>
      <c r="C462" s="85"/>
      <c r="D462" s="2"/>
      <c r="E462" s="37"/>
      <c r="F462" s="55"/>
      <c r="G462" s="1"/>
      <c r="H462" s="2"/>
      <c r="I462" s="1"/>
      <c r="J462" s="2"/>
      <c r="K462" s="2"/>
      <c r="L462" s="2"/>
      <c r="M462" s="2"/>
      <c r="N462" s="1"/>
      <c r="O462" s="1"/>
      <c r="P462" s="2"/>
      <c r="Q462" s="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2"/>
      <c r="AN462" s="1"/>
      <c r="AO462" s="1"/>
      <c r="AP462" s="1"/>
      <c r="AQ462" s="1"/>
      <c r="AR462" s="1"/>
      <c r="AS462" s="1"/>
      <c r="AT462" s="1"/>
      <c r="AU462" s="74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7.25" customHeight="1" x14ac:dyDescent="0.3">
      <c r="A463" s="100"/>
      <c r="B463" s="2"/>
      <c r="C463" s="85"/>
      <c r="D463" s="2"/>
      <c r="E463" s="37"/>
      <c r="F463" s="55"/>
      <c r="G463" s="1"/>
      <c r="H463" s="2"/>
      <c r="I463" s="1"/>
      <c r="J463" s="2"/>
      <c r="K463" s="2"/>
      <c r="L463" s="2"/>
      <c r="M463" s="2"/>
      <c r="N463" s="1"/>
      <c r="O463" s="1"/>
      <c r="P463" s="2"/>
      <c r="Q463" s="1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2"/>
      <c r="AN463" s="1"/>
      <c r="AO463" s="1"/>
      <c r="AP463" s="1"/>
      <c r="AQ463" s="1"/>
      <c r="AR463" s="1"/>
      <c r="AS463" s="1"/>
      <c r="AT463" s="1"/>
      <c r="AU463" s="74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7.25" customHeight="1" x14ac:dyDescent="0.3">
      <c r="A464" s="100"/>
      <c r="B464" s="2"/>
      <c r="C464" s="85"/>
      <c r="D464" s="2"/>
      <c r="E464" s="37"/>
      <c r="F464" s="55"/>
      <c r="G464" s="1"/>
      <c r="H464" s="2"/>
      <c r="I464" s="1"/>
      <c r="J464" s="2"/>
      <c r="K464" s="2"/>
      <c r="L464" s="2"/>
      <c r="M464" s="2"/>
      <c r="N464" s="1"/>
      <c r="O464" s="1"/>
      <c r="P464" s="2"/>
      <c r="Q464" s="1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2"/>
      <c r="AN464" s="1"/>
      <c r="AO464" s="1"/>
      <c r="AP464" s="1"/>
      <c r="AQ464" s="1"/>
      <c r="AR464" s="1"/>
      <c r="AS464" s="1"/>
      <c r="AT464" s="1"/>
      <c r="AU464" s="74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7.25" customHeight="1" x14ac:dyDescent="0.3">
      <c r="A465" s="100"/>
      <c r="B465" s="2"/>
      <c r="C465" s="85"/>
      <c r="D465" s="2"/>
      <c r="E465" s="37"/>
      <c r="F465" s="55"/>
      <c r="G465" s="1"/>
      <c r="H465" s="2"/>
      <c r="I465" s="1"/>
      <c r="J465" s="2"/>
      <c r="K465" s="2"/>
      <c r="L465" s="2"/>
      <c r="M465" s="2"/>
      <c r="N465" s="1"/>
      <c r="O465" s="1"/>
      <c r="P465" s="2"/>
      <c r="Q465" s="1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2"/>
      <c r="AN465" s="1"/>
      <c r="AO465" s="1"/>
      <c r="AP465" s="1"/>
      <c r="AQ465" s="1"/>
      <c r="AR465" s="1"/>
      <c r="AS465" s="1"/>
      <c r="AT465" s="1"/>
      <c r="AU465" s="74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7.25" customHeight="1" x14ac:dyDescent="0.3">
      <c r="A466" s="100"/>
      <c r="B466" s="2"/>
      <c r="C466" s="85"/>
      <c r="D466" s="2"/>
      <c r="E466" s="37"/>
      <c r="F466" s="55"/>
      <c r="G466" s="1"/>
      <c r="H466" s="2"/>
      <c r="I466" s="1"/>
      <c r="J466" s="2"/>
      <c r="K466" s="2"/>
      <c r="L466" s="2"/>
      <c r="M466" s="2"/>
      <c r="N466" s="1"/>
      <c r="O466" s="1"/>
      <c r="P466" s="2"/>
      <c r="Q466" s="1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2"/>
      <c r="AN466" s="1"/>
      <c r="AO466" s="1"/>
      <c r="AP466" s="1"/>
      <c r="AQ466" s="1"/>
      <c r="AR466" s="1"/>
      <c r="AS466" s="1"/>
      <c r="AT466" s="1"/>
      <c r="AU466" s="74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7.25" customHeight="1" x14ac:dyDescent="0.3">
      <c r="A467" s="100"/>
      <c r="B467" s="2"/>
      <c r="C467" s="85"/>
      <c r="D467" s="2"/>
      <c r="E467" s="37"/>
      <c r="F467" s="55"/>
      <c r="G467" s="1"/>
      <c r="H467" s="2"/>
      <c r="I467" s="1"/>
      <c r="J467" s="2"/>
      <c r="K467" s="2"/>
      <c r="L467" s="2"/>
      <c r="M467" s="2"/>
      <c r="N467" s="1"/>
      <c r="O467" s="1"/>
      <c r="P467" s="2"/>
      <c r="Q467" s="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2"/>
      <c r="AN467" s="1"/>
      <c r="AO467" s="1"/>
      <c r="AP467" s="1"/>
      <c r="AQ467" s="1"/>
      <c r="AR467" s="1"/>
      <c r="AS467" s="1"/>
      <c r="AT467" s="1"/>
      <c r="AU467" s="74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7.25" customHeight="1" x14ac:dyDescent="0.3">
      <c r="A468" s="100"/>
      <c r="B468" s="2"/>
      <c r="C468" s="85"/>
      <c r="D468" s="2"/>
      <c r="E468" s="37"/>
      <c r="F468" s="55"/>
      <c r="G468" s="1"/>
      <c r="H468" s="2"/>
      <c r="I468" s="1"/>
      <c r="J468" s="2"/>
      <c r="K468" s="2"/>
      <c r="L468" s="2"/>
      <c r="M468" s="2"/>
      <c r="N468" s="1"/>
      <c r="O468" s="1"/>
      <c r="P468" s="2"/>
      <c r="Q468" s="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2"/>
      <c r="AN468" s="1"/>
      <c r="AO468" s="1"/>
      <c r="AP468" s="1"/>
      <c r="AQ468" s="1"/>
      <c r="AR468" s="1"/>
      <c r="AS468" s="1"/>
      <c r="AT468" s="1"/>
      <c r="AU468" s="74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7.25" customHeight="1" x14ac:dyDescent="0.3">
      <c r="A469" s="100"/>
      <c r="B469" s="2"/>
      <c r="C469" s="85"/>
      <c r="D469" s="2"/>
      <c r="E469" s="37"/>
      <c r="F469" s="55"/>
      <c r="G469" s="1"/>
      <c r="H469" s="2"/>
      <c r="I469" s="1"/>
      <c r="J469" s="2"/>
      <c r="K469" s="2"/>
      <c r="L469" s="2"/>
      <c r="M469" s="2"/>
      <c r="N469" s="1"/>
      <c r="O469" s="1"/>
      <c r="P469" s="2"/>
      <c r="Q469" s="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2"/>
      <c r="AN469" s="1"/>
      <c r="AO469" s="1"/>
      <c r="AP469" s="1"/>
      <c r="AQ469" s="1"/>
      <c r="AR469" s="1"/>
      <c r="AS469" s="1"/>
      <c r="AT469" s="1"/>
      <c r="AU469" s="74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7.25" customHeight="1" x14ac:dyDescent="0.3">
      <c r="A470" s="100"/>
      <c r="B470" s="2"/>
      <c r="C470" s="85"/>
      <c r="D470" s="2"/>
      <c r="E470" s="37"/>
      <c r="F470" s="55"/>
      <c r="G470" s="1"/>
      <c r="H470" s="2"/>
      <c r="I470" s="1"/>
      <c r="J470" s="2"/>
      <c r="K470" s="2"/>
      <c r="L470" s="2"/>
      <c r="M470" s="2"/>
      <c r="N470" s="1"/>
      <c r="O470" s="1"/>
      <c r="P470" s="2"/>
      <c r="Q470" s="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2"/>
      <c r="AN470" s="1"/>
      <c r="AO470" s="1"/>
      <c r="AP470" s="1"/>
      <c r="AQ470" s="1"/>
      <c r="AR470" s="1"/>
      <c r="AS470" s="1"/>
      <c r="AT470" s="1"/>
      <c r="AU470" s="74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7.25" customHeight="1" x14ac:dyDescent="0.3">
      <c r="A471" s="100"/>
      <c r="B471" s="2"/>
      <c r="C471" s="85"/>
      <c r="D471" s="2"/>
      <c r="E471" s="37"/>
      <c r="F471" s="55"/>
      <c r="G471" s="1"/>
      <c r="H471" s="2"/>
      <c r="I471" s="1"/>
      <c r="J471" s="2"/>
      <c r="K471" s="2"/>
      <c r="L471" s="2"/>
      <c r="M471" s="2"/>
      <c r="N471" s="1"/>
      <c r="O471" s="1"/>
      <c r="P471" s="2"/>
      <c r="Q471" s="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2"/>
      <c r="AN471" s="1"/>
      <c r="AO471" s="1"/>
      <c r="AP471" s="1"/>
      <c r="AQ471" s="1"/>
      <c r="AR471" s="1"/>
      <c r="AS471" s="1"/>
      <c r="AT471" s="1"/>
      <c r="AU471" s="74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7.25" customHeight="1" x14ac:dyDescent="0.3">
      <c r="A472" s="100"/>
      <c r="B472" s="2"/>
      <c r="C472" s="85"/>
      <c r="D472" s="2"/>
      <c r="E472" s="37"/>
      <c r="F472" s="55"/>
      <c r="G472" s="1"/>
      <c r="H472" s="2"/>
      <c r="I472" s="1"/>
      <c r="J472" s="2"/>
      <c r="K472" s="2"/>
      <c r="L472" s="2"/>
      <c r="M472" s="2"/>
      <c r="N472" s="1"/>
      <c r="O472" s="1"/>
      <c r="P472" s="2"/>
      <c r="Q472" s="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2"/>
      <c r="AN472" s="1"/>
      <c r="AO472" s="1"/>
      <c r="AP472" s="1"/>
      <c r="AQ472" s="1"/>
      <c r="AR472" s="1"/>
      <c r="AS472" s="1"/>
      <c r="AT472" s="1"/>
      <c r="AU472" s="74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7.25" customHeight="1" x14ac:dyDescent="0.3">
      <c r="A473" s="100"/>
      <c r="B473" s="2"/>
      <c r="C473" s="85"/>
      <c r="D473" s="2"/>
      <c r="E473" s="37"/>
      <c r="F473" s="55"/>
      <c r="G473" s="1"/>
      <c r="H473" s="2"/>
      <c r="I473" s="1"/>
      <c r="J473" s="2"/>
      <c r="K473" s="2"/>
      <c r="L473" s="2"/>
      <c r="M473" s="2"/>
      <c r="N473" s="1"/>
      <c r="O473" s="1"/>
      <c r="P473" s="2"/>
      <c r="Q473" s="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2"/>
      <c r="AN473" s="1"/>
      <c r="AO473" s="1"/>
      <c r="AP473" s="1"/>
      <c r="AQ473" s="1"/>
      <c r="AR473" s="1"/>
      <c r="AS473" s="1"/>
      <c r="AT473" s="1"/>
      <c r="AU473" s="74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7.25" customHeight="1" x14ac:dyDescent="0.3">
      <c r="A474" s="100"/>
      <c r="B474" s="2"/>
      <c r="C474" s="85"/>
      <c r="D474" s="2"/>
      <c r="E474" s="37"/>
      <c r="F474" s="55"/>
      <c r="G474" s="1"/>
      <c r="H474" s="2"/>
      <c r="I474" s="1"/>
      <c r="J474" s="2"/>
      <c r="K474" s="2"/>
      <c r="L474" s="2"/>
      <c r="M474" s="2"/>
      <c r="N474" s="1"/>
      <c r="O474" s="1"/>
      <c r="P474" s="2"/>
      <c r="Q474" s="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2"/>
      <c r="AN474" s="1"/>
      <c r="AO474" s="1"/>
      <c r="AP474" s="1"/>
      <c r="AQ474" s="1"/>
      <c r="AR474" s="1"/>
      <c r="AS474" s="1"/>
      <c r="AT474" s="1"/>
      <c r="AU474" s="74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7.25" customHeight="1" x14ac:dyDescent="0.3">
      <c r="A475" s="100"/>
      <c r="B475" s="2"/>
      <c r="C475" s="85"/>
      <c r="D475" s="2"/>
      <c r="E475" s="37"/>
      <c r="F475" s="55"/>
      <c r="G475" s="1"/>
      <c r="H475" s="2"/>
      <c r="I475" s="1"/>
      <c r="J475" s="2"/>
      <c r="K475" s="2"/>
      <c r="L475" s="2"/>
      <c r="M475" s="2"/>
      <c r="N475" s="1"/>
      <c r="O475" s="1"/>
      <c r="P475" s="2"/>
      <c r="Q475" s="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2"/>
      <c r="AN475" s="1"/>
      <c r="AO475" s="1"/>
      <c r="AP475" s="1"/>
      <c r="AQ475" s="1"/>
      <c r="AR475" s="1"/>
      <c r="AS475" s="1"/>
      <c r="AT475" s="1"/>
      <c r="AU475" s="74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7.25" customHeight="1" x14ac:dyDescent="0.3">
      <c r="A476" s="100"/>
      <c r="B476" s="2"/>
      <c r="C476" s="85"/>
      <c r="D476" s="2"/>
      <c r="E476" s="37"/>
      <c r="F476" s="55"/>
      <c r="G476" s="1"/>
      <c r="H476" s="2"/>
      <c r="I476" s="1"/>
      <c r="J476" s="2"/>
      <c r="K476" s="2"/>
      <c r="L476" s="2"/>
      <c r="M476" s="2"/>
      <c r="N476" s="1"/>
      <c r="O476" s="1"/>
      <c r="P476" s="2"/>
      <c r="Q476" s="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2"/>
      <c r="AN476" s="1"/>
      <c r="AO476" s="1"/>
      <c r="AP476" s="1"/>
      <c r="AQ476" s="1"/>
      <c r="AR476" s="1"/>
      <c r="AS476" s="1"/>
      <c r="AT476" s="1"/>
      <c r="AU476" s="74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7.25" customHeight="1" x14ac:dyDescent="0.3">
      <c r="A477" s="100"/>
      <c r="B477" s="2"/>
      <c r="C477" s="85"/>
      <c r="D477" s="2"/>
      <c r="E477" s="37"/>
      <c r="F477" s="55"/>
      <c r="G477" s="1"/>
      <c r="H477" s="2"/>
      <c r="I477" s="1"/>
      <c r="J477" s="2"/>
      <c r="K477" s="2"/>
      <c r="L477" s="2"/>
      <c r="M477" s="2"/>
      <c r="N477" s="1"/>
      <c r="O477" s="1"/>
      <c r="P477" s="2"/>
      <c r="Q477" s="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2"/>
      <c r="AN477" s="1"/>
      <c r="AO477" s="1"/>
      <c r="AP477" s="1"/>
      <c r="AQ477" s="1"/>
      <c r="AR477" s="1"/>
      <c r="AS477" s="1"/>
      <c r="AT477" s="1"/>
      <c r="AU477" s="74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7.25" customHeight="1" x14ac:dyDescent="0.3">
      <c r="A478" s="100"/>
      <c r="B478" s="2"/>
      <c r="C478" s="85"/>
      <c r="D478" s="2"/>
      <c r="E478" s="37"/>
      <c r="F478" s="55"/>
      <c r="G478" s="1"/>
      <c r="H478" s="2"/>
      <c r="I478" s="1"/>
      <c r="J478" s="2"/>
      <c r="K478" s="2"/>
      <c r="L478" s="2"/>
      <c r="M478" s="2"/>
      <c r="N478" s="1"/>
      <c r="O478" s="1"/>
      <c r="P478" s="2"/>
      <c r="Q478" s="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2"/>
      <c r="AN478" s="1"/>
      <c r="AO478" s="1"/>
      <c r="AP478" s="1"/>
      <c r="AQ478" s="1"/>
      <c r="AR478" s="1"/>
      <c r="AS478" s="1"/>
      <c r="AT478" s="1"/>
      <c r="AU478" s="74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7.25" customHeight="1" x14ac:dyDescent="0.3">
      <c r="A479" s="100"/>
      <c r="B479" s="2"/>
      <c r="C479" s="85"/>
      <c r="D479" s="2"/>
      <c r="E479" s="37"/>
      <c r="F479" s="55"/>
      <c r="G479" s="1"/>
      <c r="H479" s="2"/>
      <c r="I479" s="1"/>
      <c r="J479" s="2"/>
      <c r="K479" s="2"/>
      <c r="L479" s="2"/>
      <c r="M479" s="2"/>
      <c r="N479" s="1"/>
      <c r="O479" s="1"/>
      <c r="P479" s="2"/>
      <c r="Q479" s="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2"/>
      <c r="AN479" s="1"/>
      <c r="AO479" s="1"/>
      <c r="AP479" s="1"/>
      <c r="AQ479" s="1"/>
      <c r="AR479" s="1"/>
      <c r="AS479" s="1"/>
      <c r="AT479" s="1"/>
      <c r="AU479" s="74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7.25" customHeight="1" x14ac:dyDescent="0.3">
      <c r="A480" s="100"/>
      <c r="B480" s="2"/>
      <c r="C480" s="85"/>
      <c r="D480" s="2"/>
      <c r="E480" s="37"/>
      <c r="F480" s="55"/>
      <c r="G480" s="1"/>
      <c r="H480" s="2"/>
      <c r="I480" s="1"/>
      <c r="J480" s="2"/>
      <c r="K480" s="2"/>
      <c r="L480" s="2"/>
      <c r="M480" s="2"/>
      <c r="N480" s="1"/>
      <c r="O480" s="1"/>
      <c r="P480" s="2"/>
      <c r="Q480" s="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2"/>
      <c r="AN480" s="1"/>
      <c r="AO480" s="1"/>
      <c r="AP480" s="1"/>
      <c r="AQ480" s="1"/>
      <c r="AR480" s="1"/>
      <c r="AS480" s="1"/>
      <c r="AT480" s="1"/>
      <c r="AU480" s="74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7.25" customHeight="1" x14ac:dyDescent="0.3">
      <c r="A481" s="100"/>
      <c r="B481" s="2"/>
      <c r="C481" s="85"/>
      <c r="D481" s="2"/>
      <c r="E481" s="37"/>
      <c r="F481" s="55"/>
      <c r="G481" s="1"/>
      <c r="H481" s="2"/>
      <c r="I481" s="1"/>
      <c r="J481" s="2"/>
      <c r="K481" s="2"/>
      <c r="L481" s="2"/>
      <c r="M481" s="2"/>
      <c r="N481" s="1"/>
      <c r="O481" s="1"/>
      <c r="P481" s="2"/>
      <c r="Q481" s="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2"/>
      <c r="AN481" s="1"/>
      <c r="AO481" s="1"/>
      <c r="AP481" s="1"/>
      <c r="AQ481" s="1"/>
      <c r="AR481" s="1"/>
      <c r="AS481" s="1"/>
      <c r="AT481" s="1"/>
      <c r="AU481" s="74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7.25" customHeight="1" x14ac:dyDescent="0.3">
      <c r="A482" s="100"/>
      <c r="B482" s="2"/>
      <c r="C482" s="85"/>
      <c r="D482" s="2"/>
      <c r="E482" s="37"/>
      <c r="F482" s="55"/>
      <c r="G482" s="1"/>
      <c r="H482" s="2"/>
      <c r="I482" s="1"/>
      <c r="J482" s="2"/>
      <c r="K482" s="2"/>
      <c r="L482" s="2"/>
      <c r="M482" s="2"/>
      <c r="N482" s="1"/>
      <c r="O482" s="1"/>
      <c r="P482" s="2"/>
      <c r="Q482" s="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2"/>
      <c r="AN482" s="1"/>
      <c r="AO482" s="1"/>
      <c r="AP482" s="1"/>
      <c r="AQ482" s="1"/>
      <c r="AR482" s="1"/>
      <c r="AS482" s="1"/>
      <c r="AT482" s="1"/>
      <c r="AU482" s="74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7.25" customHeight="1" x14ac:dyDescent="0.3">
      <c r="A483" s="100"/>
      <c r="B483" s="2"/>
      <c r="C483" s="85"/>
      <c r="D483" s="2"/>
      <c r="E483" s="37"/>
      <c r="F483" s="55"/>
      <c r="G483" s="1"/>
      <c r="H483" s="2"/>
      <c r="I483" s="1"/>
      <c r="J483" s="2"/>
      <c r="K483" s="2"/>
      <c r="L483" s="2"/>
      <c r="M483" s="2"/>
      <c r="N483" s="1"/>
      <c r="O483" s="1"/>
      <c r="P483" s="2"/>
      <c r="Q483" s="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2"/>
      <c r="AN483" s="1"/>
      <c r="AO483" s="1"/>
      <c r="AP483" s="1"/>
      <c r="AQ483" s="1"/>
      <c r="AR483" s="1"/>
      <c r="AS483" s="1"/>
      <c r="AT483" s="1"/>
      <c r="AU483" s="74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7.25" customHeight="1" x14ac:dyDescent="0.3">
      <c r="A484" s="100"/>
      <c r="B484" s="2"/>
      <c r="C484" s="85"/>
      <c r="D484" s="2"/>
      <c r="E484" s="37"/>
      <c r="F484" s="55"/>
      <c r="G484" s="1"/>
      <c r="H484" s="2"/>
      <c r="I484" s="1"/>
      <c r="J484" s="2"/>
      <c r="K484" s="2"/>
      <c r="L484" s="2"/>
      <c r="M484" s="2"/>
      <c r="N484" s="1"/>
      <c r="O484" s="1"/>
      <c r="P484" s="2"/>
      <c r="Q484" s="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2"/>
      <c r="AN484" s="1"/>
      <c r="AO484" s="1"/>
      <c r="AP484" s="1"/>
      <c r="AQ484" s="1"/>
      <c r="AR484" s="1"/>
      <c r="AS484" s="1"/>
      <c r="AT484" s="1"/>
      <c r="AU484" s="74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7.25" customHeight="1" x14ac:dyDescent="0.3">
      <c r="A485" s="100"/>
      <c r="B485" s="2"/>
      <c r="C485" s="85"/>
      <c r="D485" s="2"/>
      <c r="E485" s="37"/>
      <c r="F485" s="55"/>
      <c r="G485" s="1"/>
      <c r="H485" s="2"/>
      <c r="I485" s="1"/>
      <c r="J485" s="2"/>
      <c r="K485" s="2"/>
      <c r="L485" s="2"/>
      <c r="M485" s="2"/>
      <c r="N485" s="1"/>
      <c r="O485" s="1"/>
      <c r="P485" s="2"/>
      <c r="Q485" s="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2"/>
      <c r="AN485" s="1"/>
      <c r="AO485" s="1"/>
      <c r="AP485" s="1"/>
      <c r="AQ485" s="1"/>
      <c r="AR485" s="1"/>
      <c r="AS485" s="1"/>
      <c r="AT485" s="1"/>
      <c r="AU485" s="74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7.25" customHeight="1" x14ac:dyDescent="0.3">
      <c r="A486" s="100"/>
      <c r="B486" s="2"/>
      <c r="C486" s="85"/>
      <c r="D486" s="2"/>
      <c r="E486" s="37"/>
      <c r="F486" s="55"/>
      <c r="G486" s="1"/>
      <c r="H486" s="2"/>
      <c r="I486" s="1"/>
      <c r="J486" s="2"/>
      <c r="K486" s="2"/>
      <c r="L486" s="2"/>
      <c r="M486" s="2"/>
      <c r="N486" s="1"/>
      <c r="O486" s="1"/>
      <c r="P486" s="2"/>
      <c r="Q486" s="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2"/>
      <c r="AN486" s="1"/>
      <c r="AO486" s="1"/>
      <c r="AP486" s="1"/>
      <c r="AQ486" s="1"/>
      <c r="AR486" s="1"/>
      <c r="AS486" s="1"/>
      <c r="AT486" s="1"/>
      <c r="AU486" s="74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7.25" customHeight="1" x14ac:dyDescent="0.3">
      <c r="A487" s="100"/>
      <c r="B487" s="2"/>
      <c r="C487" s="85"/>
      <c r="D487" s="2"/>
      <c r="E487" s="37"/>
      <c r="F487" s="55"/>
      <c r="G487" s="1"/>
      <c r="H487" s="2"/>
      <c r="I487" s="1"/>
      <c r="J487" s="2"/>
      <c r="K487" s="2"/>
      <c r="L487" s="2"/>
      <c r="M487" s="2"/>
      <c r="N487" s="1"/>
      <c r="O487" s="1"/>
      <c r="P487" s="2"/>
      <c r="Q487" s="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2"/>
      <c r="AN487" s="1"/>
      <c r="AO487" s="1"/>
      <c r="AP487" s="1"/>
      <c r="AQ487" s="1"/>
      <c r="AR487" s="1"/>
      <c r="AS487" s="1"/>
      <c r="AT487" s="1"/>
      <c r="AU487" s="74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7.25" customHeight="1" x14ac:dyDescent="0.3">
      <c r="A488" s="100"/>
      <c r="B488" s="2"/>
      <c r="C488" s="85"/>
      <c r="D488" s="2"/>
      <c r="E488" s="37"/>
      <c r="F488" s="55"/>
      <c r="G488" s="1"/>
      <c r="H488" s="2"/>
      <c r="I488" s="1"/>
      <c r="J488" s="2"/>
      <c r="K488" s="2"/>
      <c r="L488" s="2"/>
      <c r="M488" s="2"/>
      <c r="N488" s="1"/>
      <c r="O488" s="1"/>
      <c r="P488" s="2"/>
      <c r="Q488" s="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2"/>
      <c r="AN488" s="1"/>
      <c r="AO488" s="1"/>
      <c r="AP488" s="1"/>
      <c r="AQ488" s="1"/>
      <c r="AR488" s="1"/>
      <c r="AS488" s="1"/>
      <c r="AT488" s="1"/>
      <c r="AU488" s="74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7.25" customHeight="1" x14ac:dyDescent="0.3">
      <c r="A489" s="100"/>
      <c r="B489" s="2"/>
      <c r="C489" s="85"/>
      <c r="D489" s="2"/>
      <c r="E489" s="37"/>
      <c r="F489" s="55"/>
      <c r="G489" s="1"/>
      <c r="H489" s="2"/>
      <c r="I489" s="1"/>
      <c r="J489" s="2"/>
      <c r="K489" s="2"/>
      <c r="L489" s="2"/>
      <c r="M489" s="2"/>
      <c r="N489" s="1"/>
      <c r="O489" s="1"/>
      <c r="P489" s="2"/>
      <c r="Q489" s="1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2"/>
      <c r="AN489" s="1"/>
      <c r="AO489" s="1"/>
      <c r="AP489" s="1"/>
      <c r="AQ489" s="1"/>
      <c r="AR489" s="1"/>
      <c r="AS489" s="1"/>
      <c r="AT489" s="1"/>
      <c r="AU489" s="74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7.25" customHeight="1" x14ac:dyDescent="0.3">
      <c r="A490" s="100"/>
      <c r="B490" s="2"/>
      <c r="C490" s="85"/>
      <c r="D490" s="2"/>
      <c r="E490" s="37"/>
      <c r="F490" s="55"/>
      <c r="G490" s="1"/>
      <c r="H490" s="2"/>
      <c r="I490" s="1"/>
      <c r="J490" s="2"/>
      <c r="K490" s="2"/>
      <c r="L490" s="2"/>
      <c r="M490" s="2"/>
      <c r="N490" s="1"/>
      <c r="O490" s="1"/>
      <c r="P490" s="2"/>
      <c r="Q490" s="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2"/>
      <c r="AN490" s="1"/>
      <c r="AO490" s="1"/>
      <c r="AP490" s="1"/>
      <c r="AQ490" s="1"/>
      <c r="AR490" s="1"/>
      <c r="AS490" s="1"/>
      <c r="AT490" s="1"/>
      <c r="AU490" s="74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7.25" customHeight="1" x14ac:dyDescent="0.3">
      <c r="A491" s="100"/>
      <c r="B491" s="2"/>
      <c r="C491" s="85"/>
      <c r="D491" s="2"/>
      <c r="E491" s="37"/>
      <c r="F491" s="55"/>
      <c r="G491" s="1"/>
      <c r="H491" s="2"/>
      <c r="I491" s="1"/>
      <c r="J491" s="2"/>
      <c r="K491" s="2"/>
      <c r="L491" s="2"/>
      <c r="M491" s="2"/>
      <c r="N491" s="1"/>
      <c r="O491" s="1"/>
      <c r="P491" s="2"/>
      <c r="Q491" s="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2"/>
      <c r="AN491" s="1"/>
      <c r="AO491" s="1"/>
      <c r="AP491" s="1"/>
      <c r="AQ491" s="1"/>
      <c r="AR491" s="1"/>
      <c r="AS491" s="1"/>
      <c r="AT491" s="1"/>
      <c r="AU491" s="74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7.25" customHeight="1" x14ac:dyDescent="0.3">
      <c r="A492" s="100"/>
      <c r="B492" s="2"/>
      <c r="C492" s="85"/>
      <c r="D492" s="2"/>
      <c r="E492" s="37"/>
      <c r="F492" s="55"/>
      <c r="G492" s="1"/>
      <c r="H492" s="2"/>
      <c r="I492" s="1"/>
      <c r="J492" s="2"/>
      <c r="K492" s="2"/>
      <c r="L492" s="2"/>
      <c r="M492" s="2"/>
      <c r="N492" s="1"/>
      <c r="O492" s="1"/>
      <c r="P492" s="2"/>
      <c r="Q492" s="1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2"/>
      <c r="AN492" s="1"/>
      <c r="AO492" s="1"/>
      <c r="AP492" s="1"/>
      <c r="AQ492" s="1"/>
      <c r="AR492" s="1"/>
      <c r="AS492" s="1"/>
      <c r="AT492" s="1"/>
      <c r="AU492" s="74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7.25" customHeight="1" x14ac:dyDescent="0.3">
      <c r="A493" s="100"/>
      <c r="B493" s="2"/>
      <c r="C493" s="85"/>
      <c r="D493" s="2"/>
      <c r="E493" s="37"/>
      <c r="F493" s="55"/>
      <c r="G493" s="1"/>
      <c r="H493" s="2"/>
      <c r="I493" s="1"/>
      <c r="J493" s="2"/>
      <c r="K493" s="2"/>
      <c r="L493" s="2"/>
      <c r="M493" s="2"/>
      <c r="N493" s="1"/>
      <c r="O493" s="1"/>
      <c r="P493" s="2"/>
      <c r="Q493" s="1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2"/>
      <c r="AN493" s="1"/>
      <c r="AO493" s="1"/>
      <c r="AP493" s="1"/>
      <c r="AQ493" s="1"/>
      <c r="AR493" s="1"/>
      <c r="AS493" s="1"/>
      <c r="AT493" s="1"/>
      <c r="AU493" s="74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7.25" customHeight="1" x14ac:dyDescent="0.3">
      <c r="A494" s="100"/>
      <c r="B494" s="2"/>
      <c r="C494" s="85"/>
      <c r="D494" s="2"/>
      <c r="E494" s="37"/>
      <c r="F494" s="55"/>
      <c r="G494" s="1"/>
      <c r="H494" s="2"/>
      <c r="I494" s="1"/>
      <c r="J494" s="2"/>
      <c r="K494" s="2"/>
      <c r="L494" s="2"/>
      <c r="M494" s="2"/>
      <c r="N494" s="1"/>
      <c r="O494" s="1"/>
      <c r="P494" s="2"/>
      <c r="Q494" s="1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2"/>
      <c r="AN494" s="1"/>
      <c r="AO494" s="1"/>
      <c r="AP494" s="1"/>
      <c r="AQ494" s="1"/>
      <c r="AR494" s="1"/>
      <c r="AS494" s="1"/>
      <c r="AT494" s="1"/>
      <c r="AU494" s="74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7.25" customHeight="1" x14ac:dyDescent="0.3">
      <c r="A495" s="100"/>
      <c r="B495" s="2"/>
      <c r="C495" s="85"/>
      <c r="D495" s="2"/>
      <c r="E495" s="37"/>
      <c r="F495" s="55"/>
      <c r="G495" s="1"/>
      <c r="H495" s="2"/>
      <c r="I495" s="1"/>
      <c r="J495" s="2"/>
      <c r="K495" s="2"/>
      <c r="L495" s="2"/>
      <c r="M495" s="2"/>
      <c r="N495" s="1"/>
      <c r="O495" s="1"/>
      <c r="P495" s="2"/>
      <c r="Q495" s="1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2"/>
      <c r="AN495" s="1"/>
      <c r="AO495" s="1"/>
      <c r="AP495" s="1"/>
      <c r="AQ495" s="1"/>
      <c r="AR495" s="1"/>
      <c r="AS495" s="1"/>
      <c r="AT495" s="1"/>
      <c r="AU495" s="74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7.25" customHeight="1" x14ac:dyDescent="0.3">
      <c r="A496" s="100"/>
      <c r="B496" s="2"/>
      <c r="C496" s="85"/>
      <c r="D496" s="2"/>
      <c r="E496" s="37"/>
      <c r="F496" s="55"/>
      <c r="G496" s="1"/>
      <c r="H496" s="2"/>
      <c r="I496" s="1"/>
      <c r="J496" s="2"/>
      <c r="K496" s="2"/>
      <c r="L496" s="2"/>
      <c r="M496" s="2"/>
      <c r="N496" s="1"/>
      <c r="O496" s="1"/>
      <c r="P496" s="2"/>
      <c r="Q496" s="1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2"/>
      <c r="AN496" s="1"/>
      <c r="AO496" s="1"/>
      <c r="AP496" s="1"/>
      <c r="AQ496" s="1"/>
      <c r="AR496" s="1"/>
      <c r="AS496" s="1"/>
      <c r="AT496" s="1"/>
      <c r="AU496" s="74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7.25" customHeight="1" x14ac:dyDescent="0.3">
      <c r="A497" s="100"/>
      <c r="B497" s="2"/>
      <c r="C497" s="85"/>
      <c r="D497" s="2"/>
      <c r="E497" s="37"/>
      <c r="F497" s="55"/>
      <c r="G497" s="1"/>
      <c r="H497" s="2"/>
      <c r="I497" s="1"/>
      <c r="J497" s="2"/>
      <c r="K497" s="2"/>
      <c r="L497" s="2"/>
      <c r="M497" s="2"/>
      <c r="N497" s="1"/>
      <c r="O497" s="1"/>
      <c r="P497" s="2"/>
      <c r="Q497" s="1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2"/>
      <c r="AN497" s="1"/>
      <c r="AO497" s="1"/>
      <c r="AP497" s="1"/>
      <c r="AQ497" s="1"/>
      <c r="AR497" s="1"/>
      <c r="AS497" s="1"/>
      <c r="AT497" s="1"/>
      <c r="AU497" s="74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7.25" customHeight="1" x14ac:dyDescent="0.3">
      <c r="A498" s="100"/>
      <c r="B498" s="2"/>
      <c r="C498" s="85"/>
      <c r="D498" s="2"/>
      <c r="E498" s="37"/>
      <c r="F498" s="55"/>
      <c r="G498" s="1"/>
      <c r="H498" s="2"/>
      <c r="I498" s="1"/>
      <c r="J498" s="2"/>
      <c r="K498" s="2"/>
      <c r="L498" s="2"/>
      <c r="M498" s="2"/>
      <c r="N498" s="1"/>
      <c r="O498" s="1"/>
      <c r="P498" s="2"/>
      <c r="Q498" s="1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2"/>
      <c r="AN498" s="1"/>
      <c r="AO498" s="1"/>
      <c r="AP498" s="1"/>
      <c r="AQ498" s="1"/>
      <c r="AR498" s="1"/>
      <c r="AS498" s="1"/>
      <c r="AT498" s="1"/>
      <c r="AU498" s="74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7.25" customHeight="1" x14ac:dyDescent="0.3">
      <c r="A499" s="100"/>
      <c r="B499" s="2"/>
      <c r="C499" s="85"/>
      <c r="D499" s="2"/>
      <c r="E499" s="37"/>
      <c r="F499" s="55"/>
      <c r="G499" s="1"/>
      <c r="H499" s="2"/>
      <c r="I499" s="1"/>
      <c r="J499" s="2"/>
      <c r="K499" s="2"/>
      <c r="L499" s="2"/>
      <c r="M499" s="2"/>
      <c r="N499" s="1"/>
      <c r="O499" s="1"/>
      <c r="P499" s="2"/>
      <c r="Q499" s="1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2"/>
      <c r="AN499" s="1"/>
      <c r="AO499" s="1"/>
      <c r="AP499" s="1"/>
      <c r="AQ499" s="1"/>
      <c r="AR499" s="1"/>
      <c r="AS499" s="1"/>
      <c r="AT499" s="1"/>
      <c r="AU499" s="74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7.25" customHeight="1" x14ac:dyDescent="0.3">
      <c r="A500" s="100"/>
      <c r="B500" s="2"/>
      <c r="C500" s="85"/>
      <c r="D500" s="2"/>
      <c r="E500" s="37"/>
      <c r="F500" s="55"/>
      <c r="G500" s="1"/>
      <c r="H500" s="2"/>
      <c r="I500" s="1"/>
      <c r="J500" s="2"/>
      <c r="K500" s="2"/>
      <c r="L500" s="2"/>
      <c r="M500" s="2"/>
      <c r="N500" s="1"/>
      <c r="O500" s="1"/>
      <c r="P500" s="2"/>
      <c r="Q500" s="1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2"/>
      <c r="AN500" s="1"/>
      <c r="AO500" s="1"/>
      <c r="AP500" s="1"/>
      <c r="AQ500" s="1"/>
      <c r="AR500" s="1"/>
      <c r="AS500" s="1"/>
      <c r="AT500" s="1"/>
      <c r="AU500" s="74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7.25" customHeight="1" x14ac:dyDescent="0.3">
      <c r="A501" s="100"/>
      <c r="B501" s="2"/>
      <c r="C501" s="85"/>
      <c r="D501" s="2"/>
      <c r="E501" s="37"/>
      <c r="F501" s="55"/>
      <c r="G501" s="1"/>
      <c r="H501" s="2"/>
      <c r="I501" s="1"/>
      <c r="J501" s="2"/>
      <c r="K501" s="2"/>
      <c r="L501" s="2"/>
      <c r="M501" s="2"/>
      <c r="N501" s="1"/>
      <c r="O501" s="1"/>
      <c r="P501" s="2"/>
      <c r="Q501" s="1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2"/>
      <c r="AN501" s="1"/>
      <c r="AO501" s="1"/>
      <c r="AP501" s="1"/>
      <c r="AQ501" s="1"/>
      <c r="AR501" s="1"/>
      <c r="AS501" s="1"/>
      <c r="AT501" s="1"/>
      <c r="AU501" s="74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7.25" customHeight="1" x14ac:dyDescent="0.3">
      <c r="A502" s="100"/>
      <c r="B502" s="2"/>
      <c r="C502" s="85"/>
      <c r="D502" s="2"/>
      <c r="E502" s="37"/>
      <c r="F502" s="55"/>
      <c r="G502" s="1"/>
      <c r="H502" s="2"/>
      <c r="I502" s="1"/>
      <c r="J502" s="2"/>
      <c r="K502" s="2"/>
      <c r="L502" s="2"/>
      <c r="M502" s="2"/>
      <c r="N502" s="1"/>
      <c r="O502" s="1"/>
      <c r="P502" s="2"/>
      <c r="Q502" s="1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2"/>
      <c r="AN502" s="1"/>
      <c r="AO502" s="1"/>
      <c r="AP502" s="1"/>
      <c r="AQ502" s="1"/>
      <c r="AR502" s="1"/>
      <c r="AS502" s="1"/>
      <c r="AT502" s="1"/>
      <c r="AU502" s="74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7.25" customHeight="1" x14ac:dyDescent="0.3">
      <c r="A503" s="100"/>
      <c r="B503" s="2"/>
      <c r="C503" s="85"/>
      <c r="D503" s="2"/>
      <c r="E503" s="37"/>
      <c r="F503" s="55"/>
      <c r="G503" s="1"/>
      <c r="H503" s="2"/>
      <c r="I503" s="1"/>
      <c r="J503" s="2"/>
      <c r="K503" s="2"/>
      <c r="L503" s="2"/>
      <c r="M503" s="2"/>
      <c r="N503" s="1"/>
      <c r="O503" s="1"/>
      <c r="P503" s="2"/>
      <c r="Q503" s="1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2"/>
      <c r="AN503" s="1"/>
      <c r="AO503" s="1"/>
      <c r="AP503" s="1"/>
      <c r="AQ503" s="1"/>
      <c r="AR503" s="1"/>
      <c r="AS503" s="1"/>
      <c r="AT503" s="1"/>
      <c r="AU503" s="74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7.25" customHeight="1" x14ac:dyDescent="0.3">
      <c r="A504" s="100"/>
      <c r="B504" s="2"/>
      <c r="C504" s="85"/>
      <c r="D504" s="2"/>
      <c r="E504" s="37"/>
      <c r="F504" s="55"/>
      <c r="G504" s="1"/>
      <c r="H504" s="2"/>
      <c r="I504" s="1"/>
      <c r="J504" s="2"/>
      <c r="K504" s="2"/>
      <c r="L504" s="2"/>
      <c r="M504" s="2"/>
      <c r="N504" s="1"/>
      <c r="O504" s="1"/>
      <c r="P504" s="2"/>
      <c r="Q504" s="1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2"/>
      <c r="AN504" s="1"/>
      <c r="AO504" s="1"/>
      <c r="AP504" s="1"/>
      <c r="AQ504" s="1"/>
      <c r="AR504" s="1"/>
      <c r="AS504" s="1"/>
      <c r="AT504" s="1"/>
      <c r="AU504" s="74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7.25" customHeight="1" x14ac:dyDescent="0.3">
      <c r="A505" s="100"/>
      <c r="B505" s="2"/>
      <c r="C505" s="85"/>
      <c r="D505" s="2"/>
      <c r="E505" s="37"/>
      <c r="F505" s="55"/>
      <c r="G505" s="1"/>
      <c r="H505" s="2"/>
      <c r="I505" s="1"/>
      <c r="J505" s="2"/>
      <c r="K505" s="2"/>
      <c r="L505" s="2"/>
      <c r="M505" s="2"/>
      <c r="N505" s="1"/>
      <c r="O505" s="1"/>
      <c r="P505" s="2"/>
      <c r="Q505" s="1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2"/>
      <c r="AN505" s="1"/>
      <c r="AO505" s="1"/>
      <c r="AP505" s="1"/>
      <c r="AQ505" s="1"/>
      <c r="AR505" s="1"/>
      <c r="AS505" s="1"/>
      <c r="AT505" s="1"/>
      <c r="AU505" s="74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7.25" customHeight="1" x14ac:dyDescent="0.3">
      <c r="A506" s="100"/>
      <c r="B506" s="2"/>
      <c r="C506" s="85"/>
      <c r="D506" s="2"/>
      <c r="E506" s="37"/>
      <c r="F506" s="55"/>
      <c r="G506" s="1"/>
      <c r="H506" s="2"/>
      <c r="I506" s="1"/>
      <c r="J506" s="2"/>
      <c r="K506" s="2"/>
      <c r="L506" s="2"/>
      <c r="M506" s="2"/>
      <c r="N506" s="1"/>
      <c r="O506" s="1"/>
      <c r="P506" s="2"/>
      <c r="Q506" s="1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2"/>
      <c r="AN506" s="1"/>
      <c r="AO506" s="1"/>
      <c r="AP506" s="1"/>
      <c r="AQ506" s="1"/>
      <c r="AR506" s="1"/>
      <c r="AS506" s="1"/>
      <c r="AT506" s="1"/>
      <c r="AU506" s="74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7.25" customHeight="1" x14ac:dyDescent="0.3">
      <c r="A507" s="100"/>
      <c r="B507" s="2"/>
      <c r="C507" s="85"/>
      <c r="D507" s="2"/>
      <c r="E507" s="37"/>
      <c r="F507" s="55"/>
      <c r="G507" s="1"/>
      <c r="H507" s="2"/>
      <c r="I507" s="1"/>
      <c r="J507" s="2"/>
      <c r="K507" s="2"/>
      <c r="L507" s="2"/>
      <c r="M507" s="2"/>
      <c r="N507" s="1"/>
      <c r="O507" s="1"/>
      <c r="P507" s="2"/>
      <c r="Q507" s="1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2"/>
      <c r="AN507" s="1"/>
      <c r="AO507" s="1"/>
      <c r="AP507" s="1"/>
      <c r="AQ507" s="1"/>
      <c r="AR507" s="1"/>
      <c r="AS507" s="1"/>
      <c r="AT507" s="1"/>
      <c r="AU507" s="74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7.25" customHeight="1" x14ac:dyDescent="0.3">
      <c r="A508" s="100"/>
      <c r="B508" s="2"/>
      <c r="C508" s="85"/>
      <c r="D508" s="2"/>
      <c r="E508" s="37"/>
      <c r="F508" s="55"/>
      <c r="G508" s="1"/>
      <c r="H508" s="2"/>
      <c r="I508" s="1"/>
      <c r="J508" s="2"/>
      <c r="K508" s="2"/>
      <c r="L508" s="2"/>
      <c r="M508" s="2"/>
      <c r="N508" s="1"/>
      <c r="O508" s="1"/>
      <c r="P508" s="2"/>
      <c r="Q508" s="1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2"/>
      <c r="AN508" s="1"/>
      <c r="AO508" s="1"/>
      <c r="AP508" s="1"/>
      <c r="AQ508" s="1"/>
      <c r="AR508" s="1"/>
      <c r="AS508" s="1"/>
      <c r="AT508" s="1"/>
      <c r="AU508" s="74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7.25" customHeight="1" x14ac:dyDescent="0.3">
      <c r="A509" s="100"/>
      <c r="B509" s="2"/>
      <c r="C509" s="85"/>
      <c r="D509" s="2"/>
      <c r="E509" s="37"/>
      <c r="F509" s="55"/>
      <c r="G509" s="1"/>
      <c r="H509" s="2"/>
      <c r="I509" s="1"/>
      <c r="J509" s="2"/>
      <c r="K509" s="2"/>
      <c r="L509" s="2"/>
      <c r="M509" s="2"/>
      <c r="N509" s="1"/>
      <c r="O509" s="1"/>
      <c r="P509" s="2"/>
      <c r="Q509" s="1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2"/>
      <c r="AN509" s="1"/>
      <c r="AO509" s="1"/>
      <c r="AP509" s="1"/>
      <c r="AQ509" s="1"/>
      <c r="AR509" s="1"/>
      <c r="AS509" s="1"/>
      <c r="AT509" s="1"/>
      <c r="AU509" s="74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7.25" customHeight="1" x14ac:dyDescent="0.3">
      <c r="A510" s="100"/>
      <c r="B510" s="2"/>
      <c r="C510" s="85"/>
      <c r="D510" s="2"/>
      <c r="E510" s="37"/>
      <c r="F510" s="55"/>
      <c r="G510" s="1"/>
      <c r="H510" s="2"/>
      <c r="I510" s="1"/>
      <c r="J510" s="2"/>
      <c r="K510" s="2"/>
      <c r="L510" s="2"/>
      <c r="M510" s="2"/>
      <c r="N510" s="1"/>
      <c r="O510" s="1"/>
      <c r="P510" s="2"/>
      <c r="Q510" s="1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2"/>
      <c r="AN510" s="1"/>
      <c r="AO510" s="1"/>
      <c r="AP510" s="1"/>
      <c r="AQ510" s="1"/>
      <c r="AR510" s="1"/>
      <c r="AS510" s="1"/>
      <c r="AT510" s="1"/>
      <c r="AU510" s="74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7.25" customHeight="1" x14ac:dyDescent="0.3">
      <c r="A511" s="100"/>
      <c r="B511" s="2"/>
      <c r="C511" s="85"/>
      <c r="D511" s="2"/>
      <c r="E511" s="37"/>
      <c r="F511" s="55"/>
      <c r="G511" s="1"/>
      <c r="H511" s="2"/>
      <c r="I511" s="1"/>
      <c r="J511" s="2"/>
      <c r="K511" s="2"/>
      <c r="L511" s="2"/>
      <c r="M511" s="2"/>
      <c r="N511" s="1"/>
      <c r="O511" s="1"/>
      <c r="P511" s="2"/>
      <c r="Q511" s="1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2"/>
      <c r="AN511" s="1"/>
      <c r="AO511" s="1"/>
      <c r="AP511" s="1"/>
      <c r="AQ511" s="1"/>
      <c r="AR511" s="1"/>
      <c r="AS511" s="1"/>
      <c r="AT511" s="1"/>
      <c r="AU511" s="74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7.25" customHeight="1" x14ac:dyDescent="0.3">
      <c r="A512" s="100"/>
      <c r="B512" s="2"/>
      <c r="C512" s="85"/>
      <c r="D512" s="2"/>
      <c r="E512" s="37"/>
      <c r="F512" s="55"/>
      <c r="G512" s="1"/>
      <c r="H512" s="2"/>
      <c r="I512" s="1"/>
      <c r="J512" s="2"/>
      <c r="K512" s="2"/>
      <c r="L512" s="2"/>
      <c r="M512" s="2"/>
      <c r="N512" s="1"/>
      <c r="O512" s="1"/>
      <c r="P512" s="2"/>
      <c r="Q512" s="1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2"/>
      <c r="AN512" s="1"/>
      <c r="AO512" s="1"/>
      <c r="AP512" s="1"/>
      <c r="AQ512" s="1"/>
      <c r="AR512" s="1"/>
      <c r="AS512" s="1"/>
      <c r="AT512" s="1"/>
      <c r="AU512" s="74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7.25" customHeight="1" x14ac:dyDescent="0.3">
      <c r="A513" s="100"/>
      <c r="B513" s="2"/>
      <c r="C513" s="85"/>
      <c r="D513" s="2"/>
      <c r="E513" s="37"/>
      <c r="F513" s="55"/>
      <c r="G513" s="1"/>
      <c r="H513" s="2"/>
      <c r="I513" s="1"/>
      <c r="J513" s="2"/>
      <c r="K513" s="2"/>
      <c r="L513" s="2"/>
      <c r="M513" s="2"/>
      <c r="N513" s="1"/>
      <c r="O513" s="1"/>
      <c r="P513" s="2"/>
      <c r="Q513" s="1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2"/>
      <c r="AN513" s="1"/>
      <c r="AO513" s="1"/>
      <c r="AP513" s="1"/>
      <c r="AQ513" s="1"/>
      <c r="AR513" s="1"/>
      <c r="AS513" s="1"/>
      <c r="AT513" s="1"/>
      <c r="AU513" s="74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7.25" customHeight="1" x14ac:dyDescent="0.3">
      <c r="A514" s="100"/>
      <c r="B514" s="2"/>
      <c r="C514" s="85"/>
      <c r="D514" s="2"/>
      <c r="E514" s="37"/>
      <c r="F514" s="55"/>
      <c r="G514" s="1"/>
      <c r="H514" s="2"/>
      <c r="I514" s="1"/>
      <c r="J514" s="2"/>
      <c r="K514" s="2"/>
      <c r="L514" s="2"/>
      <c r="M514" s="2"/>
      <c r="N514" s="1"/>
      <c r="O514" s="1"/>
      <c r="P514" s="2"/>
      <c r="Q514" s="1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2"/>
      <c r="AN514" s="1"/>
      <c r="AO514" s="1"/>
      <c r="AP514" s="1"/>
      <c r="AQ514" s="1"/>
      <c r="AR514" s="1"/>
      <c r="AS514" s="1"/>
      <c r="AT514" s="1"/>
      <c r="AU514" s="74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7.25" customHeight="1" x14ac:dyDescent="0.3">
      <c r="A515" s="100"/>
      <c r="B515" s="2"/>
      <c r="C515" s="85"/>
      <c r="D515" s="2"/>
      <c r="E515" s="37"/>
      <c r="F515" s="55"/>
      <c r="G515" s="1"/>
      <c r="H515" s="2"/>
      <c r="I515" s="1"/>
      <c r="J515" s="2"/>
      <c r="K515" s="2"/>
      <c r="L515" s="2"/>
      <c r="M515" s="2"/>
      <c r="N515" s="1"/>
      <c r="O515" s="1"/>
      <c r="P515" s="2"/>
      <c r="Q515" s="1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2"/>
      <c r="AN515" s="1"/>
      <c r="AO515" s="1"/>
      <c r="AP515" s="1"/>
      <c r="AQ515" s="1"/>
      <c r="AR515" s="1"/>
      <c r="AS515" s="1"/>
      <c r="AT515" s="1"/>
      <c r="AU515" s="74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7.25" customHeight="1" x14ac:dyDescent="0.3">
      <c r="A516" s="100"/>
      <c r="B516" s="2"/>
      <c r="C516" s="85"/>
      <c r="D516" s="2"/>
      <c r="E516" s="37"/>
      <c r="F516" s="55"/>
      <c r="G516" s="1"/>
      <c r="H516" s="2"/>
      <c r="I516" s="1"/>
      <c r="J516" s="2"/>
      <c r="K516" s="2"/>
      <c r="L516" s="2"/>
      <c r="M516" s="2"/>
      <c r="N516" s="1"/>
      <c r="O516" s="1"/>
      <c r="P516" s="2"/>
      <c r="Q516" s="1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2"/>
      <c r="AN516" s="1"/>
      <c r="AO516" s="1"/>
      <c r="AP516" s="1"/>
      <c r="AQ516" s="1"/>
      <c r="AR516" s="1"/>
      <c r="AS516" s="1"/>
      <c r="AT516" s="1"/>
      <c r="AU516" s="74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7.25" customHeight="1" x14ac:dyDescent="0.3">
      <c r="A517" s="100"/>
      <c r="B517" s="2"/>
      <c r="C517" s="85"/>
      <c r="D517" s="2"/>
      <c r="E517" s="37"/>
      <c r="F517" s="55"/>
      <c r="G517" s="1"/>
      <c r="H517" s="2"/>
      <c r="I517" s="1"/>
      <c r="J517" s="2"/>
      <c r="K517" s="2"/>
      <c r="L517" s="2"/>
      <c r="M517" s="2"/>
      <c r="N517" s="1"/>
      <c r="O517" s="1"/>
      <c r="P517" s="2"/>
      <c r="Q517" s="1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2"/>
      <c r="AN517" s="1"/>
      <c r="AO517" s="1"/>
      <c r="AP517" s="1"/>
      <c r="AQ517" s="1"/>
      <c r="AR517" s="1"/>
      <c r="AS517" s="1"/>
      <c r="AT517" s="1"/>
      <c r="AU517" s="74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7.25" customHeight="1" x14ac:dyDescent="0.3">
      <c r="A518" s="100"/>
      <c r="B518" s="2"/>
      <c r="C518" s="85"/>
      <c r="D518" s="2"/>
      <c r="E518" s="37"/>
      <c r="F518" s="55"/>
      <c r="G518" s="1"/>
      <c r="H518" s="2"/>
      <c r="I518" s="1"/>
      <c r="J518" s="2"/>
      <c r="K518" s="2"/>
      <c r="L518" s="2"/>
      <c r="M518" s="2"/>
      <c r="N518" s="1"/>
      <c r="O518" s="1"/>
      <c r="P518" s="2"/>
      <c r="Q518" s="1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2"/>
      <c r="AN518" s="1"/>
      <c r="AO518" s="1"/>
      <c r="AP518" s="1"/>
      <c r="AQ518" s="1"/>
      <c r="AR518" s="1"/>
      <c r="AS518" s="1"/>
      <c r="AT518" s="1"/>
      <c r="AU518" s="74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7.25" customHeight="1" x14ac:dyDescent="0.3">
      <c r="A519" s="100"/>
      <c r="B519" s="2"/>
      <c r="C519" s="85"/>
      <c r="D519" s="2"/>
      <c r="E519" s="37"/>
      <c r="F519" s="55"/>
      <c r="G519" s="1"/>
      <c r="H519" s="2"/>
      <c r="I519" s="1"/>
      <c r="J519" s="2"/>
      <c r="K519" s="2"/>
      <c r="L519" s="2"/>
      <c r="M519" s="2"/>
      <c r="N519" s="1"/>
      <c r="O519" s="1"/>
      <c r="P519" s="2"/>
      <c r="Q519" s="1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2"/>
      <c r="AN519" s="1"/>
      <c r="AO519" s="1"/>
      <c r="AP519" s="1"/>
      <c r="AQ519" s="1"/>
      <c r="AR519" s="1"/>
      <c r="AS519" s="1"/>
      <c r="AT519" s="1"/>
      <c r="AU519" s="74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7.25" customHeight="1" x14ac:dyDescent="0.3">
      <c r="A520" s="100"/>
      <c r="B520" s="2"/>
      <c r="C520" s="85"/>
      <c r="D520" s="2"/>
      <c r="E520" s="37"/>
      <c r="F520" s="55"/>
      <c r="G520" s="1"/>
      <c r="H520" s="2"/>
      <c r="I520" s="1"/>
      <c r="J520" s="2"/>
      <c r="K520" s="2"/>
      <c r="L520" s="2"/>
      <c r="M520" s="2"/>
      <c r="N520" s="1"/>
      <c r="O520" s="1"/>
      <c r="P520" s="2"/>
      <c r="Q520" s="1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2"/>
      <c r="AN520" s="1"/>
      <c r="AO520" s="1"/>
      <c r="AP520" s="1"/>
      <c r="AQ520" s="1"/>
      <c r="AR520" s="1"/>
      <c r="AS520" s="1"/>
      <c r="AT520" s="1"/>
      <c r="AU520" s="74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7.25" customHeight="1" x14ac:dyDescent="0.3">
      <c r="A521" s="100"/>
      <c r="B521" s="2"/>
      <c r="C521" s="85"/>
      <c r="D521" s="2"/>
      <c r="E521" s="37"/>
      <c r="F521" s="55"/>
      <c r="G521" s="1"/>
      <c r="H521" s="2"/>
      <c r="I521" s="1"/>
      <c r="J521" s="2"/>
      <c r="K521" s="2"/>
      <c r="L521" s="2"/>
      <c r="M521" s="2"/>
      <c r="N521" s="1"/>
      <c r="O521" s="1"/>
      <c r="P521" s="2"/>
      <c r="Q521" s="1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2"/>
      <c r="AN521" s="1"/>
      <c r="AO521" s="1"/>
      <c r="AP521" s="1"/>
      <c r="AQ521" s="1"/>
      <c r="AR521" s="1"/>
      <c r="AS521" s="1"/>
      <c r="AT521" s="1"/>
      <c r="AU521" s="74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7.25" customHeight="1" x14ac:dyDescent="0.3">
      <c r="A522" s="100"/>
      <c r="B522" s="2"/>
      <c r="C522" s="85"/>
      <c r="D522" s="2"/>
      <c r="E522" s="37"/>
      <c r="F522" s="55"/>
      <c r="G522" s="1"/>
      <c r="H522" s="2"/>
      <c r="I522" s="1"/>
      <c r="J522" s="2"/>
      <c r="K522" s="2"/>
      <c r="L522" s="2"/>
      <c r="M522" s="2"/>
      <c r="N522" s="1"/>
      <c r="O522" s="1"/>
      <c r="P522" s="2"/>
      <c r="Q522" s="1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2"/>
      <c r="AN522" s="1"/>
      <c r="AO522" s="1"/>
      <c r="AP522" s="1"/>
      <c r="AQ522" s="1"/>
      <c r="AR522" s="1"/>
      <c r="AS522" s="1"/>
      <c r="AT522" s="1"/>
      <c r="AU522" s="74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7.25" customHeight="1" x14ac:dyDescent="0.3">
      <c r="A523" s="100"/>
      <c r="B523" s="2"/>
      <c r="C523" s="85"/>
      <c r="D523" s="2"/>
      <c r="E523" s="37"/>
      <c r="F523" s="55"/>
      <c r="G523" s="1"/>
      <c r="H523" s="2"/>
      <c r="I523" s="1"/>
      <c r="J523" s="2"/>
      <c r="K523" s="2"/>
      <c r="L523" s="2"/>
      <c r="M523" s="2"/>
      <c r="N523" s="1"/>
      <c r="O523" s="1"/>
      <c r="P523" s="2"/>
      <c r="Q523" s="1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2"/>
      <c r="AN523" s="1"/>
      <c r="AO523" s="1"/>
      <c r="AP523" s="1"/>
      <c r="AQ523" s="1"/>
      <c r="AR523" s="1"/>
      <c r="AS523" s="1"/>
      <c r="AT523" s="1"/>
      <c r="AU523" s="74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7.25" customHeight="1" x14ac:dyDescent="0.3">
      <c r="A524" s="100"/>
      <c r="B524" s="2"/>
      <c r="C524" s="85"/>
      <c r="D524" s="2"/>
      <c r="E524" s="37"/>
      <c r="F524" s="55"/>
      <c r="G524" s="1"/>
      <c r="H524" s="2"/>
      <c r="I524" s="1"/>
      <c r="J524" s="2"/>
      <c r="K524" s="2"/>
      <c r="L524" s="2"/>
      <c r="M524" s="2"/>
      <c r="N524" s="1"/>
      <c r="O524" s="1"/>
      <c r="P524" s="2"/>
      <c r="Q524" s="1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2"/>
      <c r="AN524" s="1"/>
      <c r="AO524" s="1"/>
      <c r="AP524" s="1"/>
      <c r="AQ524" s="1"/>
      <c r="AR524" s="1"/>
      <c r="AS524" s="1"/>
      <c r="AT524" s="1"/>
      <c r="AU524" s="74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7.25" customHeight="1" x14ac:dyDescent="0.3">
      <c r="A525" s="100"/>
      <c r="B525" s="2"/>
      <c r="C525" s="85"/>
      <c r="D525" s="2"/>
      <c r="E525" s="37"/>
      <c r="F525" s="55"/>
      <c r="G525" s="1"/>
      <c r="H525" s="2"/>
      <c r="I525" s="1"/>
      <c r="J525" s="2"/>
      <c r="K525" s="2"/>
      <c r="L525" s="2"/>
      <c r="M525" s="2"/>
      <c r="N525" s="1"/>
      <c r="O525" s="1"/>
      <c r="P525" s="2"/>
      <c r="Q525" s="1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2"/>
      <c r="AN525" s="1"/>
      <c r="AO525" s="1"/>
      <c r="AP525" s="1"/>
      <c r="AQ525" s="1"/>
      <c r="AR525" s="1"/>
      <c r="AS525" s="1"/>
      <c r="AT525" s="1"/>
      <c r="AU525" s="74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7.25" customHeight="1" x14ac:dyDescent="0.3">
      <c r="A526" s="100"/>
      <c r="B526" s="2"/>
      <c r="C526" s="85"/>
      <c r="D526" s="2"/>
      <c r="E526" s="37"/>
      <c r="F526" s="55"/>
      <c r="G526" s="1"/>
      <c r="H526" s="2"/>
      <c r="I526" s="1"/>
      <c r="J526" s="2"/>
      <c r="K526" s="2"/>
      <c r="L526" s="2"/>
      <c r="M526" s="2"/>
      <c r="N526" s="1"/>
      <c r="O526" s="1"/>
      <c r="P526" s="2"/>
      <c r="Q526" s="1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2"/>
      <c r="AN526" s="1"/>
      <c r="AO526" s="1"/>
      <c r="AP526" s="1"/>
      <c r="AQ526" s="1"/>
      <c r="AR526" s="1"/>
      <c r="AS526" s="1"/>
      <c r="AT526" s="1"/>
      <c r="AU526" s="74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7.25" customHeight="1" x14ac:dyDescent="0.3">
      <c r="A527" s="100"/>
      <c r="B527" s="2"/>
      <c r="C527" s="85"/>
      <c r="D527" s="2"/>
      <c r="E527" s="37"/>
      <c r="F527" s="55"/>
      <c r="G527" s="1"/>
      <c r="H527" s="2"/>
      <c r="I527" s="1"/>
      <c r="J527" s="2"/>
      <c r="K527" s="2"/>
      <c r="L527" s="2"/>
      <c r="M527" s="2"/>
      <c r="N527" s="1"/>
      <c r="O527" s="1"/>
      <c r="P527" s="2"/>
      <c r="Q527" s="1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2"/>
      <c r="AN527" s="1"/>
      <c r="AO527" s="1"/>
      <c r="AP527" s="1"/>
      <c r="AQ527" s="1"/>
      <c r="AR527" s="1"/>
      <c r="AS527" s="1"/>
      <c r="AT527" s="1"/>
      <c r="AU527" s="74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7.25" customHeight="1" x14ac:dyDescent="0.3">
      <c r="A528" s="100"/>
      <c r="B528" s="2"/>
      <c r="C528" s="85"/>
      <c r="D528" s="2"/>
      <c r="E528" s="37"/>
      <c r="F528" s="55"/>
      <c r="G528" s="1"/>
      <c r="H528" s="2"/>
      <c r="I528" s="1"/>
      <c r="J528" s="2"/>
      <c r="K528" s="2"/>
      <c r="L528" s="2"/>
      <c r="M528" s="2"/>
      <c r="N528" s="1"/>
      <c r="O528" s="1"/>
      <c r="P528" s="2"/>
      <c r="Q528" s="1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2"/>
      <c r="AN528" s="1"/>
      <c r="AO528" s="1"/>
      <c r="AP528" s="1"/>
      <c r="AQ528" s="1"/>
      <c r="AR528" s="1"/>
      <c r="AS528" s="1"/>
      <c r="AT528" s="1"/>
      <c r="AU528" s="74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7.25" customHeight="1" x14ac:dyDescent="0.3">
      <c r="A529" s="100"/>
      <c r="B529" s="2"/>
      <c r="C529" s="85"/>
      <c r="D529" s="2"/>
      <c r="E529" s="37"/>
      <c r="F529" s="55"/>
      <c r="G529" s="1"/>
      <c r="H529" s="2"/>
      <c r="I529" s="1"/>
      <c r="J529" s="2"/>
      <c r="K529" s="2"/>
      <c r="L529" s="2"/>
      <c r="M529" s="2"/>
      <c r="N529" s="1"/>
      <c r="O529" s="1"/>
      <c r="P529" s="2"/>
      <c r="Q529" s="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2"/>
      <c r="AN529" s="1"/>
      <c r="AO529" s="1"/>
      <c r="AP529" s="1"/>
      <c r="AQ529" s="1"/>
      <c r="AR529" s="1"/>
      <c r="AS529" s="1"/>
      <c r="AT529" s="1"/>
      <c r="AU529" s="74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7.25" customHeight="1" x14ac:dyDescent="0.3">
      <c r="A530" s="100"/>
      <c r="B530" s="2"/>
      <c r="C530" s="85"/>
      <c r="D530" s="2"/>
      <c r="E530" s="37"/>
      <c r="F530" s="55"/>
      <c r="G530" s="1"/>
      <c r="H530" s="2"/>
      <c r="I530" s="1"/>
      <c r="J530" s="2"/>
      <c r="K530" s="2"/>
      <c r="L530" s="2"/>
      <c r="M530" s="2"/>
      <c r="N530" s="1"/>
      <c r="O530" s="1"/>
      <c r="P530" s="2"/>
      <c r="Q530" s="1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2"/>
      <c r="AN530" s="1"/>
      <c r="AO530" s="1"/>
      <c r="AP530" s="1"/>
      <c r="AQ530" s="1"/>
      <c r="AR530" s="1"/>
      <c r="AS530" s="1"/>
      <c r="AT530" s="1"/>
      <c r="AU530" s="74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7.25" customHeight="1" x14ac:dyDescent="0.3">
      <c r="A531" s="100"/>
      <c r="B531" s="2"/>
      <c r="C531" s="85"/>
      <c r="D531" s="2"/>
      <c r="E531" s="37"/>
      <c r="F531" s="55"/>
      <c r="G531" s="1"/>
      <c r="H531" s="2"/>
      <c r="I531" s="1"/>
      <c r="J531" s="2"/>
      <c r="K531" s="2"/>
      <c r="L531" s="2"/>
      <c r="M531" s="2"/>
      <c r="N531" s="1"/>
      <c r="O531" s="1"/>
      <c r="P531" s="2"/>
      <c r="Q531" s="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2"/>
      <c r="AN531" s="1"/>
      <c r="AO531" s="1"/>
      <c r="AP531" s="1"/>
      <c r="AQ531" s="1"/>
      <c r="AR531" s="1"/>
      <c r="AS531" s="1"/>
      <c r="AT531" s="1"/>
      <c r="AU531" s="74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7.25" customHeight="1" x14ac:dyDescent="0.3">
      <c r="A532" s="100"/>
      <c r="B532" s="2"/>
      <c r="C532" s="85"/>
      <c r="D532" s="2"/>
      <c r="E532" s="37"/>
      <c r="F532" s="55"/>
      <c r="G532" s="1"/>
      <c r="H532" s="2"/>
      <c r="I532" s="1"/>
      <c r="J532" s="2"/>
      <c r="K532" s="2"/>
      <c r="L532" s="2"/>
      <c r="M532" s="2"/>
      <c r="N532" s="1"/>
      <c r="O532" s="1"/>
      <c r="P532" s="2"/>
      <c r="Q532" s="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2"/>
      <c r="AN532" s="1"/>
      <c r="AO532" s="1"/>
      <c r="AP532" s="1"/>
      <c r="AQ532" s="1"/>
      <c r="AR532" s="1"/>
      <c r="AS532" s="1"/>
      <c r="AT532" s="1"/>
      <c r="AU532" s="74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7.25" customHeight="1" x14ac:dyDescent="0.3">
      <c r="A533" s="100"/>
      <c r="B533" s="2"/>
      <c r="C533" s="85"/>
      <c r="D533" s="2"/>
      <c r="E533" s="37"/>
      <c r="F533" s="55"/>
      <c r="G533" s="1"/>
      <c r="H533" s="2"/>
      <c r="I533" s="1"/>
      <c r="J533" s="2"/>
      <c r="K533" s="2"/>
      <c r="L533" s="2"/>
      <c r="M533" s="2"/>
      <c r="N533" s="1"/>
      <c r="O533" s="1"/>
      <c r="P533" s="2"/>
      <c r="Q533" s="1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2"/>
      <c r="AN533" s="1"/>
      <c r="AO533" s="1"/>
      <c r="AP533" s="1"/>
      <c r="AQ533" s="1"/>
      <c r="AR533" s="1"/>
      <c r="AS533" s="1"/>
      <c r="AT533" s="1"/>
      <c r="AU533" s="74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7.25" customHeight="1" x14ac:dyDescent="0.3">
      <c r="A534" s="100"/>
      <c r="B534" s="2"/>
      <c r="C534" s="85"/>
      <c r="D534" s="2"/>
      <c r="E534" s="37"/>
      <c r="F534" s="55"/>
      <c r="G534" s="1"/>
      <c r="H534" s="2"/>
      <c r="I534" s="1"/>
      <c r="J534" s="2"/>
      <c r="K534" s="2"/>
      <c r="L534" s="2"/>
      <c r="M534" s="2"/>
      <c r="N534" s="1"/>
      <c r="O534" s="1"/>
      <c r="P534" s="2"/>
      <c r="Q534" s="1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2"/>
      <c r="AN534" s="1"/>
      <c r="AO534" s="1"/>
      <c r="AP534" s="1"/>
      <c r="AQ534" s="1"/>
      <c r="AR534" s="1"/>
      <c r="AS534" s="1"/>
      <c r="AT534" s="1"/>
      <c r="AU534" s="74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7.25" customHeight="1" x14ac:dyDescent="0.3">
      <c r="A535" s="100"/>
      <c r="B535" s="2"/>
      <c r="C535" s="85"/>
      <c r="D535" s="2"/>
      <c r="E535" s="37"/>
      <c r="F535" s="55"/>
      <c r="G535" s="1"/>
      <c r="H535" s="2"/>
      <c r="I535" s="1"/>
      <c r="J535" s="2"/>
      <c r="K535" s="2"/>
      <c r="L535" s="2"/>
      <c r="M535" s="2"/>
      <c r="N535" s="1"/>
      <c r="O535" s="1"/>
      <c r="P535" s="2"/>
      <c r="Q535" s="1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2"/>
      <c r="AN535" s="1"/>
      <c r="AO535" s="1"/>
      <c r="AP535" s="1"/>
      <c r="AQ535" s="1"/>
      <c r="AR535" s="1"/>
      <c r="AS535" s="1"/>
      <c r="AT535" s="1"/>
      <c r="AU535" s="74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7.25" customHeight="1" x14ac:dyDescent="0.3">
      <c r="A536" s="100"/>
      <c r="B536" s="2"/>
      <c r="C536" s="85"/>
      <c r="D536" s="2"/>
      <c r="E536" s="37"/>
      <c r="F536" s="55"/>
      <c r="G536" s="1"/>
      <c r="H536" s="2"/>
      <c r="I536" s="1"/>
      <c r="J536" s="2"/>
      <c r="K536" s="2"/>
      <c r="L536" s="2"/>
      <c r="M536" s="2"/>
      <c r="N536" s="1"/>
      <c r="O536" s="1"/>
      <c r="P536" s="2"/>
      <c r="Q536" s="1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2"/>
      <c r="AN536" s="1"/>
      <c r="AO536" s="1"/>
      <c r="AP536" s="1"/>
      <c r="AQ536" s="1"/>
      <c r="AR536" s="1"/>
      <c r="AS536" s="1"/>
      <c r="AT536" s="1"/>
      <c r="AU536" s="74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7.25" customHeight="1" x14ac:dyDescent="0.3">
      <c r="A537" s="100"/>
      <c r="B537" s="2"/>
      <c r="C537" s="85"/>
      <c r="D537" s="2"/>
      <c r="E537" s="37"/>
      <c r="F537" s="55"/>
      <c r="G537" s="1"/>
      <c r="H537" s="2"/>
      <c r="I537" s="1"/>
      <c r="J537" s="2"/>
      <c r="K537" s="2"/>
      <c r="L537" s="2"/>
      <c r="M537" s="2"/>
      <c r="N537" s="1"/>
      <c r="O537" s="1"/>
      <c r="P537" s="2"/>
      <c r="Q537" s="1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2"/>
      <c r="AN537" s="1"/>
      <c r="AO537" s="1"/>
      <c r="AP537" s="1"/>
      <c r="AQ537" s="1"/>
      <c r="AR537" s="1"/>
      <c r="AS537" s="1"/>
      <c r="AT537" s="1"/>
      <c r="AU537" s="74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7.25" customHeight="1" x14ac:dyDescent="0.3">
      <c r="A538" s="100"/>
      <c r="B538" s="2"/>
      <c r="C538" s="85"/>
      <c r="D538" s="2"/>
      <c r="E538" s="37"/>
      <c r="F538" s="55"/>
      <c r="G538" s="1"/>
      <c r="H538" s="2"/>
      <c r="I538" s="1"/>
      <c r="J538" s="2"/>
      <c r="K538" s="2"/>
      <c r="L538" s="2"/>
      <c r="M538" s="2"/>
      <c r="N538" s="1"/>
      <c r="O538" s="1"/>
      <c r="P538" s="2"/>
      <c r="Q538" s="1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2"/>
      <c r="AN538" s="1"/>
      <c r="AO538" s="1"/>
      <c r="AP538" s="1"/>
      <c r="AQ538" s="1"/>
      <c r="AR538" s="1"/>
      <c r="AS538" s="1"/>
      <c r="AT538" s="1"/>
      <c r="AU538" s="74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7.25" customHeight="1" x14ac:dyDescent="0.3">
      <c r="A539" s="100"/>
      <c r="B539" s="2"/>
      <c r="C539" s="85"/>
      <c r="D539" s="2"/>
      <c r="E539" s="37"/>
      <c r="F539" s="55"/>
      <c r="G539" s="1"/>
      <c r="H539" s="2"/>
      <c r="I539" s="1"/>
      <c r="J539" s="2"/>
      <c r="K539" s="2"/>
      <c r="L539" s="2"/>
      <c r="M539" s="2"/>
      <c r="N539" s="1"/>
      <c r="O539" s="1"/>
      <c r="P539" s="2"/>
      <c r="Q539" s="1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2"/>
      <c r="AN539" s="1"/>
      <c r="AO539" s="1"/>
      <c r="AP539" s="1"/>
      <c r="AQ539" s="1"/>
      <c r="AR539" s="1"/>
      <c r="AS539" s="1"/>
      <c r="AT539" s="1"/>
      <c r="AU539" s="74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7.25" customHeight="1" x14ac:dyDescent="0.3">
      <c r="A540" s="100"/>
      <c r="B540" s="2"/>
      <c r="C540" s="85"/>
      <c r="D540" s="2"/>
      <c r="E540" s="37"/>
      <c r="F540" s="55"/>
      <c r="G540" s="1"/>
      <c r="H540" s="2"/>
      <c r="I540" s="1"/>
      <c r="J540" s="2"/>
      <c r="K540" s="2"/>
      <c r="L540" s="2"/>
      <c r="M540" s="2"/>
      <c r="N540" s="1"/>
      <c r="O540" s="1"/>
      <c r="P540" s="2"/>
      <c r="Q540" s="1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2"/>
      <c r="AN540" s="1"/>
      <c r="AO540" s="1"/>
      <c r="AP540" s="1"/>
      <c r="AQ540" s="1"/>
      <c r="AR540" s="1"/>
      <c r="AS540" s="1"/>
      <c r="AT540" s="1"/>
      <c r="AU540" s="74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7.25" customHeight="1" x14ac:dyDescent="0.3">
      <c r="A541" s="100"/>
      <c r="B541" s="2"/>
      <c r="C541" s="85"/>
      <c r="D541" s="2"/>
      <c r="E541" s="37"/>
      <c r="F541" s="55"/>
      <c r="G541" s="1"/>
      <c r="H541" s="2"/>
      <c r="I541" s="1"/>
      <c r="J541" s="2"/>
      <c r="K541" s="2"/>
      <c r="L541" s="2"/>
      <c r="M541" s="2"/>
      <c r="N541" s="1"/>
      <c r="O541" s="1"/>
      <c r="P541" s="2"/>
      <c r="Q541" s="1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2"/>
      <c r="AN541" s="1"/>
      <c r="AO541" s="1"/>
      <c r="AP541" s="1"/>
      <c r="AQ541" s="1"/>
      <c r="AR541" s="1"/>
      <c r="AS541" s="1"/>
      <c r="AT541" s="1"/>
      <c r="AU541" s="74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7.25" customHeight="1" x14ac:dyDescent="0.3">
      <c r="A542" s="100"/>
      <c r="B542" s="2"/>
      <c r="C542" s="85"/>
      <c r="D542" s="2"/>
      <c r="E542" s="37"/>
      <c r="F542" s="55"/>
      <c r="G542" s="1"/>
      <c r="H542" s="2"/>
      <c r="I542" s="1"/>
      <c r="J542" s="2"/>
      <c r="K542" s="2"/>
      <c r="L542" s="2"/>
      <c r="M542" s="2"/>
      <c r="N542" s="1"/>
      <c r="O542" s="1"/>
      <c r="P542" s="2"/>
      <c r="Q542" s="1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2"/>
      <c r="AN542" s="1"/>
      <c r="AO542" s="1"/>
      <c r="AP542" s="1"/>
      <c r="AQ542" s="1"/>
      <c r="AR542" s="1"/>
      <c r="AS542" s="1"/>
      <c r="AT542" s="1"/>
      <c r="AU542" s="74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7.25" customHeight="1" x14ac:dyDescent="0.3">
      <c r="A543" s="100"/>
      <c r="B543" s="2"/>
      <c r="C543" s="85"/>
      <c r="D543" s="2"/>
      <c r="E543" s="37"/>
      <c r="F543" s="55"/>
      <c r="G543" s="1"/>
      <c r="H543" s="2"/>
      <c r="I543" s="1"/>
      <c r="J543" s="2"/>
      <c r="K543" s="2"/>
      <c r="L543" s="2"/>
      <c r="M543" s="2"/>
      <c r="N543" s="1"/>
      <c r="O543" s="1"/>
      <c r="P543" s="2"/>
      <c r="Q543" s="1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2"/>
      <c r="AN543" s="1"/>
      <c r="AO543" s="1"/>
      <c r="AP543" s="1"/>
      <c r="AQ543" s="1"/>
      <c r="AR543" s="1"/>
      <c r="AS543" s="1"/>
      <c r="AT543" s="1"/>
      <c r="AU543" s="74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7.25" customHeight="1" x14ac:dyDescent="0.3">
      <c r="A544" s="100"/>
      <c r="B544" s="2"/>
      <c r="C544" s="85"/>
      <c r="D544" s="2"/>
      <c r="E544" s="37"/>
      <c r="F544" s="55"/>
      <c r="G544" s="1"/>
      <c r="H544" s="2"/>
      <c r="I544" s="1"/>
      <c r="J544" s="2"/>
      <c r="K544" s="2"/>
      <c r="L544" s="2"/>
      <c r="M544" s="2"/>
      <c r="N544" s="1"/>
      <c r="O544" s="1"/>
      <c r="P544" s="2"/>
      <c r="Q544" s="1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2"/>
      <c r="AN544" s="1"/>
      <c r="AO544" s="1"/>
      <c r="AP544" s="1"/>
      <c r="AQ544" s="1"/>
      <c r="AR544" s="1"/>
      <c r="AS544" s="1"/>
      <c r="AT544" s="1"/>
      <c r="AU544" s="74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7.25" customHeight="1" x14ac:dyDescent="0.3">
      <c r="A545" s="100"/>
      <c r="B545" s="2"/>
      <c r="C545" s="85"/>
      <c r="D545" s="2"/>
      <c r="E545" s="37"/>
      <c r="F545" s="55"/>
      <c r="G545" s="1"/>
      <c r="H545" s="2"/>
      <c r="I545" s="1"/>
      <c r="J545" s="2"/>
      <c r="K545" s="2"/>
      <c r="L545" s="2"/>
      <c r="M545" s="2"/>
      <c r="N545" s="1"/>
      <c r="O545" s="1"/>
      <c r="P545" s="2"/>
      <c r="Q545" s="1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2"/>
      <c r="AN545" s="1"/>
      <c r="AO545" s="1"/>
      <c r="AP545" s="1"/>
      <c r="AQ545" s="1"/>
      <c r="AR545" s="1"/>
      <c r="AS545" s="1"/>
      <c r="AT545" s="1"/>
      <c r="AU545" s="74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7.25" customHeight="1" x14ac:dyDescent="0.3">
      <c r="A546" s="100"/>
      <c r="B546" s="2"/>
      <c r="C546" s="85"/>
      <c r="D546" s="2"/>
      <c r="E546" s="37"/>
      <c r="F546" s="55"/>
      <c r="G546" s="1"/>
      <c r="H546" s="2"/>
      <c r="I546" s="1"/>
      <c r="J546" s="2"/>
      <c r="K546" s="2"/>
      <c r="L546" s="2"/>
      <c r="M546" s="2"/>
      <c r="N546" s="1"/>
      <c r="O546" s="1"/>
      <c r="P546" s="2"/>
      <c r="Q546" s="1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2"/>
      <c r="AN546" s="1"/>
      <c r="AO546" s="1"/>
      <c r="AP546" s="1"/>
      <c r="AQ546" s="1"/>
      <c r="AR546" s="1"/>
      <c r="AS546" s="1"/>
      <c r="AT546" s="1"/>
      <c r="AU546" s="74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7.25" customHeight="1" x14ac:dyDescent="0.3">
      <c r="A547" s="100"/>
      <c r="B547" s="2"/>
      <c r="C547" s="85"/>
      <c r="D547" s="2"/>
      <c r="E547" s="37"/>
      <c r="F547" s="55"/>
      <c r="G547" s="1"/>
      <c r="H547" s="2"/>
      <c r="I547" s="1"/>
      <c r="J547" s="2"/>
      <c r="K547" s="2"/>
      <c r="L547" s="2"/>
      <c r="M547" s="2"/>
      <c r="N547" s="1"/>
      <c r="O547" s="1"/>
      <c r="P547" s="2"/>
      <c r="Q547" s="1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2"/>
      <c r="AN547" s="1"/>
      <c r="AO547" s="1"/>
      <c r="AP547" s="1"/>
      <c r="AQ547" s="1"/>
      <c r="AR547" s="1"/>
      <c r="AS547" s="1"/>
      <c r="AT547" s="1"/>
      <c r="AU547" s="74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7.25" customHeight="1" x14ac:dyDescent="0.3">
      <c r="A548" s="100"/>
      <c r="B548" s="2"/>
      <c r="C548" s="85"/>
      <c r="D548" s="2"/>
      <c r="E548" s="37"/>
      <c r="F548" s="55"/>
      <c r="G548" s="1"/>
      <c r="H548" s="2"/>
      <c r="I548" s="1"/>
      <c r="J548" s="2"/>
      <c r="K548" s="2"/>
      <c r="L548" s="2"/>
      <c r="M548" s="2"/>
      <c r="N548" s="1"/>
      <c r="O548" s="1"/>
      <c r="P548" s="2"/>
      <c r="Q548" s="1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2"/>
      <c r="AN548" s="1"/>
      <c r="AO548" s="1"/>
      <c r="AP548" s="1"/>
      <c r="AQ548" s="1"/>
      <c r="AR548" s="1"/>
      <c r="AS548" s="1"/>
      <c r="AT548" s="1"/>
      <c r="AU548" s="74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7.25" customHeight="1" x14ac:dyDescent="0.3">
      <c r="A549" s="100"/>
      <c r="B549" s="2"/>
      <c r="C549" s="85"/>
      <c r="D549" s="2"/>
      <c r="E549" s="37"/>
      <c r="F549" s="55"/>
      <c r="G549" s="1"/>
      <c r="H549" s="2"/>
      <c r="I549" s="1"/>
      <c r="J549" s="2"/>
      <c r="K549" s="2"/>
      <c r="L549" s="2"/>
      <c r="M549" s="2"/>
      <c r="N549" s="1"/>
      <c r="O549" s="1"/>
      <c r="P549" s="2"/>
      <c r="Q549" s="1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2"/>
      <c r="AN549" s="1"/>
      <c r="AO549" s="1"/>
      <c r="AP549" s="1"/>
      <c r="AQ549" s="1"/>
      <c r="AR549" s="1"/>
      <c r="AS549" s="1"/>
      <c r="AT549" s="1"/>
      <c r="AU549" s="74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7.25" customHeight="1" x14ac:dyDescent="0.3">
      <c r="A550" s="100"/>
      <c r="B550" s="2"/>
      <c r="C550" s="85"/>
      <c r="D550" s="2"/>
      <c r="E550" s="37"/>
      <c r="F550" s="55"/>
      <c r="G550" s="1"/>
      <c r="H550" s="2"/>
      <c r="I550" s="1"/>
      <c r="J550" s="2"/>
      <c r="K550" s="2"/>
      <c r="L550" s="2"/>
      <c r="M550" s="2"/>
      <c r="N550" s="1"/>
      <c r="O550" s="1"/>
      <c r="P550" s="2"/>
      <c r="Q550" s="1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2"/>
      <c r="AN550" s="1"/>
      <c r="AO550" s="1"/>
      <c r="AP550" s="1"/>
      <c r="AQ550" s="1"/>
      <c r="AR550" s="1"/>
      <c r="AS550" s="1"/>
      <c r="AT550" s="1"/>
      <c r="AU550" s="74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7.25" customHeight="1" x14ac:dyDescent="0.3">
      <c r="A551" s="100"/>
      <c r="B551" s="2"/>
      <c r="C551" s="85"/>
      <c r="D551" s="2"/>
      <c r="E551" s="37"/>
      <c r="F551" s="55"/>
      <c r="G551" s="1"/>
      <c r="H551" s="2"/>
      <c r="I551" s="1"/>
      <c r="J551" s="2"/>
      <c r="K551" s="2"/>
      <c r="L551" s="2"/>
      <c r="M551" s="2"/>
      <c r="N551" s="1"/>
      <c r="O551" s="1"/>
      <c r="P551" s="2"/>
      <c r="Q551" s="1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2"/>
      <c r="AN551" s="1"/>
      <c r="AO551" s="1"/>
      <c r="AP551" s="1"/>
      <c r="AQ551" s="1"/>
      <c r="AR551" s="1"/>
      <c r="AS551" s="1"/>
      <c r="AT551" s="1"/>
      <c r="AU551" s="74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7.25" customHeight="1" x14ac:dyDescent="0.3">
      <c r="A552" s="100"/>
      <c r="B552" s="2"/>
      <c r="C552" s="85"/>
      <c r="D552" s="2"/>
      <c r="E552" s="37"/>
      <c r="F552" s="55"/>
      <c r="G552" s="1"/>
      <c r="H552" s="2"/>
      <c r="I552" s="1"/>
      <c r="J552" s="2"/>
      <c r="K552" s="2"/>
      <c r="L552" s="2"/>
      <c r="M552" s="2"/>
      <c r="N552" s="1"/>
      <c r="O552" s="1"/>
      <c r="P552" s="2"/>
      <c r="Q552" s="1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2"/>
      <c r="AN552" s="1"/>
      <c r="AO552" s="1"/>
      <c r="AP552" s="1"/>
      <c r="AQ552" s="1"/>
      <c r="AR552" s="1"/>
      <c r="AS552" s="1"/>
      <c r="AT552" s="1"/>
      <c r="AU552" s="74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7.25" customHeight="1" x14ac:dyDescent="0.3">
      <c r="A553" s="100"/>
      <c r="B553" s="2"/>
      <c r="C553" s="85"/>
      <c r="D553" s="2"/>
      <c r="E553" s="37"/>
      <c r="F553" s="55"/>
      <c r="G553" s="1"/>
      <c r="H553" s="2"/>
      <c r="I553" s="1"/>
      <c r="J553" s="2"/>
      <c r="K553" s="2"/>
      <c r="L553" s="2"/>
      <c r="M553" s="2"/>
      <c r="N553" s="1"/>
      <c r="O553" s="1"/>
      <c r="P553" s="2"/>
      <c r="Q553" s="1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2"/>
      <c r="AN553" s="1"/>
      <c r="AO553" s="1"/>
      <c r="AP553" s="1"/>
      <c r="AQ553" s="1"/>
      <c r="AR553" s="1"/>
      <c r="AS553" s="1"/>
      <c r="AT553" s="1"/>
      <c r="AU553" s="74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7.25" customHeight="1" x14ac:dyDescent="0.3">
      <c r="A554" s="100"/>
      <c r="B554" s="2"/>
      <c r="C554" s="85"/>
      <c r="D554" s="2"/>
      <c r="E554" s="37"/>
      <c r="F554" s="55"/>
      <c r="G554" s="1"/>
      <c r="H554" s="2"/>
      <c r="I554" s="1"/>
      <c r="J554" s="2"/>
      <c r="K554" s="2"/>
      <c r="L554" s="2"/>
      <c r="M554" s="2"/>
      <c r="N554" s="1"/>
      <c r="O554" s="1"/>
      <c r="P554" s="2"/>
      <c r="Q554" s="1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2"/>
      <c r="AN554" s="1"/>
      <c r="AO554" s="1"/>
      <c r="AP554" s="1"/>
      <c r="AQ554" s="1"/>
      <c r="AR554" s="1"/>
      <c r="AS554" s="1"/>
      <c r="AT554" s="1"/>
      <c r="AU554" s="74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7.25" customHeight="1" x14ac:dyDescent="0.3">
      <c r="A555" s="100"/>
      <c r="B555" s="2"/>
      <c r="C555" s="85"/>
      <c r="D555" s="2"/>
      <c r="E555" s="37"/>
      <c r="F555" s="55"/>
      <c r="G555" s="1"/>
      <c r="H555" s="2"/>
      <c r="I555" s="1"/>
      <c r="J555" s="2"/>
      <c r="K555" s="2"/>
      <c r="L555" s="2"/>
      <c r="M555" s="2"/>
      <c r="N555" s="1"/>
      <c r="O555" s="1"/>
      <c r="P555" s="2"/>
      <c r="Q555" s="1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2"/>
      <c r="AN555" s="1"/>
      <c r="AO555" s="1"/>
      <c r="AP555" s="1"/>
      <c r="AQ555" s="1"/>
      <c r="AR555" s="1"/>
      <c r="AS555" s="1"/>
      <c r="AT555" s="1"/>
      <c r="AU555" s="74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7.25" customHeight="1" x14ac:dyDescent="0.3">
      <c r="A556" s="100"/>
      <c r="B556" s="2"/>
      <c r="C556" s="85"/>
      <c r="D556" s="2"/>
      <c r="E556" s="37"/>
      <c r="F556" s="55"/>
      <c r="G556" s="1"/>
      <c r="H556" s="2"/>
      <c r="I556" s="1"/>
      <c r="J556" s="2"/>
      <c r="K556" s="2"/>
      <c r="L556" s="2"/>
      <c r="M556" s="2"/>
      <c r="N556" s="1"/>
      <c r="O556" s="1"/>
      <c r="P556" s="2"/>
      <c r="Q556" s="1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2"/>
      <c r="AN556" s="1"/>
      <c r="AO556" s="1"/>
      <c r="AP556" s="1"/>
      <c r="AQ556" s="1"/>
      <c r="AR556" s="1"/>
      <c r="AS556" s="1"/>
      <c r="AT556" s="1"/>
      <c r="AU556" s="74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7.25" customHeight="1" x14ac:dyDescent="0.3">
      <c r="A557" s="100"/>
      <c r="B557" s="2"/>
      <c r="C557" s="85"/>
      <c r="D557" s="2"/>
      <c r="E557" s="37"/>
      <c r="F557" s="55"/>
      <c r="G557" s="1"/>
      <c r="H557" s="2"/>
      <c r="I557" s="1"/>
      <c r="J557" s="2"/>
      <c r="K557" s="2"/>
      <c r="L557" s="2"/>
      <c r="M557" s="2"/>
      <c r="N557" s="1"/>
      <c r="O557" s="1"/>
      <c r="P557" s="2"/>
      <c r="Q557" s="1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2"/>
      <c r="AN557" s="1"/>
      <c r="AO557" s="1"/>
      <c r="AP557" s="1"/>
      <c r="AQ557" s="1"/>
      <c r="AR557" s="1"/>
      <c r="AS557" s="1"/>
      <c r="AT557" s="1"/>
      <c r="AU557" s="74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7.25" customHeight="1" x14ac:dyDescent="0.3">
      <c r="A558" s="100"/>
      <c r="B558" s="2"/>
      <c r="C558" s="85"/>
      <c r="D558" s="2"/>
      <c r="E558" s="37"/>
      <c r="F558" s="55"/>
      <c r="G558" s="1"/>
      <c r="H558" s="2"/>
      <c r="I558" s="1"/>
      <c r="J558" s="2"/>
      <c r="K558" s="2"/>
      <c r="L558" s="2"/>
      <c r="M558" s="2"/>
      <c r="N558" s="1"/>
      <c r="O558" s="1"/>
      <c r="P558" s="2"/>
      <c r="Q558" s="1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2"/>
      <c r="AN558" s="1"/>
      <c r="AO558" s="1"/>
      <c r="AP558" s="1"/>
      <c r="AQ558" s="1"/>
      <c r="AR558" s="1"/>
      <c r="AS558" s="1"/>
      <c r="AT558" s="1"/>
      <c r="AU558" s="74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7.25" customHeight="1" x14ac:dyDescent="0.3">
      <c r="A559" s="100"/>
      <c r="B559" s="2"/>
      <c r="C559" s="85"/>
      <c r="D559" s="2"/>
      <c r="E559" s="37"/>
      <c r="F559" s="55"/>
      <c r="G559" s="1"/>
      <c r="H559" s="2"/>
      <c r="I559" s="1"/>
      <c r="J559" s="2"/>
      <c r="K559" s="2"/>
      <c r="L559" s="2"/>
      <c r="M559" s="2"/>
      <c r="N559" s="1"/>
      <c r="O559" s="1"/>
      <c r="P559" s="2"/>
      <c r="Q559" s="1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2"/>
      <c r="AN559" s="1"/>
      <c r="AO559" s="1"/>
      <c r="AP559" s="1"/>
      <c r="AQ559" s="1"/>
      <c r="AR559" s="1"/>
      <c r="AS559" s="1"/>
      <c r="AT559" s="1"/>
      <c r="AU559" s="74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7.25" customHeight="1" x14ac:dyDescent="0.3">
      <c r="A560" s="100"/>
      <c r="B560" s="2"/>
      <c r="C560" s="85"/>
      <c r="D560" s="2"/>
      <c r="E560" s="37"/>
      <c r="F560" s="55"/>
      <c r="G560" s="1"/>
      <c r="H560" s="2"/>
      <c r="I560" s="1"/>
      <c r="J560" s="2"/>
      <c r="K560" s="2"/>
      <c r="L560" s="2"/>
      <c r="M560" s="2"/>
      <c r="N560" s="1"/>
      <c r="O560" s="1"/>
      <c r="P560" s="2"/>
      <c r="Q560" s="1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2"/>
      <c r="AN560" s="1"/>
      <c r="AO560" s="1"/>
      <c r="AP560" s="1"/>
      <c r="AQ560" s="1"/>
      <c r="AR560" s="1"/>
      <c r="AS560" s="1"/>
      <c r="AT560" s="1"/>
      <c r="AU560" s="74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7.25" customHeight="1" x14ac:dyDescent="0.3">
      <c r="A561" s="100"/>
      <c r="B561" s="2"/>
      <c r="C561" s="85"/>
      <c r="D561" s="2"/>
      <c r="E561" s="37"/>
      <c r="F561" s="55"/>
      <c r="G561" s="1"/>
      <c r="H561" s="2"/>
      <c r="I561" s="1"/>
      <c r="J561" s="2"/>
      <c r="K561" s="2"/>
      <c r="L561" s="2"/>
      <c r="M561" s="2"/>
      <c r="N561" s="1"/>
      <c r="O561" s="1"/>
      <c r="P561" s="2"/>
      <c r="Q561" s="1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2"/>
      <c r="AN561" s="1"/>
      <c r="AO561" s="1"/>
      <c r="AP561" s="1"/>
      <c r="AQ561" s="1"/>
      <c r="AR561" s="1"/>
      <c r="AS561" s="1"/>
      <c r="AT561" s="1"/>
      <c r="AU561" s="74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7.25" customHeight="1" x14ac:dyDescent="0.3">
      <c r="A562" s="100"/>
      <c r="B562" s="2"/>
      <c r="C562" s="85"/>
      <c r="D562" s="2"/>
      <c r="E562" s="37"/>
      <c r="F562" s="55"/>
      <c r="G562" s="1"/>
      <c r="H562" s="2"/>
      <c r="I562" s="1"/>
      <c r="J562" s="2"/>
      <c r="K562" s="2"/>
      <c r="L562" s="2"/>
      <c r="M562" s="2"/>
      <c r="N562" s="1"/>
      <c r="O562" s="1"/>
      <c r="P562" s="2"/>
      <c r="Q562" s="1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2"/>
      <c r="AN562" s="1"/>
      <c r="AO562" s="1"/>
      <c r="AP562" s="1"/>
      <c r="AQ562" s="1"/>
      <c r="AR562" s="1"/>
      <c r="AS562" s="1"/>
      <c r="AT562" s="1"/>
      <c r="AU562" s="74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7.25" customHeight="1" x14ac:dyDescent="0.3">
      <c r="A563" s="100"/>
      <c r="B563" s="2"/>
      <c r="C563" s="85"/>
      <c r="D563" s="2"/>
      <c r="E563" s="37"/>
      <c r="F563" s="55"/>
      <c r="G563" s="1"/>
      <c r="H563" s="2"/>
      <c r="I563" s="1"/>
      <c r="J563" s="2"/>
      <c r="K563" s="2"/>
      <c r="L563" s="2"/>
      <c r="M563" s="2"/>
      <c r="N563" s="1"/>
      <c r="O563" s="1"/>
      <c r="P563" s="2"/>
      <c r="Q563" s="1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2"/>
      <c r="AN563" s="1"/>
      <c r="AO563" s="1"/>
      <c r="AP563" s="1"/>
      <c r="AQ563" s="1"/>
      <c r="AR563" s="1"/>
      <c r="AS563" s="1"/>
      <c r="AT563" s="1"/>
      <c r="AU563" s="74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7.25" customHeight="1" x14ac:dyDescent="0.3">
      <c r="A564" s="100"/>
      <c r="B564" s="2"/>
      <c r="C564" s="85"/>
      <c r="D564" s="2"/>
      <c r="E564" s="37"/>
      <c r="F564" s="55"/>
      <c r="G564" s="1"/>
      <c r="H564" s="2"/>
      <c r="I564" s="1"/>
      <c r="J564" s="2"/>
      <c r="K564" s="2"/>
      <c r="L564" s="2"/>
      <c r="M564" s="2"/>
      <c r="N564" s="1"/>
      <c r="O564" s="1"/>
      <c r="P564" s="2"/>
      <c r="Q564" s="1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2"/>
      <c r="AN564" s="1"/>
      <c r="AO564" s="1"/>
      <c r="AP564" s="1"/>
      <c r="AQ564" s="1"/>
      <c r="AR564" s="1"/>
      <c r="AS564" s="1"/>
      <c r="AT564" s="1"/>
      <c r="AU564" s="74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7.25" customHeight="1" x14ac:dyDescent="0.3">
      <c r="A565" s="100"/>
      <c r="B565" s="2"/>
      <c r="C565" s="85"/>
      <c r="D565" s="2"/>
      <c r="E565" s="37"/>
      <c r="F565" s="55"/>
      <c r="G565" s="1"/>
      <c r="H565" s="2"/>
      <c r="I565" s="1"/>
      <c r="J565" s="2"/>
      <c r="K565" s="2"/>
      <c r="L565" s="2"/>
      <c r="M565" s="2"/>
      <c r="N565" s="1"/>
      <c r="O565" s="1"/>
      <c r="P565" s="2"/>
      <c r="Q565" s="1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2"/>
      <c r="AN565" s="1"/>
      <c r="AO565" s="1"/>
      <c r="AP565" s="1"/>
      <c r="AQ565" s="1"/>
      <c r="AR565" s="1"/>
      <c r="AS565" s="1"/>
      <c r="AT565" s="1"/>
      <c r="AU565" s="74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7.25" customHeight="1" x14ac:dyDescent="0.3">
      <c r="A566" s="100"/>
      <c r="B566" s="2"/>
      <c r="C566" s="85"/>
      <c r="D566" s="2"/>
      <c r="E566" s="37"/>
      <c r="F566" s="55"/>
      <c r="G566" s="1"/>
      <c r="H566" s="2"/>
      <c r="I566" s="1"/>
      <c r="J566" s="2"/>
      <c r="K566" s="2"/>
      <c r="L566" s="2"/>
      <c r="M566" s="2"/>
      <c r="N566" s="1"/>
      <c r="O566" s="1"/>
      <c r="P566" s="2"/>
      <c r="Q566" s="1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2"/>
      <c r="AN566" s="1"/>
      <c r="AO566" s="1"/>
      <c r="AP566" s="1"/>
      <c r="AQ566" s="1"/>
      <c r="AR566" s="1"/>
      <c r="AS566" s="1"/>
      <c r="AT566" s="1"/>
      <c r="AU566" s="74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7.25" customHeight="1" x14ac:dyDescent="0.3">
      <c r="A567" s="100"/>
      <c r="B567" s="2"/>
      <c r="C567" s="85"/>
      <c r="D567" s="2"/>
      <c r="E567" s="37"/>
      <c r="F567" s="55"/>
      <c r="G567" s="1"/>
      <c r="H567" s="2"/>
      <c r="I567" s="1"/>
      <c r="J567" s="2"/>
      <c r="K567" s="2"/>
      <c r="L567" s="2"/>
      <c r="M567" s="2"/>
      <c r="N567" s="1"/>
      <c r="O567" s="1"/>
      <c r="P567" s="2"/>
      <c r="Q567" s="1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2"/>
      <c r="AN567" s="1"/>
      <c r="AO567" s="1"/>
      <c r="AP567" s="1"/>
      <c r="AQ567" s="1"/>
      <c r="AR567" s="1"/>
      <c r="AS567" s="1"/>
      <c r="AT567" s="1"/>
      <c r="AU567" s="74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7.25" customHeight="1" x14ac:dyDescent="0.3">
      <c r="A568" s="100"/>
      <c r="B568" s="2"/>
      <c r="C568" s="85"/>
      <c r="D568" s="2"/>
      <c r="E568" s="37"/>
      <c r="F568" s="55"/>
      <c r="G568" s="1"/>
      <c r="H568" s="2"/>
      <c r="I568" s="1"/>
      <c r="J568" s="2"/>
      <c r="K568" s="2"/>
      <c r="L568" s="2"/>
      <c r="M568" s="2"/>
      <c r="N568" s="1"/>
      <c r="O568" s="1"/>
      <c r="P568" s="2"/>
      <c r="Q568" s="1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2"/>
      <c r="AN568" s="1"/>
      <c r="AO568" s="1"/>
      <c r="AP568" s="1"/>
      <c r="AQ568" s="1"/>
      <c r="AR568" s="1"/>
      <c r="AS568" s="1"/>
      <c r="AT568" s="1"/>
      <c r="AU568" s="74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7.25" customHeight="1" x14ac:dyDescent="0.3">
      <c r="A569" s="100"/>
      <c r="B569" s="2"/>
      <c r="C569" s="85"/>
      <c r="D569" s="2"/>
      <c r="E569" s="37"/>
      <c r="F569" s="55"/>
      <c r="G569" s="1"/>
      <c r="H569" s="2"/>
      <c r="I569" s="1"/>
      <c r="J569" s="2"/>
      <c r="K569" s="2"/>
      <c r="L569" s="2"/>
      <c r="M569" s="2"/>
      <c r="N569" s="1"/>
      <c r="O569" s="1"/>
      <c r="P569" s="2"/>
      <c r="Q569" s="1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2"/>
      <c r="AN569" s="1"/>
      <c r="AO569" s="1"/>
      <c r="AP569" s="1"/>
      <c r="AQ569" s="1"/>
      <c r="AR569" s="1"/>
      <c r="AS569" s="1"/>
      <c r="AT569" s="1"/>
      <c r="AU569" s="74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7.25" customHeight="1" x14ac:dyDescent="0.3">
      <c r="A570" s="100"/>
      <c r="B570" s="2"/>
      <c r="C570" s="85"/>
      <c r="D570" s="2"/>
      <c r="E570" s="37"/>
      <c r="F570" s="55"/>
      <c r="G570" s="1"/>
      <c r="H570" s="2"/>
      <c r="I570" s="1"/>
      <c r="J570" s="2"/>
      <c r="K570" s="2"/>
      <c r="L570" s="2"/>
      <c r="M570" s="2"/>
      <c r="N570" s="1"/>
      <c r="O570" s="1"/>
      <c r="P570" s="2"/>
      <c r="Q570" s="1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2"/>
      <c r="AN570" s="1"/>
      <c r="AO570" s="1"/>
      <c r="AP570" s="1"/>
      <c r="AQ570" s="1"/>
      <c r="AR570" s="1"/>
      <c r="AS570" s="1"/>
      <c r="AT570" s="1"/>
      <c r="AU570" s="74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7.25" customHeight="1" x14ac:dyDescent="0.3">
      <c r="A571" s="100"/>
      <c r="B571" s="2"/>
      <c r="C571" s="85"/>
      <c r="D571" s="2"/>
      <c r="E571" s="37"/>
      <c r="F571" s="55"/>
      <c r="G571" s="1"/>
      <c r="H571" s="2"/>
      <c r="I571" s="1"/>
      <c r="J571" s="2"/>
      <c r="K571" s="2"/>
      <c r="L571" s="2"/>
      <c r="M571" s="2"/>
      <c r="N571" s="1"/>
      <c r="O571" s="1"/>
      <c r="P571" s="2"/>
      <c r="Q571" s="1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2"/>
      <c r="AN571" s="1"/>
      <c r="AO571" s="1"/>
      <c r="AP571" s="1"/>
      <c r="AQ571" s="1"/>
      <c r="AR571" s="1"/>
      <c r="AS571" s="1"/>
      <c r="AT571" s="1"/>
      <c r="AU571" s="74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7.25" customHeight="1" x14ac:dyDescent="0.3">
      <c r="A572" s="100"/>
      <c r="B572" s="2"/>
      <c r="C572" s="85"/>
      <c r="D572" s="2"/>
      <c r="E572" s="37"/>
      <c r="F572" s="55"/>
      <c r="G572" s="1"/>
      <c r="H572" s="2"/>
      <c r="I572" s="1"/>
      <c r="J572" s="2"/>
      <c r="K572" s="2"/>
      <c r="L572" s="2"/>
      <c r="M572" s="2"/>
      <c r="N572" s="1"/>
      <c r="O572" s="1"/>
      <c r="P572" s="2"/>
      <c r="Q572" s="1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2"/>
      <c r="AN572" s="1"/>
      <c r="AO572" s="1"/>
      <c r="AP572" s="1"/>
      <c r="AQ572" s="1"/>
      <c r="AR572" s="1"/>
      <c r="AS572" s="1"/>
      <c r="AT572" s="1"/>
      <c r="AU572" s="74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7.25" customHeight="1" x14ac:dyDescent="0.3">
      <c r="A573" s="100"/>
      <c r="B573" s="2"/>
      <c r="C573" s="85"/>
      <c r="D573" s="2"/>
      <c r="E573" s="37"/>
      <c r="F573" s="55"/>
      <c r="G573" s="1"/>
      <c r="H573" s="2"/>
      <c r="I573" s="1"/>
      <c r="J573" s="2"/>
      <c r="K573" s="2"/>
      <c r="L573" s="2"/>
      <c r="M573" s="2"/>
      <c r="N573" s="1"/>
      <c r="O573" s="1"/>
      <c r="P573" s="2"/>
      <c r="Q573" s="1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2"/>
      <c r="AN573" s="1"/>
      <c r="AO573" s="1"/>
      <c r="AP573" s="1"/>
      <c r="AQ573" s="1"/>
      <c r="AR573" s="1"/>
      <c r="AS573" s="1"/>
      <c r="AT573" s="1"/>
      <c r="AU573" s="74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7.25" customHeight="1" x14ac:dyDescent="0.3">
      <c r="A574" s="100"/>
      <c r="B574" s="2"/>
      <c r="C574" s="85"/>
      <c r="D574" s="2"/>
      <c r="E574" s="37"/>
      <c r="F574" s="55"/>
      <c r="G574" s="1"/>
      <c r="H574" s="2"/>
      <c r="I574" s="1"/>
      <c r="J574" s="2"/>
      <c r="K574" s="2"/>
      <c r="L574" s="2"/>
      <c r="M574" s="2"/>
      <c r="N574" s="1"/>
      <c r="O574" s="1"/>
      <c r="P574" s="2"/>
      <c r="Q574" s="1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2"/>
      <c r="AN574" s="1"/>
      <c r="AO574" s="1"/>
      <c r="AP574" s="1"/>
      <c r="AQ574" s="1"/>
      <c r="AR574" s="1"/>
      <c r="AS574" s="1"/>
      <c r="AT574" s="1"/>
      <c r="AU574" s="74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7.25" customHeight="1" x14ac:dyDescent="0.3">
      <c r="A575" s="100"/>
      <c r="B575" s="2"/>
      <c r="C575" s="85"/>
      <c r="D575" s="2"/>
      <c r="E575" s="37"/>
      <c r="F575" s="55"/>
      <c r="G575" s="1"/>
      <c r="H575" s="2"/>
      <c r="I575" s="1"/>
      <c r="J575" s="2"/>
      <c r="K575" s="2"/>
      <c r="L575" s="2"/>
      <c r="M575" s="2"/>
      <c r="N575" s="1"/>
      <c r="O575" s="1"/>
      <c r="P575" s="2"/>
      <c r="Q575" s="1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2"/>
      <c r="AN575" s="1"/>
      <c r="AO575" s="1"/>
      <c r="AP575" s="1"/>
      <c r="AQ575" s="1"/>
      <c r="AR575" s="1"/>
      <c r="AS575" s="1"/>
      <c r="AT575" s="1"/>
      <c r="AU575" s="74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7.25" customHeight="1" x14ac:dyDescent="0.3">
      <c r="A576" s="100"/>
      <c r="B576" s="2"/>
      <c r="C576" s="85"/>
      <c r="D576" s="2"/>
      <c r="E576" s="37"/>
      <c r="F576" s="55"/>
      <c r="G576" s="1"/>
      <c r="H576" s="2"/>
      <c r="I576" s="1"/>
      <c r="J576" s="2"/>
      <c r="K576" s="2"/>
      <c r="L576" s="2"/>
      <c r="M576" s="2"/>
      <c r="N576" s="1"/>
      <c r="O576" s="1"/>
      <c r="P576" s="2"/>
      <c r="Q576" s="1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2"/>
      <c r="AN576" s="1"/>
      <c r="AO576" s="1"/>
      <c r="AP576" s="1"/>
      <c r="AQ576" s="1"/>
      <c r="AR576" s="1"/>
      <c r="AS576" s="1"/>
      <c r="AT576" s="1"/>
      <c r="AU576" s="74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7.25" customHeight="1" x14ac:dyDescent="0.3">
      <c r="A577" s="100"/>
      <c r="B577" s="2"/>
      <c r="C577" s="85"/>
      <c r="D577" s="2"/>
      <c r="E577" s="37"/>
      <c r="F577" s="55"/>
      <c r="G577" s="1"/>
      <c r="H577" s="2"/>
      <c r="I577" s="1"/>
      <c r="J577" s="2"/>
      <c r="K577" s="2"/>
      <c r="L577" s="2"/>
      <c r="M577" s="2"/>
      <c r="N577" s="1"/>
      <c r="O577" s="1"/>
      <c r="P577" s="2"/>
      <c r="Q577" s="1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2"/>
      <c r="AN577" s="1"/>
      <c r="AO577" s="1"/>
      <c r="AP577" s="1"/>
      <c r="AQ577" s="1"/>
      <c r="AR577" s="1"/>
      <c r="AS577" s="1"/>
      <c r="AT577" s="1"/>
      <c r="AU577" s="74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7.25" customHeight="1" x14ac:dyDescent="0.3">
      <c r="A578" s="100"/>
      <c r="B578" s="2"/>
      <c r="C578" s="85"/>
      <c r="D578" s="2"/>
      <c r="E578" s="37"/>
      <c r="F578" s="55"/>
      <c r="G578" s="1"/>
      <c r="H578" s="2"/>
      <c r="I578" s="1"/>
      <c r="J578" s="2"/>
      <c r="K578" s="2"/>
      <c r="L578" s="2"/>
      <c r="M578" s="2"/>
      <c r="N578" s="1"/>
      <c r="O578" s="1"/>
      <c r="P578" s="2"/>
      <c r="Q578" s="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2"/>
      <c r="AN578" s="1"/>
      <c r="AO578" s="1"/>
      <c r="AP578" s="1"/>
      <c r="AQ578" s="1"/>
      <c r="AR578" s="1"/>
      <c r="AS578" s="1"/>
      <c r="AT578" s="1"/>
      <c r="AU578" s="74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7.25" customHeight="1" x14ac:dyDescent="0.3">
      <c r="A579" s="100"/>
      <c r="B579" s="2"/>
      <c r="C579" s="85"/>
      <c r="D579" s="2"/>
      <c r="E579" s="37"/>
      <c r="F579" s="55"/>
      <c r="G579" s="1"/>
      <c r="H579" s="2"/>
      <c r="I579" s="1"/>
      <c r="J579" s="2"/>
      <c r="K579" s="2"/>
      <c r="L579" s="2"/>
      <c r="M579" s="2"/>
      <c r="N579" s="1"/>
      <c r="O579" s="1"/>
      <c r="P579" s="2"/>
      <c r="Q579" s="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2"/>
      <c r="AN579" s="1"/>
      <c r="AO579" s="1"/>
      <c r="AP579" s="1"/>
      <c r="AQ579" s="1"/>
      <c r="AR579" s="1"/>
      <c r="AS579" s="1"/>
      <c r="AT579" s="1"/>
      <c r="AU579" s="74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7.25" customHeight="1" x14ac:dyDescent="0.3">
      <c r="A580" s="100"/>
      <c r="B580" s="2"/>
      <c r="C580" s="85"/>
      <c r="D580" s="2"/>
      <c r="E580" s="37"/>
      <c r="F580" s="55"/>
      <c r="G580" s="1"/>
      <c r="H580" s="2"/>
      <c r="I580" s="1"/>
      <c r="J580" s="2"/>
      <c r="K580" s="2"/>
      <c r="L580" s="2"/>
      <c r="M580" s="2"/>
      <c r="N580" s="1"/>
      <c r="O580" s="1"/>
      <c r="P580" s="2"/>
      <c r="Q580" s="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2"/>
      <c r="AN580" s="1"/>
      <c r="AO580" s="1"/>
      <c r="AP580" s="1"/>
      <c r="AQ580" s="1"/>
      <c r="AR580" s="1"/>
      <c r="AS580" s="1"/>
      <c r="AT580" s="1"/>
      <c r="AU580" s="74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7.25" customHeight="1" x14ac:dyDescent="0.3">
      <c r="A581" s="100"/>
      <c r="B581" s="2"/>
      <c r="C581" s="85"/>
      <c r="D581" s="2"/>
      <c r="E581" s="37"/>
      <c r="F581" s="55"/>
      <c r="G581" s="1"/>
      <c r="H581" s="2"/>
      <c r="I581" s="1"/>
      <c r="J581" s="2"/>
      <c r="K581" s="2"/>
      <c r="L581" s="2"/>
      <c r="M581" s="2"/>
      <c r="N581" s="1"/>
      <c r="O581" s="1"/>
      <c r="P581" s="2"/>
      <c r="Q581" s="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2"/>
      <c r="AN581" s="1"/>
      <c r="AO581" s="1"/>
      <c r="AP581" s="1"/>
      <c r="AQ581" s="1"/>
      <c r="AR581" s="1"/>
      <c r="AS581" s="1"/>
      <c r="AT581" s="1"/>
      <c r="AU581" s="74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7.25" customHeight="1" x14ac:dyDescent="0.3">
      <c r="A582" s="100"/>
      <c r="B582" s="2"/>
      <c r="C582" s="85"/>
      <c r="D582" s="2"/>
      <c r="E582" s="37"/>
      <c r="F582" s="55"/>
      <c r="G582" s="1"/>
      <c r="H582" s="2"/>
      <c r="I582" s="1"/>
      <c r="J582" s="2"/>
      <c r="K582" s="2"/>
      <c r="L582" s="2"/>
      <c r="M582" s="2"/>
      <c r="N582" s="1"/>
      <c r="O582" s="1"/>
      <c r="P582" s="2"/>
      <c r="Q582" s="1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2"/>
      <c r="AN582" s="1"/>
      <c r="AO582" s="1"/>
      <c r="AP582" s="1"/>
      <c r="AQ582" s="1"/>
      <c r="AR582" s="1"/>
      <c r="AS582" s="1"/>
      <c r="AT582" s="1"/>
      <c r="AU582" s="74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7.25" customHeight="1" x14ac:dyDescent="0.3">
      <c r="A583" s="100"/>
      <c r="B583" s="2"/>
      <c r="C583" s="85"/>
      <c r="D583" s="2"/>
      <c r="E583" s="37"/>
      <c r="F583" s="55"/>
      <c r="G583" s="1"/>
      <c r="H583" s="2"/>
      <c r="I583" s="1"/>
      <c r="J583" s="2"/>
      <c r="K583" s="2"/>
      <c r="L583" s="2"/>
      <c r="M583" s="2"/>
      <c r="N583" s="1"/>
      <c r="O583" s="1"/>
      <c r="P583" s="2"/>
      <c r="Q583" s="1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2"/>
      <c r="AN583" s="1"/>
      <c r="AO583" s="1"/>
      <c r="AP583" s="1"/>
      <c r="AQ583" s="1"/>
      <c r="AR583" s="1"/>
      <c r="AS583" s="1"/>
      <c r="AT583" s="1"/>
      <c r="AU583" s="74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7.25" customHeight="1" x14ac:dyDescent="0.3">
      <c r="A584" s="100"/>
      <c r="B584" s="2"/>
      <c r="C584" s="85"/>
      <c r="D584" s="2"/>
      <c r="E584" s="37"/>
      <c r="F584" s="55"/>
      <c r="G584" s="1"/>
      <c r="H584" s="2"/>
      <c r="I584" s="1"/>
      <c r="J584" s="2"/>
      <c r="K584" s="2"/>
      <c r="L584" s="2"/>
      <c r="M584" s="2"/>
      <c r="N584" s="1"/>
      <c r="O584" s="1"/>
      <c r="P584" s="2"/>
      <c r="Q584" s="1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2"/>
      <c r="AN584" s="1"/>
      <c r="AO584" s="1"/>
      <c r="AP584" s="1"/>
      <c r="AQ584" s="1"/>
      <c r="AR584" s="1"/>
      <c r="AS584" s="1"/>
      <c r="AT584" s="1"/>
      <c r="AU584" s="74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7.25" customHeight="1" x14ac:dyDescent="0.3">
      <c r="A585" s="100"/>
      <c r="B585" s="2"/>
      <c r="C585" s="85"/>
      <c r="D585" s="2"/>
      <c r="E585" s="37"/>
      <c r="F585" s="55"/>
      <c r="G585" s="1"/>
      <c r="H585" s="2"/>
      <c r="I585" s="1"/>
      <c r="J585" s="2"/>
      <c r="K585" s="2"/>
      <c r="L585" s="2"/>
      <c r="M585" s="2"/>
      <c r="N585" s="1"/>
      <c r="O585" s="1"/>
      <c r="P585" s="2"/>
      <c r="Q585" s="1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2"/>
      <c r="AN585" s="1"/>
      <c r="AO585" s="1"/>
      <c r="AP585" s="1"/>
      <c r="AQ585" s="1"/>
      <c r="AR585" s="1"/>
      <c r="AS585" s="1"/>
      <c r="AT585" s="1"/>
      <c r="AU585" s="74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7.25" customHeight="1" x14ac:dyDescent="0.3">
      <c r="A586" s="100"/>
      <c r="B586" s="2"/>
      <c r="C586" s="85"/>
      <c r="D586" s="2"/>
      <c r="E586" s="37"/>
      <c r="F586" s="55"/>
      <c r="G586" s="1"/>
      <c r="H586" s="2"/>
      <c r="I586" s="1"/>
      <c r="J586" s="2"/>
      <c r="K586" s="2"/>
      <c r="L586" s="2"/>
      <c r="M586" s="2"/>
      <c r="N586" s="1"/>
      <c r="O586" s="1"/>
      <c r="P586" s="2"/>
      <c r="Q586" s="1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2"/>
      <c r="AN586" s="1"/>
      <c r="AO586" s="1"/>
      <c r="AP586" s="1"/>
      <c r="AQ586" s="1"/>
      <c r="AR586" s="1"/>
      <c r="AS586" s="1"/>
      <c r="AT586" s="1"/>
      <c r="AU586" s="74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7.25" customHeight="1" x14ac:dyDescent="0.3">
      <c r="A587" s="100"/>
      <c r="B587" s="2"/>
      <c r="C587" s="85"/>
      <c r="D587" s="2"/>
      <c r="E587" s="37"/>
      <c r="F587" s="55"/>
      <c r="G587" s="1"/>
      <c r="H587" s="2"/>
      <c r="I587" s="1"/>
      <c r="J587" s="2"/>
      <c r="K587" s="2"/>
      <c r="L587" s="2"/>
      <c r="M587" s="2"/>
      <c r="N587" s="1"/>
      <c r="O587" s="1"/>
      <c r="P587" s="2"/>
      <c r="Q587" s="1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2"/>
      <c r="AN587" s="1"/>
      <c r="AO587" s="1"/>
      <c r="AP587" s="1"/>
      <c r="AQ587" s="1"/>
      <c r="AR587" s="1"/>
      <c r="AS587" s="1"/>
      <c r="AT587" s="1"/>
      <c r="AU587" s="74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7.25" customHeight="1" x14ac:dyDescent="0.3">
      <c r="A588" s="100"/>
      <c r="B588" s="2"/>
      <c r="C588" s="85"/>
      <c r="D588" s="2"/>
      <c r="E588" s="37"/>
      <c r="F588" s="55"/>
      <c r="G588" s="1"/>
      <c r="H588" s="2"/>
      <c r="I588" s="1"/>
      <c r="J588" s="2"/>
      <c r="K588" s="2"/>
      <c r="L588" s="2"/>
      <c r="M588" s="2"/>
      <c r="N588" s="1"/>
      <c r="O588" s="1"/>
      <c r="P588" s="2"/>
      <c r="Q588" s="1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2"/>
      <c r="AN588" s="1"/>
      <c r="AO588" s="1"/>
      <c r="AP588" s="1"/>
      <c r="AQ588" s="1"/>
      <c r="AR588" s="1"/>
      <c r="AS588" s="1"/>
      <c r="AT588" s="1"/>
      <c r="AU588" s="74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7.25" customHeight="1" x14ac:dyDescent="0.3">
      <c r="A589" s="100"/>
      <c r="B589" s="2"/>
      <c r="C589" s="85"/>
      <c r="D589" s="2"/>
      <c r="E589" s="37"/>
      <c r="F589" s="55"/>
      <c r="G589" s="1"/>
      <c r="H589" s="2"/>
      <c r="I589" s="1"/>
      <c r="J589" s="2"/>
      <c r="K589" s="2"/>
      <c r="L589" s="2"/>
      <c r="M589" s="2"/>
      <c r="N589" s="1"/>
      <c r="O589" s="1"/>
      <c r="P589" s="2"/>
      <c r="Q589" s="1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2"/>
      <c r="AN589" s="1"/>
      <c r="AO589" s="1"/>
      <c r="AP589" s="1"/>
      <c r="AQ589" s="1"/>
      <c r="AR589" s="1"/>
      <c r="AS589" s="1"/>
      <c r="AT589" s="1"/>
      <c r="AU589" s="74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7.25" customHeight="1" x14ac:dyDescent="0.3">
      <c r="A590" s="100"/>
      <c r="B590" s="2"/>
      <c r="C590" s="85"/>
      <c r="D590" s="2"/>
      <c r="E590" s="37"/>
      <c r="F590" s="55"/>
      <c r="G590" s="1"/>
      <c r="H590" s="2"/>
      <c r="I590" s="1"/>
      <c r="J590" s="2"/>
      <c r="K590" s="2"/>
      <c r="L590" s="2"/>
      <c r="M590" s="2"/>
      <c r="N590" s="1"/>
      <c r="O590" s="1"/>
      <c r="P590" s="2"/>
      <c r="Q590" s="1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2"/>
      <c r="AN590" s="1"/>
      <c r="AO590" s="1"/>
      <c r="AP590" s="1"/>
      <c r="AQ590" s="1"/>
      <c r="AR590" s="1"/>
      <c r="AS590" s="1"/>
      <c r="AT590" s="1"/>
      <c r="AU590" s="74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7.25" customHeight="1" x14ac:dyDescent="0.3">
      <c r="A591" s="100"/>
      <c r="B591" s="2"/>
      <c r="C591" s="85"/>
      <c r="D591" s="2"/>
      <c r="E591" s="37"/>
      <c r="F591" s="55"/>
      <c r="G591" s="1"/>
      <c r="H591" s="2"/>
      <c r="I591" s="1"/>
      <c r="J591" s="2"/>
      <c r="K591" s="2"/>
      <c r="L591" s="2"/>
      <c r="M591" s="2"/>
      <c r="N591" s="1"/>
      <c r="O591" s="1"/>
      <c r="P591" s="2"/>
      <c r="Q591" s="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2"/>
      <c r="AN591" s="1"/>
      <c r="AO591" s="1"/>
      <c r="AP591" s="1"/>
      <c r="AQ591" s="1"/>
      <c r="AR591" s="1"/>
      <c r="AS591" s="1"/>
      <c r="AT591" s="1"/>
      <c r="AU591" s="74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7.25" customHeight="1" x14ac:dyDescent="0.3">
      <c r="A592" s="100"/>
      <c r="B592" s="2"/>
      <c r="C592" s="85"/>
      <c r="D592" s="2"/>
      <c r="E592" s="37"/>
      <c r="F592" s="55"/>
      <c r="G592" s="1"/>
      <c r="H592" s="2"/>
      <c r="I592" s="1"/>
      <c r="J592" s="2"/>
      <c r="K592" s="2"/>
      <c r="L592" s="2"/>
      <c r="M592" s="2"/>
      <c r="N592" s="1"/>
      <c r="O592" s="1"/>
      <c r="P592" s="2"/>
      <c r="Q592" s="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2"/>
      <c r="AN592" s="1"/>
      <c r="AO592" s="1"/>
      <c r="AP592" s="1"/>
      <c r="AQ592" s="1"/>
      <c r="AR592" s="1"/>
      <c r="AS592" s="1"/>
      <c r="AT592" s="1"/>
      <c r="AU592" s="74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7.25" customHeight="1" x14ac:dyDescent="0.3">
      <c r="A593" s="100"/>
      <c r="B593" s="2"/>
      <c r="C593" s="85"/>
      <c r="D593" s="2"/>
      <c r="E593" s="37"/>
      <c r="F593" s="55"/>
      <c r="G593" s="1"/>
      <c r="H593" s="2"/>
      <c r="I593" s="1"/>
      <c r="J593" s="2"/>
      <c r="K593" s="2"/>
      <c r="L593" s="2"/>
      <c r="M593" s="2"/>
      <c r="N593" s="1"/>
      <c r="O593" s="1"/>
      <c r="P593" s="2"/>
      <c r="Q593" s="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2"/>
      <c r="AN593" s="1"/>
      <c r="AO593" s="1"/>
      <c r="AP593" s="1"/>
      <c r="AQ593" s="1"/>
      <c r="AR593" s="1"/>
      <c r="AS593" s="1"/>
      <c r="AT593" s="1"/>
      <c r="AU593" s="74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7.25" customHeight="1" x14ac:dyDescent="0.3">
      <c r="A594" s="100"/>
      <c r="B594" s="2"/>
      <c r="C594" s="85"/>
      <c r="D594" s="2"/>
      <c r="E594" s="37"/>
      <c r="F594" s="55"/>
      <c r="G594" s="1"/>
      <c r="H594" s="2"/>
      <c r="I594" s="1"/>
      <c r="J594" s="2"/>
      <c r="K594" s="2"/>
      <c r="L594" s="2"/>
      <c r="M594" s="2"/>
      <c r="N594" s="1"/>
      <c r="O594" s="1"/>
      <c r="P594" s="2"/>
      <c r="Q594" s="1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2"/>
      <c r="AN594" s="1"/>
      <c r="AO594" s="1"/>
      <c r="AP594" s="1"/>
      <c r="AQ594" s="1"/>
      <c r="AR594" s="1"/>
      <c r="AS594" s="1"/>
      <c r="AT594" s="1"/>
      <c r="AU594" s="74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7.25" customHeight="1" x14ac:dyDescent="0.3">
      <c r="A595" s="100"/>
      <c r="B595" s="2"/>
      <c r="C595" s="85"/>
      <c r="D595" s="2"/>
      <c r="E595" s="37"/>
      <c r="F595" s="55"/>
      <c r="G595" s="1"/>
      <c r="H595" s="2"/>
      <c r="I595" s="1"/>
      <c r="J595" s="2"/>
      <c r="K595" s="2"/>
      <c r="L595" s="2"/>
      <c r="M595" s="2"/>
      <c r="N595" s="1"/>
      <c r="O595" s="1"/>
      <c r="P595" s="2"/>
      <c r="Q595" s="1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2"/>
      <c r="AN595" s="1"/>
      <c r="AO595" s="1"/>
      <c r="AP595" s="1"/>
      <c r="AQ595" s="1"/>
      <c r="AR595" s="1"/>
      <c r="AS595" s="1"/>
      <c r="AT595" s="1"/>
      <c r="AU595" s="74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7.25" customHeight="1" x14ac:dyDescent="0.3">
      <c r="A596" s="100"/>
      <c r="B596" s="2"/>
      <c r="C596" s="85"/>
      <c r="D596" s="2"/>
      <c r="E596" s="37"/>
      <c r="F596" s="55"/>
      <c r="G596" s="1"/>
      <c r="H596" s="2"/>
      <c r="I596" s="1"/>
      <c r="J596" s="2"/>
      <c r="K596" s="2"/>
      <c r="L596" s="2"/>
      <c r="M596" s="2"/>
      <c r="N596" s="1"/>
      <c r="O596" s="1"/>
      <c r="P596" s="2"/>
      <c r="Q596" s="1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2"/>
      <c r="AN596" s="1"/>
      <c r="AO596" s="1"/>
      <c r="AP596" s="1"/>
      <c r="AQ596" s="1"/>
      <c r="AR596" s="1"/>
      <c r="AS596" s="1"/>
      <c r="AT596" s="1"/>
      <c r="AU596" s="74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17.25" customHeight="1" x14ac:dyDescent="0.3">
      <c r="A597" s="100"/>
      <c r="B597" s="2"/>
      <c r="C597" s="85"/>
      <c r="D597" s="2"/>
      <c r="E597" s="37"/>
      <c r="F597" s="55"/>
      <c r="G597" s="1"/>
      <c r="H597" s="2"/>
      <c r="I597" s="1"/>
      <c r="J597" s="2"/>
      <c r="K597" s="2"/>
      <c r="L597" s="2"/>
      <c r="M597" s="2"/>
      <c r="N597" s="1"/>
      <c r="O597" s="1"/>
      <c r="P597" s="2"/>
      <c r="Q597" s="1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2"/>
      <c r="AN597" s="1"/>
      <c r="AO597" s="1"/>
      <c r="AP597" s="1"/>
      <c r="AQ597" s="1"/>
      <c r="AR597" s="1"/>
      <c r="AS597" s="1"/>
      <c r="AT597" s="1"/>
      <c r="AU597" s="74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  <row r="598" spans="1:66" ht="17.25" customHeight="1" x14ac:dyDescent="0.3">
      <c r="A598" s="100"/>
      <c r="B598" s="2"/>
      <c r="C598" s="85"/>
      <c r="D598" s="2"/>
      <c r="E598" s="37"/>
      <c r="F598" s="55"/>
      <c r="G598" s="1"/>
      <c r="H598" s="2"/>
      <c r="I598" s="1"/>
      <c r="J598" s="2"/>
      <c r="K598" s="2"/>
      <c r="L598" s="2"/>
      <c r="M598" s="2"/>
      <c r="N598" s="1"/>
      <c r="O598" s="1"/>
      <c r="P598" s="2"/>
      <c r="Q598" s="1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2"/>
      <c r="AN598" s="1"/>
      <c r="AO598" s="1"/>
      <c r="AP598" s="1"/>
      <c r="AQ598" s="1"/>
      <c r="AR598" s="1"/>
      <c r="AS598" s="1"/>
      <c r="AT598" s="1"/>
      <c r="AU598" s="74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</row>
    <row r="599" spans="1:66" ht="17.25" customHeight="1" x14ac:dyDescent="0.3">
      <c r="A599" s="100"/>
      <c r="B599" s="2"/>
      <c r="C599" s="85"/>
      <c r="D599" s="2"/>
      <c r="E599" s="37"/>
      <c r="F599" s="55"/>
      <c r="G599" s="1"/>
      <c r="H599" s="2"/>
      <c r="I599" s="1"/>
      <c r="J599" s="2"/>
      <c r="K599" s="2"/>
      <c r="L599" s="2"/>
      <c r="M599" s="2"/>
      <c r="N599" s="1"/>
      <c r="O599" s="1"/>
      <c r="P599" s="2"/>
      <c r="Q599" s="1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2"/>
      <c r="AN599" s="1"/>
      <c r="AO599" s="1"/>
      <c r="AP599" s="1"/>
      <c r="AQ599" s="1"/>
      <c r="AR599" s="1"/>
      <c r="AS599" s="1"/>
      <c r="AT599" s="1"/>
      <c r="AU599" s="74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</row>
    <row r="600" spans="1:66" ht="17.25" customHeight="1" x14ac:dyDescent="0.3">
      <c r="A600" s="100"/>
      <c r="B600" s="2"/>
      <c r="C600" s="85"/>
      <c r="D600" s="2"/>
      <c r="E600" s="37"/>
      <c r="F600" s="55"/>
      <c r="G600" s="1"/>
      <c r="H600" s="2"/>
      <c r="I600" s="1"/>
      <c r="J600" s="2"/>
      <c r="K600" s="2"/>
      <c r="L600" s="2"/>
      <c r="M600" s="2"/>
      <c r="N600" s="1"/>
      <c r="O600" s="1"/>
      <c r="P600" s="2"/>
      <c r="Q600" s="1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2"/>
      <c r="AN600" s="1"/>
      <c r="AO600" s="1"/>
      <c r="AP600" s="1"/>
      <c r="AQ600" s="1"/>
      <c r="AR600" s="1"/>
      <c r="AS600" s="1"/>
      <c r="AT600" s="1"/>
      <c r="AU600" s="74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</row>
    <row r="601" spans="1:66" ht="17.25" customHeight="1" x14ac:dyDescent="0.3">
      <c r="A601" s="100"/>
      <c r="B601" s="2"/>
      <c r="C601" s="85"/>
      <c r="D601" s="2"/>
      <c r="E601" s="37"/>
      <c r="F601" s="55"/>
      <c r="G601" s="1"/>
      <c r="H601" s="2"/>
      <c r="I601" s="1"/>
      <c r="J601" s="2"/>
      <c r="K601" s="2"/>
      <c r="L601" s="2"/>
      <c r="M601" s="2"/>
      <c r="N601" s="1"/>
      <c r="O601" s="1"/>
      <c r="P601" s="2"/>
      <c r="Q601" s="1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2"/>
      <c r="AN601" s="1"/>
      <c r="AO601" s="1"/>
      <c r="AP601" s="1"/>
      <c r="AQ601" s="1"/>
      <c r="AR601" s="1"/>
      <c r="AS601" s="1"/>
      <c r="AT601" s="1"/>
      <c r="AU601" s="74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</row>
    <row r="602" spans="1:66" ht="17.25" customHeight="1" x14ac:dyDescent="0.3">
      <c r="A602" s="100"/>
      <c r="B602" s="2"/>
      <c r="C602" s="85"/>
      <c r="D602" s="2"/>
      <c r="E602" s="37"/>
      <c r="F602" s="55"/>
      <c r="G602" s="1"/>
      <c r="H602" s="2"/>
      <c r="I602" s="1"/>
      <c r="J602" s="2"/>
      <c r="K602" s="2"/>
      <c r="L602" s="2"/>
      <c r="M602" s="2"/>
      <c r="N602" s="1"/>
      <c r="O602" s="1"/>
      <c r="P602" s="2"/>
      <c r="Q602" s="1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2"/>
      <c r="AN602" s="1"/>
      <c r="AO602" s="1"/>
      <c r="AP602" s="1"/>
      <c r="AQ602" s="1"/>
      <c r="AR602" s="1"/>
      <c r="AS602" s="1"/>
      <c r="AT602" s="1"/>
      <c r="AU602" s="74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</row>
    <row r="603" spans="1:66" ht="17.25" customHeight="1" x14ac:dyDescent="0.3">
      <c r="A603" s="100"/>
      <c r="B603" s="2"/>
      <c r="C603" s="85"/>
      <c r="D603" s="2"/>
      <c r="E603" s="37"/>
      <c r="F603" s="55"/>
      <c r="G603" s="1"/>
      <c r="H603" s="2"/>
      <c r="I603" s="1"/>
      <c r="J603" s="2"/>
      <c r="K603" s="2"/>
      <c r="L603" s="2"/>
      <c r="M603" s="2"/>
      <c r="N603" s="1"/>
      <c r="O603" s="1"/>
      <c r="P603" s="2"/>
      <c r="Q603" s="1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2"/>
      <c r="AN603" s="1"/>
      <c r="AO603" s="1"/>
      <c r="AP603" s="1"/>
      <c r="AQ603" s="1"/>
      <c r="AR603" s="1"/>
      <c r="AS603" s="1"/>
      <c r="AT603" s="1"/>
      <c r="AU603" s="74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</row>
    <row r="604" spans="1:66" ht="17.25" customHeight="1" x14ac:dyDescent="0.3">
      <c r="A604" s="100"/>
      <c r="B604" s="2"/>
      <c r="C604" s="85"/>
      <c r="D604" s="2"/>
      <c r="E604" s="37"/>
      <c r="F604" s="55"/>
      <c r="G604" s="1"/>
      <c r="H604" s="2"/>
      <c r="I604" s="1"/>
      <c r="J604" s="2"/>
      <c r="K604" s="2"/>
      <c r="L604" s="2"/>
      <c r="M604" s="2"/>
      <c r="N604" s="1"/>
      <c r="O604" s="1"/>
      <c r="P604" s="2"/>
      <c r="Q604" s="1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2"/>
      <c r="AN604" s="1"/>
      <c r="AO604" s="1"/>
      <c r="AP604" s="1"/>
      <c r="AQ604" s="1"/>
      <c r="AR604" s="1"/>
      <c r="AS604" s="1"/>
      <c r="AT604" s="1"/>
      <c r="AU604" s="74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</row>
    <row r="605" spans="1:66" ht="17.25" customHeight="1" x14ac:dyDescent="0.3">
      <c r="A605" s="100"/>
      <c r="B605" s="2"/>
      <c r="C605" s="85"/>
      <c r="D605" s="2"/>
      <c r="E605" s="37"/>
      <c r="F605" s="55"/>
      <c r="G605" s="1"/>
      <c r="H605" s="2"/>
      <c r="I605" s="1"/>
      <c r="J605" s="2"/>
      <c r="K605" s="2"/>
      <c r="L605" s="2"/>
      <c r="M605" s="2"/>
      <c r="N605" s="1"/>
      <c r="O605" s="1"/>
      <c r="P605" s="2"/>
      <c r="Q605" s="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2"/>
      <c r="AN605" s="1"/>
      <c r="AO605" s="1"/>
      <c r="AP605" s="1"/>
      <c r="AQ605" s="1"/>
      <c r="AR605" s="1"/>
      <c r="AS605" s="1"/>
      <c r="AT605" s="1"/>
      <c r="AU605" s="74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</row>
    <row r="606" spans="1:66" ht="17.25" customHeight="1" x14ac:dyDescent="0.3">
      <c r="A606" s="100"/>
      <c r="B606" s="2"/>
      <c r="C606" s="85"/>
      <c r="D606" s="2"/>
      <c r="E606" s="37"/>
      <c r="F606" s="55"/>
      <c r="G606" s="1"/>
      <c r="H606" s="2"/>
      <c r="I606" s="1"/>
      <c r="J606" s="2"/>
      <c r="K606" s="2"/>
      <c r="L606" s="2"/>
      <c r="M606" s="2"/>
      <c r="N606" s="1"/>
      <c r="O606" s="1"/>
      <c r="P606" s="2"/>
      <c r="Q606" s="1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2"/>
      <c r="AN606" s="1"/>
      <c r="AO606" s="1"/>
      <c r="AP606" s="1"/>
      <c r="AQ606" s="1"/>
      <c r="AR606" s="1"/>
      <c r="AS606" s="1"/>
      <c r="AT606" s="1"/>
      <c r="AU606" s="74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</row>
    <row r="607" spans="1:66" ht="17.25" customHeight="1" x14ac:dyDescent="0.3">
      <c r="A607" s="100"/>
      <c r="B607" s="2"/>
      <c r="C607" s="85"/>
      <c r="D607" s="2"/>
      <c r="E607" s="37"/>
      <c r="F607" s="55"/>
      <c r="G607" s="1"/>
      <c r="H607" s="2"/>
      <c r="I607" s="1"/>
      <c r="J607" s="2"/>
      <c r="K607" s="2"/>
      <c r="L607" s="2"/>
      <c r="M607" s="2"/>
      <c r="N607" s="1"/>
      <c r="O607" s="1"/>
      <c r="P607" s="2"/>
      <c r="Q607" s="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2"/>
      <c r="AN607" s="1"/>
      <c r="AO607" s="1"/>
      <c r="AP607" s="1"/>
      <c r="AQ607" s="1"/>
      <c r="AR607" s="1"/>
      <c r="AS607" s="1"/>
      <c r="AT607" s="1"/>
      <c r="AU607" s="74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</row>
    <row r="608" spans="1:66" ht="17.25" customHeight="1" x14ac:dyDescent="0.3">
      <c r="A608" s="100"/>
      <c r="B608" s="2"/>
      <c r="C608" s="85"/>
      <c r="D608" s="2"/>
      <c r="E608" s="37"/>
      <c r="F608" s="55"/>
      <c r="G608" s="1"/>
      <c r="H608" s="2"/>
      <c r="I608" s="1"/>
      <c r="J608" s="2"/>
      <c r="K608" s="2"/>
      <c r="L608" s="2"/>
      <c r="M608" s="2"/>
      <c r="N608" s="1"/>
      <c r="O608" s="1"/>
      <c r="P608" s="2"/>
      <c r="Q608" s="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2"/>
      <c r="AN608" s="1"/>
      <c r="AO608" s="1"/>
      <c r="AP608" s="1"/>
      <c r="AQ608" s="1"/>
      <c r="AR608" s="1"/>
      <c r="AS608" s="1"/>
      <c r="AT608" s="1"/>
      <c r="AU608" s="74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</row>
    <row r="609" spans="1:66" ht="17.25" customHeight="1" x14ac:dyDescent="0.3">
      <c r="A609" s="100"/>
      <c r="B609" s="2"/>
      <c r="C609" s="85"/>
      <c r="D609" s="2"/>
      <c r="E609" s="37"/>
      <c r="F609" s="55"/>
      <c r="G609" s="1"/>
      <c r="H609" s="2"/>
      <c r="I609" s="1"/>
      <c r="J609" s="2"/>
      <c r="K609" s="2"/>
      <c r="L609" s="2"/>
      <c r="M609" s="2"/>
      <c r="N609" s="1"/>
      <c r="O609" s="1"/>
      <c r="P609" s="2"/>
      <c r="Q609" s="1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2"/>
      <c r="AN609" s="1"/>
      <c r="AO609" s="1"/>
      <c r="AP609" s="1"/>
      <c r="AQ609" s="1"/>
      <c r="AR609" s="1"/>
      <c r="AS609" s="1"/>
      <c r="AT609" s="1"/>
      <c r="AU609" s="74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</row>
    <row r="610" spans="1:66" ht="17.25" customHeight="1" x14ac:dyDescent="0.3">
      <c r="A610" s="100"/>
      <c r="B610" s="2"/>
      <c r="C610" s="85"/>
      <c r="D610" s="2"/>
      <c r="E610" s="37"/>
      <c r="F610" s="55"/>
      <c r="G610" s="1"/>
      <c r="H610" s="2"/>
      <c r="I610" s="1"/>
      <c r="J610" s="2"/>
      <c r="K610" s="2"/>
      <c r="L610" s="2"/>
      <c r="M610" s="2"/>
      <c r="N610" s="1"/>
      <c r="O610" s="1"/>
      <c r="P610" s="2"/>
      <c r="Q610" s="1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2"/>
      <c r="AN610" s="1"/>
      <c r="AO610" s="1"/>
      <c r="AP610" s="1"/>
      <c r="AQ610" s="1"/>
      <c r="AR610" s="1"/>
      <c r="AS610" s="1"/>
      <c r="AT610" s="1"/>
      <c r="AU610" s="74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</row>
    <row r="611" spans="1:66" ht="17.25" customHeight="1" x14ac:dyDescent="0.3">
      <c r="A611" s="100"/>
      <c r="B611" s="2"/>
      <c r="C611" s="85"/>
      <c r="D611" s="2"/>
      <c r="E611" s="37"/>
      <c r="F611" s="55"/>
      <c r="G611" s="1"/>
      <c r="H611" s="2"/>
      <c r="I611" s="1"/>
      <c r="J611" s="2"/>
      <c r="K611" s="2"/>
      <c r="L611" s="2"/>
      <c r="M611" s="2"/>
      <c r="N611" s="1"/>
      <c r="O611" s="1"/>
      <c r="P611" s="2"/>
      <c r="Q611" s="1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2"/>
      <c r="AN611" s="1"/>
      <c r="AO611" s="1"/>
      <c r="AP611" s="1"/>
      <c r="AQ611" s="1"/>
      <c r="AR611" s="1"/>
      <c r="AS611" s="1"/>
      <c r="AT611" s="1"/>
      <c r="AU611" s="74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</row>
    <row r="612" spans="1:66" ht="17.25" customHeight="1" x14ac:dyDescent="0.3">
      <c r="A612" s="100"/>
      <c r="B612" s="2"/>
      <c r="C612" s="85"/>
      <c r="D612" s="2"/>
      <c r="E612" s="37"/>
      <c r="F612" s="55"/>
      <c r="G612" s="1"/>
      <c r="H612" s="2"/>
      <c r="I612" s="1"/>
      <c r="J612" s="2"/>
      <c r="K612" s="2"/>
      <c r="L612" s="2"/>
      <c r="M612" s="2"/>
      <c r="N612" s="1"/>
      <c r="O612" s="1"/>
      <c r="P612" s="2"/>
      <c r="Q612" s="1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2"/>
      <c r="AN612" s="1"/>
      <c r="AO612" s="1"/>
      <c r="AP612" s="1"/>
      <c r="AQ612" s="1"/>
      <c r="AR612" s="1"/>
      <c r="AS612" s="1"/>
      <c r="AT612" s="1"/>
      <c r="AU612" s="74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</row>
    <row r="613" spans="1:66" ht="17.25" customHeight="1" x14ac:dyDescent="0.3">
      <c r="A613" s="100"/>
      <c r="B613" s="2"/>
      <c r="C613" s="85"/>
      <c r="D613" s="2"/>
      <c r="E613" s="37"/>
      <c r="F613" s="55"/>
      <c r="G613" s="1"/>
      <c r="H613" s="2"/>
      <c r="I613" s="1"/>
      <c r="J613" s="2"/>
      <c r="K613" s="2"/>
      <c r="L613" s="2"/>
      <c r="M613" s="2"/>
      <c r="N613" s="1"/>
      <c r="O613" s="1"/>
      <c r="P613" s="2"/>
      <c r="Q613" s="1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2"/>
      <c r="AN613" s="1"/>
      <c r="AO613" s="1"/>
      <c r="AP613" s="1"/>
      <c r="AQ613" s="1"/>
      <c r="AR613" s="1"/>
      <c r="AS613" s="1"/>
      <c r="AT613" s="1"/>
      <c r="AU613" s="74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</row>
    <row r="614" spans="1:66" ht="17.25" customHeight="1" x14ac:dyDescent="0.3">
      <c r="A614" s="100"/>
      <c r="B614" s="2"/>
      <c r="C614" s="85"/>
      <c r="D614" s="2"/>
      <c r="E614" s="37"/>
      <c r="F614" s="55"/>
      <c r="G614" s="1"/>
      <c r="H614" s="2"/>
      <c r="I614" s="1"/>
      <c r="J614" s="2"/>
      <c r="K614" s="2"/>
      <c r="L614" s="2"/>
      <c r="M614" s="2"/>
      <c r="N614" s="1"/>
      <c r="O614" s="1"/>
      <c r="P614" s="2"/>
      <c r="Q614" s="1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2"/>
      <c r="AN614" s="1"/>
      <c r="AO614" s="1"/>
      <c r="AP614" s="1"/>
      <c r="AQ614" s="1"/>
      <c r="AR614" s="1"/>
      <c r="AS614" s="1"/>
      <c r="AT614" s="1"/>
      <c r="AU614" s="74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</row>
    <row r="615" spans="1:66" ht="17.25" customHeight="1" x14ac:dyDescent="0.3">
      <c r="A615" s="100"/>
      <c r="B615" s="2"/>
      <c r="C615" s="85"/>
      <c r="D615" s="2"/>
      <c r="E615" s="37"/>
      <c r="F615" s="55"/>
      <c r="G615" s="1"/>
      <c r="H615" s="2"/>
      <c r="I615" s="1"/>
      <c r="J615" s="2"/>
      <c r="K615" s="2"/>
      <c r="L615" s="2"/>
      <c r="M615" s="2"/>
      <c r="N615" s="1"/>
      <c r="O615" s="1"/>
      <c r="P615" s="2"/>
      <c r="Q615" s="1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2"/>
      <c r="AN615" s="1"/>
      <c r="AO615" s="1"/>
      <c r="AP615" s="1"/>
      <c r="AQ615" s="1"/>
      <c r="AR615" s="1"/>
      <c r="AS615" s="1"/>
      <c r="AT615" s="1"/>
      <c r="AU615" s="74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</row>
    <row r="616" spans="1:66" ht="17.25" customHeight="1" x14ac:dyDescent="0.3">
      <c r="A616" s="100"/>
      <c r="B616" s="2"/>
      <c r="C616" s="85"/>
      <c r="D616" s="2"/>
      <c r="E616" s="37"/>
      <c r="F616" s="55"/>
      <c r="G616" s="1"/>
      <c r="H616" s="2"/>
      <c r="I616" s="1"/>
      <c r="J616" s="2"/>
      <c r="K616" s="2"/>
      <c r="L616" s="2"/>
      <c r="M616" s="2"/>
      <c r="N616" s="1"/>
      <c r="O616" s="1"/>
      <c r="P616" s="2"/>
      <c r="Q616" s="1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2"/>
      <c r="AN616" s="1"/>
      <c r="AO616" s="1"/>
      <c r="AP616" s="1"/>
      <c r="AQ616" s="1"/>
      <c r="AR616" s="1"/>
      <c r="AS616" s="1"/>
      <c r="AT616" s="1"/>
      <c r="AU616" s="74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</row>
    <row r="617" spans="1:66" ht="17.25" customHeight="1" x14ac:dyDescent="0.3">
      <c r="A617" s="100"/>
      <c r="B617" s="2"/>
      <c r="C617" s="85"/>
      <c r="D617" s="2"/>
      <c r="E617" s="37"/>
      <c r="F617" s="55"/>
      <c r="G617" s="1"/>
      <c r="H617" s="2"/>
      <c r="I617" s="1"/>
      <c r="J617" s="2"/>
      <c r="K617" s="2"/>
      <c r="L617" s="2"/>
      <c r="M617" s="2"/>
      <c r="N617" s="1"/>
      <c r="O617" s="1"/>
      <c r="P617" s="2"/>
      <c r="Q617" s="1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2"/>
      <c r="AN617" s="1"/>
      <c r="AO617" s="1"/>
      <c r="AP617" s="1"/>
      <c r="AQ617" s="1"/>
      <c r="AR617" s="1"/>
      <c r="AS617" s="1"/>
      <c r="AT617" s="1"/>
      <c r="AU617" s="74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</row>
    <row r="618" spans="1:66" ht="17.25" customHeight="1" x14ac:dyDescent="0.3">
      <c r="A618" s="100"/>
      <c r="B618" s="2"/>
      <c r="C618" s="85"/>
      <c r="D618" s="2"/>
      <c r="E618" s="37"/>
      <c r="F618" s="55"/>
      <c r="G618" s="1"/>
      <c r="H618" s="2"/>
      <c r="I618" s="1"/>
      <c r="J618" s="2"/>
      <c r="K618" s="2"/>
      <c r="L618" s="2"/>
      <c r="M618" s="2"/>
      <c r="N618" s="1"/>
      <c r="O618" s="1"/>
      <c r="P618" s="2"/>
      <c r="Q618" s="1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2"/>
      <c r="AN618" s="1"/>
      <c r="AO618" s="1"/>
      <c r="AP618" s="1"/>
      <c r="AQ618" s="1"/>
      <c r="AR618" s="1"/>
      <c r="AS618" s="1"/>
      <c r="AT618" s="1"/>
      <c r="AU618" s="74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</row>
    <row r="619" spans="1:66" ht="17.25" customHeight="1" x14ac:dyDescent="0.3">
      <c r="A619" s="100"/>
      <c r="B619" s="2"/>
      <c r="C619" s="85"/>
      <c r="D619" s="2"/>
      <c r="E619" s="37"/>
      <c r="F619" s="55"/>
      <c r="G619" s="1"/>
      <c r="H619" s="2"/>
      <c r="I619" s="1"/>
      <c r="J619" s="2"/>
      <c r="K619" s="2"/>
      <c r="L619" s="2"/>
      <c r="M619" s="2"/>
      <c r="N619" s="1"/>
      <c r="O619" s="1"/>
      <c r="P619" s="2"/>
      <c r="Q619" s="1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2"/>
      <c r="AN619" s="1"/>
      <c r="AO619" s="1"/>
      <c r="AP619" s="1"/>
      <c r="AQ619" s="1"/>
      <c r="AR619" s="1"/>
      <c r="AS619" s="1"/>
      <c r="AT619" s="1"/>
      <c r="AU619" s="74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</row>
    <row r="620" spans="1:66" ht="17.25" customHeight="1" x14ac:dyDescent="0.3">
      <c r="A620" s="100"/>
      <c r="B620" s="2"/>
      <c r="C620" s="85"/>
      <c r="D620" s="2"/>
      <c r="E620" s="37"/>
      <c r="F620" s="55"/>
      <c r="G620" s="1"/>
      <c r="H620" s="2"/>
      <c r="I620" s="1"/>
      <c r="J620" s="2"/>
      <c r="K620" s="2"/>
      <c r="L620" s="2"/>
      <c r="M620" s="2"/>
      <c r="N620" s="1"/>
      <c r="O620" s="1"/>
      <c r="P620" s="2"/>
      <c r="Q620" s="1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2"/>
      <c r="AN620" s="1"/>
      <c r="AO620" s="1"/>
      <c r="AP620" s="1"/>
      <c r="AQ620" s="1"/>
      <c r="AR620" s="1"/>
      <c r="AS620" s="1"/>
      <c r="AT620" s="1"/>
      <c r="AU620" s="74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</row>
    <row r="621" spans="1:66" ht="17.25" customHeight="1" x14ac:dyDescent="0.3">
      <c r="A621" s="100"/>
      <c r="B621" s="2"/>
      <c r="C621" s="85"/>
      <c r="D621" s="2"/>
      <c r="E621" s="37"/>
      <c r="F621" s="55"/>
      <c r="G621" s="1"/>
      <c r="H621" s="2"/>
      <c r="I621" s="1"/>
      <c r="J621" s="2"/>
      <c r="K621" s="2"/>
      <c r="L621" s="2"/>
      <c r="M621" s="2"/>
      <c r="N621" s="1"/>
      <c r="O621" s="1"/>
      <c r="P621" s="2"/>
      <c r="Q621" s="1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2"/>
      <c r="AN621" s="1"/>
      <c r="AO621" s="1"/>
      <c r="AP621" s="1"/>
      <c r="AQ621" s="1"/>
      <c r="AR621" s="1"/>
      <c r="AS621" s="1"/>
      <c r="AT621" s="1"/>
      <c r="AU621" s="74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</row>
    <row r="622" spans="1:66" ht="17.25" customHeight="1" x14ac:dyDescent="0.3">
      <c r="A622" s="100"/>
      <c r="B622" s="2"/>
      <c r="C622" s="85"/>
      <c r="D622" s="2"/>
      <c r="E622" s="37"/>
      <c r="F622" s="55"/>
      <c r="G622" s="1"/>
      <c r="H622" s="2"/>
      <c r="I622" s="1"/>
      <c r="J622" s="2"/>
      <c r="K622" s="2"/>
      <c r="L622" s="2"/>
      <c r="M622" s="2"/>
      <c r="N622" s="1"/>
      <c r="O622" s="1"/>
      <c r="P622" s="2"/>
      <c r="Q622" s="1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2"/>
      <c r="AN622" s="1"/>
      <c r="AO622" s="1"/>
      <c r="AP622" s="1"/>
      <c r="AQ622" s="1"/>
      <c r="AR622" s="1"/>
      <c r="AS622" s="1"/>
      <c r="AT622" s="1"/>
      <c r="AU622" s="74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</row>
    <row r="623" spans="1:66" ht="17.25" customHeight="1" x14ac:dyDescent="0.3">
      <c r="A623" s="100"/>
      <c r="B623" s="2"/>
      <c r="C623" s="85"/>
      <c r="D623" s="2"/>
      <c r="E623" s="37"/>
      <c r="F623" s="55"/>
      <c r="G623" s="1"/>
      <c r="H623" s="2"/>
      <c r="I623" s="1"/>
      <c r="J623" s="2"/>
      <c r="K623" s="2"/>
      <c r="L623" s="2"/>
      <c r="M623" s="2"/>
      <c r="N623" s="1"/>
      <c r="O623" s="1"/>
      <c r="P623" s="2"/>
      <c r="Q623" s="1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2"/>
      <c r="AN623" s="1"/>
      <c r="AO623" s="1"/>
      <c r="AP623" s="1"/>
      <c r="AQ623" s="1"/>
      <c r="AR623" s="1"/>
      <c r="AS623" s="1"/>
      <c r="AT623" s="1"/>
      <c r="AU623" s="74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</row>
    <row r="624" spans="1:66" ht="17.25" customHeight="1" x14ac:dyDescent="0.3">
      <c r="A624" s="100"/>
      <c r="B624" s="2"/>
      <c r="C624" s="85"/>
      <c r="D624" s="2"/>
      <c r="E624" s="37"/>
      <c r="F624" s="55"/>
      <c r="G624" s="1"/>
      <c r="H624" s="2"/>
      <c r="I624" s="1"/>
      <c r="J624" s="2"/>
      <c r="K624" s="2"/>
      <c r="L624" s="2"/>
      <c r="M624" s="2"/>
      <c r="N624" s="1"/>
      <c r="O624" s="1"/>
      <c r="P624" s="2"/>
      <c r="Q624" s="1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2"/>
      <c r="AN624" s="1"/>
      <c r="AO624" s="1"/>
      <c r="AP624" s="1"/>
      <c r="AQ624" s="1"/>
      <c r="AR624" s="1"/>
      <c r="AS624" s="1"/>
      <c r="AT624" s="1"/>
      <c r="AU624" s="74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</row>
    <row r="625" spans="1:66" ht="17.25" customHeight="1" x14ac:dyDescent="0.3">
      <c r="A625" s="100"/>
      <c r="B625" s="2"/>
      <c r="C625" s="85"/>
      <c r="D625" s="2"/>
      <c r="E625" s="37"/>
      <c r="F625" s="55"/>
      <c r="G625" s="1"/>
      <c r="H625" s="2"/>
      <c r="I625" s="1"/>
      <c r="J625" s="2"/>
      <c r="K625" s="2"/>
      <c r="L625" s="2"/>
      <c r="M625" s="2"/>
      <c r="N625" s="1"/>
      <c r="O625" s="1"/>
      <c r="P625" s="2"/>
      <c r="Q625" s="1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2"/>
      <c r="AN625" s="1"/>
      <c r="AO625" s="1"/>
      <c r="AP625" s="1"/>
      <c r="AQ625" s="1"/>
      <c r="AR625" s="1"/>
      <c r="AS625" s="1"/>
      <c r="AT625" s="1"/>
      <c r="AU625" s="74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</row>
    <row r="626" spans="1:66" ht="17.25" customHeight="1" x14ac:dyDescent="0.3">
      <c r="A626" s="100"/>
      <c r="B626" s="2"/>
      <c r="C626" s="85"/>
      <c r="D626" s="2"/>
      <c r="E626" s="37"/>
      <c r="F626" s="55"/>
      <c r="G626" s="1"/>
      <c r="H626" s="2"/>
      <c r="I626" s="1"/>
      <c r="J626" s="2"/>
      <c r="K626" s="2"/>
      <c r="L626" s="2"/>
      <c r="M626" s="2"/>
      <c r="N626" s="1"/>
      <c r="O626" s="1"/>
      <c r="P626" s="2"/>
      <c r="Q626" s="1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2"/>
      <c r="AN626" s="1"/>
      <c r="AO626" s="1"/>
      <c r="AP626" s="1"/>
      <c r="AQ626" s="1"/>
      <c r="AR626" s="1"/>
      <c r="AS626" s="1"/>
      <c r="AT626" s="1"/>
      <c r="AU626" s="74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</row>
    <row r="627" spans="1:66" ht="17.25" customHeight="1" x14ac:dyDescent="0.3">
      <c r="A627" s="100"/>
      <c r="B627" s="2"/>
      <c r="C627" s="85"/>
      <c r="D627" s="2"/>
      <c r="E627" s="37"/>
      <c r="F627" s="55"/>
      <c r="G627" s="1"/>
      <c r="H627" s="2"/>
      <c r="I627" s="1"/>
      <c r="J627" s="2"/>
      <c r="K627" s="2"/>
      <c r="L627" s="2"/>
      <c r="M627" s="2"/>
      <c r="N627" s="1"/>
      <c r="O627" s="1"/>
      <c r="P627" s="2"/>
      <c r="Q627" s="1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2"/>
      <c r="AN627" s="1"/>
      <c r="AO627" s="1"/>
      <c r="AP627" s="1"/>
      <c r="AQ627" s="1"/>
      <c r="AR627" s="1"/>
      <c r="AS627" s="1"/>
      <c r="AT627" s="1"/>
      <c r="AU627" s="74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</row>
    <row r="628" spans="1:66" ht="17.25" customHeight="1" x14ac:dyDescent="0.3">
      <c r="A628" s="100"/>
      <c r="B628" s="2"/>
      <c r="C628" s="85"/>
      <c r="D628" s="2"/>
      <c r="E628" s="37"/>
      <c r="F628" s="55"/>
      <c r="G628" s="1"/>
      <c r="H628" s="2"/>
      <c r="I628" s="1"/>
      <c r="J628" s="2"/>
      <c r="K628" s="2"/>
      <c r="L628" s="2"/>
      <c r="M628" s="2"/>
      <c r="N628" s="1"/>
      <c r="O628" s="1"/>
      <c r="P628" s="2"/>
      <c r="Q628" s="1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2"/>
      <c r="AN628" s="1"/>
      <c r="AO628" s="1"/>
      <c r="AP628" s="1"/>
      <c r="AQ628" s="1"/>
      <c r="AR628" s="1"/>
      <c r="AS628" s="1"/>
      <c r="AT628" s="1"/>
      <c r="AU628" s="74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</row>
    <row r="629" spans="1:66" ht="17.25" customHeight="1" x14ac:dyDescent="0.3">
      <c r="A629" s="100"/>
      <c r="B629" s="2"/>
      <c r="C629" s="85"/>
      <c r="D629" s="2"/>
      <c r="E629" s="37"/>
      <c r="F629" s="55"/>
      <c r="G629" s="1"/>
      <c r="H629" s="2"/>
      <c r="I629" s="1"/>
      <c r="J629" s="2"/>
      <c r="K629" s="2"/>
      <c r="L629" s="2"/>
      <c r="M629" s="2"/>
      <c r="N629" s="1"/>
      <c r="O629" s="1"/>
      <c r="P629" s="2"/>
      <c r="Q629" s="1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2"/>
      <c r="AN629" s="1"/>
      <c r="AO629" s="1"/>
      <c r="AP629" s="1"/>
      <c r="AQ629" s="1"/>
      <c r="AR629" s="1"/>
      <c r="AS629" s="1"/>
      <c r="AT629" s="1"/>
      <c r="AU629" s="74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</row>
    <row r="630" spans="1:66" ht="17.25" customHeight="1" x14ac:dyDescent="0.3">
      <c r="A630" s="100"/>
      <c r="B630" s="2"/>
      <c r="C630" s="85"/>
      <c r="D630" s="2"/>
      <c r="E630" s="37"/>
      <c r="F630" s="55"/>
      <c r="G630" s="1"/>
      <c r="H630" s="2"/>
      <c r="I630" s="1"/>
      <c r="J630" s="2"/>
      <c r="K630" s="2"/>
      <c r="L630" s="2"/>
      <c r="M630" s="2"/>
      <c r="N630" s="1"/>
      <c r="O630" s="1"/>
      <c r="P630" s="2"/>
      <c r="Q630" s="1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2"/>
      <c r="AN630" s="1"/>
      <c r="AO630" s="1"/>
      <c r="AP630" s="1"/>
      <c r="AQ630" s="1"/>
      <c r="AR630" s="1"/>
      <c r="AS630" s="1"/>
      <c r="AT630" s="1"/>
      <c r="AU630" s="74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</row>
    <row r="631" spans="1:66" ht="17.25" customHeight="1" x14ac:dyDescent="0.3">
      <c r="A631" s="100"/>
      <c r="B631" s="2"/>
      <c r="C631" s="85"/>
      <c r="D631" s="2"/>
      <c r="E631" s="37"/>
      <c r="F631" s="55"/>
      <c r="G631" s="1"/>
      <c r="H631" s="2"/>
      <c r="I631" s="1"/>
      <c r="J631" s="2"/>
      <c r="K631" s="2"/>
      <c r="L631" s="2"/>
      <c r="M631" s="2"/>
      <c r="N631" s="1"/>
      <c r="O631" s="1"/>
      <c r="P631" s="2"/>
      <c r="Q631" s="1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2"/>
      <c r="AN631" s="1"/>
      <c r="AO631" s="1"/>
      <c r="AP631" s="1"/>
      <c r="AQ631" s="1"/>
      <c r="AR631" s="1"/>
      <c r="AS631" s="1"/>
      <c r="AT631" s="1"/>
      <c r="AU631" s="74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</row>
    <row r="632" spans="1:66" ht="17.25" customHeight="1" x14ac:dyDescent="0.3">
      <c r="A632" s="100"/>
      <c r="B632" s="2"/>
      <c r="C632" s="85"/>
      <c r="D632" s="2"/>
      <c r="E632" s="37"/>
      <c r="F632" s="55"/>
      <c r="G632" s="1"/>
      <c r="H632" s="2"/>
      <c r="I632" s="1"/>
      <c r="J632" s="2"/>
      <c r="K632" s="2"/>
      <c r="L632" s="2"/>
      <c r="M632" s="2"/>
      <c r="N632" s="1"/>
      <c r="O632" s="1"/>
      <c r="P632" s="2"/>
      <c r="Q632" s="1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2"/>
      <c r="AN632" s="1"/>
      <c r="AO632" s="1"/>
      <c r="AP632" s="1"/>
      <c r="AQ632" s="1"/>
      <c r="AR632" s="1"/>
      <c r="AS632" s="1"/>
      <c r="AT632" s="1"/>
      <c r="AU632" s="74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</row>
    <row r="633" spans="1:66" ht="17.25" customHeight="1" x14ac:dyDescent="0.3">
      <c r="A633" s="100"/>
      <c r="B633" s="2"/>
      <c r="C633" s="85"/>
      <c r="D633" s="2"/>
      <c r="E633" s="37"/>
      <c r="F633" s="55"/>
      <c r="G633" s="1"/>
      <c r="H633" s="2"/>
      <c r="I633" s="1"/>
      <c r="J633" s="2"/>
      <c r="K633" s="2"/>
      <c r="L633" s="2"/>
      <c r="M633" s="2"/>
      <c r="N633" s="1"/>
      <c r="O633" s="1"/>
      <c r="P633" s="2"/>
      <c r="Q633" s="1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2"/>
      <c r="AN633" s="1"/>
      <c r="AO633" s="1"/>
      <c r="AP633" s="1"/>
      <c r="AQ633" s="1"/>
      <c r="AR633" s="1"/>
      <c r="AS633" s="1"/>
      <c r="AT633" s="1"/>
      <c r="AU633" s="74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</row>
    <row r="634" spans="1:66" ht="17.25" customHeight="1" x14ac:dyDescent="0.3">
      <c r="A634" s="100"/>
      <c r="B634" s="2"/>
      <c r="C634" s="85"/>
      <c r="D634" s="2"/>
      <c r="E634" s="37"/>
      <c r="F634" s="55"/>
      <c r="G634" s="1"/>
      <c r="H634" s="2"/>
      <c r="I634" s="1"/>
      <c r="J634" s="2"/>
      <c r="K634" s="2"/>
      <c r="L634" s="2"/>
      <c r="M634" s="2"/>
      <c r="N634" s="1"/>
      <c r="O634" s="1"/>
      <c r="P634" s="2"/>
      <c r="Q634" s="1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2"/>
      <c r="AN634" s="1"/>
      <c r="AO634" s="1"/>
      <c r="AP634" s="1"/>
      <c r="AQ634" s="1"/>
      <c r="AR634" s="1"/>
      <c r="AS634" s="1"/>
      <c r="AT634" s="1"/>
      <c r="AU634" s="74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</row>
    <row r="635" spans="1:66" ht="17.25" customHeight="1" x14ac:dyDescent="0.3">
      <c r="A635" s="100"/>
      <c r="B635" s="2"/>
      <c r="C635" s="85"/>
      <c r="D635" s="2"/>
      <c r="E635" s="37"/>
      <c r="F635" s="55"/>
      <c r="G635" s="1"/>
      <c r="H635" s="2"/>
      <c r="I635" s="1"/>
      <c r="J635" s="2"/>
      <c r="K635" s="2"/>
      <c r="L635" s="2"/>
      <c r="M635" s="2"/>
      <c r="N635" s="1"/>
      <c r="O635" s="1"/>
      <c r="P635" s="2"/>
      <c r="Q635" s="1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2"/>
      <c r="AN635" s="1"/>
      <c r="AO635" s="1"/>
      <c r="AP635" s="1"/>
      <c r="AQ635" s="1"/>
      <c r="AR635" s="1"/>
      <c r="AS635" s="1"/>
      <c r="AT635" s="1"/>
      <c r="AU635" s="74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</row>
    <row r="636" spans="1:66" ht="17.25" customHeight="1" x14ac:dyDescent="0.3">
      <c r="A636" s="100"/>
      <c r="B636" s="2"/>
      <c r="C636" s="85"/>
      <c r="D636" s="2"/>
      <c r="E636" s="37"/>
      <c r="F636" s="55"/>
      <c r="G636" s="1"/>
      <c r="H636" s="2"/>
      <c r="I636" s="1"/>
      <c r="J636" s="2"/>
      <c r="K636" s="2"/>
      <c r="L636" s="2"/>
      <c r="M636" s="2"/>
      <c r="N636" s="1"/>
      <c r="O636" s="1"/>
      <c r="P636" s="2"/>
      <c r="Q636" s="1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2"/>
      <c r="AN636" s="1"/>
      <c r="AO636" s="1"/>
      <c r="AP636" s="1"/>
      <c r="AQ636" s="1"/>
      <c r="AR636" s="1"/>
      <c r="AS636" s="1"/>
      <c r="AT636" s="1"/>
      <c r="AU636" s="74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</row>
    <row r="637" spans="1:66" ht="17.25" customHeight="1" x14ac:dyDescent="0.3">
      <c r="A637" s="100"/>
      <c r="B637" s="2"/>
      <c r="C637" s="85"/>
      <c r="D637" s="2"/>
      <c r="E637" s="37"/>
      <c r="F637" s="55"/>
      <c r="G637" s="1"/>
      <c r="H637" s="2"/>
      <c r="I637" s="1"/>
      <c r="J637" s="2"/>
      <c r="K637" s="2"/>
      <c r="L637" s="2"/>
      <c r="M637" s="2"/>
      <c r="N637" s="1"/>
      <c r="O637" s="1"/>
      <c r="P637" s="2"/>
      <c r="Q637" s="1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2"/>
      <c r="AN637" s="1"/>
      <c r="AO637" s="1"/>
      <c r="AP637" s="1"/>
      <c r="AQ637" s="1"/>
      <c r="AR637" s="1"/>
      <c r="AS637" s="1"/>
      <c r="AT637" s="1"/>
      <c r="AU637" s="74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</row>
    <row r="638" spans="1:66" ht="17.25" customHeight="1" x14ac:dyDescent="0.3">
      <c r="A638" s="100"/>
      <c r="B638" s="2"/>
      <c r="C638" s="85"/>
      <c r="D638" s="2"/>
      <c r="E638" s="37"/>
      <c r="F638" s="55"/>
      <c r="G638" s="1"/>
      <c r="H638" s="2"/>
      <c r="I638" s="1"/>
      <c r="J638" s="2"/>
      <c r="K638" s="2"/>
      <c r="L638" s="2"/>
      <c r="M638" s="2"/>
      <c r="N638" s="1"/>
      <c r="O638" s="1"/>
      <c r="P638" s="2"/>
      <c r="Q638" s="1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2"/>
      <c r="AN638" s="1"/>
      <c r="AO638" s="1"/>
      <c r="AP638" s="1"/>
      <c r="AQ638" s="1"/>
      <c r="AR638" s="1"/>
      <c r="AS638" s="1"/>
      <c r="AT638" s="1"/>
      <c r="AU638" s="74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</row>
    <row r="639" spans="1:66" ht="17.25" customHeight="1" x14ac:dyDescent="0.3">
      <c r="A639" s="100"/>
      <c r="B639" s="2"/>
      <c r="C639" s="85"/>
      <c r="D639" s="2"/>
      <c r="E639" s="37"/>
      <c r="F639" s="55"/>
      <c r="G639" s="1"/>
      <c r="H639" s="2"/>
      <c r="I639" s="1"/>
      <c r="J639" s="2"/>
      <c r="K639" s="2"/>
      <c r="L639" s="2"/>
      <c r="M639" s="2"/>
      <c r="N639" s="1"/>
      <c r="O639" s="1"/>
      <c r="P639" s="2"/>
      <c r="Q639" s="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2"/>
      <c r="AN639" s="1"/>
      <c r="AO639" s="1"/>
      <c r="AP639" s="1"/>
      <c r="AQ639" s="1"/>
      <c r="AR639" s="1"/>
      <c r="AS639" s="1"/>
      <c r="AT639" s="1"/>
      <c r="AU639" s="74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</row>
    <row r="640" spans="1:66" ht="17.25" customHeight="1" x14ac:dyDescent="0.3">
      <c r="A640" s="100"/>
      <c r="B640" s="2"/>
      <c r="C640" s="85"/>
      <c r="D640" s="2"/>
      <c r="E640" s="37"/>
      <c r="F640" s="55"/>
      <c r="G640" s="1"/>
      <c r="H640" s="2"/>
      <c r="I640" s="1"/>
      <c r="J640" s="2"/>
      <c r="K640" s="2"/>
      <c r="L640" s="2"/>
      <c r="M640" s="2"/>
      <c r="N640" s="1"/>
      <c r="O640" s="1"/>
      <c r="P640" s="2"/>
      <c r="Q640" s="1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2"/>
      <c r="AN640" s="1"/>
      <c r="AO640" s="1"/>
      <c r="AP640" s="1"/>
      <c r="AQ640" s="1"/>
      <c r="AR640" s="1"/>
      <c r="AS640" s="1"/>
      <c r="AT640" s="1"/>
      <c r="AU640" s="74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</row>
    <row r="641" spans="1:66" ht="17.25" customHeight="1" x14ac:dyDescent="0.3">
      <c r="A641" s="100"/>
      <c r="B641" s="2"/>
      <c r="C641" s="85"/>
      <c r="D641" s="2"/>
      <c r="E641" s="37"/>
      <c r="F641" s="55"/>
      <c r="G641" s="1"/>
      <c r="H641" s="2"/>
      <c r="I641" s="1"/>
      <c r="J641" s="2"/>
      <c r="K641" s="2"/>
      <c r="L641" s="2"/>
      <c r="M641" s="2"/>
      <c r="N641" s="1"/>
      <c r="O641" s="1"/>
      <c r="P641" s="2"/>
      <c r="Q641" s="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2"/>
      <c r="AN641" s="1"/>
      <c r="AO641" s="1"/>
      <c r="AP641" s="1"/>
      <c r="AQ641" s="1"/>
      <c r="AR641" s="1"/>
      <c r="AS641" s="1"/>
      <c r="AT641" s="1"/>
      <c r="AU641" s="74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</row>
    <row r="642" spans="1:66" ht="17.25" customHeight="1" x14ac:dyDescent="0.3">
      <c r="A642" s="100"/>
      <c r="B642" s="2"/>
      <c r="C642" s="85"/>
      <c r="D642" s="2"/>
      <c r="E642" s="37"/>
      <c r="F642" s="55"/>
      <c r="G642" s="1"/>
      <c r="H642" s="2"/>
      <c r="I642" s="1"/>
      <c r="J642" s="2"/>
      <c r="K642" s="2"/>
      <c r="L642" s="2"/>
      <c r="M642" s="2"/>
      <c r="N642" s="1"/>
      <c r="O642" s="1"/>
      <c r="P642" s="2"/>
      <c r="Q642" s="1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2"/>
      <c r="AN642" s="1"/>
      <c r="AO642" s="1"/>
      <c r="AP642" s="1"/>
      <c r="AQ642" s="1"/>
      <c r="AR642" s="1"/>
      <c r="AS642" s="1"/>
      <c r="AT642" s="1"/>
      <c r="AU642" s="74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</row>
    <row r="643" spans="1:66" ht="17.25" customHeight="1" x14ac:dyDescent="0.3">
      <c r="A643" s="100"/>
      <c r="B643" s="2"/>
      <c r="C643" s="85"/>
      <c r="D643" s="2"/>
      <c r="E643" s="37"/>
      <c r="F643" s="55"/>
      <c r="G643" s="1"/>
      <c r="H643" s="2"/>
      <c r="I643" s="1"/>
      <c r="J643" s="2"/>
      <c r="K643" s="2"/>
      <c r="L643" s="2"/>
      <c r="M643" s="2"/>
      <c r="N643" s="1"/>
      <c r="O643" s="1"/>
      <c r="P643" s="2"/>
      <c r="Q643" s="1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2"/>
      <c r="AN643" s="1"/>
      <c r="AO643" s="1"/>
      <c r="AP643" s="1"/>
      <c r="AQ643" s="1"/>
      <c r="AR643" s="1"/>
      <c r="AS643" s="1"/>
      <c r="AT643" s="1"/>
      <c r="AU643" s="74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</row>
    <row r="644" spans="1:66" ht="17.25" customHeight="1" x14ac:dyDescent="0.3">
      <c r="A644" s="100"/>
      <c r="B644" s="2"/>
      <c r="C644" s="85"/>
      <c r="D644" s="2"/>
      <c r="E644" s="37"/>
      <c r="F644" s="55"/>
      <c r="G644" s="1"/>
      <c r="H644" s="2"/>
      <c r="I644" s="1"/>
      <c r="J644" s="2"/>
      <c r="K644" s="2"/>
      <c r="L644" s="2"/>
      <c r="M644" s="2"/>
      <c r="N644" s="1"/>
      <c r="O644" s="1"/>
      <c r="P644" s="2"/>
      <c r="Q644" s="1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2"/>
      <c r="AN644" s="1"/>
      <c r="AO644" s="1"/>
      <c r="AP644" s="1"/>
      <c r="AQ644" s="1"/>
      <c r="AR644" s="1"/>
      <c r="AS644" s="1"/>
      <c r="AT644" s="1"/>
      <c r="AU644" s="74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</row>
    <row r="645" spans="1:66" ht="17.25" customHeight="1" x14ac:dyDescent="0.3">
      <c r="A645" s="100"/>
      <c r="B645" s="2"/>
      <c r="C645" s="85"/>
      <c r="D645" s="2"/>
      <c r="E645" s="37"/>
      <c r="F645" s="55"/>
      <c r="G645" s="1"/>
      <c r="H645" s="2"/>
      <c r="I645" s="1"/>
      <c r="J645" s="2"/>
      <c r="K645" s="2"/>
      <c r="L645" s="2"/>
      <c r="M645" s="2"/>
      <c r="N645" s="1"/>
      <c r="O645" s="1"/>
      <c r="P645" s="2"/>
      <c r="Q645" s="1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2"/>
      <c r="AN645" s="1"/>
      <c r="AO645" s="1"/>
      <c r="AP645" s="1"/>
      <c r="AQ645" s="1"/>
      <c r="AR645" s="1"/>
      <c r="AS645" s="1"/>
      <c r="AT645" s="1"/>
      <c r="AU645" s="74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</row>
    <row r="646" spans="1:66" ht="17.25" customHeight="1" x14ac:dyDescent="0.3">
      <c r="A646" s="100"/>
      <c r="B646" s="2"/>
      <c r="C646" s="85"/>
      <c r="D646" s="2"/>
      <c r="E646" s="37"/>
      <c r="F646" s="55"/>
      <c r="G646" s="1"/>
      <c r="H646" s="2"/>
      <c r="I646" s="1"/>
      <c r="J646" s="2"/>
      <c r="K646" s="2"/>
      <c r="L646" s="2"/>
      <c r="M646" s="2"/>
      <c r="N646" s="1"/>
      <c r="O646" s="1"/>
      <c r="P646" s="2"/>
      <c r="Q646" s="1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2"/>
      <c r="AN646" s="1"/>
      <c r="AO646" s="1"/>
      <c r="AP646" s="1"/>
      <c r="AQ646" s="1"/>
      <c r="AR646" s="1"/>
      <c r="AS646" s="1"/>
      <c r="AT646" s="1"/>
      <c r="AU646" s="74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</row>
    <row r="647" spans="1:66" ht="17.25" customHeight="1" x14ac:dyDescent="0.3">
      <c r="A647" s="100"/>
      <c r="B647" s="2"/>
      <c r="C647" s="85"/>
      <c r="D647" s="2"/>
      <c r="E647" s="37"/>
      <c r="F647" s="55"/>
      <c r="G647" s="1"/>
      <c r="H647" s="2"/>
      <c r="I647" s="1"/>
      <c r="J647" s="2"/>
      <c r="K647" s="2"/>
      <c r="L647" s="2"/>
      <c r="M647" s="2"/>
      <c r="N647" s="1"/>
      <c r="O647" s="1"/>
      <c r="P647" s="2"/>
      <c r="Q647" s="1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2"/>
      <c r="AN647" s="1"/>
      <c r="AO647" s="1"/>
      <c r="AP647" s="1"/>
      <c r="AQ647" s="1"/>
      <c r="AR647" s="1"/>
      <c r="AS647" s="1"/>
      <c r="AT647" s="1"/>
      <c r="AU647" s="74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</row>
    <row r="648" spans="1:66" ht="17.25" customHeight="1" x14ac:dyDescent="0.3">
      <c r="A648" s="100"/>
      <c r="B648" s="2"/>
      <c r="C648" s="85"/>
      <c r="D648" s="2"/>
      <c r="E648" s="37"/>
      <c r="F648" s="55"/>
      <c r="G648" s="1"/>
      <c r="H648" s="2"/>
      <c r="I648" s="1"/>
      <c r="J648" s="2"/>
      <c r="K648" s="2"/>
      <c r="L648" s="2"/>
      <c r="M648" s="2"/>
      <c r="N648" s="1"/>
      <c r="O648" s="1"/>
      <c r="P648" s="2"/>
      <c r="Q648" s="1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2"/>
      <c r="AN648" s="1"/>
      <c r="AO648" s="1"/>
      <c r="AP648" s="1"/>
      <c r="AQ648" s="1"/>
      <c r="AR648" s="1"/>
      <c r="AS648" s="1"/>
      <c r="AT648" s="1"/>
      <c r="AU648" s="74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</row>
    <row r="649" spans="1:66" ht="17.25" customHeight="1" x14ac:dyDescent="0.3">
      <c r="A649" s="100"/>
      <c r="B649" s="2"/>
      <c r="C649" s="85"/>
      <c r="D649" s="2"/>
      <c r="E649" s="37"/>
      <c r="F649" s="55"/>
      <c r="G649" s="1"/>
      <c r="H649" s="2"/>
      <c r="I649" s="1"/>
      <c r="J649" s="2"/>
      <c r="K649" s="2"/>
      <c r="L649" s="2"/>
      <c r="M649" s="2"/>
      <c r="N649" s="1"/>
      <c r="O649" s="1"/>
      <c r="P649" s="2"/>
      <c r="Q649" s="1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2"/>
      <c r="AN649" s="1"/>
      <c r="AO649" s="1"/>
      <c r="AP649" s="1"/>
      <c r="AQ649" s="1"/>
      <c r="AR649" s="1"/>
      <c r="AS649" s="1"/>
      <c r="AT649" s="1"/>
      <c r="AU649" s="74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</row>
    <row r="650" spans="1:66" ht="17.25" customHeight="1" x14ac:dyDescent="0.3">
      <c r="A650" s="100"/>
      <c r="B650" s="2"/>
      <c r="C650" s="85"/>
      <c r="D650" s="2"/>
      <c r="E650" s="37"/>
      <c r="F650" s="55"/>
      <c r="G650" s="1"/>
      <c r="H650" s="2"/>
      <c r="I650" s="1"/>
      <c r="J650" s="2"/>
      <c r="K650" s="2"/>
      <c r="L650" s="2"/>
      <c r="M650" s="2"/>
      <c r="N650" s="1"/>
      <c r="O650" s="1"/>
      <c r="P650" s="2"/>
      <c r="Q650" s="1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2"/>
      <c r="AN650" s="1"/>
      <c r="AO650" s="1"/>
      <c r="AP650" s="1"/>
      <c r="AQ650" s="1"/>
      <c r="AR650" s="1"/>
      <c r="AS650" s="1"/>
      <c r="AT650" s="1"/>
      <c r="AU650" s="74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</row>
    <row r="651" spans="1:66" ht="17.25" customHeight="1" x14ac:dyDescent="0.3">
      <c r="A651" s="100"/>
      <c r="B651" s="2"/>
      <c r="C651" s="85"/>
      <c r="D651" s="2"/>
      <c r="E651" s="37"/>
      <c r="F651" s="55"/>
      <c r="G651" s="1"/>
      <c r="H651" s="2"/>
      <c r="I651" s="1"/>
      <c r="J651" s="2"/>
      <c r="K651" s="2"/>
      <c r="L651" s="2"/>
      <c r="M651" s="2"/>
      <c r="N651" s="1"/>
      <c r="O651" s="1"/>
      <c r="P651" s="2"/>
      <c r="Q651" s="1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2"/>
      <c r="AN651" s="1"/>
      <c r="AO651" s="1"/>
      <c r="AP651" s="1"/>
      <c r="AQ651" s="1"/>
      <c r="AR651" s="1"/>
      <c r="AS651" s="1"/>
      <c r="AT651" s="1"/>
      <c r="AU651" s="74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</row>
    <row r="652" spans="1:66" ht="17.25" customHeight="1" x14ac:dyDescent="0.3">
      <c r="A652" s="100"/>
      <c r="B652" s="2"/>
      <c r="C652" s="85"/>
      <c r="D652" s="2"/>
      <c r="E652" s="37"/>
      <c r="F652" s="55"/>
      <c r="G652" s="1"/>
      <c r="H652" s="2"/>
      <c r="I652" s="1"/>
      <c r="J652" s="2"/>
      <c r="K652" s="2"/>
      <c r="L652" s="2"/>
      <c r="M652" s="2"/>
      <c r="N652" s="1"/>
      <c r="O652" s="1"/>
      <c r="P652" s="2"/>
      <c r="Q652" s="1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2"/>
      <c r="AN652" s="1"/>
      <c r="AO652" s="1"/>
      <c r="AP652" s="1"/>
      <c r="AQ652" s="1"/>
      <c r="AR652" s="1"/>
      <c r="AS652" s="1"/>
      <c r="AT652" s="1"/>
      <c r="AU652" s="74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</row>
    <row r="653" spans="1:66" ht="17.25" customHeight="1" x14ac:dyDescent="0.3">
      <c r="A653" s="100"/>
      <c r="B653" s="2"/>
      <c r="C653" s="85"/>
      <c r="D653" s="2"/>
      <c r="E653" s="37"/>
      <c r="F653" s="55"/>
      <c r="G653" s="1"/>
      <c r="H653" s="2"/>
      <c r="I653" s="1"/>
      <c r="J653" s="2"/>
      <c r="K653" s="2"/>
      <c r="L653" s="2"/>
      <c r="M653" s="2"/>
      <c r="N653" s="1"/>
      <c r="O653" s="1"/>
      <c r="P653" s="2"/>
      <c r="Q653" s="1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2"/>
      <c r="AN653" s="1"/>
      <c r="AO653" s="1"/>
      <c r="AP653" s="1"/>
      <c r="AQ653" s="1"/>
      <c r="AR653" s="1"/>
      <c r="AS653" s="1"/>
      <c r="AT653" s="1"/>
      <c r="AU653" s="74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</row>
    <row r="654" spans="1:66" ht="17.25" customHeight="1" x14ac:dyDescent="0.3">
      <c r="A654" s="100"/>
      <c r="B654" s="2"/>
      <c r="C654" s="85"/>
      <c r="D654" s="2"/>
      <c r="E654" s="37"/>
      <c r="F654" s="55"/>
      <c r="G654" s="1"/>
      <c r="H654" s="2"/>
      <c r="I654" s="1"/>
      <c r="J654" s="2"/>
      <c r="K654" s="2"/>
      <c r="L654" s="2"/>
      <c r="M654" s="2"/>
      <c r="N654" s="1"/>
      <c r="O654" s="1"/>
      <c r="P654" s="2"/>
      <c r="Q654" s="1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2"/>
      <c r="AN654" s="1"/>
      <c r="AO654" s="1"/>
      <c r="AP654" s="1"/>
      <c r="AQ654" s="1"/>
      <c r="AR654" s="1"/>
      <c r="AS654" s="1"/>
      <c r="AT654" s="1"/>
      <c r="AU654" s="74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</row>
    <row r="655" spans="1:66" ht="17.25" customHeight="1" x14ac:dyDescent="0.3">
      <c r="A655" s="100"/>
      <c r="B655" s="2"/>
      <c r="C655" s="85"/>
      <c r="D655" s="2"/>
      <c r="E655" s="37"/>
      <c r="F655" s="55"/>
      <c r="G655" s="1"/>
      <c r="H655" s="2"/>
      <c r="I655" s="1"/>
      <c r="J655" s="2"/>
      <c r="K655" s="2"/>
      <c r="L655" s="2"/>
      <c r="M655" s="2"/>
      <c r="N655" s="1"/>
      <c r="O655" s="1"/>
      <c r="P655" s="2"/>
      <c r="Q655" s="1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2"/>
      <c r="AN655" s="1"/>
      <c r="AO655" s="1"/>
      <c r="AP655" s="1"/>
      <c r="AQ655" s="1"/>
      <c r="AR655" s="1"/>
      <c r="AS655" s="1"/>
      <c r="AT655" s="1"/>
      <c r="AU655" s="74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</row>
    <row r="656" spans="1:66" ht="17.25" customHeight="1" x14ac:dyDescent="0.3">
      <c r="A656" s="100"/>
      <c r="B656" s="2"/>
      <c r="C656" s="85"/>
      <c r="D656" s="2"/>
      <c r="E656" s="37"/>
      <c r="F656" s="55"/>
      <c r="G656" s="1"/>
      <c r="H656" s="2"/>
      <c r="I656" s="1"/>
      <c r="J656" s="2"/>
      <c r="K656" s="2"/>
      <c r="L656" s="2"/>
      <c r="M656" s="2"/>
      <c r="N656" s="1"/>
      <c r="O656" s="1"/>
      <c r="P656" s="2"/>
      <c r="Q656" s="1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2"/>
      <c r="AN656" s="1"/>
      <c r="AO656" s="1"/>
      <c r="AP656" s="1"/>
      <c r="AQ656" s="1"/>
      <c r="AR656" s="1"/>
      <c r="AS656" s="1"/>
      <c r="AT656" s="1"/>
      <c r="AU656" s="74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</row>
    <row r="657" spans="1:66" ht="17.25" customHeight="1" x14ac:dyDescent="0.3">
      <c r="A657" s="100"/>
      <c r="B657" s="2"/>
      <c r="C657" s="85"/>
      <c r="D657" s="2"/>
      <c r="E657" s="37"/>
      <c r="F657" s="55"/>
      <c r="G657" s="1"/>
      <c r="H657" s="2"/>
      <c r="I657" s="1"/>
      <c r="J657" s="2"/>
      <c r="K657" s="2"/>
      <c r="L657" s="2"/>
      <c r="M657" s="2"/>
      <c r="N657" s="1"/>
      <c r="O657" s="1"/>
      <c r="P657" s="2"/>
      <c r="Q657" s="1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2"/>
      <c r="AN657" s="1"/>
      <c r="AO657" s="1"/>
      <c r="AP657" s="1"/>
      <c r="AQ657" s="1"/>
      <c r="AR657" s="1"/>
      <c r="AS657" s="1"/>
      <c r="AT657" s="1"/>
      <c r="AU657" s="74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</row>
    <row r="658" spans="1:66" ht="17.25" customHeight="1" x14ac:dyDescent="0.3">
      <c r="A658" s="100"/>
      <c r="B658" s="2"/>
      <c r="C658" s="85"/>
      <c r="D658" s="2"/>
      <c r="E658" s="37"/>
      <c r="F658" s="55"/>
      <c r="G658" s="1"/>
      <c r="H658" s="2"/>
      <c r="I658" s="1"/>
      <c r="J658" s="2"/>
      <c r="K658" s="2"/>
      <c r="L658" s="2"/>
      <c r="M658" s="2"/>
      <c r="N658" s="1"/>
      <c r="O658" s="1"/>
      <c r="P658" s="2"/>
      <c r="Q658" s="1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2"/>
      <c r="AN658" s="1"/>
      <c r="AO658" s="1"/>
      <c r="AP658" s="1"/>
      <c r="AQ658" s="1"/>
      <c r="AR658" s="1"/>
      <c r="AS658" s="1"/>
      <c r="AT658" s="1"/>
      <c r="AU658" s="74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</row>
    <row r="659" spans="1:66" ht="17.25" customHeight="1" x14ac:dyDescent="0.3">
      <c r="A659" s="100"/>
      <c r="B659" s="2"/>
      <c r="C659" s="85"/>
      <c r="D659" s="2"/>
      <c r="E659" s="37"/>
      <c r="F659" s="55"/>
      <c r="G659" s="1"/>
      <c r="H659" s="2"/>
      <c r="I659" s="1"/>
      <c r="J659" s="2"/>
      <c r="K659" s="2"/>
      <c r="L659" s="2"/>
      <c r="M659" s="2"/>
      <c r="N659" s="1"/>
      <c r="O659" s="1"/>
      <c r="P659" s="2"/>
      <c r="Q659" s="1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2"/>
      <c r="AN659" s="1"/>
      <c r="AO659" s="1"/>
      <c r="AP659" s="1"/>
      <c r="AQ659" s="1"/>
      <c r="AR659" s="1"/>
      <c r="AS659" s="1"/>
      <c r="AT659" s="1"/>
      <c r="AU659" s="74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</row>
    <row r="660" spans="1:66" ht="17.25" customHeight="1" x14ac:dyDescent="0.3">
      <c r="A660" s="100"/>
      <c r="B660" s="2"/>
      <c r="C660" s="85"/>
      <c r="D660" s="2"/>
      <c r="E660" s="37"/>
      <c r="F660" s="55"/>
      <c r="G660" s="1"/>
      <c r="H660" s="2"/>
      <c r="I660" s="1"/>
      <c r="J660" s="2"/>
      <c r="K660" s="2"/>
      <c r="L660" s="2"/>
      <c r="M660" s="2"/>
      <c r="N660" s="1"/>
      <c r="O660" s="1"/>
      <c r="P660" s="2"/>
      <c r="Q660" s="1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2"/>
      <c r="AN660" s="1"/>
      <c r="AO660" s="1"/>
      <c r="AP660" s="1"/>
      <c r="AQ660" s="1"/>
      <c r="AR660" s="1"/>
      <c r="AS660" s="1"/>
      <c r="AT660" s="1"/>
      <c r="AU660" s="74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</row>
    <row r="661" spans="1:66" ht="17.25" customHeight="1" x14ac:dyDescent="0.3">
      <c r="A661" s="100"/>
      <c r="B661" s="2"/>
      <c r="C661" s="85"/>
      <c r="D661" s="2"/>
      <c r="E661" s="37"/>
      <c r="F661" s="55"/>
      <c r="G661" s="1"/>
      <c r="H661" s="2"/>
      <c r="I661" s="1"/>
      <c r="J661" s="2"/>
      <c r="K661" s="2"/>
      <c r="L661" s="2"/>
      <c r="M661" s="2"/>
      <c r="N661" s="1"/>
      <c r="O661" s="1"/>
      <c r="P661" s="2"/>
      <c r="Q661" s="1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2"/>
      <c r="AN661" s="1"/>
      <c r="AO661" s="1"/>
      <c r="AP661" s="1"/>
      <c r="AQ661" s="1"/>
      <c r="AR661" s="1"/>
      <c r="AS661" s="1"/>
      <c r="AT661" s="1"/>
      <c r="AU661" s="74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</row>
    <row r="662" spans="1:66" ht="17.25" customHeight="1" x14ac:dyDescent="0.3">
      <c r="A662" s="100"/>
      <c r="B662" s="2"/>
      <c r="C662" s="85"/>
      <c r="D662" s="2"/>
      <c r="E662" s="37"/>
      <c r="F662" s="55"/>
      <c r="G662" s="1"/>
      <c r="H662" s="2"/>
      <c r="I662" s="1"/>
      <c r="J662" s="2"/>
      <c r="K662" s="2"/>
      <c r="L662" s="2"/>
      <c r="M662" s="2"/>
      <c r="N662" s="1"/>
      <c r="O662" s="1"/>
      <c r="P662" s="2"/>
      <c r="Q662" s="1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2"/>
      <c r="AN662" s="1"/>
      <c r="AO662" s="1"/>
      <c r="AP662" s="1"/>
      <c r="AQ662" s="1"/>
      <c r="AR662" s="1"/>
      <c r="AS662" s="1"/>
      <c r="AT662" s="1"/>
      <c r="AU662" s="74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</row>
    <row r="663" spans="1:66" ht="17.25" customHeight="1" x14ac:dyDescent="0.3">
      <c r="A663" s="100"/>
      <c r="B663" s="2"/>
      <c r="C663" s="85"/>
      <c r="D663" s="2"/>
      <c r="E663" s="37"/>
      <c r="F663" s="55"/>
      <c r="G663" s="1"/>
      <c r="H663" s="2"/>
      <c r="I663" s="1"/>
      <c r="J663" s="2"/>
      <c r="K663" s="2"/>
      <c r="L663" s="2"/>
      <c r="M663" s="2"/>
      <c r="N663" s="1"/>
      <c r="O663" s="1"/>
      <c r="P663" s="2"/>
      <c r="Q663" s="1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2"/>
      <c r="AN663" s="1"/>
      <c r="AO663" s="1"/>
      <c r="AP663" s="1"/>
      <c r="AQ663" s="1"/>
      <c r="AR663" s="1"/>
      <c r="AS663" s="1"/>
      <c r="AT663" s="1"/>
      <c r="AU663" s="74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</row>
    <row r="664" spans="1:66" ht="17.25" customHeight="1" x14ac:dyDescent="0.3">
      <c r="A664" s="100"/>
      <c r="B664" s="2"/>
      <c r="C664" s="85"/>
      <c r="D664" s="2"/>
      <c r="E664" s="37"/>
      <c r="F664" s="55"/>
      <c r="G664" s="1"/>
      <c r="H664" s="2"/>
      <c r="I664" s="1"/>
      <c r="J664" s="2"/>
      <c r="K664" s="2"/>
      <c r="L664" s="2"/>
      <c r="M664" s="2"/>
      <c r="N664" s="1"/>
      <c r="O664" s="1"/>
      <c r="P664" s="2"/>
      <c r="Q664" s="1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2"/>
      <c r="AN664" s="1"/>
      <c r="AO664" s="1"/>
      <c r="AP664" s="1"/>
      <c r="AQ664" s="1"/>
      <c r="AR664" s="1"/>
      <c r="AS664" s="1"/>
      <c r="AT664" s="1"/>
      <c r="AU664" s="74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</row>
    <row r="665" spans="1:66" ht="17.25" customHeight="1" x14ac:dyDescent="0.3">
      <c r="A665" s="100"/>
      <c r="B665" s="2"/>
      <c r="C665" s="85"/>
      <c r="D665" s="2"/>
      <c r="E665" s="37"/>
      <c r="F665" s="55"/>
      <c r="G665" s="1"/>
      <c r="H665" s="2"/>
      <c r="I665" s="1"/>
      <c r="J665" s="2"/>
      <c r="K665" s="2"/>
      <c r="L665" s="2"/>
      <c r="M665" s="2"/>
      <c r="N665" s="1"/>
      <c r="O665" s="1"/>
      <c r="P665" s="2"/>
      <c r="Q665" s="1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2"/>
      <c r="AN665" s="1"/>
      <c r="AO665" s="1"/>
      <c r="AP665" s="1"/>
      <c r="AQ665" s="1"/>
      <c r="AR665" s="1"/>
      <c r="AS665" s="1"/>
      <c r="AT665" s="1"/>
      <c r="AU665" s="74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</row>
    <row r="666" spans="1:66" ht="17.25" customHeight="1" x14ac:dyDescent="0.3">
      <c r="A666" s="100"/>
      <c r="B666" s="2"/>
      <c r="C666" s="85"/>
      <c r="D666" s="2"/>
      <c r="E666" s="37"/>
      <c r="F666" s="55"/>
      <c r="G666" s="1"/>
      <c r="H666" s="2"/>
      <c r="I666" s="1"/>
      <c r="J666" s="2"/>
      <c r="K666" s="2"/>
      <c r="L666" s="2"/>
      <c r="M666" s="2"/>
      <c r="N666" s="1"/>
      <c r="O666" s="1"/>
      <c r="P666" s="2"/>
      <c r="Q666" s="1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2"/>
      <c r="AN666" s="1"/>
      <c r="AO666" s="1"/>
      <c r="AP666" s="1"/>
      <c r="AQ666" s="1"/>
      <c r="AR666" s="1"/>
      <c r="AS666" s="1"/>
      <c r="AT666" s="1"/>
      <c r="AU666" s="74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</row>
    <row r="667" spans="1:66" ht="17.25" customHeight="1" x14ac:dyDescent="0.3">
      <c r="A667" s="100"/>
      <c r="B667" s="2"/>
      <c r="C667" s="85"/>
      <c r="D667" s="2"/>
      <c r="E667" s="37"/>
      <c r="F667" s="55"/>
      <c r="G667" s="1"/>
      <c r="H667" s="2"/>
      <c r="I667" s="1"/>
      <c r="J667" s="2"/>
      <c r="K667" s="2"/>
      <c r="L667" s="2"/>
      <c r="M667" s="2"/>
      <c r="N667" s="1"/>
      <c r="O667" s="1"/>
      <c r="P667" s="2"/>
      <c r="Q667" s="1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2"/>
      <c r="AN667" s="1"/>
      <c r="AO667" s="1"/>
      <c r="AP667" s="1"/>
      <c r="AQ667" s="1"/>
      <c r="AR667" s="1"/>
      <c r="AS667" s="1"/>
      <c r="AT667" s="1"/>
      <c r="AU667" s="74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</row>
    <row r="668" spans="1:66" ht="17.25" customHeight="1" x14ac:dyDescent="0.3">
      <c r="A668" s="100"/>
      <c r="B668" s="2"/>
      <c r="C668" s="85"/>
      <c r="D668" s="2"/>
      <c r="E668" s="37"/>
      <c r="F668" s="55"/>
      <c r="G668" s="1"/>
      <c r="H668" s="2"/>
      <c r="I668" s="1"/>
      <c r="J668" s="2"/>
      <c r="K668" s="2"/>
      <c r="L668" s="2"/>
      <c r="M668" s="2"/>
      <c r="N668" s="1"/>
      <c r="O668" s="1"/>
      <c r="P668" s="2"/>
      <c r="Q668" s="1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2"/>
      <c r="AN668" s="1"/>
      <c r="AO668" s="1"/>
      <c r="AP668" s="1"/>
      <c r="AQ668" s="1"/>
      <c r="AR668" s="1"/>
      <c r="AS668" s="1"/>
      <c r="AT668" s="1"/>
      <c r="AU668" s="74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</row>
    <row r="669" spans="1:66" ht="17.25" customHeight="1" x14ac:dyDescent="0.3">
      <c r="A669" s="100"/>
      <c r="B669" s="2"/>
      <c r="C669" s="85"/>
      <c r="D669" s="2"/>
      <c r="E669" s="37"/>
      <c r="F669" s="55"/>
      <c r="G669" s="1"/>
      <c r="H669" s="2"/>
      <c r="I669" s="1"/>
      <c r="J669" s="2"/>
      <c r="K669" s="2"/>
      <c r="L669" s="2"/>
      <c r="M669" s="2"/>
      <c r="N669" s="1"/>
      <c r="O669" s="1"/>
      <c r="P669" s="2"/>
      <c r="Q669" s="1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2"/>
      <c r="AN669" s="1"/>
      <c r="AO669" s="1"/>
      <c r="AP669" s="1"/>
      <c r="AQ669" s="1"/>
      <c r="AR669" s="1"/>
      <c r="AS669" s="1"/>
      <c r="AT669" s="1"/>
      <c r="AU669" s="74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</row>
    <row r="670" spans="1:66" ht="17.25" customHeight="1" x14ac:dyDescent="0.3">
      <c r="A670" s="100"/>
      <c r="B670" s="2"/>
      <c r="C670" s="85"/>
      <c r="D670" s="2"/>
      <c r="E670" s="37"/>
      <c r="F670" s="55"/>
      <c r="G670" s="1"/>
      <c r="H670" s="2"/>
      <c r="I670" s="1"/>
      <c r="J670" s="2"/>
      <c r="K670" s="2"/>
      <c r="L670" s="2"/>
      <c r="M670" s="2"/>
      <c r="N670" s="1"/>
      <c r="O670" s="1"/>
      <c r="P670" s="2"/>
      <c r="Q670" s="1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2"/>
      <c r="AN670" s="1"/>
      <c r="AO670" s="1"/>
      <c r="AP670" s="1"/>
      <c r="AQ670" s="1"/>
      <c r="AR670" s="1"/>
      <c r="AS670" s="1"/>
      <c r="AT670" s="1"/>
      <c r="AU670" s="74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</row>
    <row r="671" spans="1:66" ht="17.25" customHeight="1" x14ac:dyDescent="0.3">
      <c r="A671" s="100"/>
      <c r="B671" s="2"/>
      <c r="C671" s="85"/>
      <c r="D671" s="2"/>
      <c r="E671" s="37"/>
      <c r="F671" s="55"/>
      <c r="G671" s="1"/>
      <c r="H671" s="2"/>
      <c r="I671" s="1"/>
      <c r="J671" s="2"/>
      <c r="K671" s="2"/>
      <c r="L671" s="2"/>
      <c r="M671" s="2"/>
      <c r="N671" s="1"/>
      <c r="O671" s="1"/>
      <c r="P671" s="2"/>
      <c r="Q671" s="1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2"/>
      <c r="AN671" s="1"/>
      <c r="AO671" s="1"/>
      <c r="AP671" s="1"/>
      <c r="AQ671" s="1"/>
      <c r="AR671" s="1"/>
      <c r="AS671" s="1"/>
      <c r="AT671" s="1"/>
      <c r="AU671" s="74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</row>
    <row r="672" spans="1:66" ht="17.25" customHeight="1" x14ac:dyDescent="0.3">
      <c r="A672" s="100"/>
      <c r="B672" s="2"/>
      <c r="C672" s="85"/>
      <c r="D672" s="2"/>
      <c r="E672" s="37"/>
      <c r="F672" s="55"/>
      <c r="G672" s="1"/>
      <c r="H672" s="2"/>
      <c r="I672" s="1"/>
      <c r="J672" s="2"/>
      <c r="K672" s="2"/>
      <c r="L672" s="2"/>
      <c r="M672" s="2"/>
      <c r="N672" s="1"/>
      <c r="O672" s="1"/>
      <c r="P672" s="2"/>
      <c r="Q672" s="1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2"/>
      <c r="AN672" s="1"/>
      <c r="AO672" s="1"/>
      <c r="AP672" s="1"/>
      <c r="AQ672" s="1"/>
      <c r="AR672" s="1"/>
      <c r="AS672" s="1"/>
      <c r="AT672" s="1"/>
      <c r="AU672" s="74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</row>
    <row r="673" spans="1:66" ht="17.25" customHeight="1" x14ac:dyDescent="0.3">
      <c r="A673" s="100"/>
      <c r="B673" s="2"/>
      <c r="C673" s="85"/>
      <c r="D673" s="2"/>
      <c r="E673" s="37"/>
      <c r="F673" s="55"/>
      <c r="G673" s="1"/>
      <c r="H673" s="2"/>
      <c r="I673" s="1"/>
      <c r="J673" s="2"/>
      <c r="K673" s="2"/>
      <c r="L673" s="2"/>
      <c r="M673" s="2"/>
      <c r="N673" s="1"/>
      <c r="O673" s="1"/>
      <c r="P673" s="2"/>
      <c r="Q673" s="1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2"/>
      <c r="AN673" s="1"/>
      <c r="AO673" s="1"/>
      <c r="AP673" s="1"/>
      <c r="AQ673" s="1"/>
      <c r="AR673" s="1"/>
      <c r="AS673" s="1"/>
      <c r="AT673" s="1"/>
      <c r="AU673" s="74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</row>
    <row r="674" spans="1:66" ht="17.25" customHeight="1" x14ac:dyDescent="0.3">
      <c r="A674" s="100"/>
      <c r="B674" s="2"/>
      <c r="C674" s="85"/>
      <c r="D674" s="2"/>
      <c r="E674" s="37"/>
      <c r="F674" s="55"/>
      <c r="G674" s="1"/>
      <c r="H674" s="2"/>
      <c r="I674" s="1"/>
      <c r="J674" s="2"/>
      <c r="K674" s="2"/>
      <c r="L674" s="2"/>
      <c r="M674" s="2"/>
      <c r="N674" s="1"/>
      <c r="O674" s="1"/>
      <c r="P674" s="2"/>
      <c r="Q674" s="1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2"/>
      <c r="AN674" s="1"/>
      <c r="AO674" s="1"/>
      <c r="AP674" s="1"/>
      <c r="AQ674" s="1"/>
      <c r="AR674" s="1"/>
      <c r="AS674" s="1"/>
      <c r="AT674" s="1"/>
      <c r="AU674" s="74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</row>
    <row r="675" spans="1:66" ht="17.25" customHeight="1" x14ac:dyDescent="0.3">
      <c r="A675" s="100"/>
      <c r="B675" s="2"/>
      <c r="C675" s="85"/>
      <c r="D675" s="2"/>
      <c r="E675" s="37"/>
      <c r="F675" s="55"/>
      <c r="G675" s="1"/>
      <c r="H675" s="2"/>
      <c r="I675" s="1"/>
      <c r="J675" s="2"/>
      <c r="K675" s="2"/>
      <c r="L675" s="2"/>
      <c r="M675" s="2"/>
      <c r="N675" s="1"/>
      <c r="O675" s="1"/>
      <c r="P675" s="2"/>
      <c r="Q675" s="1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2"/>
      <c r="AN675" s="1"/>
      <c r="AO675" s="1"/>
      <c r="AP675" s="1"/>
      <c r="AQ675" s="1"/>
      <c r="AR675" s="1"/>
      <c r="AS675" s="1"/>
      <c r="AT675" s="1"/>
      <c r="AU675" s="74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</row>
    <row r="676" spans="1:66" ht="17.25" customHeight="1" x14ac:dyDescent="0.3">
      <c r="A676" s="100"/>
      <c r="B676" s="2"/>
      <c r="C676" s="85"/>
      <c r="D676" s="2"/>
      <c r="E676" s="37"/>
      <c r="F676" s="55"/>
      <c r="G676" s="1"/>
      <c r="H676" s="2"/>
      <c r="I676" s="1"/>
      <c r="J676" s="2"/>
      <c r="K676" s="2"/>
      <c r="L676" s="2"/>
      <c r="M676" s="2"/>
      <c r="N676" s="1"/>
      <c r="O676" s="1"/>
      <c r="P676" s="2"/>
      <c r="Q676" s="1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2"/>
      <c r="AN676" s="1"/>
      <c r="AO676" s="1"/>
      <c r="AP676" s="1"/>
      <c r="AQ676" s="1"/>
      <c r="AR676" s="1"/>
      <c r="AS676" s="1"/>
      <c r="AT676" s="1"/>
      <c r="AU676" s="74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</row>
    <row r="677" spans="1:66" ht="17.25" customHeight="1" x14ac:dyDescent="0.3">
      <c r="A677" s="100"/>
      <c r="B677" s="2"/>
      <c r="C677" s="85"/>
      <c r="D677" s="2"/>
      <c r="E677" s="37"/>
      <c r="F677" s="55"/>
      <c r="G677" s="1"/>
      <c r="H677" s="2"/>
      <c r="I677" s="1"/>
      <c r="J677" s="2"/>
      <c r="K677" s="2"/>
      <c r="L677" s="2"/>
      <c r="M677" s="2"/>
      <c r="N677" s="1"/>
      <c r="O677" s="1"/>
      <c r="P677" s="2"/>
      <c r="Q677" s="1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2"/>
      <c r="AN677" s="1"/>
      <c r="AO677" s="1"/>
      <c r="AP677" s="1"/>
      <c r="AQ677" s="1"/>
      <c r="AR677" s="1"/>
      <c r="AS677" s="1"/>
      <c r="AT677" s="1"/>
      <c r="AU677" s="74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</row>
    <row r="678" spans="1:66" ht="17.25" customHeight="1" x14ac:dyDescent="0.3">
      <c r="A678" s="100"/>
      <c r="B678" s="2"/>
      <c r="C678" s="85"/>
      <c r="D678" s="2"/>
      <c r="E678" s="37"/>
      <c r="F678" s="55"/>
      <c r="G678" s="1"/>
      <c r="H678" s="2"/>
      <c r="I678" s="1"/>
      <c r="J678" s="2"/>
      <c r="K678" s="2"/>
      <c r="L678" s="2"/>
      <c r="M678" s="2"/>
      <c r="N678" s="1"/>
      <c r="O678" s="1"/>
      <c r="P678" s="2"/>
      <c r="Q678" s="1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2"/>
      <c r="AN678" s="1"/>
      <c r="AO678" s="1"/>
      <c r="AP678" s="1"/>
      <c r="AQ678" s="1"/>
      <c r="AR678" s="1"/>
      <c r="AS678" s="1"/>
      <c r="AT678" s="1"/>
      <c r="AU678" s="74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</row>
    <row r="679" spans="1:66" ht="17.25" customHeight="1" x14ac:dyDescent="0.3">
      <c r="A679" s="100"/>
      <c r="B679" s="2"/>
      <c r="C679" s="85"/>
      <c r="D679" s="2"/>
      <c r="E679" s="37"/>
      <c r="F679" s="55"/>
      <c r="G679" s="1"/>
      <c r="H679" s="2"/>
      <c r="I679" s="1"/>
      <c r="J679" s="2"/>
      <c r="K679" s="2"/>
      <c r="L679" s="2"/>
      <c r="M679" s="2"/>
      <c r="N679" s="1"/>
      <c r="O679" s="1"/>
      <c r="P679" s="2"/>
      <c r="Q679" s="1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2"/>
      <c r="AN679" s="1"/>
      <c r="AO679" s="1"/>
      <c r="AP679" s="1"/>
      <c r="AQ679" s="1"/>
      <c r="AR679" s="1"/>
      <c r="AS679" s="1"/>
      <c r="AT679" s="1"/>
      <c r="AU679" s="74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</row>
    <row r="680" spans="1:66" ht="17.25" customHeight="1" x14ac:dyDescent="0.3">
      <c r="A680" s="100"/>
      <c r="B680" s="2"/>
      <c r="C680" s="85"/>
      <c r="D680" s="2"/>
      <c r="E680" s="37"/>
      <c r="F680" s="55"/>
      <c r="G680" s="1"/>
      <c r="H680" s="2"/>
      <c r="I680" s="1"/>
      <c r="J680" s="2"/>
      <c r="K680" s="2"/>
      <c r="L680" s="2"/>
      <c r="M680" s="2"/>
      <c r="N680" s="1"/>
      <c r="O680" s="1"/>
      <c r="P680" s="2"/>
      <c r="Q680" s="1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2"/>
      <c r="AN680" s="1"/>
      <c r="AO680" s="1"/>
      <c r="AP680" s="1"/>
      <c r="AQ680" s="1"/>
      <c r="AR680" s="1"/>
      <c r="AS680" s="1"/>
      <c r="AT680" s="1"/>
      <c r="AU680" s="74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</row>
    <row r="681" spans="1:66" ht="17.25" customHeight="1" x14ac:dyDescent="0.3">
      <c r="A681" s="100"/>
      <c r="B681" s="2"/>
      <c r="C681" s="85"/>
      <c r="D681" s="2"/>
      <c r="E681" s="37"/>
      <c r="F681" s="55"/>
      <c r="G681" s="1"/>
      <c r="H681" s="2"/>
      <c r="I681" s="1"/>
      <c r="J681" s="2"/>
      <c r="K681" s="2"/>
      <c r="L681" s="2"/>
      <c r="M681" s="2"/>
      <c r="N681" s="1"/>
      <c r="O681" s="1"/>
      <c r="P681" s="2"/>
      <c r="Q681" s="1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2"/>
      <c r="AN681" s="1"/>
      <c r="AO681" s="1"/>
      <c r="AP681" s="1"/>
      <c r="AQ681" s="1"/>
      <c r="AR681" s="1"/>
      <c r="AS681" s="1"/>
      <c r="AT681" s="1"/>
      <c r="AU681" s="74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</row>
    <row r="682" spans="1:66" ht="17.25" customHeight="1" x14ac:dyDescent="0.3">
      <c r="A682" s="100"/>
      <c r="B682" s="2"/>
      <c r="C682" s="85"/>
      <c r="D682" s="2"/>
      <c r="E682" s="37"/>
      <c r="F682" s="55"/>
      <c r="G682" s="1"/>
      <c r="H682" s="2"/>
      <c r="I682" s="1"/>
      <c r="J682" s="2"/>
      <c r="K682" s="2"/>
      <c r="L682" s="2"/>
      <c r="M682" s="2"/>
      <c r="N682" s="1"/>
      <c r="O682" s="1"/>
      <c r="P682" s="2"/>
      <c r="Q682" s="1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2"/>
      <c r="AN682" s="1"/>
      <c r="AO682" s="1"/>
      <c r="AP682" s="1"/>
      <c r="AQ682" s="1"/>
      <c r="AR682" s="1"/>
      <c r="AS682" s="1"/>
      <c r="AT682" s="1"/>
      <c r="AU682" s="74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</row>
    <row r="683" spans="1:66" ht="17.25" customHeight="1" x14ac:dyDescent="0.3">
      <c r="A683" s="100"/>
      <c r="B683" s="2"/>
      <c r="C683" s="85"/>
      <c r="D683" s="2"/>
      <c r="E683" s="37"/>
      <c r="F683" s="55"/>
      <c r="G683" s="1"/>
      <c r="H683" s="2"/>
      <c r="I683" s="1"/>
      <c r="J683" s="2"/>
      <c r="K683" s="2"/>
      <c r="L683" s="2"/>
      <c r="M683" s="2"/>
      <c r="N683" s="1"/>
      <c r="O683" s="1"/>
      <c r="P683" s="2"/>
      <c r="Q683" s="1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2"/>
      <c r="AN683" s="1"/>
      <c r="AO683" s="1"/>
      <c r="AP683" s="1"/>
      <c r="AQ683" s="1"/>
      <c r="AR683" s="1"/>
      <c r="AS683" s="1"/>
      <c r="AT683" s="1"/>
      <c r="AU683" s="74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</row>
    <row r="684" spans="1:66" ht="17.25" customHeight="1" x14ac:dyDescent="0.3">
      <c r="A684" s="100"/>
      <c r="B684" s="2"/>
      <c r="C684" s="85"/>
      <c r="D684" s="2"/>
      <c r="E684" s="37"/>
      <c r="F684" s="55"/>
      <c r="G684" s="1"/>
      <c r="H684" s="2"/>
      <c r="I684" s="1"/>
      <c r="J684" s="2"/>
      <c r="K684" s="2"/>
      <c r="L684" s="2"/>
      <c r="M684" s="2"/>
      <c r="N684" s="1"/>
      <c r="O684" s="1"/>
      <c r="P684" s="2"/>
      <c r="Q684" s="1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2"/>
      <c r="AN684" s="1"/>
      <c r="AO684" s="1"/>
      <c r="AP684" s="1"/>
      <c r="AQ684" s="1"/>
      <c r="AR684" s="1"/>
      <c r="AS684" s="1"/>
      <c r="AT684" s="1"/>
      <c r="AU684" s="74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</row>
    <row r="685" spans="1:66" ht="17.25" customHeight="1" x14ac:dyDescent="0.3">
      <c r="A685" s="100"/>
      <c r="B685" s="2"/>
      <c r="C685" s="85"/>
      <c r="D685" s="2"/>
      <c r="E685" s="37"/>
      <c r="F685" s="55"/>
      <c r="G685" s="1"/>
      <c r="H685" s="2"/>
      <c r="I685" s="1"/>
      <c r="J685" s="2"/>
      <c r="K685" s="2"/>
      <c r="L685" s="2"/>
      <c r="M685" s="2"/>
      <c r="N685" s="1"/>
      <c r="O685" s="1"/>
      <c r="P685" s="2"/>
      <c r="Q685" s="1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2"/>
      <c r="AN685" s="1"/>
      <c r="AO685" s="1"/>
      <c r="AP685" s="1"/>
      <c r="AQ685" s="1"/>
      <c r="AR685" s="1"/>
      <c r="AS685" s="1"/>
      <c r="AT685" s="1"/>
      <c r="AU685" s="74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</row>
    <row r="686" spans="1:66" ht="17.25" customHeight="1" x14ac:dyDescent="0.3">
      <c r="A686" s="100"/>
      <c r="B686" s="2"/>
      <c r="C686" s="85"/>
      <c r="D686" s="2"/>
      <c r="E686" s="37"/>
      <c r="F686" s="55"/>
      <c r="G686" s="1"/>
      <c r="H686" s="2"/>
      <c r="I686" s="1"/>
      <c r="J686" s="2"/>
      <c r="K686" s="2"/>
      <c r="L686" s="2"/>
      <c r="M686" s="2"/>
      <c r="N686" s="1"/>
      <c r="O686" s="1"/>
      <c r="P686" s="2"/>
      <c r="Q686" s="1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2"/>
      <c r="AN686" s="1"/>
      <c r="AO686" s="1"/>
      <c r="AP686" s="1"/>
      <c r="AQ686" s="1"/>
      <c r="AR686" s="1"/>
      <c r="AS686" s="1"/>
      <c r="AT686" s="1"/>
      <c r="AU686" s="74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</row>
    <row r="687" spans="1:66" ht="17.25" customHeight="1" x14ac:dyDescent="0.3">
      <c r="A687" s="100"/>
      <c r="B687" s="2"/>
      <c r="C687" s="85"/>
      <c r="D687" s="2"/>
      <c r="E687" s="37"/>
      <c r="F687" s="55"/>
      <c r="G687" s="1"/>
      <c r="H687" s="2"/>
      <c r="I687" s="1"/>
      <c r="J687" s="2"/>
      <c r="K687" s="2"/>
      <c r="L687" s="2"/>
      <c r="M687" s="2"/>
      <c r="N687" s="1"/>
      <c r="O687" s="1"/>
      <c r="P687" s="2"/>
      <c r="Q687" s="1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2"/>
      <c r="AN687" s="1"/>
      <c r="AO687" s="1"/>
      <c r="AP687" s="1"/>
      <c r="AQ687" s="1"/>
      <c r="AR687" s="1"/>
      <c r="AS687" s="1"/>
      <c r="AT687" s="1"/>
      <c r="AU687" s="74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</row>
    <row r="688" spans="1:66" ht="17.25" customHeight="1" x14ac:dyDescent="0.3">
      <c r="A688" s="100"/>
      <c r="B688" s="2"/>
      <c r="C688" s="85"/>
      <c r="D688" s="2"/>
      <c r="E688" s="37"/>
      <c r="F688" s="55"/>
      <c r="G688" s="1"/>
      <c r="H688" s="2"/>
      <c r="I688" s="1"/>
      <c r="J688" s="2"/>
      <c r="K688" s="2"/>
      <c r="L688" s="2"/>
      <c r="M688" s="2"/>
      <c r="N688" s="1"/>
      <c r="O688" s="1"/>
      <c r="P688" s="2"/>
      <c r="Q688" s="1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2"/>
      <c r="AN688" s="1"/>
      <c r="AO688" s="1"/>
      <c r="AP688" s="1"/>
      <c r="AQ688" s="1"/>
      <c r="AR688" s="1"/>
      <c r="AS688" s="1"/>
      <c r="AT688" s="1"/>
      <c r="AU688" s="74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</row>
    <row r="689" spans="1:66" ht="17.25" customHeight="1" x14ac:dyDescent="0.3">
      <c r="A689" s="100"/>
      <c r="B689" s="2"/>
      <c r="C689" s="85"/>
      <c r="D689" s="2"/>
      <c r="E689" s="37"/>
      <c r="F689" s="55"/>
      <c r="G689" s="1"/>
      <c r="H689" s="2"/>
      <c r="I689" s="1"/>
      <c r="J689" s="2"/>
      <c r="K689" s="2"/>
      <c r="L689" s="2"/>
      <c r="M689" s="2"/>
      <c r="N689" s="1"/>
      <c r="O689" s="1"/>
      <c r="P689" s="2"/>
      <c r="Q689" s="1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2"/>
      <c r="AN689" s="1"/>
      <c r="AO689" s="1"/>
      <c r="AP689" s="1"/>
      <c r="AQ689" s="1"/>
      <c r="AR689" s="1"/>
      <c r="AS689" s="1"/>
      <c r="AT689" s="1"/>
      <c r="AU689" s="74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</row>
    <row r="690" spans="1:66" ht="17.25" customHeight="1" x14ac:dyDescent="0.3">
      <c r="A690" s="100"/>
      <c r="B690" s="2"/>
      <c r="C690" s="85"/>
      <c r="D690" s="2"/>
      <c r="E690" s="37"/>
      <c r="F690" s="55"/>
      <c r="G690" s="1"/>
      <c r="H690" s="2"/>
      <c r="I690" s="1"/>
      <c r="J690" s="2"/>
      <c r="K690" s="2"/>
      <c r="L690" s="2"/>
      <c r="M690" s="2"/>
      <c r="N690" s="1"/>
      <c r="O690" s="1"/>
      <c r="P690" s="2"/>
      <c r="Q690" s="1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2"/>
      <c r="AN690" s="1"/>
      <c r="AO690" s="1"/>
      <c r="AP690" s="1"/>
      <c r="AQ690" s="1"/>
      <c r="AR690" s="1"/>
      <c r="AS690" s="1"/>
      <c r="AT690" s="1"/>
      <c r="AU690" s="74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</row>
    <row r="691" spans="1:66" ht="17.25" customHeight="1" x14ac:dyDescent="0.3">
      <c r="A691" s="100"/>
      <c r="B691" s="2"/>
      <c r="C691" s="85"/>
      <c r="D691" s="2"/>
      <c r="E691" s="37"/>
      <c r="F691" s="55"/>
      <c r="G691" s="1"/>
      <c r="H691" s="2"/>
      <c r="I691" s="1"/>
      <c r="J691" s="2"/>
      <c r="K691" s="2"/>
      <c r="L691" s="2"/>
      <c r="M691" s="2"/>
      <c r="N691" s="1"/>
      <c r="O691" s="1"/>
      <c r="P691" s="2"/>
      <c r="Q691" s="1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2"/>
      <c r="AN691" s="1"/>
      <c r="AO691" s="1"/>
      <c r="AP691" s="1"/>
      <c r="AQ691" s="1"/>
      <c r="AR691" s="1"/>
      <c r="AS691" s="1"/>
      <c r="AT691" s="1"/>
      <c r="AU691" s="74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</row>
    <row r="692" spans="1:66" ht="17.25" customHeight="1" x14ac:dyDescent="0.3">
      <c r="A692" s="100"/>
      <c r="B692" s="2"/>
      <c r="C692" s="85"/>
      <c r="D692" s="2"/>
      <c r="E692" s="37"/>
      <c r="F692" s="55"/>
      <c r="G692" s="1"/>
      <c r="H692" s="2"/>
      <c r="I692" s="1"/>
      <c r="J692" s="2"/>
      <c r="K692" s="2"/>
      <c r="L692" s="2"/>
      <c r="M692" s="2"/>
      <c r="N692" s="1"/>
      <c r="O692" s="1"/>
      <c r="P692" s="2"/>
      <c r="Q692" s="1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2"/>
      <c r="AN692" s="1"/>
      <c r="AO692" s="1"/>
      <c r="AP692" s="1"/>
      <c r="AQ692" s="1"/>
      <c r="AR692" s="1"/>
      <c r="AS692" s="1"/>
      <c r="AT692" s="1"/>
      <c r="AU692" s="74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</row>
    <row r="693" spans="1:66" ht="17.25" customHeight="1" x14ac:dyDescent="0.3">
      <c r="A693" s="100"/>
      <c r="B693" s="2"/>
      <c r="C693" s="85"/>
      <c r="D693" s="2"/>
      <c r="E693" s="37"/>
      <c r="F693" s="55"/>
      <c r="G693" s="1"/>
      <c r="H693" s="2"/>
      <c r="I693" s="1"/>
      <c r="J693" s="2"/>
      <c r="K693" s="2"/>
      <c r="L693" s="2"/>
      <c r="M693" s="2"/>
      <c r="N693" s="1"/>
      <c r="O693" s="1"/>
      <c r="P693" s="2"/>
      <c r="Q693" s="1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2"/>
      <c r="AN693" s="1"/>
      <c r="AO693" s="1"/>
      <c r="AP693" s="1"/>
      <c r="AQ693" s="1"/>
      <c r="AR693" s="1"/>
      <c r="AS693" s="1"/>
      <c r="AT693" s="1"/>
      <c r="AU693" s="74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</row>
    <row r="694" spans="1:66" ht="17.25" customHeight="1" x14ac:dyDescent="0.3">
      <c r="A694" s="100"/>
      <c r="B694" s="2"/>
      <c r="C694" s="85"/>
      <c r="D694" s="2"/>
      <c r="E694" s="37"/>
      <c r="F694" s="55"/>
      <c r="G694" s="1"/>
      <c r="H694" s="2"/>
      <c r="I694" s="1"/>
      <c r="J694" s="2"/>
      <c r="K694" s="2"/>
      <c r="L694" s="2"/>
      <c r="M694" s="2"/>
      <c r="N694" s="1"/>
      <c r="O694" s="1"/>
      <c r="P694" s="2"/>
      <c r="Q694" s="1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2"/>
      <c r="AN694" s="1"/>
      <c r="AO694" s="1"/>
      <c r="AP694" s="1"/>
      <c r="AQ694" s="1"/>
      <c r="AR694" s="1"/>
      <c r="AS694" s="1"/>
      <c r="AT694" s="1"/>
      <c r="AU694" s="74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</row>
    <row r="695" spans="1:66" ht="17.25" customHeight="1" x14ac:dyDescent="0.3">
      <c r="A695" s="100"/>
      <c r="B695" s="2"/>
      <c r="C695" s="85"/>
      <c r="D695" s="2"/>
      <c r="E695" s="37"/>
      <c r="F695" s="55"/>
      <c r="G695" s="1"/>
      <c r="H695" s="2"/>
      <c r="I695" s="1"/>
      <c r="J695" s="2"/>
      <c r="K695" s="2"/>
      <c r="L695" s="2"/>
      <c r="M695" s="2"/>
      <c r="N695" s="1"/>
      <c r="O695" s="1"/>
      <c r="P695" s="2"/>
      <c r="Q695" s="1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2"/>
      <c r="AN695" s="1"/>
      <c r="AO695" s="1"/>
      <c r="AP695" s="1"/>
      <c r="AQ695" s="1"/>
      <c r="AR695" s="1"/>
      <c r="AS695" s="1"/>
      <c r="AT695" s="1"/>
      <c r="AU695" s="74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</row>
    <row r="696" spans="1:66" ht="17.25" customHeight="1" x14ac:dyDescent="0.3">
      <c r="A696" s="100"/>
      <c r="B696" s="2"/>
      <c r="C696" s="85"/>
      <c r="D696" s="2"/>
      <c r="E696" s="37"/>
      <c r="F696" s="55"/>
      <c r="G696" s="1"/>
      <c r="H696" s="2"/>
      <c r="I696" s="1"/>
      <c r="J696" s="2"/>
      <c r="K696" s="2"/>
      <c r="L696" s="2"/>
      <c r="M696" s="2"/>
      <c r="N696" s="1"/>
      <c r="O696" s="1"/>
      <c r="P696" s="2"/>
      <c r="Q696" s="1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2"/>
      <c r="AN696" s="1"/>
      <c r="AO696" s="1"/>
      <c r="AP696" s="1"/>
      <c r="AQ696" s="1"/>
      <c r="AR696" s="1"/>
      <c r="AS696" s="1"/>
      <c r="AT696" s="1"/>
      <c r="AU696" s="74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</row>
    <row r="697" spans="1:66" ht="17.25" customHeight="1" x14ac:dyDescent="0.3">
      <c r="A697" s="100"/>
      <c r="B697" s="2"/>
      <c r="C697" s="85"/>
      <c r="D697" s="2"/>
      <c r="E697" s="37"/>
      <c r="F697" s="55"/>
      <c r="G697" s="1"/>
      <c r="H697" s="2"/>
      <c r="I697" s="1"/>
      <c r="J697" s="2"/>
      <c r="K697" s="2"/>
      <c r="L697" s="2"/>
      <c r="M697" s="2"/>
      <c r="N697" s="1"/>
      <c r="O697" s="1"/>
      <c r="P697" s="2"/>
      <c r="Q697" s="1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2"/>
      <c r="AN697" s="1"/>
      <c r="AO697" s="1"/>
      <c r="AP697" s="1"/>
      <c r="AQ697" s="1"/>
      <c r="AR697" s="1"/>
      <c r="AS697" s="1"/>
      <c r="AT697" s="1"/>
      <c r="AU697" s="74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</row>
    <row r="698" spans="1:66" ht="17.25" customHeight="1" x14ac:dyDescent="0.3">
      <c r="A698" s="100"/>
      <c r="B698" s="2"/>
      <c r="C698" s="85"/>
      <c r="D698" s="2"/>
      <c r="E698" s="37"/>
      <c r="F698" s="55"/>
      <c r="G698" s="1"/>
      <c r="H698" s="2"/>
      <c r="I698" s="1"/>
      <c r="J698" s="2"/>
      <c r="K698" s="2"/>
      <c r="L698" s="2"/>
      <c r="M698" s="2"/>
      <c r="N698" s="1"/>
      <c r="O698" s="1"/>
      <c r="P698" s="2"/>
      <c r="Q698" s="1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2"/>
      <c r="AN698" s="1"/>
      <c r="AO698" s="1"/>
      <c r="AP698" s="1"/>
      <c r="AQ698" s="1"/>
      <c r="AR698" s="1"/>
      <c r="AS698" s="1"/>
      <c r="AT698" s="1"/>
      <c r="AU698" s="74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</row>
    <row r="699" spans="1:66" ht="17.25" customHeight="1" x14ac:dyDescent="0.3">
      <c r="A699" s="100"/>
      <c r="B699" s="2"/>
      <c r="C699" s="85"/>
      <c r="D699" s="2"/>
      <c r="E699" s="37"/>
      <c r="F699" s="55"/>
      <c r="G699" s="1"/>
      <c r="H699" s="2"/>
      <c r="I699" s="1"/>
      <c r="J699" s="2"/>
      <c r="K699" s="2"/>
      <c r="L699" s="2"/>
      <c r="M699" s="2"/>
      <c r="N699" s="1"/>
      <c r="O699" s="1"/>
      <c r="P699" s="2"/>
      <c r="Q699" s="1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2"/>
      <c r="AN699" s="1"/>
      <c r="AO699" s="1"/>
      <c r="AP699" s="1"/>
      <c r="AQ699" s="1"/>
      <c r="AR699" s="1"/>
      <c r="AS699" s="1"/>
      <c r="AT699" s="1"/>
      <c r="AU699" s="74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</row>
    <row r="700" spans="1:66" ht="17.25" customHeight="1" x14ac:dyDescent="0.3">
      <c r="A700" s="100"/>
      <c r="B700" s="2"/>
      <c r="C700" s="85"/>
      <c r="D700" s="2"/>
      <c r="E700" s="37"/>
      <c r="F700" s="55"/>
      <c r="G700" s="1"/>
      <c r="H700" s="2"/>
      <c r="I700" s="1"/>
      <c r="J700" s="2"/>
      <c r="K700" s="2"/>
      <c r="L700" s="2"/>
      <c r="M700" s="2"/>
      <c r="N700" s="1"/>
      <c r="O700" s="1"/>
      <c r="P700" s="2"/>
      <c r="Q700" s="1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2"/>
      <c r="AN700" s="1"/>
      <c r="AO700" s="1"/>
      <c r="AP700" s="1"/>
      <c r="AQ700" s="1"/>
      <c r="AR700" s="1"/>
      <c r="AS700" s="1"/>
      <c r="AT700" s="1"/>
      <c r="AU700" s="74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</row>
    <row r="701" spans="1:66" ht="17.25" customHeight="1" x14ac:dyDescent="0.3">
      <c r="A701" s="100"/>
      <c r="B701" s="2"/>
      <c r="C701" s="85"/>
      <c r="D701" s="2"/>
      <c r="E701" s="37"/>
      <c r="F701" s="55"/>
      <c r="G701" s="1"/>
      <c r="H701" s="2"/>
      <c r="I701" s="1"/>
      <c r="J701" s="2"/>
      <c r="K701" s="2"/>
      <c r="L701" s="2"/>
      <c r="M701" s="2"/>
      <c r="N701" s="1"/>
      <c r="O701" s="1"/>
      <c r="P701" s="2"/>
      <c r="Q701" s="1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2"/>
      <c r="AN701" s="1"/>
      <c r="AO701" s="1"/>
      <c r="AP701" s="1"/>
      <c r="AQ701" s="1"/>
      <c r="AR701" s="1"/>
      <c r="AS701" s="1"/>
      <c r="AT701" s="1"/>
      <c r="AU701" s="74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</row>
    <row r="702" spans="1:66" ht="17.25" customHeight="1" x14ac:dyDescent="0.3">
      <c r="A702" s="100"/>
      <c r="B702" s="2"/>
      <c r="C702" s="85"/>
      <c r="D702" s="2"/>
      <c r="E702" s="37"/>
      <c r="F702" s="55"/>
      <c r="G702" s="1"/>
      <c r="H702" s="2"/>
      <c r="I702" s="1"/>
      <c r="J702" s="2"/>
      <c r="K702" s="2"/>
      <c r="L702" s="2"/>
      <c r="M702" s="2"/>
      <c r="N702" s="1"/>
      <c r="O702" s="1"/>
      <c r="P702" s="2"/>
      <c r="Q702" s="1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2"/>
      <c r="AN702" s="1"/>
      <c r="AO702" s="1"/>
      <c r="AP702" s="1"/>
      <c r="AQ702" s="1"/>
      <c r="AR702" s="1"/>
      <c r="AS702" s="1"/>
      <c r="AT702" s="1"/>
      <c r="AU702" s="74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</row>
    <row r="703" spans="1:66" ht="17.25" customHeight="1" x14ac:dyDescent="0.3">
      <c r="A703" s="100"/>
      <c r="B703" s="2"/>
      <c r="C703" s="85"/>
      <c r="D703" s="2"/>
      <c r="E703" s="37"/>
      <c r="F703" s="55"/>
      <c r="G703" s="1"/>
      <c r="H703" s="2"/>
      <c r="I703" s="1"/>
      <c r="J703" s="2"/>
      <c r="K703" s="2"/>
      <c r="L703" s="2"/>
      <c r="M703" s="2"/>
      <c r="N703" s="1"/>
      <c r="O703" s="1"/>
      <c r="P703" s="2"/>
      <c r="Q703" s="1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2"/>
      <c r="AN703" s="1"/>
      <c r="AO703" s="1"/>
      <c r="AP703" s="1"/>
      <c r="AQ703" s="1"/>
      <c r="AR703" s="1"/>
      <c r="AS703" s="1"/>
      <c r="AT703" s="1"/>
      <c r="AU703" s="74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</row>
    <row r="704" spans="1:66" ht="17.25" customHeight="1" x14ac:dyDescent="0.3">
      <c r="A704" s="100"/>
      <c r="B704" s="2"/>
      <c r="C704" s="85"/>
      <c r="D704" s="2"/>
      <c r="E704" s="37"/>
      <c r="F704" s="55"/>
      <c r="G704" s="1"/>
      <c r="H704" s="2"/>
      <c r="I704" s="1"/>
      <c r="J704" s="2"/>
      <c r="K704" s="2"/>
      <c r="L704" s="2"/>
      <c r="M704" s="2"/>
      <c r="N704" s="1"/>
      <c r="O704" s="1"/>
      <c r="P704" s="2"/>
      <c r="Q704" s="1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2"/>
      <c r="AN704" s="1"/>
      <c r="AO704" s="1"/>
      <c r="AP704" s="1"/>
      <c r="AQ704" s="1"/>
      <c r="AR704" s="1"/>
      <c r="AS704" s="1"/>
      <c r="AT704" s="1"/>
      <c r="AU704" s="74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</row>
    <row r="705" spans="1:66" ht="17.25" customHeight="1" x14ac:dyDescent="0.3">
      <c r="A705" s="100"/>
      <c r="B705" s="2"/>
      <c r="C705" s="85"/>
      <c r="D705" s="2"/>
      <c r="E705" s="37"/>
      <c r="F705" s="55"/>
      <c r="G705" s="1"/>
      <c r="H705" s="2"/>
      <c r="I705" s="1"/>
      <c r="J705" s="2"/>
      <c r="K705" s="2"/>
      <c r="L705" s="2"/>
      <c r="M705" s="2"/>
      <c r="N705" s="1"/>
      <c r="O705" s="1"/>
      <c r="P705" s="2"/>
      <c r="Q705" s="1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2"/>
      <c r="AN705" s="1"/>
      <c r="AO705" s="1"/>
      <c r="AP705" s="1"/>
      <c r="AQ705" s="1"/>
      <c r="AR705" s="1"/>
      <c r="AS705" s="1"/>
      <c r="AT705" s="1"/>
      <c r="AU705" s="74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</row>
    <row r="706" spans="1:66" ht="17.25" customHeight="1" x14ac:dyDescent="0.3">
      <c r="A706" s="100"/>
      <c r="B706" s="2"/>
      <c r="C706" s="85"/>
      <c r="D706" s="2"/>
      <c r="E706" s="37"/>
      <c r="F706" s="55"/>
      <c r="G706" s="1"/>
      <c r="H706" s="2"/>
      <c r="I706" s="1"/>
      <c r="J706" s="2"/>
      <c r="K706" s="2"/>
      <c r="L706" s="2"/>
      <c r="M706" s="2"/>
      <c r="N706" s="1"/>
      <c r="O706" s="1"/>
      <c r="P706" s="2"/>
      <c r="Q706" s="1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2"/>
      <c r="AN706" s="1"/>
      <c r="AO706" s="1"/>
      <c r="AP706" s="1"/>
      <c r="AQ706" s="1"/>
      <c r="AR706" s="1"/>
      <c r="AS706" s="1"/>
      <c r="AT706" s="1"/>
      <c r="AU706" s="74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</row>
    <row r="707" spans="1:66" ht="17.25" customHeight="1" x14ac:dyDescent="0.3">
      <c r="A707" s="100"/>
      <c r="B707" s="2"/>
      <c r="C707" s="85"/>
      <c r="D707" s="2"/>
      <c r="E707" s="37"/>
      <c r="F707" s="55"/>
      <c r="G707" s="1"/>
      <c r="H707" s="2"/>
      <c r="I707" s="1"/>
      <c r="J707" s="2"/>
      <c r="K707" s="2"/>
      <c r="L707" s="2"/>
      <c r="M707" s="2"/>
      <c r="N707" s="1"/>
      <c r="O707" s="1"/>
      <c r="P707" s="2"/>
      <c r="Q707" s="1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2"/>
      <c r="AN707" s="1"/>
      <c r="AO707" s="1"/>
      <c r="AP707" s="1"/>
      <c r="AQ707" s="1"/>
      <c r="AR707" s="1"/>
      <c r="AS707" s="1"/>
      <c r="AT707" s="1"/>
      <c r="AU707" s="74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</row>
    <row r="708" spans="1:66" ht="17.25" customHeight="1" x14ac:dyDescent="0.3">
      <c r="A708" s="100"/>
      <c r="B708" s="2"/>
      <c r="C708" s="85"/>
      <c r="D708" s="2"/>
      <c r="E708" s="37"/>
      <c r="F708" s="55"/>
      <c r="G708" s="1"/>
      <c r="H708" s="2"/>
      <c r="I708" s="1"/>
      <c r="J708" s="2"/>
      <c r="K708" s="2"/>
      <c r="L708" s="2"/>
      <c r="M708" s="2"/>
      <c r="N708" s="1"/>
      <c r="O708" s="1"/>
      <c r="P708" s="2"/>
      <c r="Q708" s="1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2"/>
      <c r="AN708" s="1"/>
      <c r="AO708" s="1"/>
      <c r="AP708" s="1"/>
      <c r="AQ708" s="1"/>
      <c r="AR708" s="1"/>
      <c r="AS708" s="1"/>
      <c r="AT708" s="1"/>
      <c r="AU708" s="74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</row>
    <row r="709" spans="1:66" ht="17.25" customHeight="1" x14ac:dyDescent="0.3">
      <c r="A709" s="100"/>
      <c r="B709" s="2"/>
      <c r="C709" s="85"/>
      <c r="D709" s="2"/>
      <c r="E709" s="37"/>
      <c r="F709" s="55"/>
      <c r="G709" s="1"/>
      <c r="H709" s="2"/>
      <c r="I709" s="1"/>
      <c r="J709" s="2"/>
      <c r="K709" s="2"/>
      <c r="L709" s="2"/>
      <c r="M709" s="2"/>
      <c r="N709" s="1"/>
      <c r="O709" s="1"/>
      <c r="P709" s="2"/>
      <c r="Q709" s="1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2"/>
      <c r="AN709" s="1"/>
      <c r="AO709" s="1"/>
      <c r="AP709" s="1"/>
      <c r="AQ709" s="1"/>
      <c r="AR709" s="1"/>
      <c r="AS709" s="1"/>
      <c r="AT709" s="1"/>
      <c r="AU709" s="74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</row>
    <row r="710" spans="1:66" ht="17.25" customHeight="1" x14ac:dyDescent="0.3">
      <c r="A710" s="100"/>
      <c r="B710" s="2"/>
      <c r="C710" s="85"/>
      <c r="D710" s="2"/>
      <c r="E710" s="37"/>
      <c r="F710" s="55"/>
      <c r="G710" s="1"/>
      <c r="H710" s="2"/>
      <c r="I710" s="1"/>
      <c r="J710" s="2"/>
      <c r="K710" s="2"/>
      <c r="L710" s="2"/>
      <c r="M710" s="2"/>
      <c r="N710" s="1"/>
      <c r="O710" s="1"/>
      <c r="P710" s="2"/>
      <c r="Q710" s="1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2"/>
      <c r="AN710" s="1"/>
      <c r="AO710" s="1"/>
      <c r="AP710" s="1"/>
      <c r="AQ710" s="1"/>
      <c r="AR710" s="1"/>
      <c r="AS710" s="1"/>
      <c r="AT710" s="1"/>
      <c r="AU710" s="74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</row>
    <row r="711" spans="1:66" ht="17.25" customHeight="1" x14ac:dyDescent="0.3">
      <c r="A711" s="100"/>
      <c r="B711" s="2"/>
      <c r="C711" s="85"/>
      <c r="D711" s="2"/>
      <c r="E711" s="37"/>
      <c r="F711" s="55"/>
      <c r="G711" s="1"/>
      <c r="H711" s="2"/>
      <c r="I711" s="1"/>
      <c r="J711" s="2"/>
      <c r="K711" s="2"/>
      <c r="L711" s="2"/>
      <c r="M711" s="2"/>
      <c r="N711" s="1"/>
      <c r="O711" s="1"/>
      <c r="P711" s="2"/>
      <c r="Q711" s="1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2"/>
      <c r="AN711" s="1"/>
      <c r="AO711" s="1"/>
      <c r="AP711" s="1"/>
      <c r="AQ711" s="1"/>
      <c r="AR711" s="1"/>
      <c r="AS711" s="1"/>
      <c r="AT711" s="1"/>
      <c r="AU711" s="74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</row>
    <row r="712" spans="1:66" ht="17.25" customHeight="1" x14ac:dyDescent="0.3">
      <c r="A712" s="100"/>
      <c r="B712" s="2"/>
      <c r="C712" s="85"/>
      <c r="D712" s="2"/>
      <c r="E712" s="37"/>
      <c r="F712" s="55"/>
      <c r="G712" s="1"/>
      <c r="H712" s="2"/>
      <c r="I712" s="1"/>
      <c r="J712" s="2"/>
      <c r="K712" s="2"/>
      <c r="L712" s="2"/>
      <c r="M712" s="2"/>
      <c r="N712" s="1"/>
      <c r="O712" s="1"/>
      <c r="P712" s="2"/>
      <c r="Q712" s="1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2"/>
      <c r="AN712" s="1"/>
      <c r="AO712" s="1"/>
      <c r="AP712" s="1"/>
      <c r="AQ712" s="1"/>
      <c r="AR712" s="1"/>
      <c r="AS712" s="1"/>
      <c r="AT712" s="1"/>
      <c r="AU712" s="74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</row>
    <row r="713" spans="1:66" ht="17.25" customHeight="1" x14ac:dyDescent="0.3">
      <c r="A713" s="100"/>
      <c r="B713" s="2"/>
      <c r="C713" s="85"/>
      <c r="D713" s="2"/>
      <c r="E713" s="37"/>
      <c r="F713" s="55"/>
      <c r="G713" s="1"/>
      <c r="H713" s="2"/>
      <c r="I713" s="1"/>
      <c r="J713" s="2"/>
      <c r="K713" s="2"/>
      <c r="L713" s="2"/>
      <c r="M713" s="2"/>
      <c r="N713" s="1"/>
      <c r="O713" s="1"/>
      <c r="P713" s="2"/>
      <c r="Q713" s="1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2"/>
      <c r="AN713" s="1"/>
      <c r="AO713" s="1"/>
      <c r="AP713" s="1"/>
      <c r="AQ713" s="1"/>
      <c r="AR713" s="1"/>
      <c r="AS713" s="1"/>
      <c r="AT713" s="1"/>
      <c r="AU713" s="74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</row>
    <row r="714" spans="1:66" ht="17.25" customHeight="1" x14ac:dyDescent="0.3">
      <c r="A714" s="100"/>
      <c r="B714" s="2"/>
      <c r="C714" s="85"/>
      <c r="D714" s="2"/>
      <c r="E714" s="37"/>
      <c r="F714" s="55"/>
      <c r="G714" s="1"/>
      <c r="H714" s="2"/>
      <c r="I714" s="1"/>
      <c r="J714" s="2"/>
      <c r="K714" s="2"/>
      <c r="L714" s="2"/>
      <c r="M714" s="2"/>
      <c r="N714" s="1"/>
      <c r="O714" s="1"/>
      <c r="P714" s="2"/>
      <c r="Q714" s="1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2"/>
      <c r="AN714" s="1"/>
      <c r="AO714" s="1"/>
      <c r="AP714" s="1"/>
      <c r="AQ714" s="1"/>
      <c r="AR714" s="1"/>
      <c r="AS714" s="1"/>
      <c r="AT714" s="1"/>
      <c r="AU714" s="74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</row>
    <row r="715" spans="1:66" ht="17.25" customHeight="1" x14ac:dyDescent="0.3">
      <c r="A715" s="100"/>
      <c r="B715" s="2"/>
      <c r="C715" s="85"/>
      <c r="D715" s="2"/>
      <c r="E715" s="37"/>
      <c r="F715" s="55"/>
      <c r="G715" s="1"/>
      <c r="H715" s="2"/>
      <c r="I715" s="1"/>
      <c r="J715" s="2"/>
      <c r="K715" s="2"/>
      <c r="L715" s="2"/>
      <c r="M715" s="2"/>
      <c r="N715" s="1"/>
      <c r="O715" s="1"/>
      <c r="P715" s="2"/>
      <c r="Q715" s="1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2"/>
      <c r="AN715" s="1"/>
      <c r="AO715" s="1"/>
      <c r="AP715" s="1"/>
      <c r="AQ715" s="1"/>
      <c r="AR715" s="1"/>
      <c r="AS715" s="1"/>
      <c r="AT715" s="1"/>
      <c r="AU715" s="74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</row>
    <row r="716" spans="1:66" ht="17.25" customHeight="1" x14ac:dyDescent="0.3">
      <c r="A716" s="100"/>
      <c r="B716" s="2"/>
      <c r="C716" s="85"/>
      <c r="D716" s="2"/>
      <c r="E716" s="37"/>
      <c r="F716" s="55"/>
      <c r="G716" s="1"/>
      <c r="H716" s="2"/>
      <c r="I716" s="1"/>
      <c r="J716" s="2"/>
      <c r="K716" s="2"/>
      <c r="L716" s="2"/>
      <c r="M716" s="2"/>
      <c r="N716" s="1"/>
      <c r="O716" s="1"/>
      <c r="P716" s="2"/>
      <c r="Q716" s="1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2"/>
      <c r="AN716" s="1"/>
      <c r="AO716" s="1"/>
      <c r="AP716" s="1"/>
      <c r="AQ716" s="1"/>
      <c r="AR716" s="1"/>
      <c r="AS716" s="1"/>
      <c r="AT716" s="1"/>
      <c r="AU716" s="74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</row>
    <row r="717" spans="1:66" ht="17.25" customHeight="1" x14ac:dyDescent="0.3">
      <c r="A717" s="100"/>
      <c r="B717" s="2"/>
      <c r="C717" s="85"/>
      <c r="D717" s="2"/>
      <c r="E717" s="37"/>
      <c r="F717" s="55"/>
      <c r="G717" s="1"/>
      <c r="H717" s="2"/>
      <c r="I717" s="1"/>
      <c r="J717" s="2"/>
      <c r="K717" s="2"/>
      <c r="L717" s="2"/>
      <c r="M717" s="2"/>
      <c r="N717" s="1"/>
      <c r="O717" s="1"/>
      <c r="P717" s="2"/>
      <c r="Q717" s="1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2"/>
      <c r="AN717" s="1"/>
      <c r="AO717" s="1"/>
      <c r="AP717" s="1"/>
      <c r="AQ717" s="1"/>
      <c r="AR717" s="1"/>
      <c r="AS717" s="1"/>
      <c r="AT717" s="1"/>
      <c r="AU717" s="74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</row>
    <row r="718" spans="1:66" ht="17.25" customHeight="1" x14ac:dyDescent="0.3">
      <c r="A718" s="100"/>
      <c r="B718" s="2"/>
      <c r="C718" s="85"/>
      <c r="D718" s="2"/>
      <c r="E718" s="37"/>
      <c r="F718" s="55"/>
      <c r="G718" s="1"/>
      <c r="H718" s="2"/>
      <c r="I718" s="1"/>
      <c r="J718" s="2"/>
      <c r="K718" s="2"/>
      <c r="L718" s="2"/>
      <c r="M718" s="2"/>
      <c r="N718" s="1"/>
      <c r="O718" s="1"/>
      <c r="P718" s="2"/>
      <c r="Q718" s="1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2"/>
      <c r="AN718" s="1"/>
      <c r="AO718" s="1"/>
      <c r="AP718" s="1"/>
      <c r="AQ718" s="1"/>
      <c r="AR718" s="1"/>
      <c r="AS718" s="1"/>
      <c r="AT718" s="1"/>
      <c r="AU718" s="74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</row>
    <row r="719" spans="1:66" ht="17.25" customHeight="1" x14ac:dyDescent="0.3">
      <c r="A719" s="100"/>
      <c r="B719" s="2"/>
      <c r="C719" s="85"/>
      <c r="D719" s="2"/>
      <c r="E719" s="37"/>
      <c r="F719" s="55"/>
      <c r="G719" s="1"/>
      <c r="H719" s="2"/>
      <c r="I719" s="1"/>
      <c r="J719" s="2"/>
      <c r="K719" s="2"/>
      <c r="L719" s="2"/>
      <c r="M719" s="2"/>
      <c r="N719" s="1"/>
      <c r="O719" s="1"/>
      <c r="P719" s="2"/>
      <c r="Q719" s="1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2"/>
      <c r="AN719" s="1"/>
      <c r="AO719" s="1"/>
      <c r="AP719" s="1"/>
      <c r="AQ719" s="1"/>
      <c r="AR719" s="1"/>
      <c r="AS719" s="1"/>
      <c r="AT719" s="1"/>
      <c r="AU719" s="74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</row>
    <row r="720" spans="1:66" ht="17.25" customHeight="1" x14ac:dyDescent="0.3">
      <c r="A720" s="100"/>
      <c r="B720" s="2"/>
      <c r="C720" s="85"/>
      <c r="D720" s="2"/>
      <c r="E720" s="37"/>
      <c r="F720" s="55"/>
      <c r="G720" s="1"/>
      <c r="H720" s="2"/>
      <c r="I720" s="1"/>
      <c r="J720" s="2"/>
      <c r="K720" s="2"/>
      <c r="L720" s="2"/>
      <c r="M720" s="2"/>
      <c r="N720" s="1"/>
      <c r="O720" s="1"/>
      <c r="P720" s="2"/>
      <c r="Q720" s="1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2"/>
      <c r="AN720" s="1"/>
      <c r="AO720" s="1"/>
      <c r="AP720" s="1"/>
      <c r="AQ720" s="1"/>
      <c r="AR720" s="1"/>
      <c r="AS720" s="1"/>
      <c r="AT720" s="1"/>
      <c r="AU720" s="74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</row>
    <row r="721" spans="1:66" ht="17.25" customHeight="1" x14ac:dyDescent="0.3">
      <c r="A721" s="100"/>
      <c r="B721" s="2"/>
      <c r="C721" s="85"/>
      <c r="D721" s="2"/>
      <c r="E721" s="37"/>
      <c r="F721" s="55"/>
      <c r="G721" s="1"/>
      <c r="H721" s="2"/>
      <c r="I721" s="1"/>
      <c r="J721" s="2"/>
      <c r="K721" s="2"/>
      <c r="L721" s="2"/>
      <c r="M721" s="2"/>
      <c r="N721" s="1"/>
      <c r="O721" s="1"/>
      <c r="P721" s="2"/>
      <c r="Q721" s="1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2"/>
      <c r="AN721" s="1"/>
      <c r="AO721" s="1"/>
      <c r="AP721" s="1"/>
      <c r="AQ721" s="1"/>
      <c r="AR721" s="1"/>
      <c r="AS721" s="1"/>
      <c r="AT721" s="1"/>
      <c r="AU721" s="74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</row>
    <row r="722" spans="1:66" ht="17.25" customHeight="1" x14ac:dyDescent="0.3">
      <c r="A722" s="100"/>
      <c r="B722" s="2"/>
      <c r="C722" s="85"/>
      <c r="D722" s="2"/>
      <c r="E722" s="37"/>
      <c r="F722" s="55"/>
      <c r="G722" s="1"/>
      <c r="H722" s="2"/>
      <c r="I722" s="1"/>
      <c r="J722" s="2"/>
      <c r="K722" s="2"/>
      <c r="L722" s="2"/>
      <c r="M722" s="2"/>
      <c r="N722" s="1"/>
      <c r="O722" s="1"/>
      <c r="P722" s="2"/>
      <c r="Q722" s="1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2"/>
      <c r="AN722" s="1"/>
      <c r="AO722" s="1"/>
      <c r="AP722" s="1"/>
      <c r="AQ722" s="1"/>
      <c r="AR722" s="1"/>
      <c r="AS722" s="1"/>
      <c r="AT722" s="1"/>
      <c r="AU722" s="74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</row>
    <row r="723" spans="1:66" ht="17.25" customHeight="1" x14ac:dyDescent="0.3">
      <c r="A723" s="100"/>
      <c r="B723" s="2"/>
      <c r="C723" s="85"/>
      <c r="D723" s="2"/>
      <c r="E723" s="37"/>
      <c r="F723" s="55"/>
      <c r="G723" s="1"/>
      <c r="H723" s="2"/>
      <c r="I723" s="1"/>
      <c r="J723" s="2"/>
      <c r="K723" s="2"/>
      <c r="L723" s="2"/>
      <c r="M723" s="2"/>
      <c r="N723" s="1"/>
      <c r="O723" s="1"/>
      <c r="P723" s="2"/>
      <c r="Q723" s="1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2"/>
      <c r="AN723" s="1"/>
      <c r="AO723" s="1"/>
      <c r="AP723" s="1"/>
      <c r="AQ723" s="1"/>
      <c r="AR723" s="1"/>
      <c r="AS723" s="1"/>
      <c r="AT723" s="1"/>
      <c r="AU723" s="74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</row>
    <row r="724" spans="1:66" ht="17.25" customHeight="1" x14ac:dyDescent="0.3">
      <c r="A724" s="100"/>
      <c r="B724" s="2"/>
      <c r="C724" s="85"/>
      <c r="D724" s="2"/>
      <c r="E724" s="37"/>
      <c r="F724" s="55"/>
      <c r="G724" s="1"/>
      <c r="H724" s="2"/>
      <c r="I724" s="1"/>
      <c r="J724" s="2"/>
      <c r="K724" s="2"/>
      <c r="L724" s="2"/>
      <c r="M724" s="2"/>
      <c r="N724" s="1"/>
      <c r="O724" s="1"/>
      <c r="P724" s="2"/>
      <c r="Q724" s="1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2"/>
      <c r="AN724" s="1"/>
      <c r="AO724" s="1"/>
      <c r="AP724" s="1"/>
      <c r="AQ724" s="1"/>
      <c r="AR724" s="1"/>
      <c r="AS724" s="1"/>
      <c r="AT724" s="1"/>
      <c r="AU724" s="74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</row>
    <row r="725" spans="1:66" ht="17.25" customHeight="1" x14ac:dyDescent="0.3">
      <c r="A725" s="100"/>
      <c r="B725" s="2"/>
      <c r="C725" s="85"/>
      <c r="D725" s="2"/>
      <c r="E725" s="37"/>
      <c r="F725" s="55"/>
      <c r="G725" s="1"/>
      <c r="H725" s="2"/>
      <c r="I725" s="1"/>
      <c r="J725" s="2"/>
      <c r="K725" s="2"/>
      <c r="L725" s="2"/>
      <c r="M725" s="2"/>
      <c r="N725" s="1"/>
      <c r="O725" s="1"/>
      <c r="P725" s="2"/>
      <c r="Q725" s="1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2"/>
      <c r="AN725" s="1"/>
      <c r="AO725" s="1"/>
      <c r="AP725" s="1"/>
      <c r="AQ725" s="1"/>
      <c r="AR725" s="1"/>
      <c r="AS725" s="1"/>
      <c r="AT725" s="1"/>
      <c r="AU725" s="74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</row>
    <row r="726" spans="1:66" ht="17.25" customHeight="1" x14ac:dyDescent="0.3">
      <c r="A726" s="100"/>
      <c r="B726" s="2"/>
      <c r="C726" s="85"/>
      <c r="D726" s="2"/>
      <c r="E726" s="37"/>
      <c r="F726" s="55"/>
      <c r="G726" s="1"/>
      <c r="H726" s="2"/>
      <c r="I726" s="1"/>
      <c r="J726" s="2"/>
      <c r="K726" s="2"/>
      <c r="L726" s="2"/>
      <c r="M726" s="2"/>
      <c r="N726" s="1"/>
      <c r="O726" s="1"/>
      <c r="P726" s="2"/>
      <c r="Q726" s="1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2"/>
      <c r="AN726" s="1"/>
      <c r="AO726" s="1"/>
      <c r="AP726" s="1"/>
      <c r="AQ726" s="1"/>
      <c r="AR726" s="1"/>
      <c r="AS726" s="1"/>
      <c r="AT726" s="1"/>
      <c r="AU726" s="74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</row>
    <row r="727" spans="1:66" ht="17.25" customHeight="1" x14ac:dyDescent="0.3">
      <c r="A727" s="100"/>
      <c r="B727" s="2"/>
      <c r="C727" s="85"/>
      <c r="D727" s="2"/>
      <c r="E727" s="37"/>
      <c r="F727" s="55"/>
      <c r="G727" s="1"/>
      <c r="H727" s="2"/>
      <c r="I727" s="1"/>
      <c r="J727" s="2"/>
      <c r="K727" s="2"/>
      <c r="L727" s="2"/>
      <c r="M727" s="2"/>
      <c r="N727" s="1"/>
      <c r="O727" s="1"/>
      <c r="P727" s="2"/>
      <c r="Q727" s="1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2"/>
      <c r="AN727" s="1"/>
      <c r="AO727" s="1"/>
      <c r="AP727" s="1"/>
      <c r="AQ727" s="1"/>
      <c r="AR727" s="1"/>
      <c r="AS727" s="1"/>
      <c r="AT727" s="1"/>
      <c r="AU727" s="74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</row>
    <row r="728" spans="1:66" ht="17.25" customHeight="1" x14ac:dyDescent="0.3">
      <c r="A728" s="100"/>
      <c r="B728" s="2"/>
      <c r="C728" s="85"/>
      <c r="D728" s="2"/>
      <c r="E728" s="37"/>
      <c r="F728" s="55"/>
      <c r="G728" s="1"/>
      <c r="H728" s="2"/>
      <c r="I728" s="1"/>
      <c r="J728" s="2"/>
      <c r="K728" s="2"/>
      <c r="L728" s="2"/>
      <c r="M728" s="2"/>
      <c r="N728" s="1"/>
      <c r="O728" s="1"/>
      <c r="P728" s="2"/>
      <c r="Q728" s="1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2"/>
      <c r="AN728" s="1"/>
      <c r="AO728" s="1"/>
      <c r="AP728" s="1"/>
      <c r="AQ728" s="1"/>
      <c r="AR728" s="1"/>
      <c r="AS728" s="1"/>
      <c r="AT728" s="1"/>
      <c r="AU728" s="74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</row>
    <row r="729" spans="1:66" ht="17.25" customHeight="1" x14ac:dyDescent="0.3">
      <c r="A729" s="100"/>
      <c r="B729" s="2"/>
      <c r="C729" s="85"/>
      <c r="D729" s="2"/>
      <c r="E729" s="37"/>
      <c r="F729" s="55"/>
      <c r="G729" s="1"/>
      <c r="H729" s="2"/>
      <c r="I729" s="1"/>
      <c r="J729" s="2"/>
      <c r="K729" s="2"/>
      <c r="L729" s="2"/>
      <c r="M729" s="2"/>
      <c r="N729" s="1"/>
      <c r="O729" s="1"/>
      <c r="P729" s="2"/>
      <c r="Q729" s="1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2"/>
      <c r="AN729" s="1"/>
      <c r="AO729" s="1"/>
      <c r="AP729" s="1"/>
      <c r="AQ729" s="1"/>
      <c r="AR729" s="1"/>
      <c r="AS729" s="1"/>
      <c r="AT729" s="1"/>
      <c r="AU729" s="74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</row>
    <row r="730" spans="1:66" ht="17.25" customHeight="1" x14ac:dyDescent="0.3">
      <c r="A730" s="100"/>
      <c r="B730" s="2"/>
      <c r="C730" s="85"/>
      <c r="D730" s="2"/>
      <c r="E730" s="37"/>
      <c r="F730" s="55"/>
      <c r="G730" s="1"/>
      <c r="H730" s="2"/>
      <c r="I730" s="1"/>
      <c r="J730" s="2"/>
      <c r="K730" s="2"/>
      <c r="L730" s="2"/>
      <c r="M730" s="2"/>
      <c r="N730" s="1"/>
      <c r="O730" s="1"/>
      <c r="P730" s="2"/>
      <c r="Q730" s="1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2"/>
      <c r="AN730" s="1"/>
      <c r="AO730" s="1"/>
      <c r="AP730" s="1"/>
      <c r="AQ730" s="1"/>
      <c r="AR730" s="1"/>
      <c r="AS730" s="1"/>
      <c r="AT730" s="1"/>
      <c r="AU730" s="74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</row>
    <row r="731" spans="1:66" ht="17.25" customHeight="1" x14ac:dyDescent="0.3">
      <c r="A731" s="100"/>
      <c r="B731" s="2"/>
      <c r="C731" s="85"/>
      <c r="D731" s="2"/>
      <c r="E731" s="37"/>
      <c r="F731" s="55"/>
      <c r="G731" s="1"/>
      <c r="H731" s="2"/>
      <c r="I731" s="1"/>
      <c r="J731" s="2"/>
      <c r="K731" s="2"/>
      <c r="L731" s="2"/>
      <c r="M731" s="2"/>
      <c r="N731" s="1"/>
      <c r="O731" s="1"/>
      <c r="P731" s="2"/>
      <c r="Q731" s="1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2"/>
      <c r="AN731" s="1"/>
      <c r="AO731" s="1"/>
      <c r="AP731" s="1"/>
      <c r="AQ731" s="1"/>
      <c r="AR731" s="1"/>
      <c r="AS731" s="1"/>
      <c r="AT731" s="1"/>
      <c r="AU731" s="74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</row>
    <row r="732" spans="1:66" ht="17.25" customHeight="1" x14ac:dyDescent="0.3">
      <c r="A732" s="100"/>
      <c r="B732" s="2"/>
      <c r="C732" s="85"/>
      <c r="D732" s="2"/>
      <c r="E732" s="37"/>
      <c r="F732" s="55"/>
      <c r="G732" s="1"/>
      <c r="H732" s="2"/>
      <c r="I732" s="1"/>
      <c r="J732" s="2"/>
      <c r="K732" s="2"/>
      <c r="L732" s="2"/>
      <c r="M732" s="2"/>
      <c r="N732" s="1"/>
      <c r="O732" s="1"/>
      <c r="P732" s="2"/>
      <c r="Q732" s="1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2"/>
      <c r="AN732" s="1"/>
      <c r="AO732" s="1"/>
      <c r="AP732" s="1"/>
      <c r="AQ732" s="1"/>
      <c r="AR732" s="1"/>
      <c r="AS732" s="1"/>
      <c r="AT732" s="1"/>
      <c r="AU732" s="74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</row>
    <row r="733" spans="1:66" ht="17.25" customHeight="1" x14ac:dyDescent="0.3">
      <c r="A733" s="100"/>
      <c r="B733" s="2"/>
      <c r="C733" s="85"/>
      <c r="D733" s="2"/>
      <c r="E733" s="37"/>
      <c r="F733" s="55"/>
      <c r="G733" s="1"/>
      <c r="H733" s="2"/>
      <c r="I733" s="1"/>
      <c r="J733" s="2"/>
      <c r="K733" s="2"/>
      <c r="L733" s="2"/>
      <c r="M733" s="2"/>
      <c r="N733" s="1"/>
      <c r="O733" s="1"/>
      <c r="P733" s="2"/>
      <c r="Q733" s="1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2"/>
      <c r="AN733" s="1"/>
      <c r="AO733" s="1"/>
      <c r="AP733" s="1"/>
      <c r="AQ733" s="1"/>
      <c r="AR733" s="1"/>
      <c r="AS733" s="1"/>
      <c r="AT733" s="1"/>
      <c r="AU733" s="74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</row>
    <row r="734" spans="1:66" ht="17.25" customHeight="1" x14ac:dyDescent="0.3">
      <c r="A734" s="100"/>
      <c r="B734" s="2"/>
      <c r="C734" s="85"/>
      <c r="D734" s="2"/>
      <c r="E734" s="37"/>
      <c r="F734" s="55"/>
      <c r="G734" s="1"/>
      <c r="H734" s="2"/>
      <c r="I734" s="1"/>
      <c r="J734" s="2"/>
      <c r="K734" s="2"/>
      <c r="L734" s="2"/>
      <c r="M734" s="2"/>
      <c r="N734" s="1"/>
      <c r="O734" s="1"/>
      <c r="P734" s="2"/>
      <c r="Q734" s="1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2"/>
      <c r="AN734" s="1"/>
      <c r="AO734" s="1"/>
      <c r="AP734" s="1"/>
      <c r="AQ734" s="1"/>
      <c r="AR734" s="1"/>
      <c r="AS734" s="1"/>
      <c r="AT734" s="1"/>
      <c r="AU734" s="74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</row>
    <row r="735" spans="1:66" ht="17.25" customHeight="1" x14ac:dyDescent="0.3">
      <c r="A735" s="100"/>
      <c r="B735" s="2"/>
      <c r="C735" s="85"/>
      <c r="D735" s="2"/>
      <c r="E735" s="37"/>
      <c r="F735" s="55"/>
      <c r="G735" s="1"/>
      <c r="H735" s="2"/>
      <c r="I735" s="1"/>
      <c r="J735" s="2"/>
      <c r="K735" s="2"/>
      <c r="L735" s="2"/>
      <c r="M735" s="2"/>
      <c r="N735" s="1"/>
      <c r="O735" s="1"/>
      <c r="P735" s="2"/>
      <c r="Q735" s="1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2"/>
      <c r="AN735" s="1"/>
      <c r="AO735" s="1"/>
      <c r="AP735" s="1"/>
      <c r="AQ735" s="1"/>
      <c r="AR735" s="1"/>
      <c r="AS735" s="1"/>
      <c r="AT735" s="1"/>
      <c r="AU735" s="74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</row>
    <row r="736" spans="1:66" ht="17.25" customHeight="1" x14ac:dyDescent="0.3">
      <c r="A736" s="100"/>
      <c r="B736" s="2"/>
      <c r="C736" s="85"/>
      <c r="D736" s="2"/>
      <c r="E736" s="37"/>
      <c r="F736" s="55"/>
      <c r="G736" s="1"/>
      <c r="H736" s="2"/>
      <c r="I736" s="1"/>
      <c r="J736" s="2"/>
      <c r="K736" s="2"/>
      <c r="L736" s="2"/>
      <c r="M736" s="2"/>
      <c r="N736" s="1"/>
      <c r="O736" s="1"/>
      <c r="P736" s="2"/>
      <c r="Q736" s="1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2"/>
      <c r="AN736" s="1"/>
      <c r="AO736" s="1"/>
      <c r="AP736" s="1"/>
      <c r="AQ736" s="1"/>
      <c r="AR736" s="1"/>
      <c r="AS736" s="1"/>
      <c r="AT736" s="1"/>
      <c r="AU736" s="74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</row>
    <row r="737" spans="1:66" ht="17.25" customHeight="1" x14ac:dyDescent="0.3">
      <c r="A737" s="100"/>
      <c r="B737" s="2"/>
      <c r="C737" s="85"/>
      <c r="D737" s="2"/>
      <c r="E737" s="37"/>
      <c r="F737" s="55"/>
      <c r="G737" s="1"/>
      <c r="H737" s="2"/>
      <c r="I737" s="1"/>
      <c r="J737" s="2"/>
      <c r="K737" s="2"/>
      <c r="L737" s="2"/>
      <c r="M737" s="2"/>
      <c r="N737" s="1"/>
      <c r="O737" s="1"/>
      <c r="P737" s="2"/>
      <c r="Q737" s="1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2"/>
      <c r="AN737" s="1"/>
      <c r="AO737" s="1"/>
      <c r="AP737" s="1"/>
      <c r="AQ737" s="1"/>
      <c r="AR737" s="1"/>
      <c r="AS737" s="1"/>
      <c r="AT737" s="1"/>
      <c r="AU737" s="74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:66" ht="17.25" customHeight="1" x14ac:dyDescent="0.3">
      <c r="A738" s="100"/>
      <c r="B738" s="2"/>
      <c r="C738" s="85"/>
      <c r="D738" s="2"/>
      <c r="E738" s="37"/>
      <c r="F738" s="55"/>
      <c r="G738" s="1"/>
      <c r="H738" s="2"/>
      <c r="I738" s="1"/>
      <c r="J738" s="2"/>
      <c r="K738" s="2"/>
      <c r="L738" s="2"/>
      <c r="M738" s="2"/>
      <c r="N738" s="1"/>
      <c r="O738" s="1"/>
      <c r="P738" s="2"/>
      <c r="Q738" s="1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2"/>
      <c r="AN738" s="1"/>
      <c r="AO738" s="1"/>
      <c r="AP738" s="1"/>
      <c r="AQ738" s="1"/>
      <c r="AR738" s="1"/>
      <c r="AS738" s="1"/>
      <c r="AT738" s="1"/>
      <c r="AU738" s="74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</row>
    <row r="739" spans="1:66" ht="17.25" customHeight="1" x14ac:dyDescent="0.3">
      <c r="A739" s="100"/>
      <c r="B739" s="2"/>
      <c r="C739" s="85"/>
      <c r="D739" s="2"/>
      <c r="E739" s="37"/>
      <c r="F739" s="55"/>
      <c r="G739" s="1"/>
      <c r="H739" s="2"/>
      <c r="I739" s="1"/>
      <c r="J739" s="2"/>
      <c r="K739" s="2"/>
      <c r="L739" s="2"/>
      <c r="M739" s="2"/>
      <c r="N739" s="1"/>
      <c r="O739" s="1"/>
      <c r="P739" s="2"/>
      <c r="Q739" s="1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2"/>
      <c r="AN739" s="1"/>
      <c r="AO739" s="1"/>
      <c r="AP739" s="1"/>
      <c r="AQ739" s="1"/>
      <c r="AR739" s="1"/>
      <c r="AS739" s="1"/>
      <c r="AT739" s="1"/>
      <c r="AU739" s="74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</row>
    <row r="740" spans="1:66" ht="17.25" customHeight="1" x14ac:dyDescent="0.3">
      <c r="A740" s="100"/>
      <c r="B740" s="2"/>
      <c r="C740" s="85"/>
      <c r="D740" s="2"/>
      <c r="E740" s="37"/>
      <c r="F740" s="55"/>
      <c r="G740" s="1"/>
      <c r="H740" s="2"/>
      <c r="I740" s="1"/>
      <c r="J740" s="2"/>
      <c r="K740" s="2"/>
      <c r="L740" s="2"/>
      <c r="M740" s="2"/>
      <c r="N740" s="1"/>
      <c r="O740" s="1"/>
      <c r="P740" s="2"/>
      <c r="Q740" s="1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2"/>
      <c r="AN740" s="1"/>
      <c r="AO740" s="1"/>
      <c r="AP740" s="1"/>
      <c r="AQ740" s="1"/>
      <c r="AR740" s="1"/>
      <c r="AS740" s="1"/>
      <c r="AT740" s="1"/>
      <c r="AU740" s="74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</row>
    <row r="741" spans="1:66" ht="17.25" customHeight="1" x14ac:dyDescent="0.3">
      <c r="A741" s="100"/>
      <c r="B741" s="2"/>
      <c r="C741" s="85"/>
      <c r="D741" s="2"/>
      <c r="E741" s="37"/>
      <c r="F741" s="55"/>
      <c r="G741" s="1"/>
      <c r="H741" s="2"/>
      <c r="I741" s="1"/>
      <c r="J741" s="2"/>
      <c r="K741" s="2"/>
      <c r="L741" s="2"/>
      <c r="M741" s="2"/>
      <c r="N741" s="1"/>
      <c r="O741" s="1"/>
      <c r="P741" s="2"/>
      <c r="Q741" s="1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2"/>
      <c r="AN741" s="1"/>
      <c r="AO741" s="1"/>
      <c r="AP741" s="1"/>
      <c r="AQ741" s="1"/>
      <c r="AR741" s="1"/>
      <c r="AS741" s="1"/>
      <c r="AT741" s="1"/>
      <c r="AU741" s="74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</row>
    <row r="742" spans="1:66" ht="17.25" customHeight="1" x14ac:dyDescent="0.3">
      <c r="A742" s="100"/>
      <c r="B742" s="2"/>
      <c r="C742" s="85"/>
      <c r="D742" s="2"/>
      <c r="E742" s="37"/>
      <c r="F742" s="55"/>
      <c r="G742" s="1"/>
      <c r="H742" s="2"/>
      <c r="I742" s="1"/>
      <c r="J742" s="2"/>
      <c r="K742" s="2"/>
      <c r="L742" s="2"/>
      <c r="M742" s="2"/>
      <c r="N742" s="1"/>
      <c r="O742" s="1"/>
      <c r="P742" s="2"/>
      <c r="Q742" s="1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2"/>
      <c r="AN742" s="1"/>
      <c r="AO742" s="1"/>
      <c r="AP742" s="1"/>
      <c r="AQ742" s="1"/>
      <c r="AR742" s="1"/>
      <c r="AS742" s="1"/>
      <c r="AT742" s="1"/>
      <c r="AU742" s="74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</row>
    <row r="743" spans="1:66" ht="17.25" customHeight="1" x14ac:dyDescent="0.3">
      <c r="A743" s="100"/>
      <c r="B743" s="2"/>
      <c r="C743" s="85"/>
      <c r="D743" s="2"/>
      <c r="E743" s="37"/>
      <c r="F743" s="55"/>
      <c r="G743" s="1"/>
      <c r="H743" s="2"/>
      <c r="I743" s="1"/>
      <c r="J743" s="2"/>
      <c r="K743" s="2"/>
      <c r="L743" s="2"/>
      <c r="M743" s="2"/>
      <c r="N743" s="1"/>
      <c r="O743" s="1"/>
      <c r="P743" s="2"/>
      <c r="Q743" s="1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2"/>
      <c r="AN743" s="1"/>
      <c r="AO743" s="1"/>
      <c r="AP743" s="1"/>
      <c r="AQ743" s="1"/>
      <c r="AR743" s="1"/>
      <c r="AS743" s="1"/>
      <c r="AT743" s="1"/>
      <c r="AU743" s="74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</row>
    <row r="744" spans="1:66" ht="17.25" customHeight="1" x14ac:dyDescent="0.3">
      <c r="A744" s="100"/>
      <c r="B744" s="2"/>
      <c r="C744" s="85"/>
      <c r="D744" s="2"/>
      <c r="E744" s="37"/>
      <c r="F744" s="55"/>
      <c r="G744" s="1"/>
      <c r="H744" s="2"/>
      <c r="I744" s="1"/>
      <c r="J744" s="2"/>
      <c r="K744" s="2"/>
      <c r="L744" s="2"/>
      <c r="M744" s="2"/>
      <c r="N744" s="1"/>
      <c r="O744" s="1"/>
      <c r="P744" s="2"/>
      <c r="Q744" s="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2"/>
      <c r="AN744" s="1"/>
      <c r="AO744" s="1"/>
      <c r="AP744" s="1"/>
      <c r="AQ744" s="1"/>
      <c r="AR744" s="1"/>
      <c r="AS744" s="1"/>
      <c r="AT744" s="1"/>
      <c r="AU744" s="74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</row>
    <row r="745" spans="1:66" ht="17.25" customHeight="1" x14ac:dyDescent="0.3">
      <c r="A745" s="100"/>
      <c r="B745" s="2"/>
      <c r="C745" s="85"/>
      <c r="D745" s="2"/>
      <c r="E745" s="37"/>
      <c r="F745" s="55"/>
      <c r="G745" s="1"/>
      <c r="H745" s="2"/>
      <c r="I745" s="1"/>
      <c r="J745" s="2"/>
      <c r="K745" s="2"/>
      <c r="L745" s="2"/>
      <c r="M745" s="2"/>
      <c r="N745" s="1"/>
      <c r="O745" s="1"/>
      <c r="P745" s="2"/>
      <c r="Q745" s="1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2"/>
      <c r="AN745" s="1"/>
      <c r="AO745" s="1"/>
      <c r="AP745" s="1"/>
      <c r="AQ745" s="1"/>
      <c r="AR745" s="1"/>
      <c r="AS745" s="1"/>
      <c r="AT745" s="1"/>
      <c r="AU745" s="74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</row>
    <row r="746" spans="1:66" ht="17.25" customHeight="1" x14ac:dyDescent="0.3">
      <c r="A746" s="100"/>
      <c r="B746" s="2"/>
      <c r="C746" s="85"/>
      <c r="D746" s="2"/>
      <c r="E746" s="37"/>
      <c r="F746" s="55"/>
      <c r="G746" s="1"/>
      <c r="H746" s="2"/>
      <c r="I746" s="1"/>
      <c r="J746" s="2"/>
      <c r="K746" s="2"/>
      <c r="L746" s="2"/>
      <c r="M746" s="2"/>
      <c r="N746" s="1"/>
      <c r="O746" s="1"/>
      <c r="P746" s="2"/>
      <c r="Q746" s="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2"/>
      <c r="AN746" s="1"/>
      <c r="AO746" s="1"/>
      <c r="AP746" s="1"/>
      <c r="AQ746" s="1"/>
      <c r="AR746" s="1"/>
      <c r="AS746" s="1"/>
      <c r="AT746" s="1"/>
      <c r="AU746" s="74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</row>
    <row r="747" spans="1:66" ht="17.25" customHeight="1" x14ac:dyDescent="0.3">
      <c r="A747" s="100"/>
      <c r="B747" s="2"/>
      <c r="C747" s="85"/>
      <c r="D747" s="2"/>
      <c r="E747" s="37"/>
      <c r="F747" s="55"/>
      <c r="G747" s="1"/>
      <c r="H747" s="2"/>
      <c r="I747" s="1"/>
      <c r="J747" s="2"/>
      <c r="K747" s="2"/>
      <c r="L747" s="2"/>
      <c r="M747" s="2"/>
      <c r="N747" s="1"/>
      <c r="O747" s="1"/>
      <c r="P747" s="2"/>
      <c r="Q747" s="1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2"/>
      <c r="AN747" s="1"/>
      <c r="AO747" s="1"/>
      <c r="AP747" s="1"/>
      <c r="AQ747" s="1"/>
      <c r="AR747" s="1"/>
      <c r="AS747" s="1"/>
      <c r="AT747" s="1"/>
      <c r="AU747" s="74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</row>
    <row r="748" spans="1:66" ht="17.25" customHeight="1" x14ac:dyDescent="0.3">
      <c r="A748" s="100"/>
      <c r="B748" s="2"/>
      <c r="C748" s="85"/>
      <c r="D748" s="2"/>
      <c r="E748" s="37"/>
      <c r="F748" s="55"/>
      <c r="G748" s="1"/>
      <c r="H748" s="2"/>
      <c r="I748" s="1"/>
      <c r="J748" s="2"/>
      <c r="K748" s="2"/>
      <c r="L748" s="2"/>
      <c r="M748" s="2"/>
      <c r="N748" s="1"/>
      <c r="O748" s="1"/>
      <c r="P748" s="2"/>
      <c r="Q748" s="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2"/>
      <c r="AN748" s="1"/>
      <c r="AO748" s="1"/>
      <c r="AP748" s="1"/>
      <c r="AQ748" s="1"/>
      <c r="AR748" s="1"/>
      <c r="AS748" s="1"/>
      <c r="AT748" s="1"/>
      <c r="AU748" s="74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</row>
    <row r="749" spans="1:66" ht="17.25" customHeight="1" x14ac:dyDescent="0.3">
      <c r="A749" s="100"/>
      <c r="B749" s="2"/>
      <c r="C749" s="85"/>
      <c r="D749" s="2"/>
      <c r="E749" s="37"/>
      <c r="F749" s="55"/>
      <c r="G749" s="1"/>
      <c r="H749" s="2"/>
      <c r="I749" s="1"/>
      <c r="J749" s="2"/>
      <c r="K749" s="2"/>
      <c r="L749" s="2"/>
      <c r="M749" s="2"/>
      <c r="N749" s="1"/>
      <c r="O749" s="1"/>
      <c r="P749" s="2"/>
      <c r="Q749" s="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2"/>
      <c r="AN749" s="1"/>
      <c r="AO749" s="1"/>
      <c r="AP749" s="1"/>
      <c r="AQ749" s="1"/>
      <c r="AR749" s="1"/>
      <c r="AS749" s="1"/>
      <c r="AT749" s="1"/>
      <c r="AU749" s="74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</row>
    <row r="750" spans="1:66" ht="17.25" customHeight="1" x14ac:dyDescent="0.3">
      <c r="A750" s="100"/>
      <c r="B750" s="2"/>
      <c r="C750" s="85"/>
      <c r="D750" s="2"/>
      <c r="E750" s="37"/>
      <c r="F750" s="55"/>
      <c r="G750" s="1"/>
      <c r="H750" s="2"/>
      <c r="I750" s="1"/>
      <c r="J750" s="2"/>
      <c r="K750" s="2"/>
      <c r="L750" s="2"/>
      <c r="M750" s="2"/>
      <c r="N750" s="1"/>
      <c r="O750" s="1"/>
      <c r="P750" s="2"/>
      <c r="Q750" s="1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2"/>
      <c r="AN750" s="1"/>
      <c r="AO750" s="1"/>
      <c r="AP750" s="1"/>
      <c r="AQ750" s="1"/>
      <c r="AR750" s="1"/>
      <c r="AS750" s="1"/>
      <c r="AT750" s="1"/>
      <c r="AU750" s="74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</row>
    <row r="751" spans="1:66" ht="17.25" customHeight="1" x14ac:dyDescent="0.3">
      <c r="A751" s="100"/>
      <c r="B751" s="2"/>
      <c r="C751" s="85"/>
      <c r="D751" s="2"/>
      <c r="E751" s="37"/>
      <c r="F751" s="55"/>
      <c r="G751" s="1"/>
      <c r="H751" s="2"/>
      <c r="I751" s="1"/>
      <c r="J751" s="2"/>
      <c r="K751" s="2"/>
      <c r="L751" s="2"/>
      <c r="M751" s="2"/>
      <c r="N751" s="1"/>
      <c r="O751" s="1"/>
      <c r="P751" s="2"/>
      <c r="Q751" s="1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2"/>
      <c r="AN751" s="1"/>
      <c r="AO751" s="1"/>
      <c r="AP751" s="1"/>
      <c r="AQ751" s="1"/>
      <c r="AR751" s="1"/>
      <c r="AS751" s="1"/>
      <c r="AT751" s="1"/>
      <c r="AU751" s="74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</row>
    <row r="752" spans="1:66" ht="17.25" customHeight="1" x14ac:dyDescent="0.3">
      <c r="A752" s="100"/>
      <c r="B752" s="2"/>
      <c r="C752" s="85"/>
      <c r="D752" s="2"/>
      <c r="E752" s="37"/>
      <c r="F752" s="55"/>
      <c r="G752" s="1"/>
      <c r="H752" s="2"/>
      <c r="I752" s="1"/>
      <c r="J752" s="2"/>
      <c r="K752" s="2"/>
      <c r="L752" s="2"/>
      <c r="M752" s="2"/>
      <c r="N752" s="1"/>
      <c r="O752" s="1"/>
      <c r="P752" s="2"/>
      <c r="Q752" s="1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2"/>
      <c r="AN752" s="1"/>
      <c r="AO752" s="1"/>
      <c r="AP752" s="1"/>
      <c r="AQ752" s="1"/>
      <c r="AR752" s="1"/>
      <c r="AS752" s="1"/>
      <c r="AT752" s="1"/>
      <c r="AU752" s="74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</row>
    <row r="753" spans="1:66" ht="17.25" customHeight="1" x14ac:dyDescent="0.3">
      <c r="A753" s="100"/>
      <c r="B753" s="2"/>
      <c r="C753" s="85"/>
      <c r="D753" s="2"/>
      <c r="E753" s="37"/>
      <c r="F753" s="55"/>
      <c r="G753" s="1"/>
      <c r="H753" s="2"/>
      <c r="I753" s="1"/>
      <c r="J753" s="2"/>
      <c r="K753" s="2"/>
      <c r="L753" s="2"/>
      <c r="M753" s="2"/>
      <c r="N753" s="1"/>
      <c r="O753" s="1"/>
      <c r="P753" s="2"/>
      <c r="Q753" s="1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2"/>
      <c r="AN753" s="1"/>
      <c r="AO753" s="1"/>
      <c r="AP753" s="1"/>
      <c r="AQ753" s="1"/>
      <c r="AR753" s="1"/>
      <c r="AS753" s="1"/>
      <c r="AT753" s="1"/>
      <c r="AU753" s="74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</row>
    <row r="754" spans="1:66" ht="17.25" customHeight="1" x14ac:dyDescent="0.3">
      <c r="A754" s="100"/>
      <c r="B754" s="2"/>
      <c r="C754" s="85"/>
      <c r="D754" s="2"/>
      <c r="E754" s="37"/>
      <c r="F754" s="55"/>
      <c r="G754" s="1"/>
      <c r="H754" s="2"/>
      <c r="I754" s="1"/>
      <c r="J754" s="2"/>
      <c r="K754" s="2"/>
      <c r="L754" s="2"/>
      <c r="M754" s="2"/>
      <c r="N754" s="1"/>
      <c r="O754" s="1"/>
      <c r="P754" s="2"/>
      <c r="Q754" s="1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2"/>
      <c r="AN754" s="1"/>
      <c r="AO754" s="1"/>
      <c r="AP754" s="1"/>
      <c r="AQ754" s="1"/>
      <c r="AR754" s="1"/>
      <c r="AS754" s="1"/>
      <c r="AT754" s="1"/>
      <c r="AU754" s="74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</row>
    <row r="755" spans="1:66" ht="17.25" customHeight="1" x14ac:dyDescent="0.3">
      <c r="A755" s="100"/>
      <c r="B755" s="2"/>
      <c r="C755" s="85"/>
      <c r="D755" s="2"/>
      <c r="E755" s="37"/>
      <c r="F755" s="55"/>
      <c r="G755" s="1"/>
      <c r="H755" s="2"/>
      <c r="I755" s="1"/>
      <c r="J755" s="2"/>
      <c r="K755" s="2"/>
      <c r="L755" s="2"/>
      <c r="M755" s="2"/>
      <c r="N755" s="1"/>
      <c r="O755" s="1"/>
      <c r="P755" s="2"/>
      <c r="Q755" s="1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2"/>
      <c r="AN755" s="1"/>
      <c r="AO755" s="1"/>
      <c r="AP755" s="1"/>
      <c r="AQ755" s="1"/>
      <c r="AR755" s="1"/>
      <c r="AS755" s="1"/>
      <c r="AT755" s="1"/>
      <c r="AU755" s="74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</row>
    <row r="756" spans="1:66" ht="17.25" customHeight="1" x14ac:dyDescent="0.3">
      <c r="A756" s="100"/>
      <c r="B756" s="2"/>
      <c r="C756" s="85"/>
      <c r="D756" s="2"/>
      <c r="E756" s="37"/>
      <c r="F756" s="55"/>
      <c r="G756" s="1"/>
      <c r="H756" s="2"/>
      <c r="I756" s="1"/>
      <c r="J756" s="2"/>
      <c r="K756" s="2"/>
      <c r="L756" s="2"/>
      <c r="M756" s="2"/>
      <c r="N756" s="1"/>
      <c r="O756" s="1"/>
      <c r="P756" s="2"/>
      <c r="Q756" s="1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2"/>
      <c r="AN756" s="1"/>
      <c r="AO756" s="1"/>
      <c r="AP756" s="1"/>
      <c r="AQ756" s="1"/>
      <c r="AR756" s="1"/>
      <c r="AS756" s="1"/>
      <c r="AT756" s="1"/>
      <c r="AU756" s="74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</row>
    <row r="757" spans="1:66" ht="17.25" customHeight="1" x14ac:dyDescent="0.3">
      <c r="A757" s="100"/>
      <c r="B757" s="2"/>
      <c r="C757" s="85"/>
      <c r="D757" s="2"/>
      <c r="E757" s="37"/>
      <c r="F757" s="55"/>
      <c r="G757" s="1"/>
      <c r="H757" s="2"/>
      <c r="I757" s="1"/>
      <c r="J757" s="2"/>
      <c r="K757" s="2"/>
      <c r="L757" s="2"/>
      <c r="M757" s="2"/>
      <c r="N757" s="1"/>
      <c r="O757" s="1"/>
      <c r="P757" s="2"/>
      <c r="Q757" s="1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2"/>
      <c r="AN757" s="1"/>
      <c r="AO757" s="1"/>
      <c r="AP757" s="1"/>
      <c r="AQ757" s="1"/>
      <c r="AR757" s="1"/>
      <c r="AS757" s="1"/>
      <c r="AT757" s="1"/>
      <c r="AU757" s="74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</row>
    <row r="758" spans="1:66" ht="17.25" customHeight="1" x14ac:dyDescent="0.3">
      <c r="A758" s="100"/>
      <c r="B758" s="2"/>
      <c r="C758" s="85"/>
      <c r="D758" s="2"/>
      <c r="E758" s="37"/>
      <c r="F758" s="55"/>
      <c r="G758" s="1"/>
      <c r="H758" s="2"/>
      <c r="I758" s="1"/>
      <c r="J758" s="2"/>
      <c r="K758" s="2"/>
      <c r="L758" s="2"/>
      <c r="M758" s="2"/>
      <c r="N758" s="1"/>
      <c r="O758" s="1"/>
      <c r="P758" s="2"/>
      <c r="Q758" s="1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2"/>
      <c r="AN758" s="1"/>
      <c r="AO758" s="1"/>
      <c r="AP758" s="1"/>
      <c r="AQ758" s="1"/>
      <c r="AR758" s="1"/>
      <c r="AS758" s="1"/>
      <c r="AT758" s="1"/>
      <c r="AU758" s="74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</row>
    <row r="759" spans="1:66" ht="17.25" customHeight="1" x14ac:dyDescent="0.3">
      <c r="A759" s="100"/>
      <c r="B759" s="2"/>
      <c r="C759" s="85"/>
      <c r="D759" s="2"/>
      <c r="E759" s="37"/>
      <c r="F759" s="55"/>
      <c r="G759" s="1"/>
      <c r="H759" s="2"/>
      <c r="I759" s="1"/>
      <c r="J759" s="2"/>
      <c r="K759" s="2"/>
      <c r="L759" s="2"/>
      <c r="M759" s="2"/>
      <c r="N759" s="1"/>
      <c r="O759" s="1"/>
      <c r="P759" s="2"/>
      <c r="Q759" s="1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2"/>
      <c r="AN759" s="1"/>
      <c r="AO759" s="1"/>
      <c r="AP759" s="1"/>
      <c r="AQ759" s="1"/>
      <c r="AR759" s="1"/>
      <c r="AS759" s="1"/>
      <c r="AT759" s="1"/>
      <c r="AU759" s="74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</row>
    <row r="760" spans="1:66" ht="17.25" customHeight="1" x14ac:dyDescent="0.3">
      <c r="A760" s="100"/>
      <c r="B760" s="2"/>
      <c r="C760" s="85"/>
      <c r="D760" s="2"/>
      <c r="E760" s="37"/>
      <c r="F760" s="55"/>
      <c r="G760" s="1"/>
      <c r="H760" s="2"/>
      <c r="I760" s="1"/>
      <c r="J760" s="2"/>
      <c r="K760" s="2"/>
      <c r="L760" s="2"/>
      <c r="M760" s="2"/>
      <c r="N760" s="1"/>
      <c r="O760" s="1"/>
      <c r="P760" s="2"/>
      <c r="Q760" s="1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2"/>
      <c r="AN760" s="1"/>
      <c r="AO760" s="1"/>
      <c r="AP760" s="1"/>
      <c r="AQ760" s="1"/>
      <c r="AR760" s="1"/>
      <c r="AS760" s="1"/>
      <c r="AT760" s="1"/>
      <c r="AU760" s="74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</row>
    <row r="761" spans="1:66" ht="17.25" customHeight="1" x14ac:dyDescent="0.3">
      <c r="A761" s="100"/>
      <c r="B761" s="2"/>
      <c r="C761" s="85"/>
      <c r="D761" s="2"/>
      <c r="E761" s="37"/>
      <c r="F761" s="55"/>
      <c r="G761" s="1"/>
      <c r="H761" s="2"/>
      <c r="I761" s="1"/>
      <c r="J761" s="2"/>
      <c r="K761" s="2"/>
      <c r="L761" s="2"/>
      <c r="M761" s="2"/>
      <c r="N761" s="1"/>
      <c r="O761" s="1"/>
      <c r="P761" s="2"/>
      <c r="Q761" s="1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2"/>
      <c r="AN761" s="1"/>
      <c r="AO761" s="1"/>
      <c r="AP761" s="1"/>
      <c r="AQ761" s="1"/>
      <c r="AR761" s="1"/>
      <c r="AS761" s="1"/>
      <c r="AT761" s="1"/>
      <c r="AU761" s="74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</row>
    <row r="762" spans="1:66" ht="17.25" customHeight="1" x14ac:dyDescent="0.3">
      <c r="A762" s="100"/>
      <c r="B762" s="2"/>
      <c r="C762" s="85"/>
      <c r="D762" s="2"/>
      <c r="E762" s="37"/>
      <c r="F762" s="55"/>
      <c r="G762" s="1"/>
      <c r="H762" s="2"/>
      <c r="I762" s="1"/>
      <c r="J762" s="2"/>
      <c r="K762" s="2"/>
      <c r="L762" s="2"/>
      <c r="M762" s="2"/>
      <c r="N762" s="1"/>
      <c r="O762" s="1"/>
      <c r="P762" s="2"/>
      <c r="Q762" s="1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2"/>
      <c r="AN762" s="1"/>
      <c r="AO762" s="1"/>
      <c r="AP762" s="1"/>
      <c r="AQ762" s="1"/>
      <c r="AR762" s="1"/>
      <c r="AS762" s="1"/>
      <c r="AT762" s="1"/>
      <c r="AU762" s="74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</row>
    <row r="763" spans="1:66" ht="17.25" customHeight="1" x14ac:dyDescent="0.3">
      <c r="A763" s="100"/>
      <c r="B763" s="2"/>
      <c r="C763" s="85"/>
      <c r="D763" s="2"/>
      <c r="E763" s="37"/>
      <c r="F763" s="55"/>
      <c r="G763" s="1"/>
      <c r="H763" s="2"/>
      <c r="I763" s="1"/>
      <c r="J763" s="2"/>
      <c r="K763" s="2"/>
      <c r="L763" s="2"/>
      <c r="M763" s="2"/>
      <c r="N763" s="1"/>
      <c r="O763" s="1"/>
      <c r="P763" s="2"/>
      <c r="Q763" s="1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2"/>
      <c r="AN763" s="1"/>
      <c r="AO763" s="1"/>
      <c r="AP763" s="1"/>
      <c r="AQ763" s="1"/>
      <c r="AR763" s="1"/>
      <c r="AS763" s="1"/>
      <c r="AT763" s="1"/>
      <c r="AU763" s="74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</row>
    <row r="764" spans="1:66" ht="17.25" customHeight="1" x14ac:dyDescent="0.3">
      <c r="A764" s="100"/>
      <c r="B764" s="2"/>
      <c r="C764" s="85"/>
      <c r="D764" s="2"/>
      <c r="E764" s="37"/>
      <c r="F764" s="55"/>
      <c r="G764" s="1"/>
      <c r="H764" s="2"/>
      <c r="I764" s="1"/>
      <c r="J764" s="2"/>
      <c r="K764" s="2"/>
      <c r="L764" s="2"/>
      <c r="M764" s="2"/>
      <c r="N764" s="1"/>
      <c r="O764" s="1"/>
      <c r="P764" s="2"/>
      <c r="Q764" s="1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2"/>
      <c r="AN764" s="1"/>
      <c r="AO764" s="1"/>
      <c r="AP764" s="1"/>
      <c r="AQ764" s="1"/>
      <c r="AR764" s="1"/>
      <c r="AS764" s="1"/>
      <c r="AT764" s="1"/>
      <c r="AU764" s="74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</row>
    <row r="765" spans="1:66" ht="17.25" customHeight="1" x14ac:dyDescent="0.3">
      <c r="A765" s="100"/>
      <c r="B765" s="2"/>
      <c r="C765" s="85"/>
      <c r="D765" s="2"/>
      <c r="E765" s="37"/>
      <c r="F765" s="55"/>
      <c r="G765" s="1"/>
      <c r="H765" s="2"/>
      <c r="I765" s="1"/>
      <c r="J765" s="2"/>
      <c r="K765" s="2"/>
      <c r="L765" s="2"/>
      <c r="M765" s="2"/>
      <c r="N765" s="1"/>
      <c r="O765" s="1"/>
      <c r="P765" s="2"/>
      <c r="Q765" s="1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2"/>
      <c r="AN765" s="1"/>
      <c r="AO765" s="1"/>
      <c r="AP765" s="1"/>
      <c r="AQ765" s="1"/>
      <c r="AR765" s="1"/>
      <c r="AS765" s="1"/>
      <c r="AT765" s="1"/>
      <c r="AU765" s="74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</row>
    <row r="766" spans="1:66" ht="17.25" customHeight="1" x14ac:dyDescent="0.3">
      <c r="A766" s="100"/>
      <c r="B766" s="2"/>
      <c r="C766" s="85"/>
      <c r="D766" s="2"/>
      <c r="E766" s="37"/>
      <c r="F766" s="55"/>
      <c r="G766" s="1"/>
      <c r="H766" s="2"/>
      <c r="I766" s="1"/>
      <c r="J766" s="2"/>
      <c r="K766" s="2"/>
      <c r="L766" s="2"/>
      <c r="M766" s="2"/>
      <c r="N766" s="1"/>
      <c r="O766" s="1"/>
      <c r="P766" s="2"/>
      <c r="Q766" s="1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2"/>
      <c r="AN766" s="1"/>
      <c r="AO766" s="1"/>
      <c r="AP766" s="1"/>
      <c r="AQ766" s="1"/>
      <c r="AR766" s="1"/>
      <c r="AS766" s="1"/>
      <c r="AT766" s="1"/>
      <c r="AU766" s="74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</row>
    <row r="767" spans="1:66" ht="17.25" customHeight="1" x14ac:dyDescent="0.3">
      <c r="A767" s="100"/>
      <c r="B767" s="2"/>
      <c r="C767" s="85"/>
      <c r="D767" s="2"/>
      <c r="E767" s="37"/>
      <c r="F767" s="55"/>
      <c r="G767" s="1"/>
      <c r="H767" s="2"/>
      <c r="I767" s="1"/>
      <c r="J767" s="2"/>
      <c r="K767" s="2"/>
      <c r="L767" s="2"/>
      <c r="M767" s="2"/>
      <c r="N767" s="1"/>
      <c r="O767" s="1"/>
      <c r="P767" s="2"/>
      <c r="Q767" s="1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2"/>
      <c r="AN767" s="1"/>
      <c r="AO767" s="1"/>
      <c r="AP767" s="1"/>
      <c r="AQ767" s="1"/>
      <c r="AR767" s="1"/>
      <c r="AS767" s="1"/>
      <c r="AT767" s="1"/>
      <c r="AU767" s="74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</row>
    <row r="768" spans="1:66" ht="17.25" customHeight="1" x14ac:dyDescent="0.3">
      <c r="A768" s="100"/>
      <c r="B768" s="2"/>
      <c r="C768" s="85"/>
      <c r="D768" s="2"/>
      <c r="E768" s="37"/>
      <c r="F768" s="55"/>
      <c r="G768" s="1"/>
      <c r="H768" s="2"/>
      <c r="I768" s="1"/>
      <c r="J768" s="2"/>
      <c r="K768" s="2"/>
      <c r="L768" s="2"/>
      <c r="M768" s="2"/>
      <c r="N768" s="1"/>
      <c r="O768" s="1"/>
      <c r="P768" s="2"/>
      <c r="Q768" s="1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2"/>
      <c r="AN768" s="1"/>
      <c r="AO768" s="1"/>
      <c r="AP768" s="1"/>
      <c r="AQ768" s="1"/>
      <c r="AR768" s="1"/>
      <c r="AS768" s="1"/>
      <c r="AT768" s="1"/>
      <c r="AU768" s="74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</row>
    <row r="769" spans="1:66" ht="17.25" customHeight="1" x14ac:dyDescent="0.3">
      <c r="A769" s="100"/>
      <c r="B769" s="2"/>
      <c r="C769" s="85"/>
      <c r="D769" s="2"/>
      <c r="E769" s="37"/>
      <c r="F769" s="55"/>
      <c r="G769" s="1"/>
      <c r="H769" s="2"/>
      <c r="I769" s="1"/>
      <c r="J769" s="2"/>
      <c r="K769" s="2"/>
      <c r="L769" s="2"/>
      <c r="M769" s="2"/>
      <c r="N769" s="1"/>
      <c r="O769" s="1"/>
      <c r="P769" s="2"/>
      <c r="Q769" s="1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2"/>
      <c r="AN769" s="1"/>
      <c r="AO769" s="1"/>
      <c r="AP769" s="1"/>
      <c r="AQ769" s="1"/>
      <c r="AR769" s="1"/>
      <c r="AS769" s="1"/>
      <c r="AT769" s="1"/>
      <c r="AU769" s="74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</row>
    <row r="770" spans="1:66" ht="17.25" customHeight="1" x14ac:dyDescent="0.3">
      <c r="A770" s="100"/>
      <c r="B770" s="2"/>
      <c r="C770" s="85"/>
      <c r="D770" s="2"/>
      <c r="E770" s="37"/>
      <c r="F770" s="55"/>
      <c r="G770" s="1"/>
      <c r="H770" s="2"/>
      <c r="I770" s="1"/>
      <c r="J770" s="2"/>
      <c r="K770" s="2"/>
      <c r="L770" s="2"/>
      <c r="M770" s="2"/>
      <c r="N770" s="1"/>
      <c r="O770" s="1"/>
      <c r="P770" s="2"/>
      <c r="Q770" s="1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2"/>
      <c r="AN770" s="1"/>
      <c r="AO770" s="1"/>
      <c r="AP770" s="1"/>
      <c r="AQ770" s="1"/>
      <c r="AR770" s="1"/>
      <c r="AS770" s="1"/>
      <c r="AT770" s="1"/>
      <c r="AU770" s="74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</row>
    <row r="771" spans="1:66" ht="17.25" customHeight="1" x14ac:dyDescent="0.3">
      <c r="A771" s="100"/>
      <c r="B771" s="2"/>
      <c r="C771" s="85"/>
      <c r="D771" s="2"/>
      <c r="E771" s="37"/>
      <c r="F771" s="55"/>
      <c r="G771" s="1"/>
      <c r="H771" s="2"/>
      <c r="I771" s="1"/>
      <c r="J771" s="2"/>
      <c r="K771" s="2"/>
      <c r="L771" s="2"/>
      <c r="M771" s="2"/>
      <c r="N771" s="1"/>
      <c r="O771" s="1"/>
      <c r="P771" s="2"/>
      <c r="Q771" s="1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2"/>
      <c r="AN771" s="1"/>
      <c r="AO771" s="1"/>
      <c r="AP771" s="1"/>
      <c r="AQ771" s="1"/>
      <c r="AR771" s="1"/>
      <c r="AS771" s="1"/>
      <c r="AT771" s="1"/>
      <c r="AU771" s="74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</row>
    <row r="772" spans="1:66" ht="17.25" customHeight="1" x14ac:dyDescent="0.3">
      <c r="A772" s="100"/>
      <c r="B772" s="2"/>
      <c r="C772" s="85"/>
      <c r="D772" s="2"/>
      <c r="E772" s="37"/>
      <c r="F772" s="55"/>
      <c r="G772" s="1"/>
      <c r="H772" s="2"/>
      <c r="I772" s="1"/>
      <c r="J772" s="2"/>
      <c r="K772" s="2"/>
      <c r="L772" s="2"/>
      <c r="M772" s="2"/>
      <c r="N772" s="1"/>
      <c r="O772" s="1"/>
      <c r="P772" s="2"/>
      <c r="Q772" s="1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2"/>
      <c r="AN772" s="1"/>
      <c r="AO772" s="1"/>
      <c r="AP772" s="1"/>
      <c r="AQ772" s="1"/>
      <c r="AR772" s="1"/>
      <c r="AS772" s="1"/>
      <c r="AT772" s="1"/>
      <c r="AU772" s="74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</row>
    <row r="773" spans="1:66" ht="17.25" customHeight="1" x14ac:dyDescent="0.3">
      <c r="A773" s="100"/>
      <c r="B773" s="2"/>
      <c r="C773" s="85"/>
      <c r="D773" s="2"/>
      <c r="E773" s="37"/>
      <c r="F773" s="55"/>
      <c r="G773" s="1"/>
      <c r="H773" s="2"/>
      <c r="I773" s="1"/>
      <c r="J773" s="2"/>
      <c r="K773" s="2"/>
      <c r="L773" s="2"/>
      <c r="M773" s="2"/>
      <c r="N773" s="1"/>
      <c r="O773" s="1"/>
      <c r="P773" s="2"/>
      <c r="Q773" s="1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2"/>
      <c r="AN773" s="1"/>
      <c r="AO773" s="1"/>
      <c r="AP773" s="1"/>
      <c r="AQ773" s="1"/>
      <c r="AR773" s="1"/>
      <c r="AS773" s="1"/>
      <c r="AT773" s="1"/>
      <c r="AU773" s="74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</row>
    <row r="774" spans="1:66" ht="17.25" customHeight="1" x14ac:dyDescent="0.3">
      <c r="A774" s="100"/>
      <c r="B774" s="2"/>
      <c r="C774" s="85"/>
      <c r="D774" s="2"/>
      <c r="E774" s="37"/>
      <c r="F774" s="55"/>
      <c r="G774" s="1"/>
      <c r="H774" s="2"/>
      <c r="I774" s="1"/>
      <c r="J774" s="2"/>
      <c r="K774" s="2"/>
      <c r="L774" s="2"/>
      <c r="M774" s="2"/>
      <c r="N774" s="1"/>
      <c r="O774" s="1"/>
      <c r="P774" s="2"/>
      <c r="Q774" s="1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2"/>
      <c r="AN774" s="1"/>
      <c r="AO774" s="1"/>
      <c r="AP774" s="1"/>
      <c r="AQ774" s="1"/>
      <c r="AR774" s="1"/>
      <c r="AS774" s="1"/>
      <c r="AT774" s="1"/>
      <c r="AU774" s="74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</row>
    <row r="775" spans="1:66" ht="17.25" customHeight="1" x14ac:dyDescent="0.3">
      <c r="A775" s="100"/>
      <c r="B775" s="2"/>
      <c r="C775" s="85"/>
      <c r="D775" s="2"/>
      <c r="E775" s="37"/>
      <c r="F775" s="55"/>
      <c r="G775" s="1"/>
      <c r="H775" s="2"/>
      <c r="I775" s="1"/>
      <c r="J775" s="2"/>
      <c r="K775" s="2"/>
      <c r="L775" s="2"/>
      <c r="M775" s="2"/>
      <c r="N775" s="1"/>
      <c r="O775" s="1"/>
      <c r="P775" s="2"/>
      <c r="Q775" s="1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2"/>
      <c r="AN775" s="1"/>
      <c r="AO775" s="1"/>
      <c r="AP775" s="1"/>
      <c r="AQ775" s="1"/>
      <c r="AR775" s="1"/>
      <c r="AS775" s="1"/>
      <c r="AT775" s="1"/>
      <c r="AU775" s="74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</row>
    <row r="776" spans="1:66" ht="17.25" customHeight="1" x14ac:dyDescent="0.3">
      <c r="A776" s="100"/>
      <c r="B776" s="2"/>
      <c r="C776" s="85"/>
      <c r="D776" s="2"/>
      <c r="E776" s="37"/>
      <c r="F776" s="55"/>
      <c r="G776" s="1"/>
      <c r="H776" s="2"/>
      <c r="I776" s="1"/>
      <c r="J776" s="2"/>
      <c r="K776" s="2"/>
      <c r="L776" s="2"/>
      <c r="M776" s="2"/>
      <c r="N776" s="1"/>
      <c r="O776" s="1"/>
      <c r="P776" s="2"/>
      <c r="Q776" s="1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2"/>
      <c r="AN776" s="1"/>
      <c r="AO776" s="1"/>
      <c r="AP776" s="1"/>
      <c r="AQ776" s="1"/>
      <c r="AR776" s="1"/>
      <c r="AS776" s="1"/>
      <c r="AT776" s="1"/>
      <c r="AU776" s="74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</row>
    <row r="777" spans="1:66" ht="17.25" customHeight="1" x14ac:dyDescent="0.3">
      <c r="A777" s="100"/>
      <c r="B777" s="2"/>
      <c r="C777" s="85"/>
      <c r="D777" s="2"/>
      <c r="E777" s="37"/>
      <c r="F777" s="55"/>
      <c r="G777" s="1"/>
      <c r="H777" s="2"/>
      <c r="I777" s="1"/>
      <c r="J777" s="2"/>
      <c r="K777" s="2"/>
      <c r="L777" s="2"/>
      <c r="M777" s="2"/>
      <c r="N777" s="1"/>
      <c r="O777" s="1"/>
      <c r="P777" s="2"/>
      <c r="Q777" s="1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2"/>
      <c r="AN777" s="1"/>
      <c r="AO777" s="1"/>
      <c r="AP777" s="1"/>
      <c r="AQ777" s="1"/>
      <c r="AR777" s="1"/>
      <c r="AS777" s="1"/>
      <c r="AT777" s="1"/>
      <c r="AU777" s="74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:66" ht="17.25" customHeight="1" x14ac:dyDescent="0.3">
      <c r="A778" s="100"/>
      <c r="B778" s="2"/>
      <c r="C778" s="85"/>
      <c r="D778" s="2"/>
      <c r="E778" s="37"/>
      <c r="F778" s="55"/>
      <c r="G778" s="1"/>
      <c r="H778" s="2"/>
      <c r="I778" s="1"/>
      <c r="J778" s="2"/>
      <c r="K778" s="2"/>
      <c r="L778" s="2"/>
      <c r="M778" s="2"/>
      <c r="N778" s="1"/>
      <c r="O778" s="1"/>
      <c r="P778" s="2"/>
      <c r="Q778" s="1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2"/>
      <c r="AN778" s="1"/>
      <c r="AO778" s="1"/>
      <c r="AP778" s="1"/>
      <c r="AQ778" s="1"/>
      <c r="AR778" s="1"/>
      <c r="AS778" s="1"/>
      <c r="AT778" s="1"/>
      <c r="AU778" s="74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:66" ht="17.25" customHeight="1" x14ac:dyDescent="0.3">
      <c r="A779" s="100"/>
      <c r="B779" s="2"/>
      <c r="C779" s="85"/>
      <c r="D779" s="2"/>
      <c r="E779" s="37"/>
      <c r="F779" s="55"/>
      <c r="G779" s="1"/>
      <c r="H779" s="2"/>
      <c r="I779" s="1"/>
      <c r="J779" s="2"/>
      <c r="K779" s="2"/>
      <c r="L779" s="2"/>
      <c r="M779" s="2"/>
      <c r="N779" s="1"/>
      <c r="O779" s="1"/>
      <c r="P779" s="2"/>
      <c r="Q779" s="1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2"/>
      <c r="AN779" s="1"/>
      <c r="AO779" s="1"/>
      <c r="AP779" s="1"/>
      <c r="AQ779" s="1"/>
      <c r="AR779" s="1"/>
      <c r="AS779" s="1"/>
      <c r="AT779" s="1"/>
      <c r="AU779" s="74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:66" ht="17.25" customHeight="1" x14ac:dyDescent="0.3">
      <c r="A780" s="100"/>
      <c r="B780" s="2"/>
      <c r="C780" s="85"/>
      <c r="D780" s="2"/>
      <c r="E780" s="37"/>
      <c r="F780" s="55"/>
      <c r="G780" s="1"/>
      <c r="H780" s="2"/>
      <c r="I780" s="1"/>
      <c r="J780" s="2"/>
      <c r="K780" s="2"/>
      <c r="L780" s="2"/>
      <c r="M780" s="2"/>
      <c r="N780" s="1"/>
      <c r="O780" s="1"/>
      <c r="P780" s="2"/>
      <c r="Q780" s="1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2"/>
      <c r="AN780" s="1"/>
      <c r="AO780" s="1"/>
      <c r="AP780" s="1"/>
      <c r="AQ780" s="1"/>
      <c r="AR780" s="1"/>
      <c r="AS780" s="1"/>
      <c r="AT780" s="1"/>
      <c r="AU780" s="74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:66" ht="17.25" customHeight="1" x14ac:dyDescent="0.3">
      <c r="A781" s="100"/>
      <c r="B781" s="2"/>
      <c r="C781" s="85"/>
      <c r="D781" s="2"/>
      <c r="E781" s="37"/>
      <c r="F781" s="55"/>
      <c r="G781" s="1"/>
      <c r="H781" s="2"/>
      <c r="I781" s="1"/>
      <c r="J781" s="2"/>
      <c r="K781" s="2"/>
      <c r="L781" s="2"/>
      <c r="M781" s="2"/>
      <c r="N781" s="1"/>
      <c r="O781" s="1"/>
      <c r="P781" s="2"/>
      <c r="Q781" s="1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2"/>
      <c r="AN781" s="1"/>
      <c r="AO781" s="1"/>
      <c r="AP781" s="1"/>
      <c r="AQ781" s="1"/>
      <c r="AR781" s="1"/>
      <c r="AS781" s="1"/>
      <c r="AT781" s="1"/>
      <c r="AU781" s="74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:66" ht="17.25" customHeight="1" x14ac:dyDescent="0.3">
      <c r="A782" s="100"/>
      <c r="B782" s="2"/>
      <c r="C782" s="85"/>
      <c r="D782" s="2"/>
      <c r="E782" s="37"/>
      <c r="F782" s="55"/>
      <c r="G782" s="1"/>
      <c r="H782" s="2"/>
      <c r="I782" s="1"/>
      <c r="J782" s="2"/>
      <c r="K782" s="2"/>
      <c r="L782" s="2"/>
      <c r="M782" s="2"/>
      <c r="N782" s="1"/>
      <c r="O782" s="1"/>
      <c r="P782" s="2"/>
      <c r="Q782" s="1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2"/>
      <c r="AN782" s="1"/>
      <c r="AO782" s="1"/>
      <c r="AP782" s="1"/>
      <c r="AQ782" s="1"/>
      <c r="AR782" s="1"/>
      <c r="AS782" s="1"/>
      <c r="AT782" s="1"/>
      <c r="AU782" s="74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:66" ht="17.25" customHeight="1" x14ac:dyDescent="0.3">
      <c r="A783" s="100"/>
      <c r="B783" s="2"/>
      <c r="C783" s="85"/>
      <c r="D783" s="2"/>
      <c r="E783" s="37"/>
      <c r="F783" s="55"/>
      <c r="G783" s="1"/>
      <c r="H783" s="2"/>
      <c r="I783" s="1"/>
      <c r="J783" s="2"/>
      <c r="K783" s="2"/>
      <c r="L783" s="2"/>
      <c r="M783" s="2"/>
      <c r="N783" s="1"/>
      <c r="O783" s="1"/>
      <c r="P783" s="2"/>
      <c r="Q783" s="1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2"/>
      <c r="AN783" s="1"/>
      <c r="AO783" s="1"/>
      <c r="AP783" s="1"/>
      <c r="AQ783" s="1"/>
      <c r="AR783" s="1"/>
      <c r="AS783" s="1"/>
      <c r="AT783" s="1"/>
      <c r="AU783" s="74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84" spans="1:66" ht="17.25" customHeight="1" x14ac:dyDescent="0.3">
      <c r="A784" s="100"/>
      <c r="B784" s="2"/>
      <c r="C784" s="85"/>
      <c r="D784" s="2"/>
      <c r="E784" s="37"/>
      <c r="F784" s="55"/>
      <c r="G784" s="1"/>
      <c r="H784" s="2"/>
      <c r="I784" s="1"/>
      <c r="J784" s="2"/>
      <c r="K784" s="2"/>
      <c r="L784" s="2"/>
      <c r="M784" s="2"/>
      <c r="N784" s="1"/>
      <c r="O784" s="1"/>
      <c r="P784" s="2"/>
      <c r="Q784" s="1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2"/>
      <c r="AN784" s="1"/>
      <c r="AO784" s="1"/>
      <c r="AP784" s="1"/>
      <c r="AQ784" s="1"/>
      <c r="AR784" s="1"/>
      <c r="AS784" s="1"/>
      <c r="AT784" s="1"/>
      <c r="AU784" s="74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</row>
    <row r="785" spans="1:66" ht="17.25" customHeight="1" x14ac:dyDescent="0.3">
      <c r="A785" s="100"/>
      <c r="B785" s="2"/>
      <c r="C785" s="85"/>
      <c r="D785" s="2"/>
      <c r="E785" s="37"/>
      <c r="F785" s="55"/>
      <c r="G785" s="1"/>
      <c r="H785" s="2"/>
      <c r="I785" s="1"/>
      <c r="J785" s="2"/>
      <c r="K785" s="2"/>
      <c r="L785" s="2"/>
      <c r="M785" s="2"/>
      <c r="N785" s="1"/>
      <c r="O785" s="1"/>
      <c r="P785" s="2"/>
      <c r="Q785" s="1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2"/>
      <c r="AN785" s="1"/>
      <c r="AO785" s="1"/>
      <c r="AP785" s="1"/>
      <c r="AQ785" s="1"/>
      <c r="AR785" s="1"/>
      <c r="AS785" s="1"/>
      <c r="AT785" s="1"/>
      <c r="AU785" s="74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</row>
    <row r="786" spans="1:66" ht="17.25" customHeight="1" x14ac:dyDescent="0.3">
      <c r="A786" s="100"/>
      <c r="B786" s="2"/>
      <c r="C786" s="85"/>
      <c r="D786" s="2"/>
      <c r="E786" s="37"/>
      <c r="F786" s="55"/>
      <c r="G786" s="1"/>
      <c r="H786" s="2"/>
      <c r="I786" s="1"/>
      <c r="J786" s="2"/>
      <c r="K786" s="2"/>
      <c r="L786" s="2"/>
      <c r="M786" s="2"/>
      <c r="N786" s="1"/>
      <c r="O786" s="1"/>
      <c r="P786" s="2"/>
      <c r="Q786" s="1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2"/>
      <c r="AN786" s="1"/>
      <c r="AO786" s="1"/>
      <c r="AP786" s="1"/>
      <c r="AQ786" s="1"/>
      <c r="AR786" s="1"/>
      <c r="AS786" s="1"/>
      <c r="AT786" s="1"/>
      <c r="AU786" s="74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</row>
    <row r="787" spans="1:66" ht="17.25" customHeight="1" x14ac:dyDescent="0.3">
      <c r="A787" s="100"/>
      <c r="B787" s="2"/>
      <c r="C787" s="85"/>
      <c r="D787" s="2"/>
      <c r="E787" s="37"/>
      <c r="F787" s="55"/>
      <c r="G787" s="1"/>
      <c r="H787" s="2"/>
      <c r="I787" s="1"/>
      <c r="J787" s="2"/>
      <c r="K787" s="2"/>
      <c r="L787" s="2"/>
      <c r="M787" s="2"/>
      <c r="N787" s="1"/>
      <c r="O787" s="1"/>
      <c r="P787" s="2"/>
      <c r="Q787" s="1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2"/>
      <c r="AN787" s="1"/>
      <c r="AO787" s="1"/>
      <c r="AP787" s="1"/>
      <c r="AQ787" s="1"/>
      <c r="AR787" s="1"/>
      <c r="AS787" s="1"/>
      <c r="AT787" s="1"/>
      <c r="AU787" s="74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</row>
    <row r="788" spans="1:66" ht="17.25" customHeight="1" x14ac:dyDescent="0.3">
      <c r="A788" s="100"/>
      <c r="B788" s="2"/>
      <c r="C788" s="85"/>
      <c r="D788" s="2"/>
      <c r="E788" s="37"/>
      <c r="F788" s="55"/>
      <c r="G788" s="1"/>
      <c r="H788" s="2"/>
      <c r="I788" s="1"/>
      <c r="J788" s="2"/>
      <c r="K788" s="2"/>
      <c r="L788" s="2"/>
      <c r="M788" s="2"/>
      <c r="N788" s="1"/>
      <c r="O788" s="1"/>
      <c r="P788" s="2"/>
      <c r="Q788" s="1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2"/>
      <c r="AN788" s="1"/>
      <c r="AO788" s="1"/>
      <c r="AP788" s="1"/>
      <c r="AQ788" s="1"/>
      <c r="AR788" s="1"/>
      <c r="AS788" s="1"/>
      <c r="AT788" s="1"/>
      <c r="AU788" s="74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</row>
    <row r="789" spans="1:66" ht="17.25" customHeight="1" x14ac:dyDescent="0.3">
      <c r="A789" s="100"/>
      <c r="B789" s="2"/>
      <c r="C789" s="85"/>
      <c r="D789" s="2"/>
      <c r="E789" s="37"/>
      <c r="F789" s="55"/>
      <c r="G789" s="1"/>
      <c r="H789" s="2"/>
      <c r="I789" s="1"/>
      <c r="J789" s="2"/>
      <c r="K789" s="2"/>
      <c r="L789" s="2"/>
      <c r="M789" s="2"/>
      <c r="N789" s="1"/>
      <c r="O789" s="1"/>
      <c r="P789" s="2"/>
      <c r="Q789" s="1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2"/>
      <c r="AN789" s="1"/>
      <c r="AO789" s="1"/>
      <c r="AP789" s="1"/>
      <c r="AQ789" s="1"/>
      <c r="AR789" s="1"/>
      <c r="AS789" s="1"/>
      <c r="AT789" s="1"/>
      <c r="AU789" s="74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</row>
    <row r="790" spans="1:66" ht="17.25" customHeight="1" x14ac:dyDescent="0.3">
      <c r="A790" s="100"/>
      <c r="B790" s="2"/>
      <c r="C790" s="85"/>
      <c r="D790" s="2"/>
      <c r="E790" s="37"/>
      <c r="F790" s="55"/>
      <c r="G790" s="1"/>
      <c r="H790" s="2"/>
      <c r="I790" s="1"/>
      <c r="J790" s="2"/>
      <c r="K790" s="2"/>
      <c r="L790" s="2"/>
      <c r="M790" s="2"/>
      <c r="N790" s="1"/>
      <c r="O790" s="1"/>
      <c r="P790" s="2"/>
      <c r="Q790" s="1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2"/>
      <c r="AN790" s="1"/>
      <c r="AO790" s="1"/>
      <c r="AP790" s="1"/>
      <c r="AQ790" s="1"/>
      <c r="AR790" s="1"/>
      <c r="AS790" s="1"/>
      <c r="AT790" s="1"/>
      <c r="AU790" s="74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:66" ht="17.25" customHeight="1" x14ac:dyDescent="0.3">
      <c r="A791" s="100"/>
      <c r="B791" s="2"/>
      <c r="C791" s="85"/>
      <c r="D791" s="2"/>
      <c r="E791" s="37"/>
      <c r="F791" s="55"/>
      <c r="G791" s="1"/>
      <c r="H791" s="2"/>
      <c r="I791" s="1"/>
      <c r="J791" s="2"/>
      <c r="K791" s="2"/>
      <c r="L791" s="2"/>
      <c r="M791" s="2"/>
      <c r="N791" s="1"/>
      <c r="O791" s="1"/>
      <c r="P791" s="2"/>
      <c r="Q791" s="1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2"/>
      <c r="AN791" s="1"/>
      <c r="AO791" s="1"/>
      <c r="AP791" s="1"/>
      <c r="AQ791" s="1"/>
      <c r="AR791" s="1"/>
      <c r="AS791" s="1"/>
      <c r="AT791" s="1"/>
      <c r="AU791" s="74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66" ht="17.25" customHeight="1" x14ac:dyDescent="0.3">
      <c r="A792" s="100"/>
      <c r="B792" s="2"/>
      <c r="C792" s="85"/>
      <c r="D792" s="2"/>
      <c r="E792" s="37"/>
      <c r="F792" s="55"/>
      <c r="G792" s="1"/>
      <c r="H792" s="2"/>
      <c r="I792" s="1"/>
      <c r="J792" s="2"/>
      <c r="K792" s="2"/>
      <c r="L792" s="2"/>
      <c r="M792" s="2"/>
      <c r="N792" s="1"/>
      <c r="O792" s="1"/>
      <c r="P792" s="2"/>
      <c r="Q792" s="1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2"/>
      <c r="AN792" s="1"/>
      <c r="AO792" s="1"/>
      <c r="AP792" s="1"/>
      <c r="AQ792" s="1"/>
      <c r="AR792" s="1"/>
      <c r="AS792" s="1"/>
      <c r="AT792" s="1"/>
      <c r="AU792" s="74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66" ht="17.25" customHeight="1" x14ac:dyDescent="0.3">
      <c r="A793" s="100"/>
      <c r="B793" s="2"/>
      <c r="C793" s="85"/>
      <c r="D793" s="2"/>
      <c r="E793" s="37"/>
      <c r="F793" s="55"/>
      <c r="G793" s="1"/>
      <c r="H793" s="2"/>
      <c r="I793" s="1"/>
      <c r="J793" s="2"/>
      <c r="K793" s="2"/>
      <c r="L793" s="2"/>
      <c r="M793" s="2"/>
      <c r="N793" s="1"/>
      <c r="O793" s="1"/>
      <c r="P793" s="2"/>
      <c r="Q793" s="1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2"/>
      <c r="AN793" s="1"/>
      <c r="AO793" s="1"/>
      <c r="AP793" s="1"/>
      <c r="AQ793" s="1"/>
      <c r="AR793" s="1"/>
      <c r="AS793" s="1"/>
      <c r="AT793" s="1"/>
      <c r="AU793" s="74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66" ht="17.25" customHeight="1" x14ac:dyDescent="0.3">
      <c r="A794" s="100"/>
      <c r="B794" s="2"/>
      <c r="C794" s="85"/>
      <c r="D794" s="2"/>
      <c r="E794" s="37"/>
      <c r="F794" s="55"/>
      <c r="G794" s="1"/>
      <c r="H794" s="2"/>
      <c r="I794" s="1"/>
      <c r="J794" s="2"/>
      <c r="K794" s="2"/>
      <c r="L794" s="2"/>
      <c r="M794" s="2"/>
      <c r="N794" s="1"/>
      <c r="O794" s="1"/>
      <c r="P794" s="2"/>
      <c r="Q794" s="1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2"/>
      <c r="AN794" s="1"/>
      <c r="AO794" s="1"/>
      <c r="AP794" s="1"/>
      <c r="AQ794" s="1"/>
      <c r="AR794" s="1"/>
      <c r="AS794" s="1"/>
      <c r="AT794" s="1"/>
      <c r="AU794" s="74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66" ht="17.25" customHeight="1" x14ac:dyDescent="0.3">
      <c r="A795" s="100"/>
      <c r="B795" s="2"/>
      <c r="C795" s="85"/>
      <c r="D795" s="2"/>
      <c r="E795" s="37"/>
      <c r="F795" s="55"/>
      <c r="G795" s="1"/>
      <c r="H795" s="2"/>
      <c r="I795" s="1"/>
      <c r="J795" s="2"/>
      <c r="K795" s="2"/>
      <c r="L795" s="2"/>
      <c r="M795" s="2"/>
      <c r="N795" s="1"/>
      <c r="O795" s="1"/>
      <c r="P795" s="2"/>
      <c r="Q795" s="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2"/>
      <c r="AN795" s="1"/>
      <c r="AO795" s="1"/>
      <c r="AP795" s="1"/>
      <c r="AQ795" s="1"/>
      <c r="AR795" s="1"/>
      <c r="AS795" s="1"/>
      <c r="AT795" s="1"/>
      <c r="AU795" s="74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66" ht="17.25" customHeight="1" x14ac:dyDescent="0.3">
      <c r="A796" s="100"/>
      <c r="B796" s="2"/>
      <c r="C796" s="85"/>
      <c r="D796" s="2"/>
      <c r="E796" s="37"/>
      <c r="F796" s="55"/>
      <c r="G796" s="1"/>
      <c r="H796" s="2"/>
      <c r="I796" s="1"/>
      <c r="J796" s="2"/>
      <c r="K796" s="2"/>
      <c r="L796" s="2"/>
      <c r="M796" s="2"/>
      <c r="N796" s="1"/>
      <c r="O796" s="1"/>
      <c r="P796" s="2"/>
      <c r="Q796" s="1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2"/>
      <c r="AN796" s="1"/>
      <c r="AO796" s="1"/>
      <c r="AP796" s="1"/>
      <c r="AQ796" s="1"/>
      <c r="AR796" s="1"/>
      <c r="AS796" s="1"/>
      <c r="AT796" s="1"/>
      <c r="AU796" s="74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:66" ht="17.25" customHeight="1" x14ac:dyDescent="0.3">
      <c r="A797" s="100"/>
      <c r="B797" s="2"/>
      <c r="C797" s="85"/>
      <c r="D797" s="2"/>
      <c r="E797" s="37"/>
      <c r="F797" s="55"/>
      <c r="G797" s="1"/>
      <c r="H797" s="2"/>
      <c r="I797" s="1"/>
      <c r="J797" s="2"/>
      <c r="K797" s="2"/>
      <c r="L797" s="2"/>
      <c r="M797" s="2"/>
      <c r="N797" s="1"/>
      <c r="O797" s="1"/>
      <c r="P797" s="2"/>
      <c r="Q797" s="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2"/>
      <c r="AN797" s="1"/>
      <c r="AO797" s="1"/>
      <c r="AP797" s="1"/>
      <c r="AQ797" s="1"/>
      <c r="AR797" s="1"/>
      <c r="AS797" s="1"/>
      <c r="AT797" s="1"/>
      <c r="AU797" s="74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798" spans="1:66" ht="17.25" customHeight="1" x14ac:dyDescent="0.3">
      <c r="A798" s="100"/>
      <c r="B798" s="2"/>
      <c r="C798" s="85"/>
      <c r="D798" s="2"/>
      <c r="E798" s="37"/>
      <c r="F798" s="55"/>
      <c r="G798" s="1"/>
      <c r="H798" s="2"/>
      <c r="I798" s="1"/>
      <c r="J798" s="2"/>
      <c r="K798" s="2"/>
      <c r="L798" s="2"/>
      <c r="M798" s="2"/>
      <c r="N798" s="1"/>
      <c r="O798" s="1"/>
      <c r="P798" s="2"/>
      <c r="Q798" s="1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2"/>
      <c r="AN798" s="1"/>
      <c r="AO798" s="1"/>
      <c r="AP798" s="1"/>
      <c r="AQ798" s="1"/>
      <c r="AR798" s="1"/>
      <c r="AS798" s="1"/>
      <c r="AT798" s="1"/>
      <c r="AU798" s="74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</row>
    <row r="799" spans="1:66" ht="17.25" customHeight="1" x14ac:dyDescent="0.3">
      <c r="A799" s="100"/>
      <c r="B799" s="2"/>
      <c r="C799" s="85"/>
      <c r="D799" s="2"/>
      <c r="E799" s="37"/>
      <c r="F799" s="55"/>
      <c r="G799" s="1"/>
      <c r="H799" s="2"/>
      <c r="I799" s="1"/>
      <c r="J799" s="2"/>
      <c r="K799" s="2"/>
      <c r="L799" s="2"/>
      <c r="M799" s="2"/>
      <c r="N799" s="1"/>
      <c r="O799" s="1"/>
      <c r="P799" s="2"/>
      <c r="Q799" s="1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2"/>
      <c r="AN799" s="1"/>
      <c r="AO799" s="1"/>
      <c r="AP799" s="1"/>
      <c r="AQ799" s="1"/>
      <c r="AR799" s="1"/>
      <c r="AS799" s="1"/>
      <c r="AT799" s="1"/>
      <c r="AU799" s="74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</row>
    <row r="800" spans="1:66" ht="17.25" customHeight="1" x14ac:dyDescent="0.3">
      <c r="A800" s="100"/>
      <c r="B800" s="2"/>
      <c r="C800" s="85"/>
      <c r="D800" s="2"/>
      <c r="E800" s="37"/>
      <c r="F800" s="55"/>
      <c r="G800" s="1"/>
      <c r="H800" s="2"/>
      <c r="I800" s="1"/>
      <c r="J800" s="2"/>
      <c r="K800" s="2"/>
      <c r="L800" s="2"/>
      <c r="M800" s="2"/>
      <c r="N800" s="1"/>
      <c r="O800" s="1"/>
      <c r="P800" s="2"/>
      <c r="Q800" s="1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2"/>
      <c r="AN800" s="1"/>
      <c r="AO800" s="1"/>
      <c r="AP800" s="1"/>
      <c r="AQ800" s="1"/>
      <c r="AR800" s="1"/>
      <c r="AS800" s="1"/>
      <c r="AT800" s="1"/>
      <c r="AU800" s="74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</row>
    <row r="801" spans="1:66" ht="17.25" customHeight="1" x14ac:dyDescent="0.3">
      <c r="A801" s="100"/>
      <c r="B801" s="2"/>
      <c r="C801" s="85"/>
      <c r="D801" s="2"/>
      <c r="E801" s="37"/>
      <c r="F801" s="55"/>
      <c r="G801" s="1"/>
      <c r="H801" s="2"/>
      <c r="I801" s="1"/>
      <c r="J801" s="2"/>
      <c r="K801" s="2"/>
      <c r="L801" s="2"/>
      <c r="M801" s="2"/>
      <c r="N801" s="1"/>
      <c r="O801" s="1"/>
      <c r="P801" s="2"/>
      <c r="Q801" s="1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2"/>
      <c r="AN801" s="1"/>
      <c r="AO801" s="1"/>
      <c r="AP801" s="1"/>
      <c r="AQ801" s="1"/>
      <c r="AR801" s="1"/>
      <c r="AS801" s="1"/>
      <c r="AT801" s="1"/>
      <c r="AU801" s="74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</row>
    <row r="802" spans="1:66" ht="17.25" customHeight="1" x14ac:dyDescent="0.3">
      <c r="A802" s="100"/>
      <c r="B802" s="2"/>
      <c r="C802" s="85"/>
      <c r="D802" s="2"/>
      <c r="E802" s="37"/>
      <c r="F802" s="55"/>
      <c r="G802" s="1"/>
      <c r="H802" s="2"/>
      <c r="I802" s="1"/>
      <c r="J802" s="2"/>
      <c r="K802" s="2"/>
      <c r="L802" s="2"/>
      <c r="M802" s="2"/>
      <c r="N802" s="1"/>
      <c r="O802" s="1"/>
      <c r="P802" s="2"/>
      <c r="Q802" s="1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2"/>
      <c r="AN802" s="1"/>
      <c r="AO802" s="1"/>
      <c r="AP802" s="1"/>
      <c r="AQ802" s="1"/>
      <c r="AR802" s="1"/>
      <c r="AS802" s="1"/>
      <c r="AT802" s="1"/>
      <c r="AU802" s="74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</row>
    <row r="803" spans="1:66" ht="17.25" customHeight="1" x14ac:dyDescent="0.3">
      <c r="A803" s="100"/>
      <c r="B803" s="2"/>
      <c r="C803" s="85"/>
      <c r="D803" s="2"/>
      <c r="E803" s="37"/>
      <c r="F803" s="55"/>
      <c r="G803" s="1"/>
      <c r="H803" s="2"/>
      <c r="I803" s="1"/>
      <c r="J803" s="2"/>
      <c r="K803" s="2"/>
      <c r="L803" s="2"/>
      <c r="M803" s="2"/>
      <c r="N803" s="1"/>
      <c r="O803" s="1"/>
      <c r="P803" s="2"/>
      <c r="Q803" s="1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2"/>
      <c r="AN803" s="1"/>
      <c r="AO803" s="1"/>
      <c r="AP803" s="1"/>
      <c r="AQ803" s="1"/>
      <c r="AR803" s="1"/>
      <c r="AS803" s="1"/>
      <c r="AT803" s="1"/>
      <c r="AU803" s="74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</row>
    <row r="804" spans="1:66" ht="17.25" customHeight="1" x14ac:dyDescent="0.3">
      <c r="A804" s="100"/>
      <c r="B804" s="2"/>
      <c r="C804" s="85"/>
      <c r="D804" s="2"/>
      <c r="E804" s="37"/>
      <c r="F804" s="55"/>
      <c r="G804" s="1"/>
      <c r="H804" s="2"/>
      <c r="I804" s="1"/>
      <c r="J804" s="2"/>
      <c r="K804" s="2"/>
      <c r="L804" s="2"/>
      <c r="M804" s="2"/>
      <c r="N804" s="1"/>
      <c r="O804" s="1"/>
      <c r="P804" s="2"/>
      <c r="Q804" s="1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2"/>
      <c r="AN804" s="1"/>
      <c r="AO804" s="1"/>
      <c r="AP804" s="1"/>
      <c r="AQ804" s="1"/>
      <c r="AR804" s="1"/>
      <c r="AS804" s="1"/>
      <c r="AT804" s="1"/>
      <c r="AU804" s="74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</row>
    <row r="805" spans="1:66" ht="17.25" customHeight="1" x14ac:dyDescent="0.3">
      <c r="A805" s="100"/>
      <c r="B805" s="2"/>
      <c r="C805" s="85"/>
      <c r="D805" s="2"/>
      <c r="E805" s="37"/>
      <c r="F805" s="55"/>
      <c r="G805" s="1"/>
      <c r="H805" s="2"/>
      <c r="I805" s="1"/>
      <c r="J805" s="2"/>
      <c r="K805" s="2"/>
      <c r="L805" s="2"/>
      <c r="M805" s="2"/>
      <c r="N805" s="1"/>
      <c r="O805" s="1"/>
      <c r="P805" s="2"/>
      <c r="Q805" s="1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2"/>
      <c r="AN805" s="1"/>
      <c r="AO805" s="1"/>
      <c r="AP805" s="1"/>
      <c r="AQ805" s="1"/>
      <c r="AR805" s="1"/>
      <c r="AS805" s="1"/>
      <c r="AT805" s="1"/>
      <c r="AU805" s="74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</row>
    <row r="806" spans="1:66" ht="17.25" customHeight="1" x14ac:dyDescent="0.3">
      <c r="A806" s="100"/>
      <c r="B806" s="2"/>
      <c r="C806" s="85"/>
      <c r="D806" s="2"/>
      <c r="E806" s="37"/>
      <c r="F806" s="55"/>
      <c r="G806" s="1"/>
      <c r="H806" s="2"/>
      <c r="I806" s="1"/>
      <c r="J806" s="2"/>
      <c r="K806" s="2"/>
      <c r="L806" s="2"/>
      <c r="M806" s="2"/>
      <c r="N806" s="1"/>
      <c r="O806" s="1"/>
      <c r="P806" s="2"/>
      <c r="Q806" s="1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2"/>
      <c r="AN806" s="1"/>
      <c r="AO806" s="1"/>
      <c r="AP806" s="1"/>
      <c r="AQ806" s="1"/>
      <c r="AR806" s="1"/>
      <c r="AS806" s="1"/>
      <c r="AT806" s="1"/>
      <c r="AU806" s="74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</row>
    <row r="807" spans="1:66" ht="17.25" customHeight="1" x14ac:dyDescent="0.3">
      <c r="A807" s="100"/>
      <c r="B807" s="2"/>
      <c r="C807" s="85"/>
      <c r="D807" s="2"/>
      <c r="E807" s="37"/>
      <c r="F807" s="55"/>
      <c r="G807" s="1"/>
      <c r="H807" s="2"/>
      <c r="I807" s="1"/>
      <c r="J807" s="2"/>
      <c r="K807" s="2"/>
      <c r="L807" s="2"/>
      <c r="M807" s="2"/>
      <c r="N807" s="1"/>
      <c r="O807" s="1"/>
      <c r="P807" s="2"/>
      <c r="Q807" s="1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2"/>
      <c r="AN807" s="1"/>
      <c r="AO807" s="1"/>
      <c r="AP807" s="1"/>
      <c r="AQ807" s="1"/>
      <c r="AR807" s="1"/>
      <c r="AS807" s="1"/>
      <c r="AT807" s="1"/>
      <c r="AU807" s="74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</row>
    <row r="808" spans="1:66" ht="17.25" customHeight="1" x14ac:dyDescent="0.3">
      <c r="A808" s="100"/>
      <c r="B808" s="2"/>
      <c r="C808" s="85"/>
      <c r="D808" s="2"/>
      <c r="E808" s="37"/>
      <c r="F808" s="55"/>
      <c r="G808" s="1"/>
      <c r="H808" s="2"/>
      <c r="I808" s="1"/>
      <c r="J808" s="2"/>
      <c r="K808" s="2"/>
      <c r="L808" s="2"/>
      <c r="M808" s="2"/>
      <c r="N808" s="1"/>
      <c r="O808" s="1"/>
      <c r="P808" s="2"/>
      <c r="Q808" s="1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2"/>
      <c r="AN808" s="1"/>
      <c r="AO808" s="1"/>
      <c r="AP808" s="1"/>
      <c r="AQ808" s="1"/>
      <c r="AR808" s="1"/>
      <c r="AS808" s="1"/>
      <c r="AT808" s="1"/>
      <c r="AU808" s="74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</row>
    <row r="809" spans="1:66" ht="17.25" customHeight="1" x14ac:dyDescent="0.3">
      <c r="A809" s="100"/>
      <c r="B809" s="2"/>
      <c r="C809" s="85"/>
      <c r="D809" s="2"/>
      <c r="E809" s="37"/>
      <c r="F809" s="55"/>
      <c r="G809" s="1"/>
      <c r="H809" s="2"/>
      <c r="I809" s="1"/>
      <c r="J809" s="2"/>
      <c r="K809" s="2"/>
      <c r="L809" s="2"/>
      <c r="M809" s="2"/>
      <c r="N809" s="1"/>
      <c r="O809" s="1"/>
      <c r="P809" s="2"/>
      <c r="Q809" s="1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2"/>
      <c r="AN809" s="1"/>
      <c r="AO809" s="1"/>
      <c r="AP809" s="1"/>
      <c r="AQ809" s="1"/>
      <c r="AR809" s="1"/>
      <c r="AS809" s="1"/>
      <c r="AT809" s="1"/>
      <c r="AU809" s="74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</row>
    <row r="810" spans="1:66" ht="17.25" customHeight="1" x14ac:dyDescent="0.3">
      <c r="A810" s="100"/>
      <c r="B810" s="2"/>
      <c r="C810" s="85"/>
      <c r="D810" s="2"/>
      <c r="E810" s="37"/>
      <c r="F810" s="55"/>
      <c r="G810" s="1"/>
      <c r="H810" s="2"/>
      <c r="I810" s="1"/>
      <c r="J810" s="2"/>
      <c r="K810" s="2"/>
      <c r="L810" s="2"/>
      <c r="M810" s="2"/>
      <c r="N810" s="1"/>
      <c r="O810" s="1"/>
      <c r="P810" s="2"/>
      <c r="Q810" s="1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2"/>
      <c r="AN810" s="1"/>
      <c r="AO810" s="1"/>
      <c r="AP810" s="1"/>
      <c r="AQ810" s="1"/>
      <c r="AR810" s="1"/>
      <c r="AS810" s="1"/>
      <c r="AT810" s="1"/>
      <c r="AU810" s="74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</row>
    <row r="811" spans="1:66" ht="17.25" customHeight="1" x14ac:dyDescent="0.3">
      <c r="A811" s="100"/>
      <c r="B811" s="2"/>
      <c r="C811" s="85"/>
      <c r="D811" s="2"/>
      <c r="E811" s="37"/>
      <c r="F811" s="55"/>
      <c r="G811" s="1"/>
      <c r="H811" s="2"/>
      <c r="I811" s="1"/>
      <c r="J811" s="2"/>
      <c r="K811" s="2"/>
      <c r="L811" s="2"/>
      <c r="M811" s="2"/>
      <c r="N811" s="1"/>
      <c r="O811" s="1"/>
      <c r="P811" s="2"/>
      <c r="Q811" s="1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2"/>
      <c r="AN811" s="1"/>
      <c r="AO811" s="1"/>
      <c r="AP811" s="1"/>
      <c r="AQ811" s="1"/>
      <c r="AR811" s="1"/>
      <c r="AS811" s="1"/>
      <c r="AT811" s="1"/>
      <c r="AU811" s="74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</row>
    <row r="812" spans="1:66" ht="17.25" customHeight="1" x14ac:dyDescent="0.3">
      <c r="A812" s="100"/>
      <c r="B812" s="2"/>
      <c r="C812" s="85"/>
      <c r="D812" s="2"/>
      <c r="E812" s="37"/>
      <c r="F812" s="55"/>
      <c r="G812" s="1"/>
      <c r="H812" s="2"/>
      <c r="I812" s="1"/>
      <c r="J812" s="2"/>
      <c r="K812" s="2"/>
      <c r="L812" s="2"/>
      <c r="M812" s="2"/>
      <c r="N812" s="1"/>
      <c r="O812" s="1"/>
      <c r="P812" s="2"/>
      <c r="Q812" s="1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2"/>
      <c r="AN812" s="1"/>
      <c r="AO812" s="1"/>
      <c r="AP812" s="1"/>
      <c r="AQ812" s="1"/>
      <c r="AR812" s="1"/>
      <c r="AS812" s="1"/>
      <c r="AT812" s="1"/>
      <c r="AU812" s="74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</row>
    <row r="813" spans="1:66" ht="17.25" customHeight="1" x14ac:dyDescent="0.3">
      <c r="A813" s="100"/>
      <c r="B813" s="2"/>
      <c r="C813" s="85"/>
      <c r="D813" s="2"/>
      <c r="E813" s="37"/>
      <c r="F813" s="55"/>
      <c r="G813" s="1"/>
      <c r="H813" s="2"/>
      <c r="I813" s="1"/>
      <c r="J813" s="2"/>
      <c r="K813" s="2"/>
      <c r="L813" s="2"/>
      <c r="M813" s="2"/>
      <c r="N813" s="1"/>
      <c r="O813" s="1"/>
      <c r="P813" s="2"/>
      <c r="Q813" s="1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2"/>
      <c r="AN813" s="1"/>
      <c r="AO813" s="1"/>
      <c r="AP813" s="1"/>
      <c r="AQ813" s="1"/>
      <c r="AR813" s="1"/>
      <c r="AS813" s="1"/>
      <c r="AT813" s="1"/>
      <c r="AU813" s="74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</row>
    <row r="814" spans="1:66" ht="17.25" customHeight="1" x14ac:dyDescent="0.3">
      <c r="A814" s="100"/>
      <c r="B814" s="2"/>
      <c r="C814" s="85"/>
      <c r="D814" s="2"/>
      <c r="E814" s="37"/>
      <c r="F814" s="55"/>
      <c r="G814" s="1"/>
      <c r="H814" s="2"/>
      <c r="I814" s="1"/>
      <c r="J814" s="2"/>
      <c r="K814" s="2"/>
      <c r="L814" s="2"/>
      <c r="M814" s="2"/>
      <c r="N814" s="1"/>
      <c r="O814" s="1"/>
      <c r="P814" s="2"/>
      <c r="Q814" s="1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2"/>
      <c r="AN814" s="1"/>
      <c r="AO814" s="1"/>
      <c r="AP814" s="1"/>
      <c r="AQ814" s="1"/>
      <c r="AR814" s="1"/>
      <c r="AS814" s="1"/>
      <c r="AT814" s="1"/>
      <c r="AU814" s="74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</row>
    <row r="815" spans="1:66" ht="17.25" customHeight="1" x14ac:dyDescent="0.3">
      <c r="A815" s="100"/>
      <c r="B815" s="2"/>
      <c r="C815" s="85"/>
      <c r="D815" s="2"/>
      <c r="E815" s="37"/>
      <c r="F815" s="55"/>
      <c r="G815" s="1"/>
      <c r="H815" s="2"/>
      <c r="I815" s="1"/>
      <c r="J815" s="2"/>
      <c r="K815" s="2"/>
      <c r="L815" s="2"/>
      <c r="M815" s="2"/>
      <c r="N815" s="1"/>
      <c r="O815" s="1"/>
      <c r="P815" s="2"/>
      <c r="Q815" s="1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2"/>
      <c r="AN815" s="1"/>
      <c r="AO815" s="1"/>
      <c r="AP815" s="1"/>
      <c r="AQ815" s="1"/>
      <c r="AR815" s="1"/>
      <c r="AS815" s="1"/>
      <c r="AT815" s="1"/>
      <c r="AU815" s="74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</row>
    <row r="816" spans="1:66" ht="17.25" customHeight="1" x14ac:dyDescent="0.3">
      <c r="A816" s="100"/>
      <c r="B816" s="2"/>
      <c r="C816" s="85"/>
      <c r="D816" s="2"/>
      <c r="E816" s="37"/>
      <c r="F816" s="55"/>
      <c r="G816" s="1"/>
      <c r="H816" s="2"/>
      <c r="I816" s="1"/>
      <c r="J816" s="2"/>
      <c r="K816" s="2"/>
      <c r="L816" s="2"/>
      <c r="M816" s="2"/>
      <c r="N816" s="1"/>
      <c r="O816" s="1"/>
      <c r="P816" s="2"/>
      <c r="Q816" s="1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2"/>
      <c r="AN816" s="1"/>
      <c r="AO816" s="1"/>
      <c r="AP816" s="1"/>
      <c r="AQ816" s="1"/>
      <c r="AR816" s="1"/>
      <c r="AS816" s="1"/>
      <c r="AT816" s="1"/>
      <c r="AU816" s="74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</row>
    <row r="817" spans="1:66" ht="17.25" customHeight="1" x14ac:dyDescent="0.3">
      <c r="A817" s="100"/>
      <c r="B817" s="2"/>
      <c r="C817" s="85"/>
      <c r="D817" s="2"/>
      <c r="E817" s="37"/>
      <c r="F817" s="55"/>
      <c r="G817" s="1"/>
      <c r="H817" s="2"/>
      <c r="I817" s="1"/>
      <c r="J817" s="2"/>
      <c r="K817" s="2"/>
      <c r="L817" s="2"/>
      <c r="M817" s="2"/>
      <c r="N817" s="1"/>
      <c r="O817" s="1"/>
      <c r="P817" s="2"/>
      <c r="Q817" s="1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2"/>
      <c r="AN817" s="1"/>
      <c r="AO817" s="1"/>
      <c r="AP817" s="1"/>
      <c r="AQ817" s="1"/>
      <c r="AR817" s="1"/>
      <c r="AS817" s="1"/>
      <c r="AT817" s="1"/>
      <c r="AU817" s="74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</row>
    <row r="818" spans="1:66" ht="17.25" customHeight="1" x14ac:dyDescent="0.3">
      <c r="A818" s="100"/>
      <c r="B818" s="2"/>
      <c r="C818" s="85"/>
      <c r="D818" s="2"/>
      <c r="E818" s="37"/>
      <c r="F818" s="55"/>
      <c r="G818" s="1"/>
      <c r="H818" s="2"/>
      <c r="I818" s="1"/>
      <c r="J818" s="2"/>
      <c r="K818" s="2"/>
      <c r="L818" s="2"/>
      <c r="M818" s="2"/>
      <c r="N818" s="1"/>
      <c r="O818" s="1"/>
      <c r="P818" s="2"/>
      <c r="Q818" s="1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2"/>
      <c r="AN818" s="1"/>
      <c r="AO818" s="1"/>
      <c r="AP818" s="1"/>
      <c r="AQ818" s="1"/>
      <c r="AR818" s="1"/>
      <c r="AS818" s="1"/>
      <c r="AT818" s="1"/>
      <c r="AU818" s="74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</row>
    <row r="819" spans="1:66" ht="17.25" customHeight="1" x14ac:dyDescent="0.3">
      <c r="A819" s="100"/>
      <c r="B819" s="2"/>
      <c r="C819" s="85"/>
      <c r="D819" s="2"/>
      <c r="E819" s="37"/>
      <c r="F819" s="55"/>
      <c r="G819" s="1"/>
      <c r="H819" s="2"/>
      <c r="I819" s="1"/>
      <c r="J819" s="2"/>
      <c r="K819" s="2"/>
      <c r="L819" s="2"/>
      <c r="M819" s="2"/>
      <c r="N819" s="1"/>
      <c r="O819" s="1"/>
      <c r="P819" s="2"/>
      <c r="Q819" s="1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2"/>
      <c r="AN819" s="1"/>
      <c r="AO819" s="1"/>
      <c r="AP819" s="1"/>
      <c r="AQ819" s="1"/>
      <c r="AR819" s="1"/>
      <c r="AS819" s="1"/>
      <c r="AT819" s="1"/>
      <c r="AU819" s="74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</row>
    <row r="820" spans="1:66" ht="17.25" customHeight="1" x14ac:dyDescent="0.3">
      <c r="A820" s="100"/>
      <c r="B820" s="2"/>
      <c r="C820" s="85"/>
      <c r="D820" s="2"/>
      <c r="E820" s="37"/>
      <c r="F820" s="55"/>
      <c r="G820" s="1"/>
      <c r="H820" s="2"/>
      <c r="I820" s="1"/>
      <c r="J820" s="2"/>
      <c r="K820" s="2"/>
      <c r="L820" s="2"/>
      <c r="M820" s="2"/>
      <c r="N820" s="1"/>
      <c r="O820" s="1"/>
      <c r="P820" s="2"/>
      <c r="Q820" s="1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2"/>
      <c r="AN820" s="1"/>
      <c r="AO820" s="1"/>
      <c r="AP820" s="1"/>
      <c r="AQ820" s="1"/>
      <c r="AR820" s="1"/>
      <c r="AS820" s="1"/>
      <c r="AT820" s="1"/>
      <c r="AU820" s="74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</row>
    <row r="821" spans="1:66" ht="17.25" customHeight="1" x14ac:dyDescent="0.3">
      <c r="A821" s="100"/>
      <c r="B821" s="2"/>
      <c r="C821" s="85"/>
      <c r="D821" s="2"/>
      <c r="E821" s="37"/>
      <c r="F821" s="55"/>
      <c r="G821" s="1"/>
      <c r="H821" s="2"/>
      <c r="I821" s="1"/>
      <c r="J821" s="2"/>
      <c r="K821" s="2"/>
      <c r="L821" s="2"/>
      <c r="M821" s="2"/>
      <c r="N821" s="1"/>
      <c r="O821" s="1"/>
      <c r="P821" s="2"/>
      <c r="Q821" s="1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2"/>
      <c r="AN821" s="1"/>
      <c r="AO821" s="1"/>
      <c r="AP821" s="1"/>
      <c r="AQ821" s="1"/>
      <c r="AR821" s="1"/>
      <c r="AS821" s="1"/>
      <c r="AT821" s="1"/>
      <c r="AU821" s="74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</row>
    <row r="822" spans="1:66" ht="17.25" customHeight="1" x14ac:dyDescent="0.3">
      <c r="A822" s="100"/>
      <c r="B822" s="2"/>
      <c r="C822" s="85"/>
      <c r="D822" s="2"/>
      <c r="E822" s="37"/>
      <c r="F822" s="55"/>
      <c r="G822" s="1"/>
      <c r="H822" s="2"/>
      <c r="I822" s="1"/>
      <c r="J822" s="2"/>
      <c r="K822" s="2"/>
      <c r="L822" s="2"/>
      <c r="M822" s="2"/>
      <c r="N822" s="1"/>
      <c r="O822" s="1"/>
      <c r="P822" s="2"/>
      <c r="Q822" s="1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2"/>
      <c r="AN822" s="1"/>
      <c r="AO822" s="1"/>
      <c r="AP822" s="1"/>
      <c r="AQ822" s="1"/>
      <c r="AR822" s="1"/>
      <c r="AS822" s="1"/>
      <c r="AT822" s="1"/>
      <c r="AU822" s="74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</row>
    <row r="823" spans="1:66" ht="17.25" customHeight="1" x14ac:dyDescent="0.3">
      <c r="A823" s="100"/>
      <c r="B823" s="2"/>
      <c r="C823" s="85"/>
      <c r="D823" s="2"/>
      <c r="E823" s="37"/>
      <c r="F823" s="55"/>
      <c r="G823" s="1"/>
      <c r="H823" s="2"/>
      <c r="I823" s="1"/>
      <c r="J823" s="2"/>
      <c r="K823" s="2"/>
      <c r="L823" s="2"/>
      <c r="M823" s="2"/>
      <c r="N823" s="1"/>
      <c r="O823" s="1"/>
      <c r="P823" s="2"/>
      <c r="Q823" s="1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2"/>
      <c r="AN823" s="1"/>
      <c r="AO823" s="1"/>
      <c r="AP823" s="1"/>
      <c r="AQ823" s="1"/>
      <c r="AR823" s="1"/>
      <c r="AS823" s="1"/>
      <c r="AT823" s="1"/>
      <c r="AU823" s="74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</row>
    <row r="824" spans="1:66" ht="17.25" customHeight="1" x14ac:dyDescent="0.3">
      <c r="A824" s="100"/>
      <c r="B824" s="2"/>
      <c r="C824" s="85"/>
      <c r="D824" s="2"/>
      <c r="E824" s="37"/>
      <c r="F824" s="55"/>
      <c r="G824" s="1"/>
      <c r="H824" s="2"/>
      <c r="I824" s="1"/>
      <c r="J824" s="2"/>
      <c r="K824" s="2"/>
      <c r="L824" s="2"/>
      <c r="M824" s="2"/>
      <c r="N824" s="1"/>
      <c r="O824" s="1"/>
      <c r="P824" s="2"/>
      <c r="Q824" s="1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2"/>
      <c r="AN824" s="1"/>
      <c r="AO824" s="1"/>
      <c r="AP824" s="1"/>
      <c r="AQ824" s="1"/>
      <c r="AR824" s="1"/>
      <c r="AS824" s="1"/>
      <c r="AT824" s="1"/>
      <c r="AU824" s="74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</row>
    <row r="825" spans="1:66" ht="17.25" customHeight="1" x14ac:dyDescent="0.3">
      <c r="A825" s="100"/>
      <c r="B825" s="2"/>
      <c r="C825" s="85"/>
      <c r="D825" s="2"/>
      <c r="E825" s="37"/>
      <c r="F825" s="55"/>
      <c r="G825" s="1"/>
      <c r="H825" s="2"/>
      <c r="I825" s="1"/>
      <c r="J825" s="2"/>
      <c r="K825" s="2"/>
      <c r="L825" s="2"/>
      <c r="M825" s="2"/>
      <c r="N825" s="1"/>
      <c r="O825" s="1"/>
      <c r="P825" s="2"/>
      <c r="Q825" s="1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2"/>
      <c r="AN825" s="1"/>
      <c r="AO825" s="1"/>
      <c r="AP825" s="1"/>
      <c r="AQ825" s="1"/>
      <c r="AR825" s="1"/>
      <c r="AS825" s="1"/>
      <c r="AT825" s="1"/>
      <c r="AU825" s="74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</row>
    <row r="826" spans="1:66" ht="17.25" customHeight="1" x14ac:dyDescent="0.3">
      <c r="A826" s="100"/>
      <c r="B826" s="2"/>
      <c r="C826" s="85"/>
      <c r="D826" s="2"/>
      <c r="E826" s="37"/>
      <c r="F826" s="55"/>
      <c r="G826" s="1"/>
      <c r="H826" s="2"/>
      <c r="I826" s="1"/>
      <c r="J826" s="2"/>
      <c r="K826" s="2"/>
      <c r="L826" s="2"/>
      <c r="M826" s="2"/>
      <c r="N826" s="1"/>
      <c r="O826" s="1"/>
      <c r="P826" s="2"/>
      <c r="Q826" s="1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2"/>
      <c r="AN826" s="1"/>
      <c r="AO826" s="1"/>
      <c r="AP826" s="1"/>
      <c r="AQ826" s="1"/>
      <c r="AR826" s="1"/>
      <c r="AS826" s="1"/>
      <c r="AT826" s="1"/>
      <c r="AU826" s="74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</row>
    <row r="827" spans="1:66" ht="17.25" customHeight="1" x14ac:dyDescent="0.3">
      <c r="A827" s="100"/>
      <c r="B827" s="2"/>
      <c r="C827" s="85"/>
      <c r="D827" s="2"/>
      <c r="E827" s="37"/>
      <c r="F827" s="55"/>
      <c r="G827" s="1"/>
      <c r="H827" s="2"/>
      <c r="I827" s="1"/>
      <c r="J827" s="2"/>
      <c r="K827" s="2"/>
      <c r="L827" s="2"/>
      <c r="M827" s="2"/>
      <c r="N827" s="1"/>
      <c r="O827" s="1"/>
      <c r="P827" s="2"/>
      <c r="Q827" s="1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2"/>
      <c r="AN827" s="1"/>
      <c r="AO827" s="1"/>
      <c r="AP827" s="1"/>
      <c r="AQ827" s="1"/>
      <c r="AR827" s="1"/>
      <c r="AS827" s="1"/>
      <c r="AT827" s="1"/>
      <c r="AU827" s="74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</row>
    <row r="828" spans="1:66" ht="17.25" customHeight="1" x14ac:dyDescent="0.3">
      <c r="A828" s="100"/>
      <c r="B828" s="2"/>
      <c r="C828" s="85"/>
      <c r="D828" s="2"/>
      <c r="E828" s="37"/>
      <c r="F828" s="55"/>
      <c r="G828" s="1"/>
      <c r="H828" s="2"/>
      <c r="I828" s="1"/>
      <c r="J828" s="2"/>
      <c r="K828" s="2"/>
      <c r="L828" s="2"/>
      <c r="M828" s="2"/>
      <c r="N828" s="1"/>
      <c r="O828" s="1"/>
      <c r="P828" s="2"/>
      <c r="Q828" s="1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2"/>
      <c r="AN828" s="1"/>
      <c r="AO828" s="1"/>
      <c r="AP828" s="1"/>
      <c r="AQ828" s="1"/>
      <c r="AR828" s="1"/>
      <c r="AS828" s="1"/>
      <c r="AT828" s="1"/>
      <c r="AU828" s="74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</row>
    <row r="829" spans="1:66" ht="17.25" customHeight="1" x14ac:dyDescent="0.3">
      <c r="A829" s="100"/>
      <c r="B829" s="2"/>
      <c r="C829" s="85"/>
      <c r="D829" s="2"/>
      <c r="E829" s="37"/>
      <c r="F829" s="55"/>
      <c r="G829" s="1"/>
      <c r="H829" s="2"/>
      <c r="I829" s="1"/>
      <c r="J829" s="2"/>
      <c r="K829" s="2"/>
      <c r="L829" s="2"/>
      <c r="M829" s="2"/>
      <c r="N829" s="1"/>
      <c r="O829" s="1"/>
      <c r="P829" s="2"/>
      <c r="Q829" s="1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2"/>
      <c r="AN829" s="1"/>
      <c r="AO829" s="1"/>
      <c r="AP829" s="1"/>
      <c r="AQ829" s="1"/>
      <c r="AR829" s="1"/>
      <c r="AS829" s="1"/>
      <c r="AT829" s="1"/>
      <c r="AU829" s="74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</row>
    <row r="830" spans="1:66" ht="17.25" customHeight="1" x14ac:dyDescent="0.3">
      <c r="A830" s="100"/>
      <c r="B830" s="2"/>
      <c r="C830" s="85"/>
      <c r="D830" s="2"/>
      <c r="E830" s="37"/>
      <c r="F830" s="55"/>
      <c r="G830" s="1"/>
      <c r="H830" s="2"/>
      <c r="I830" s="1"/>
      <c r="J830" s="2"/>
      <c r="K830" s="2"/>
      <c r="L830" s="2"/>
      <c r="M830" s="2"/>
      <c r="N830" s="1"/>
      <c r="O830" s="1"/>
      <c r="P830" s="2"/>
      <c r="Q830" s="1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2"/>
      <c r="AN830" s="1"/>
      <c r="AO830" s="1"/>
      <c r="AP830" s="1"/>
      <c r="AQ830" s="1"/>
      <c r="AR830" s="1"/>
      <c r="AS830" s="1"/>
      <c r="AT830" s="1"/>
      <c r="AU830" s="74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</row>
    <row r="831" spans="1:66" ht="17.25" customHeight="1" x14ac:dyDescent="0.3">
      <c r="A831" s="100"/>
      <c r="B831" s="2"/>
      <c r="C831" s="85"/>
      <c r="D831" s="2"/>
      <c r="E831" s="37"/>
      <c r="F831" s="55"/>
      <c r="G831" s="1"/>
      <c r="H831" s="2"/>
      <c r="I831" s="1"/>
      <c r="J831" s="2"/>
      <c r="K831" s="2"/>
      <c r="L831" s="2"/>
      <c r="M831" s="2"/>
      <c r="N831" s="1"/>
      <c r="O831" s="1"/>
      <c r="P831" s="2"/>
      <c r="Q831" s="1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2"/>
      <c r="AN831" s="1"/>
      <c r="AO831" s="1"/>
      <c r="AP831" s="1"/>
      <c r="AQ831" s="1"/>
      <c r="AR831" s="1"/>
      <c r="AS831" s="1"/>
      <c r="AT831" s="1"/>
      <c r="AU831" s="74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</row>
    <row r="832" spans="1:66" ht="17.25" customHeight="1" x14ac:dyDescent="0.3">
      <c r="A832" s="100"/>
      <c r="B832" s="2"/>
      <c r="C832" s="85"/>
      <c r="D832" s="2"/>
      <c r="E832" s="37"/>
      <c r="F832" s="55"/>
      <c r="G832" s="1"/>
      <c r="H832" s="2"/>
      <c r="I832" s="1"/>
      <c r="J832" s="2"/>
      <c r="K832" s="2"/>
      <c r="L832" s="2"/>
      <c r="M832" s="2"/>
      <c r="N832" s="1"/>
      <c r="O832" s="1"/>
      <c r="P832" s="2"/>
      <c r="Q832" s="1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2"/>
      <c r="AN832" s="1"/>
      <c r="AO832" s="1"/>
      <c r="AP832" s="1"/>
      <c r="AQ832" s="1"/>
      <c r="AR832" s="1"/>
      <c r="AS832" s="1"/>
      <c r="AT832" s="1"/>
      <c r="AU832" s="74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</row>
    <row r="833" spans="1:66" ht="17.25" customHeight="1" x14ac:dyDescent="0.3">
      <c r="A833" s="100"/>
      <c r="B833" s="2"/>
      <c r="C833" s="85"/>
      <c r="D833" s="2"/>
      <c r="E833" s="37"/>
      <c r="F833" s="55"/>
      <c r="G833" s="1"/>
      <c r="H833" s="2"/>
      <c r="I833" s="1"/>
      <c r="J833" s="2"/>
      <c r="K833" s="2"/>
      <c r="L833" s="2"/>
      <c r="M833" s="2"/>
      <c r="N833" s="1"/>
      <c r="O833" s="1"/>
      <c r="P833" s="2"/>
      <c r="Q833" s="1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2"/>
      <c r="AN833" s="1"/>
      <c r="AO833" s="1"/>
      <c r="AP833" s="1"/>
      <c r="AQ833" s="1"/>
      <c r="AR833" s="1"/>
      <c r="AS833" s="1"/>
      <c r="AT833" s="1"/>
      <c r="AU833" s="74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</row>
    <row r="834" spans="1:66" ht="17.25" customHeight="1" x14ac:dyDescent="0.3">
      <c r="A834" s="100"/>
      <c r="B834" s="2"/>
      <c r="C834" s="85"/>
      <c r="D834" s="2"/>
      <c r="E834" s="37"/>
      <c r="F834" s="55"/>
      <c r="G834" s="1"/>
      <c r="H834" s="2"/>
      <c r="I834" s="1"/>
      <c r="J834" s="2"/>
      <c r="K834" s="2"/>
      <c r="L834" s="2"/>
      <c r="M834" s="2"/>
      <c r="N834" s="1"/>
      <c r="O834" s="1"/>
      <c r="P834" s="2"/>
      <c r="Q834" s="1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2"/>
      <c r="AN834" s="1"/>
      <c r="AO834" s="1"/>
      <c r="AP834" s="1"/>
      <c r="AQ834" s="1"/>
      <c r="AR834" s="1"/>
      <c r="AS834" s="1"/>
      <c r="AT834" s="1"/>
      <c r="AU834" s="74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</row>
    <row r="835" spans="1:66" ht="17.25" customHeight="1" x14ac:dyDescent="0.3">
      <c r="A835" s="100"/>
      <c r="B835" s="2"/>
      <c r="C835" s="85"/>
      <c r="D835" s="2"/>
      <c r="E835" s="37"/>
      <c r="F835" s="55"/>
      <c r="G835" s="1"/>
      <c r="H835" s="2"/>
      <c r="I835" s="1"/>
      <c r="J835" s="2"/>
      <c r="K835" s="2"/>
      <c r="L835" s="2"/>
      <c r="M835" s="2"/>
      <c r="N835" s="1"/>
      <c r="O835" s="1"/>
      <c r="P835" s="2"/>
      <c r="Q835" s="1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2"/>
      <c r="AN835" s="1"/>
      <c r="AO835" s="1"/>
      <c r="AP835" s="1"/>
      <c r="AQ835" s="1"/>
      <c r="AR835" s="1"/>
      <c r="AS835" s="1"/>
      <c r="AT835" s="1"/>
      <c r="AU835" s="74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</row>
    <row r="836" spans="1:66" ht="17.25" customHeight="1" x14ac:dyDescent="0.3">
      <c r="A836" s="100"/>
      <c r="B836" s="2"/>
      <c r="C836" s="85"/>
      <c r="D836" s="2"/>
      <c r="E836" s="37"/>
      <c r="F836" s="55"/>
      <c r="G836" s="1"/>
      <c r="H836" s="2"/>
      <c r="I836" s="1"/>
      <c r="J836" s="2"/>
      <c r="K836" s="2"/>
      <c r="L836" s="2"/>
      <c r="M836" s="2"/>
      <c r="N836" s="1"/>
      <c r="O836" s="1"/>
      <c r="P836" s="2"/>
      <c r="Q836" s="1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2"/>
      <c r="AN836" s="1"/>
      <c r="AO836" s="1"/>
      <c r="AP836" s="1"/>
      <c r="AQ836" s="1"/>
      <c r="AR836" s="1"/>
      <c r="AS836" s="1"/>
      <c r="AT836" s="1"/>
      <c r="AU836" s="74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</row>
    <row r="837" spans="1:66" ht="17.25" customHeight="1" x14ac:dyDescent="0.3">
      <c r="A837" s="100"/>
      <c r="B837" s="2"/>
      <c r="C837" s="85"/>
      <c r="D837" s="2"/>
      <c r="E837" s="37"/>
      <c r="F837" s="55"/>
      <c r="G837" s="1"/>
      <c r="H837" s="2"/>
      <c r="I837" s="1"/>
      <c r="J837" s="2"/>
      <c r="K837" s="2"/>
      <c r="L837" s="2"/>
      <c r="M837" s="2"/>
      <c r="N837" s="1"/>
      <c r="O837" s="1"/>
      <c r="P837" s="2"/>
      <c r="Q837" s="1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2"/>
      <c r="AN837" s="1"/>
      <c r="AO837" s="1"/>
      <c r="AP837" s="1"/>
      <c r="AQ837" s="1"/>
      <c r="AR837" s="1"/>
      <c r="AS837" s="1"/>
      <c r="AT837" s="1"/>
      <c r="AU837" s="74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</row>
    <row r="838" spans="1:66" ht="17.25" customHeight="1" x14ac:dyDescent="0.3">
      <c r="A838" s="100"/>
      <c r="B838" s="2"/>
      <c r="C838" s="85"/>
      <c r="D838" s="2"/>
      <c r="E838" s="37"/>
      <c r="F838" s="55"/>
      <c r="G838" s="1"/>
      <c r="H838" s="2"/>
      <c r="I838" s="1"/>
      <c r="J838" s="2"/>
      <c r="K838" s="2"/>
      <c r="L838" s="2"/>
      <c r="M838" s="2"/>
      <c r="N838" s="1"/>
      <c r="O838" s="1"/>
      <c r="P838" s="2"/>
      <c r="Q838" s="1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2"/>
      <c r="AN838" s="1"/>
      <c r="AO838" s="1"/>
      <c r="AP838" s="1"/>
      <c r="AQ838" s="1"/>
      <c r="AR838" s="1"/>
      <c r="AS838" s="1"/>
      <c r="AT838" s="1"/>
      <c r="AU838" s="74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</row>
    <row r="839" spans="1:66" ht="17.25" customHeight="1" x14ac:dyDescent="0.3">
      <c r="A839" s="100"/>
      <c r="B839" s="2"/>
      <c r="C839" s="85"/>
      <c r="D839" s="2"/>
      <c r="E839" s="37"/>
      <c r="F839" s="55"/>
      <c r="G839" s="1"/>
      <c r="H839" s="2"/>
      <c r="I839" s="1"/>
      <c r="J839" s="2"/>
      <c r="K839" s="2"/>
      <c r="L839" s="2"/>
      <c r="M839" s="2"/>
      <c r="N839" s="1"/>
      <c r="O839" s="1"/>
      <c r="P839" s="2"/>
      <c r="Q839" s="1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2"/>
      <c r="AN839" s="1"/>
      <c r="AO839" s="1"/>
      <c r="AP839" s="1"/>
      <c r="AQ839" s="1"/>
      <c r="AR839" s="1"/>
      <c r="AS839" s="1"/>
      <c r="AT839" s="1"/>
      <c r="AU839" s="74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</row>
    <row r="840" spans="1:66" ht="17.25" customHeight="1" x14ac:dyDescent="0.3">
      <c r="A840" s="100"/>
      <c r="B840" s="2"/>
      <c r="C840" s="85"/>
      <c r="D840" s="2"/>
      <c r="E840" s="37"/>
      <c r="F840" s="55"/>
      <c r="G840" s="1"/>
      <c r="H840" s="2"/>
      <c r="I840" s="1"/>
      <c r="J840" s="2"/>
      <c r="K840" s="2"/>
      <c r="L840" s="2"/>
      <c r="M840" s="2"/>
      <c r="N840" s="1"/>
      <c r="O840" s="1"/>
      <c r="P840" s="2"/>
      <c r="Q840" s="1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2"/>
      <c r="AN840" s="1"/>
      <c r="AO840" s="1"/>
      <c r="AP840" s="1"/>
      <c r="AQ840" s="1"/>
      <c r="AR840" s="1"/>
      <c r="AS840" s="1"/>
      <c r="AT840" s="1"/>
      <c r="AU840" s="74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</row>
    <row r="841" spans="1:66" ht="17.25" customHeight="1" x14ac:dyDescent="0.3">
      <c r="A841" s="100"/>
      <c r="B841" s="2"/>
      <c r="C841" s="85"/>
      <c r="D841" s="2"/>
      <c r="E841" s="37"/>
      <c r="F841" s="55"/>
      <c r="G841" s="1"/>
      <c r="H841" s="2"/>
      <c r="I841" s="1"/>
      <c r="J841" s="2"/>
      <c r="K841" s="2"/>
      <c r="L841" s="2"/>
      <c r="M841" s="2"/>
      <c r="N841" s="1"/>
      <c r="O841" s="1"/>
      <c r="P841" s="2"/>
      <c r="Q841" s="1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2"/>
      <c r="AN841" s="1"/>
      <c r="AO841" s="1"/>
      <c r="AP841" s="1"/>
      <c r="AQ841" s="1"/>
      <c r="AR841" s="1"/>
      <c r="AS841" s="1"/>
      <c r="AT841" s="1"/>
      <c r="AU841" s="74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</row>
    <row r="842" spans="1:66" ht="17.25" customHeight="1" x14ac:dyDescent="0.3">
      <c r="A842" s="100"/>
      <c r="B842" s="2"/>
      <c r="C842" s="85"/>
      <c r="D842" s="2"/>
      <c r="E842" s="37"/>
      <c r="F842" s="55"/>
      <c r="G842" s="1"/>
      <c r="H842" s="2"/>
      <c r="I842" s="1"/>
      <c r="J842" s="2"/>
      <c r="K842" s="2"/>
      <c r="L842" s="2"/>
      <c r="M842" s="2"/>
      <c r="N842" s="1"/>
      <c r="O842" s="1"/>
      <c r="P842" s="2"/>
      <c r="Q842" s="1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2"/>
      <c r="AN842" s="1"/>
      <c r="AO842" s="1"/>
      <c r="AP842" s="1"/>
      <c r="AQ842" s="1"/>
      <c r="AR842" s="1"/>
      <c r="AS842" s="1"/>
      <c r="AT842" s="1"/>
      <c r="AU842" s="74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</row>
    <row r="843" spans="1:66" ht="17.25" customHeight="1" x14ac:dyDescent="0.3">
      <c r="A843" s="100"/>
      <c r="B843" s="2"/>
      <c r="C843" s="85"/>
      <c r="D843" s="2"/>
      <c r="E843" s="37"/>
      <c r="F843" s="55"/>
      <c r="G843" s="1"/>
      <c r="H843" s="2"/>
      <c r="I843" s="1"/>
      <c r="J843" s="2"/>
      <c r="K843" s="2"/>
      <c r="L843" s="2"/>
      <c r="M843" s="2"/>
      <c r="N843" s="1"/>
      <c r="O843" s="1"/>
      <c r="P843" s="2"/>
      <c r="Q843" s="1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2"/>
      <c r="AN843" s="1"/>
      <c r="AO843" s="1"/>
      <c r="AP843" s="1"/>
      <c r="AQ843" s="1"/>
      <c r="AR843" s="1"/>
      <c r="AS843" s="1"/>
      <c r="AT843" s="1"/>
      <c r="AU843" s="74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</row>
    <row r="844" spans="1:66" ht="17.25" customHeight="1" x14ac:dyDescent="0.3">
      <c r="A844" s="100"/>
      <c r="B844" s="2"/>
      <c r="C844" s="85"/>
      <c r="D844" s="2"/>
      <c r="E844" s="37"/>
      <c r="F844" s="55"/>
      <c r="G844" s="1"/>
      <c r="H844" s="2"/>
      <c r="I844" s="1"/>
      <c r="J844" s="2"/>
      <c r="K844" s="2"/>
      <c r="L844" s="2"/>
      <c r="M844" s="2"/>
      <c r="N844" s="1"/>
      <c r="O844" s="1"/>
      <c r="P844" s="2"/>
      <c r="Q844" s="1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2"/>
      <c r="AN844" s="1"/>
      <c r="AO844" s="1"/>
      <c r="AP844" s="1"/>
      <c r="AQ844" s="1"/>
      <c r="AR844" s="1"/>
      <c r="AS844" s="1"/>
      <c r="AT844" s="1"/>
      <c r="AU844" s="74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</row>
    <row r="845" spans="1:66" ht="17.25" customHeight="1" x14ac:dyDescent="0.3">
      <c r="A845" s="100"/>
      <c r="B845" s="2"/>
      <c r="C845" s="85"/>
      <c r="D845" s="2"/>
      <c r="E845" s="37"/>
      <c r="F845" s="55"/>
      <c r="G845" s="1"/>
      <c r="H845" s="2"/>
      <c r="I845" s="1"/>
      <c r="J845" s="2"/>
      <c r="K845" s="2"/>
      <c r="L845" s="2"/>
      <c r="M845" s="2"/>
      <c r="N845" s="1"/>
      <c r="O845" s="1"/>
      <c r="P845" s="2"/>
      <c r="Q845" s="1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2"/>
      <c r="AN845" s="1"/>
      <c r="AO845" s="1"/>
      <c r="AP845" s="1"/>
      <c r="AQ845" s="1"/>
      <c r="AR845" s="1"/>
      <c r="AS845" s="1"/>
      <c r="AT845" s="1"/>
      <c r="AU845" s="74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</row>
    <row r="846" spans="1:66" ht="17.25" customHeight="1" x14ac:dyDescent="0.3">
      <c r="A846" s="100"/>
      <c r="B846" s="2"/>
      <c r="C846" s="85"/>
      <c r="D846" s="2"/>
      <c r="E846" s="37"/>
      <c r="F846" s="55"/>
      <c r="G846" s="1"/>
      <c r="H846" s="2"/>
      <c r="I846" s="1"/>
      <c r="J846" s="2"/>
      <c r="K846" s="2"/>
      <c r="L846" s="2"/>
      <c r="M846" s="2"/>
      <c r="N846" s="1"/>
      <c r="O846" s="1"/>
      <c r="P846" s="2"/>
      <c r="Q846" s="1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2"/>
      <c r="AN846" s="1"/>
      <c r="AO846" s="1"/>
      <c r="AP846" s="1"/>
      <c r="AQ846" s="1"/>
      <c r="AR846" s="1"/>
      <c r="AS846" s="1"/>
      <c r="AT846" s="1"/>
      <c r="AU846" s="74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</row>
    <row r="847" spans="1:66" ht="17.25" customHeight="1" x14ac:dyDescent="0.3">
      <c r="A847" s="100"/>
      <c r="B847" s="2"/>
      <c r="C847" s="85"/>
      <c r="D847" s="2"/>
      <c r="E847" s="37"/>
      <c r="F847" s="55"/>
      <c r="G847" s="1"/>
      <c r="H847" s="2"/>
      <c r="I847" s="1"/>
      <c r="J847" s="2"/>
      <c r="K847" s="2"/>
      <c r="L847" s="2"/>
      <c r="M847" s="2"/>
      <c r="N847" s="1"/>
      <c r="O847" s="1"/>
      <c r="P847" s="2"/>
      <c r="Q847" s="1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2"/>
      <c r="AN847" s="1"/>
      <c r="AO847" s="1"/>
      <c r="AP847" s="1"/>
      <c r="AQ847" s="1"/>
      <c r="AR847" s="1"/>
      <c r="AS847" s="1"/>
      <c r="AT847" s="1"/>
      <c r="AU847" s="74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</row>
    <row r="848" spans="1:66" ht="17.25" customHeight="1" x14ac:dyDescent="0.3">
      <c r="A848" s="100"/>
      <c r="B848" s="2"/>
      <c r="C848" s="85"/>
      <c r="D848" s="2"/>
      <c r="E848" s="37"/>
      <c r="F848" s="55"/>
      <c r="G848" s="1"/>
      <c r="H848" s="2"/>
      <c r="I848" s="1"/>
      <c r="J848" s="2"/>
      <c r="K848" s="2"/>
      <c r="L848" s="2"/>
      <c r="M848" s="2"/>
      <c r="N848" s="1"/>
      <c r="O848" s="1"/>
      <c r="P848" s="2"/>
      <c r="Q848" s="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2"/>
      <c r="AN848" s="1"/>
      <c r="AO848" s="1"/>
      <c r="AP848" s="1"/>
      <c r="AQ848" s="1"/>
      <c r="AR848" s="1"/>
      <c r="AS848" s="1"/>
      <c r="AT848" s="1"/>
      <c r="AU848" s="74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</row>
    <row r="849" spans="1:66" ht="17.25" customHeight="1" x14ac:dyDescent="0.3">
      <c r="A849" s="100"/>
      <c r="B849" s="2"/>
      <c r="C849" s="85"/>
      <c r="D849" s="2"/>
      <c r="E849" s="37"/>
      <c r="F849" s="55"/>
      <c r="G849" s="1"/>
      <c r="H849" s="2"/>
      <c r="I849" s="1"/>
      <c r="J849" s="2"/>
      <c r="K849" s="2"/>
      <c r="L849" s="2"/>
      <c r="M849" s="2"/>
      <c r="N849" s="1"/>
      <c r="O849" s="1"/>
      <c r="P849" s="2"/>
      <c r="Q849" s="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2"/>
      <c r="AN849" s="1"/>
      <c r="AO849" s="1"/>
      <c r="AP849" s="1"/>
      <c r="AQ849" s="1"/>
      <c r="AR849" s="1"/>
      <c r="AS849" s="1"/>
      <c r="AT849" s="1"/>
      <c r="AU849" s="74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</row>
    <row r="850" spans="1:66" ht="17.25" customHeight="1" x14ac:dyDescent="0.3">
      <c r="A850" s="100"/>
      <c r="B850" s="2"/>
      <c r="C850" s="85"/>
      <c r="D850" s="2"/>
      <c r="E850" s="37"/>
      <c r="F850" s="55"/>
      <c r="G850" s="1"/>
      <c r="H850" s="2"/>
      <c r="I850" s="1"/>
      <c r="J850" s="2"/>
      <c r="K850" s="2"/>
      <c r="L850" s="2"/>
      <c r="M850" s="2"/>
      <c r="N850" s="1"/>
      <c r="O850" s="1"/>
      <c r="P850" s="2"/>
      <c r="Q850" s="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2"/>
      <c r="AN850" s="1"/>
      <c r="AO850" s="1"/>
      <c r="AP850" s="1"/>
      <c r="AQ850" s="1"/>
      <c r="AR850" s="1"/>
      <c r="AS850" s="1"/>
      <c r="AT850" s="1"/>
      <c r="AU850" s="74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</row>
    <row r="851" spans="1:66" ht="17.25" customHeight="1" x14ac:dyDescent="0.3">
      <c r="A851" s="100"/>
      <c r="B851" s="2"/>
      <c r="C851" s="85"/>
      <c r="D851" s="2"/>
      <c r="E851" s="37"/>
      <c r="F851" s="55"/>
      <c r="G851" s="1"/>
      <c r="H851" s="2"/>
      <c r="I851" s="1"/>
      <c r="J851" s="2"/>
      <c r="K851" s="2"/>
      <c r="L851" s="2"/>
      <c r="M851" s="2"/>
      <c r="N851" s="1"/>
      <c r="O851" s="1"/>
      <c r="P851" s="2"/>
      <c r="Q851" s="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2"/>
      <c r="AN851" s="1"/>
      <c r="AO851" s="1"/>
      <c r="AP851" s="1"/>
      <c r="AQ851" s="1"/>
      <c r="AR851" s="1"/>
      <c r="AS851" s="1"/>
      <c r="AT851" s="1"/>
      <c r="AU851" s="74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</row>
    <row r="852" spans="1:66" ht="17.25" customHeight="1" x14ac:dyDescent="0.3">
      <c r="A852" s="100"/>
      <c r="B852" s="2"/>
      <c r="C852" s="85"/>
      <c r="D852" s="2"/>
      <c r="E852" s="37"/>
      <c r="F852" s="55"/>
      <c r="G852" s="1"/>
      <c r="H852" s="2"/>
      <c r="I852" s="1"/>
      <c r="J852" s="2"/>
      <c r="K852" s="2"/>
      <c r="L852" s="2"/>
      <c r="M852" s="2"/>
      <c r="N852" s="1"/>
      <c r="O852" s="1"/>
      <c r="P852" s="2"/>
      <c r="Q852" s="1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2"/>
      <c r="AN852" s="1"/>
      <c r="AO852" s="1"/>
      <c r="AP852" s="1"/>
      <c r="AQ852" s="1"/>
      <c r="AR852" s="1"/>
      <c r="AS852" s="1"/>
      <c r="AT852" s="1"/>
      <c r="AU852" s="74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</row>
    <row r="853" spans="1:66" ht="17.25" customHeight="1" x14ac:dyDescent="0.3">
      <c r="A853" s="100"/>
      <c r="B853" s="2"/>
      <c r="C853" s="85"/>
      <c r="D853" s="2"/>
      <c r="E853" s="37"/>
      <c r="F853" s="55"/>
      <c r="G853" s="1"/>
      <c r="H853" s="2"/>
      <c r="I853" s="1"/>
      <c r="J853" s="2"/>
      <c r="K853" s="2"/>
      <c r="L853" s="2"/>
      <c r="M853" s="2"/>
      <c r="N853" s="1"/>
      <c r="O853" s="1"/>
      <c r="P853" s="2"/>
      <c r="Q853" s="1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2"/>
      <c r="AN853" s="1"/>
      <c r="AO853" s="1"/>
      <c r="AP853" s="1"/>
      <c r="AQ853" s="1"/>
      <c r="AR853" s="1"/>
      <c r="AS853" s="1"/>
      <c r="AT853" s="1"/>
      <c r="AU853" s="74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</row>
    <row r="854" spans="1:66" ht="17.25" customHeight="1" x14ac:dyDescent="0.3">
      <c r="A854" s="100"/>
      <c r="B854" s="2"/>
      <c r="C854" s="85"/>
      <c r="D854" s="2"/>
      <c r="E854" s="37"/>
      <c r="F854" s="55"/>
      <c r="G854" s="1"/>
      <c r="H854" s="2"/>
      <c r="I854" s="1"/>
      <c r="J854" s="2"/>
      <c r="K854" s="2"/>
      <c r="L854" s="2"/>
      <c r="M854" s="2"/>
      <c r="N854" s="1"/>
      <c r="O854" s="1"/>
      <c r="P854" s="2"/>
      <c r="Q854" s="1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2"/>
      <c r="AN854" s="1"/>
      <c r="AO854" s="1"/>
      <c r="AP854" s="1"/>
      <c r="AQ854" s="1"/>
      <c r="AR854" s="1"/>
      <c r="AS854" s="1"/>
      <c r="AT854" s="1"/>
      <c r="AU854" s="74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</row>
    <row r="855" spans="1:66" ht="17.25" customHeight="1" x14ac:dyDescent="0.3">
      <c r="A855" s="100"/>
      <c r="B855" s="2"/>
      <c r="C855" s="85"/>
      <c r="D855" s="2"/>
      <c r="E855" s="37"/>
      <c r="F855" s="55"/>
      <c r="G855" s="1"/>
      <c r="H855" s="2"/>
      <c r="I855" s="1"/>
      <c r="J855" s="2"/>
      <c r="K855" s="2"/>
      <c r="L855" s="2"/>
      <c r="M855" s="2"/>
      <c r="N855" s="1"/>
      <c r="O855" s="1"/>
      <c r="P855" s="2"/>
      <c r="Q855" s="1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2"/>
      <c r="AN855" s="1"/>
      <c r="AO855" s="1"/>
      <c r="AP855" s="1"/>
      <c r="AQ855" s="1"/>
      <c r="AR855" s="1"/>
      <c r="AS855" s="1"/>
      <c r="AT855" s="1"/>
      <c r="AU855" s="74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</row>
    <row r="856" spans="1:66" ht="17.25" customHeight="1" x14ac:dyDescent="0.3">
      <c r="A856" s="100"/>
      <c r="B856" s="2"/>
      <c r="C856" s="85"/>
      <c r="D856" s="2"/>
      <c r="E856" s="37"/>
      <c r="F856" s="55"/>
      <c r="G856" s="1"/>
      <c r="H856" s="2"/>
      <c r="I856" s="1"/>
      <c r="J856" s="2"/>
      <c r="K856" s="2"/>
      <c r="L856" s="2"/>
      <c r="M856" s="2"/>
      <c r="N856" s="1"/>
      <c r="O856" s="1"/>
      <c r="P856" s="2"/>
      <c r="Q856" s="1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2"/>
      <c r="AN856" s="1"/>
      <c r="AO856" s="1"/>
      <c r="AP856" s="1"/>
      <c r="AQ856" s="1"/>
      <c r="AR856" s="1"/>
      <c r="AS856" s="1"/>
      <c r="AT856" s="1"/>
      <c r="AU856" s="74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</row>
    <row r="857" spans="1:66" ht="17.25" customHeight="1" x14ac:dyDescent="0.3">
      <c r="A857" s="100"/>
      <c r="B857" s="2"/>
      <c r="C857" s="85"/>
      <c r="D857" s="2"/>
      <c r="E857" s="37"/>
      <c r="F857" s="55"/>
      <c r="G857" s="1"/>
      <c r="H857" s="2"/>
      <c r="I857" s="1"/>
      <c r="J857" s="2"/>
      <c r="K857" s="2"/>
      <c r="L857" s="2"/>
      <c r="M857" s="2"/>
      <c r="N857" s="1"/>
      <c r="O857" s="1"/>
      <c r="P857" s="2"/>
      <c r="Q857" s="1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2"/>
      <c r="AN857" s="1"/>
      <c r="AO857" s="1"/>
      <c r="AP857" s="1"/>
      <c r="AQ857" s="1"/>
      <c r="AR857" s="1"/>
      <c r="AS857" s="1"/>
      <c r="AT857" s="1"/>
      <c r="AU857" s="74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</row>
    <row r="858" spans="1:66" ht="17.25" customHeight="1" x14ac:dyDescent="0.3">
      <c r="A858" s="100"/>
      <c r="B858" s="2"/>
      <c r="C858" s="85"/>
      <c r="D858" s="2"/>
      <c r="E858" s="37"/>
      <c r="F858" s="55"/>
      <c r="G858" s="1"/>
      <c r="H858" s="2"/>
      <c r="I858" s="1"/>
      <c r="J858" s="2"/>
      <c r="K858" s="2"/>
      <c r="L858" s="2"/>
      <c r="M858" s="2"/>
      <c r="N858" s="1"/>
      <c r="O858" s="1"/>
      <c r="P858" s="2"/>
      <c r="Q858" s="1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2"/>
      <c r="AN858" s="1"/>
      <c r="AO858" s="1"/>
      <c r="AP858" s="1"/>
      <c r="AQ858" s="1"/>
      <c r="AR858" s="1"/>
      <c r="AS858" s="1"/>
      <c r="AT858" s="1"/>
      <c r="AU858" s="74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</row>
    <row r="859" spans="1:66" ht="17.25" customHeight="1" x14ac:dyDescent="0.3">
      <c r="A859" s="100"/>
      <c r="B859" s="2"/>
      <c r="C859" s="85"/>
      <c r="D859" s="2"/>
      <c r="E859" s="37"/>
      <c r="F859" s="55"/>
      <c r="G859" s="1"/>
      <c r="H859" s="2"/>
      <c r="I859" s="1"/>
      <c r="J859" s="2"/>
      <c r="K859" s="2"/>
      <c r="L859" s="2"/>
      <c r="M859" s="2"/>
      <c r="N859" s="1"/>
      <c r="O859" s="1"/>
      <c r="P859" s="2"/>
      <c r="Q859" s="1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2"/>
      <c r="AN859" s="1"/>
      <c r="AO859" s="1"/>
      <c r="AP859" s="1"/>
      <c r="AQ859" s="1"/>
      <c r="AR859" s="1"/>
      <c r="AS859" s="1"/>
      <c r="AT859" s="1"/>
      <c r="AU859" s="74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</row>
    <row r="860" spans="1:66" ht="17.25" customHeight="1" x14ac:dyDescent="0.3">
      <c r="A860" s="100"/>
      <c r="B860" s="2"/>
      <c r="C860" s="85"/>
      <c r="D860" s="2"/>
      <c r="E860" s="37"/>
      <c r="F860" s="55"/>
      <c r="G860" s="1"/>
      <c r="H860" s="2"/>
      <c r="I860" s="1"/>
      <c r="J860" s="2"/>
      <c r="K860" s="2"/>
      <c r="L860" s="2"/>
      <c r="M860" s="2"/>
      <c r="N860" s="1"/>
      <c r="O860" s="1"/>
      <c r="P860" s="2"/>
      <c r="Q860" s="1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2"/>
      <c r="AN860" s="1"/>
      <c r="AO860" s="1"/>
      <c r="AP860" s="1"/>
      <c r="AQ860" s="1"/>
      <c r="AR860" s="1"/>
      <c r="AS860" s="1"/>
      <c r="AT860" s="1"/>
      <c r="AU860" s="74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</row>
    <row r="861" spans="1:66" ht="17.25" customHeight="1" x14ac:dyDescent="0.3">
      <c r="A861" s="100"/>
      <c r="B861" s="2"/>
      <c r="C861" s="85"/>
      <c r="D861" s="2"/>
      <c r="E861" s="37"/>
      <c r="F861" s="55"/>
      <c r="G861" s="1"/>
      <c r="H861" s="2"/>
      <c r="I861" s="1"/>
      <c r="J861" s="2"/>
      <c r="K861" s="2"/>
      <c r="L861" s="2"/>
      <c r="M861" s="2"/>
      <c r="N861" s="1"/>
      <c r="O861" s="1"/>
      <c r="P861" s="2"/>
      <c r="Q861" s="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2"/>
      <c r="AN861" s="1"/>
      <c r="AO861" s="1"/>
      <c r="AP861" s="1"/>
      <c r="AQ861" s="1"/>
      <c r="AR861" s="1"/>
      <c r="AS861" s="1"/>
      <c r="AT861" s="1"/>
      <c r="AU861" s="74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</row>
    <row r="862" spans="1:66" ht="17.25" customHeight="1" x14ac:dyDescent="0.3">
      <c r="A862" s="100"/>
      <c r="B862" s="2"/>
      <c r="C862" s="85"/>
      <c r="D862" s="2"/>
      <c r="E862" s="37"/>
      <c r="F862" s="55"/>
      <c r="G862" s="1"/>
      <c r="H862" s="2"/>
      <c r="I862" s="1"/>
      <c r="J862" s="2"/>
      <c r="K862" s="2"/>
      <c r="L862" s="2"/>
      <c r="M862" s="2"/>
      <c r="N862" s="1"/>
      <c r="O862" s="1"/>
      <c r="P862" s="2"/>
      <c r="Q862" s="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2"/>
      <c r="AN862" s="1"/>
      <c r="AO862" s="1"/>
      <c r="AP862" s="1"/>
      <c r="AQ862" s="1"/>
      <c r="AR862" s="1"/>
      <c r="AS862" s="1"/>
      <c r="AT862" s="1"/>
      <c r="AU862" s="74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</row>
    <row r="863" spans="1:66" ht="17.25" customHeight="1" x14ac:dyDescent="0.3">
      <c r="A863" s="100"/>
      <c r="B863" s="2"/>
      <c r="C863" s="85"/>
      <c r="D863" s="2"/>
      <c r="E863" s="37"/>
      <c r="F863" s="55"/>
      <c r="G863" s="1"/>
      <c r="H863" s="2"/>
      <c r="I863" s="1"/>
      <c r="J863" s="2"/>
      <c r="K863" s="2"/>
      <c r="L863" s="2"/>
      <c r="M863" s="2"/>
      <c r="N863" s="1"/>
      <c r="O863" s="1"/>
      <c r="P863" s="2"/>
      <c r="Q863" s="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2"/>
      <c r="AN863" s="1"/>
      <c r="AO863" s="1"/>
      <c r="AP863" s="1"/>
      <c r="AQ863" s="1"/>
      <c r="AR863" s="1"/>
      <c r="AS863" s="1"/>
      <c r="AT863" s="1"/>
      <c r="AU863" s="74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</row>
    <row r="864" spans="1:66" ht="17.25" customHeight="1" x14ac:dyDescent="0.3">
      <c r="A864" s="100"/>
      <c r="B864" s="2"/>
      <c r="C864" s="85"/>
      <c r="D864" s="2"/>
      <c r="E864" s="37"/>
      <c r="F864" s="55"/>
      <c r="G864" s="1"/>
      <c r="H864" s="2"/>
      <c r="I864" s="1"/>
      <c r="J864" s="2"/>
      <c r="K864" s="2"/>
      <c r="L864" s="2"/>
      <c r="M864" s="2"/>
      <c r="N864" s="1"/>
      <c r="O864" s="1"/>
      <c r="P864" s="2"/>
      <c r="Q864" s="1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2"/>
      <c r="AN864" s="1"/>
      <c r="AO864" s="1"/>
      <c r="AP864" s="1"/>
      <c r="AQ864" s="1"/>
      <c r="AR864" s="1"/>
      <c r="AS864" s="1"/>
      <c r="AT864" s="1"/>
      <c r="AU864" s="74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</row>
    <row r="865" spans="1:66" ht="17.25" customHeight="1" x14ac:dyDescent="0.3">
      <c r="A865" s="100"/>
      <c r="B865" s="2"/>
      <c r="C865" s="85"/>
      <c r="D865" s="2"/>
      <c r="E865" s="37"/>
      <c r="F865" s="55"/>
      <c r="G865" s="1"/>
      <c r="H865" s="2"/>
      <c r="I865" s="1"/>
      <c r="J865" s="2"/>
      <c r="K865" s="2"/>
      <c r="L865" s="2"/>
      <c r="M865" s="2"/>
      <c r="N865" s="1"/>
      <c r="O865" s="1"/>
      <c r="P865" s="2"/>
      <c r="Q865" s="1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2"/>
      <c r="AN865" s="1"/>
      <c r="AO865" s="1"/>
      <c r="AP865" s="1"/>
      <c r="AQ865" s="1"/>
      <c r="AR865" s="1"/>
      <c r="AS865" s="1"/>
      <c r="AT865" s="1"/>
      <c r="AU865" s="74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</row>
    <row r="866" spans="1:66" ht="17.25" customHeight="1" x14ac:dyDescent="0.3">
      <c r="A866" s="100"/>
      <c r="B866" s="2"/>
      <c r="C866" s="85"/>
      <c r="D866" s="2"/>
      <c r="E866" s="37"/>
      <c r="F866" s="55"/>
      <c r="G866" s="1"/>
      <c r="H866" s="2"/>
      <c r="I866" s="1"/>
      <c r="J866" s="2"/>
      <c r="K866" s="2"/>
      <c r="L866" s="2"/>
      <c r="M866" s="2"/>
      <c r="N866" s="1"/>
      <c r="O866" s="1"/>
      <c r="P866" s="2"/>
      <c r="Q866" s="1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2"/>
      <c r="AN866" s="1"/>
      <c r="AO866" s="1"/>
      <c r="AP866" s="1"/>
      <c r="AQ866" s="1"/>
      <c r="AR866" s="1"/>
      <c r="AS866" s="1"/>
      <c r="AT866" s="1"/>
      <c r="AU866" s="74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</row>
    <row r="867" spans="1:66" ht="17.25" customHeight="1" x14ac:dyDescent="0.3">
      <c r="A867" s="100"/>
      <c r="B867" s="2"/>
      <c r="C867" s="85"/>
      <c r="D867" s="2"/>
      <c r="E867" s="37"/>
      <c r="F867" s="55"/>
      <c r="G867" s="1"/>
      <c r="H867" s="2"/>
      <c r="I867" s="1"/>
      <c r="J867" s="2"/>
      <c r="K867" s="2"/>
      <c r="L867" s="2"/>
      <c r="M867" s="2"/>
      <c r="N867" s="1"/>
      <c r="O867" s="1"/>
      <c r="P867" s="2"/>
      <c r="Q867" s="1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2"/>
      <c r="AN867" s="1"/>
      <c r="AO867" s="1"/>
      <c r="AP867" s="1"/>
      <c r="AQ867" s="1"/>
      <c r="AR867" s="1"/>
      <c r="AS867" s="1"/>
      <c r="AT867" s="1"/>
      <c r="AU867" s="74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</row>
    <row r="868" spans="1:66" ht="17.25" customHeight="1" x14ac:dyDescent="0.3">
      <c r="A868" s="100"/>
      <c r="B868" s="2"/>
      <c r="C868" s="85"/>
      <c r="D868" s="2"/>
      <c r="E868" s="37"/>
      <c r="F868" s="55"/>
      <c r="G868" s="1"/>
      <c r="H868" s="2"/>
      <c r="I868" s="1"/>
      <c r="J868" s="2"/>
      <c r="K868" s="2"/>
      <c r="L868" s="2"/>
      <c r="M868" s="2"/>
      <c r="N868" s="1"/>
      <c r="O868" s="1"/>
      <c r="P868" s="2"/>
      <c r="Q868" s="1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2"/>
      <c r="AN868" s="1"/>
      <c r="AO868" s="1"/>
      <c r="AP868" s="1"/>
      <c r="AQ868" s="1"/>
      <c r="AR868" s="1"/>
      <c r="AS868" s="1"/>
      <c r="AT868" s="1"/>
      <c r="AU868" s="74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</row>
    <row r="869" spans="1:66" ht="17.25" customHeight="1" x14ac:dyDescent="0.3">
      <c r="A869" s="100"/>
      <c r="B869" s="2"/>
      <c r="C869" s="85"/>
      <c r="D869" s="2"/>
      <c r="E869" s="37"/>
      <c r="F869" s="55"/>
      <c r="G869" s="1"/>
      <c r="H869" s="2"/>
      <c r="I869" s="1"/>
      <c r="J869" s="2"/>
      <c r="K869" s="2"/>
      <c r="L869" s="2"/>
      <c r="M869" s="2"/>
      <c r="N869" s="1"/>
      <c r="O869" s="1"/>
      <c r="P869" s="2"/>
      <c r="Q869" s="1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2"/>
      <c r="AN869" s="1"/>
      <c r="AO869" s="1"/>
      <c r="AP869" s="1"/>
      <c r="AQ869" s="1"/>
      <c r="AR869" s="1"/>
      <c r="AS869" s="1"/>
      <c r="AT869" s="1"/>
      <c r="AU869" s="74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</row>
    <row r="870" spans="1:66" ht="17.25" customHeight="1" x14ac:dyDescent="0.3">
      <c r="A870" s="100"/>
      <c r="B870" s="2"/>
      <c r="C870" s="85"/>
      <c r="D870" s="2"/>
      <c r="E870" s="37"/>
      <c r="F870" s="55"/>
      <c r="G870" s="1"/>
      <c r="H870" s="2"/>
      <c r="I870" s="1"/>
      <c r="J870" s="2"/>
      <c r="K870" s="2"/>
      <c r="L870" s="2"/>
      <c r="M870" s="2"/>
      <c r="N870" s="1"/>
      <c r="O870" s="1"/>
      <c r="P870" s="2"/>
      <c r="Q870" s="1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2"/>
      <c r="AN870" s="1"/>
      <c r="AO870" s="1"/>
      <c r="AP870" s="1"/>
      <c r="AQ870" s="1"/>
      <c r="AR870" s="1"/>
      <c r="AS870" s="1"/>
      <c r="AT870" s="1"/>
      <c r="AU870" s="74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</row>
    <row r="871" spans="1:66" ht="17.25" customHeight="1" x14ac:dyDescent="0.3">
      <c r="A871" s="100"/>
      <c r="B871" s="2"/>
      <c r="C871" s="85"/>
      <c r="D871" s="2"/>
      <c r="E871" s="37"/>
      <c r="F871" s="55"/>
      <c r="G871" s="1"/>
      <c r="H871" s="2"/>
      <c r="I871" s="1"/>
      <c r="J871" s="2"/>
      <c r="K871" s="2"/>
      <c r="L871" s="2"/>
      <c r="M871" s="2"/>
      <c r="N871" s="1"/>
      <c r="O871" s="1"/>
      <c r="P871" s="2"/>
      <c r="Q871" s="1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2"/>
      <c r="AN871" s="1"/>
      <c r="AO871" s="1"/>
      <c r="AP871" s="1"/>
      <c r="AQ871" s="1"/>
      <c r="AR871" s="1"/>
      <c r="AS871" s="1"/>
      <c r="AT871" s="1"/>
      <c r="AU871" s="74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</row>
    <row r="872" spans="1:66" ht="17.25" customHeight="1" x14ac:dyDescent="0.3">
      <c r="A872" s="100"/>
      <c r="B872" s="2"/>
      <c r="C872" s="85"/>
      <c r="D872" s="2"/>
      <c r="E872" s="37"/>
      <c r="F872" s="55"/>
      <c r="G872" s="1"/>
      <c r="H872" s="2"/>
      <c r="I872" s="1"/>
      <c r="J872" s="2"/>
      <c r="K872" s="2"/>
      <c r="L872" s="2"/>
      <c r="M872" s="2"/>
      <c r="N872" s="1"/>
      <c r="O872" s="1"/>
      <c r="P872" s="2"/>
      <c r="Q872" s="1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2"/>
      <c r="AN872" s="1"/>
      <c r="AO872" s="1"/>
      <c r="AP872" s="1"/>
      <c r="AQ872" s="1"/>
      <c r="AR872" s="1"/>
      <c r="AS872" s="1"/>
      <c r="AT872" s="1"/>
      <c r="AU872" s="74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</row>
    <row r="873" spans="1:66" ht="17.25" customHeight="1" x14ac:dyDescent="0.3">
      <c r="A873" s="100"/>
      <c r="B873" s="2"/>
      <c r="C873" s="85"/>
      <c r="D873" s="2"/>
      <c r="E873" s="37"/>
      <c r="F873" s="55"/>
      <c r="G873" s="1"/>
      <c r="H873" s="2"/>
      <c r="I873" s="1"/>
      <c r="J873" s="2"/>
      <c r="K873" s="2"/>
      <c r="L873" s="2"/>
      <c r="M873" s="2"/>
      <c r="N873" s="1"/>
      <c r="O873" s="1"/>
      <c r="P873" s="2"/>
      <c r="Q873" s="1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2"/>
      <c r="AN873" s="1"/>
      <c r="AO873" s="1"/>
      <c r="AP873" s="1"/>
      <c r="AQ873" s="1"/>
      <c r="AR873" s="1"/>
      <c r="AS873" s="1"/>
      <c r="AT873" s="1"/>
      <c r="AU873" s="74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</row>
    <row r="874" spans="1:66" ht="17.25" customHeight="1" x14ac:dyDescent="0.3">
      <c r="A874" s="100"/>
      <c r="B874" s="2"/>
      <c r="C874" s="85"/>
      <c r="D874" s="2"/>
      <c r="E874" s="37"/>
      <c r="F874" s="55"/>
      <c r="G874" s="1"/>
      <c r="H874" s="2"/>
      <c r="I874" s="1"/>
      <c r="J874" s="2"/>
      <c r="K874" s="2"/>
      <c r="L874" s="2"/>
      <c r="M874" s="2"/>
      <c r="N874" s="1"/>
      <c r="O874" s="1"/>
      <c r="P874" s="2"/>
      <c r="Q874" s="1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2"/>
      <c r="AN874" s="1"/>
      <c r="AO874" s="1"/>
      <c r="AP874" s="1"/>
      <c r="AQ874" s="1"/>
      <c r="AR874" s="1"/>
      <c r="AS874" s="1"/>
      <c r="AT874" s="1"/>
      <c r="AU874" s="74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</row>
    <row r="875" spans="1:66" ht="17.25" customHeight="1" x14ac:dyDescent="0.3">
      <c r="A875" s="100"/>
      <c r="B875" s="2"/>
      <c r="C875" s="85"/>
      <c r="D875" s="2"/>
      <c r="E875" s="37"/>
      <c r="F875" s="55"/>
      <c r="G875" s="1"/>
      <c r="H875" s="2"/>
      <c r="I875" s="1"/>
      <c r="J875" s="2"/>
      <c r="K875" s="2"/>
      <c r="L875" s="2"/>
      <c r="M875" s="2"/>
      <c r="N875" s="1"/>
      <c r="O875" s="1"/>
      <c r="P875" s="2"/>
      <c r="Q875" s="1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2"/>
      <c r="AN875" s="1"/>
      <c r="AO875" s="1"/>
      <c r="AP875" s="1"/>
      <c r="AQ875" s="1"/>
      <c r="AR875" s="1"/>
      <c r="AS875" s="1"/>
      <c r="AT875" s="1"/>
      <c r="AU875" s="74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</row>
    <row r="876" spans="1:66" ht="17.25" customHeight="1" x14ac:dyDescent="0.3">
      <c r="A876" s="100"/>
      <c r="B876" s="2"/>
      <c r="C876" s="85"/>
      <c r="D876" s="2"/>
      <c r="E876" s="37"/>
      <c r="F876" s="55"/>
      <c r="G876" s="1"/>
      <c r="H876" s="2"/>
      <c r="I876" s="1"/>
      <c r="J876" s="2"/>
      <c r="K876" s="2"/>
      <c r="L876" s="2"/>
      <c r="M876" s="2"/>
      <c r="N876" s="1"/>
      <c r="O876" s="1"/>
      <c r="P876" s="2"/>
      <c r="Q876" s="1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2"/>
      <c r="AN876" s="1"/>
      <c r="AO876" s="1"/>
      <c r="AP876" s="1"/>
      <c r="AQ876" s="1"/>
      <c r="AR876" s="1"/>
      <c r="AS876" s="1"/>
      <c r="AT876" s="1"/>
      <c r="AU876" s="74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</row>
    <row r="877" spans="1:66" ht="17.25" customHeight="1" x14ac:dyDescent="0.3">
      <c r="A877" s="100"/>
      <c r="B877" s="2"/>
      <c r="C877" s="85"/>
      <c r="D877" s="2"/>
      <c r="E877" s="37"/>
      <c r="F877" s="55"/>
      <c r="G877" s="1"/>
      <c r="H877" s="2"/>
      <c r="I877" s="1"/>
      <c r="J877" s="2"/>
      <c r="K877" s="2"/>
      <c r="L877" s="2"/>
      <c r="M877" s="2"/>
      <c r="N877" s="1"/>
      <c r="O877" s="1"/>
      <c r="P877" s="2"/>
      <c r="Q877" s="1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2"/>
      <c r="AN877" s="1"/>
      <c r="AO877" s="1"/>
      <c r="AP877" s="1"/>
      <c r="AQ877" s="1"/>
      <c r="AR877" s="1"/>
      <c r="AS877" s="1"/>
      <c r="AT877" s="1"/>
      <c r="AU877" s="74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</row>
    <row r="878" spans="1:66" ht="17.25" customHeight="1" x14ac:dyDescent="0.3">
      <c r="A878" s="100"/>
      <c r="B878" s="2"/>
      <c r="C878" s="85"/>
      <c r="D878" s="2"/>
      <c r="E878" s="37"/>
      <c r="F878" s="55"/>
      <c r="G878" s="1"/>
      <c r="H878" s="2"/>
      <c r="I878" s="1"/>
      <c r="J878" s="2"/>
      <c r="K878" s="2"/>
      <c r="L878" s="2"/>
      <c r="M878" s="2"/>
      <c r="N878" s="1"/>
      <c r="O878" s="1"/>
      <c r="P878" s="2"/>
      <c r="Q878" s="1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2"/>
      <c r="AN878" s="1"/>
      <c r="AO878" s="1"/>
      <c r="AP878" s="1"/>
      <c r="AQ878" s="1"/>
      <c r="AR878" s="1"/>
      <c r="AS878" s="1"/>
      <c r="AT878" s="1"/>
      <c r="AU878" s="74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</row>
    <row r="879" spans="1:66" ht="17.25" customHeight="1" x14ac:dyDescent="0.3">
      <c r="A879" s="100"/>
      <c r="B879" s="2"/>
      <c r="C879" s="85"/>
      <c r="D879" s="2"/>
      <c r="E879" s="37"/>
      <c r="F879" s="55"/>
      <c r="G879" s="1"/>
      <c r="H879" s="2"/>
      <c r="I879" s="1"/>
      <c r="J879" s="2"/>
      <c r="K879" s="2"/>
      <c r="L879" s="2"/>
      <c r="M879" s="2"/>
      <c r="N879" s="1"/>
      <c r="O879" s="1"/>
      <c r="P879" s="2"/>
      <c r="Q879" s="1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2"/>
      <c r="AN879" s="1"/>
      <c r="AO879" s="1"/>
      <c r="AP879" s="1"/>
      <c r="AQ879" s="1"/>
      <c r="AR879" s="1"/>
      <c r="AS879" s="1"/>
      <c r="AT879" s="1"/>
      <c r="AU879" s="74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</row>
    <row r="880" spans="1:66" ht="17.25" customHeight="1" x14ac:dyDescent="0.3">
      <c r="A880" s="100"/>
      <c r="B880" s="2"/>
      <c r="C880" s="85"/>
      <c r="D880" s="2"/>
      <c r="E880" s="37"/>
      <c r="F880" s="55"/>
      <c r="G880" s="1"/>
      <c r="H880" s="2"/>
      <c r="I880" s="1"/>
      <c r="J880" s="2"/>
      <c r="K880" s="2"/>
      <c r="L880" s="2"/>
      <c r="M880" s="2"/>
      <c r="N880" s="1"/>
      <c r="O880" s="1"/>
      <c r="P880" s="2"/>
      <c r="Q880" s="1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2"/>
      <c r="AN880" s="1"/>
      <c r="AO880" s="1"/>
      <c r="AP880" s="1"/>
      <c r="AQ880" s="1"/>
      <c r="AR880" s="1"/>
      <c r="AS880" s="1"/>
      <c r="AT880" s="1"/>
      <c r="AU880" s="74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</row>
    <row r="881" spans="1:66" ht="17.25" customHeight="1" x14ac:dyDescent="0.3">
      <c r="A881" s="100"/>
      <c r="B881" s="2"/>
      <c r="C881" s="85"/>
      <c r="D881" s="2"/>
      <c r="E881" s="37"/>
      <c r="F881" s="55"/>
      <c r="G881" s="1"/>
      <c r="H881" s="2"/>
      <c r="I881" s="1"/>
      <c r="J881" s="2"/>
      <c r="K881" s="2"/>
      <c r="L881" s="2"/>
      <c r="M881" s="2"/>
      <c r="N881" s="1"/>
      <c r="O881" s="1"/>
      <c r="P881" s="2"/>
      <c r="Q881" s="1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2"/>
      <c r="AN881" s="1"/>
      <c r="AO881" s="1"/>
      <c r="AP881" s="1"/>
      <c r="AQ881" s="1"/>
      <c r="AR881" s="1"/>
      <c r="AS881" s="1"/>
      <c r="AT881" s="1"/>
      <c r="AU881" s="74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</row>
    <row r="882" spans="1:66" ht="17.25" customHeight="1" x14ac:dyDescent="0.3">
      <c r="A882" s="100"/>
      <c r="B882" s="2"/>
      <c r="C882" s="85"/>
      <c r="D882" s="2"/>
      <c r="E882" s="37"/>
      <c r="F882" s="55"/>
      <c r="G882" s="1"/>
      <c r="H882" s="2"/>
      <c r="I882" s="1"/>
      <c r="J882" s="2"/>
      <c r="K882" s="2"/>
      <c r="L882" s="2"/>
      <c r="M882" s="2"/>
      <c r="N882" s="1"/>
      <c r="O882" s="1"/>
      <c r="P882" s="2"/>
      <c r="Q882" s="1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2"/>
      <c r="AN882" s="1"/>
      <c r="AO882" s="1"/>
      <c r="AP882" s="1"/>
      <c r="AQ882" s="1"/>
      <c r="AR882" s="1"/>
      <c r="AS882" s="1"/>
      <c r="AT882" s="1"/>
      <c r="AU882" s="74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</row>
    <row r="883" spans="1:66" ht="17.25" customHeight="1" x14ac:dyDescent="0.3">
      <c r="A883" s="100"/>
      <c r="B883" s="2"/>
      <c r="C883" s="85"/>
      <c r="D883" s="2"/>
      <c r="E883" s="37"/>
      <c r="F883" s="55"/>
      <c r="G883" s="1"/>
      <c r="H883" s="2"/>
      <c r="I883" s="1"/>
      <c r="J883" s="2"/>
      <c r="K883" s="2"/>
      <c r="L883" s="2"/>
      <c r="M883" s="2"/>
      <c r="N883" s="1"/>
      <c r="O883" s="1"/>
      <c r="P883" s="2"/>
      <c r="Q883" s="1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2"/>
      <c r="AN883" s="1"/>
      <c r="AO883" s="1"/>
      <c r="AP883" s="1"/>
      <c r="AQ883" s="1"/>
      <c r="AR883" s="1"/>
      <c r="AS883" s="1"/>
      <c r="AT883" s="1"/>
      <c r="AU883" s="74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</row>
    <row r="884" spans="1:66" ht="17.25" customHeight="1" x14ac:dyDescent="0.3">
      <c r="A884" s="100"/>
      <c r="B884" s="2"/>
      <c r="C884" s="85"/>
      <c r="D884" s="2"/>
      <c r="E884" s="37"/>
      <c r="F884" s="55"/>
      <c r="G884" s="1"/>
      <c r="H884" s="2"/>
      <c r="I884" s="1"/>
      <c r="J884" s="2"/>
      <c r="K884" s="2"/>
      <c r="L884" s="2"/>
      <c r="M884" s="2"/>
      <c r="N884" s="1"/>
      <c r="O884" s="1"/>
      <c r="P884" s="2"/>
      <c r="Q884" s="1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2"/>
      <c r="AN884" s="1"/>
      <c r="AO884" s="1"/>
      <c r="AP884" s="1"/>
      <c r="AQ884" s="1"/>
      <c r="AR884" s="1"/>
      <c r="AS884" s="1"/>
      <c r="AT884" s="1"/>
      <c r="AU884" s="74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</row>
    <row r="885" spans="1:66" ht="17.25" customHeight="1" x14ac:dyDescent="0.3">
      <c r="A885" s="100"/>
      <c r="B885" s="2"/>
      <c r="C885" s="85"/>
      <c r="D885" s="2"/>
      <c r="E885" s="37"/>
      <c r="F885" s="55"/>
      <c r="G885" s="1"/>
      <c r="H885" s="2"/>
      <c r="I885" s="1"/>
      <c r="J885" s="2"/>
      <c r="K885" s="2"/>
      <c r="L885" s="2"/>
      <c r="M885" s="2"/>
      <c r="N885" s="1"/>
      <c r="O885" s="1"/>
      <c r="P885" s="2"/>
      <c r="Q885" s="1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2"/>
      <c r="AN885" s="1"/>
      <c r="AO885" s="1"/>
      <c r="AP885" s="1"/>
      <c r="AQ885" s="1"/>
      <c r="AR885" s="1"/>
      <c r="AS885" s="1"/>
      <c r="AT885" s="1"/>
      <c r="AU885" s="74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</row>
    <row r="886" spans="1:66" ht="17.25" customHeight="1" x14ac:dyDescent="0.3">
      <c r="A886" s="100"/>
      <c r="B886" s="2"/>
      <c r="C886" s="85"/>
      <c r="D886" s="2"/>
      <c r="E886" s="37"/>
      <c r="F886" s="55"/>
      <c r="G886" s="1"/>
      <c r="H886" s="2"/>
      <c r="I886" s="1"/>
      <c r="J886" s="2"/>
      <c r="K886" s="2"/>
      <c r="L886" s="2"/>
      <c r="M886" s="2"/>
      <c r="N886" s="1"/>
      <c r="O886" s="1"/>
      <c r="P886" s="2"/>
      <c r="Q886" s="1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2"/>
      <c r="AN886" s="1"/>
      <c r="AO886" s="1"/>
      <c r="AP886" s="1"/>
      <c r="AQ886" s="1"/>
      <c r="AR886" s="1"/>
      <c r="AS886" s="1"/>
      <c r="AT886" s="1"/>
      <c r="AU886" s="74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</row>
    <row r="887" spans="1:66" ht="17.25" customHeight="1" x14ac:dyDescent="0.3">
      <c r="A887" s="100"/>
      <c r="B887" s="2"/>
      <c r="C887" s="85"/>
      <c r="D887" s="2"/>
      <c r="E887" s="37"/>
      <c r="F887" s="55"/>
      <c r="G887" s="1"/>
      <c r="H887" s="2"/>
      <c r="I887" s="1"/>
      <c r="J887" s="2"/>
      <c r="K887" s="2"/>
      <c r="L887" s="2"/>
      <c r="M887" s="2"/>
      <c r="N887" s="1"/>
      <c r="O887" s="1"/>
      <c r="P887" s="2"/>
      <c r="Q887" s="1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2"/>
      <c r="AN887" s="1"/>
      <c r="AO887" s="1"/>
      <c r="AP887" s="1"/>
      <c r="AQ887" s="1"/>
      <c r="AR887" s="1"/>
      <c r="AS887" s="1"/>
      <c r="AT887" s="1"/>
      <c r="AU887" s="74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</row>
    <row r="888" spans="1:66" ht="17.25" customHeight="1" x14ac:dyDescent="0.3">
      <c r="A888" s="100"/>
      <c r="B888" s="2"/>
      <c r="C888" s="85"/>
      <c r="D888" s="2"/>
      <c r="E888" s="37"/>
      <c r="F888" s="55"/>
      <c r="G888" s="1"/>
      <c r="H888" s="2"/>
      <c r="I888" s="1"/>
      <c r="J888" s="2"/>
      <c r="K888" s="2"/>
      <c r="L888" s="2"/>
      <c r="M888" s="2"/>
      <c r="N888" s="1"/>
      <c r="O888" s="1"/>
      <c r="P888" s="2"/>
      <c r="Q888" s="1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2"/>
      <c r="AN888" s="1"/>
      <c r="AO888" s="1"/>
      <c r="AP888" s="1"/>
      <c r="AQ888" s="1"/>
      <c r="AR888" s="1"/>
      <c r="AS888" s="1"/>
      <c r="AT888" s="1"/>
      <c r="AU888" s="74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</row>
    <row r="889" spans="1:66" ht="17.25" customHeight="1" x14ac:dyDescent="0.3">
      <c r="A889" s="100"/>
      <c r="B889" s="2"/>
      <c r="C889" s="85"/>
      <c r="D889" s="2"/>
      <c r="E889" s="37"/>
      <c r="F889" s="55"/>
      <c r="G889" s="1"/>
      <c r="H889" s="2"/>
      <c r="I889" s="1"/>
      <c r="J889" s="2"/>
      <c r="K889" s="2"/>
      <c r="L889" s="2"/>
      <c r="M889" s="2"/>
      <c r="N889" s="1"/>
      <c r="O889" s="1"/>
      <c r="P889" s="2"/>
      <c r="Q889" s="1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2"/>
      <c r="AN889" s="1"/>
      <c r="AO889" s="1"/>
      <c r="AP889" s="1"/>
      <c r="AQ889" s="1"/>
      <c r="AR889" s="1"/>
      <c r="AS889" s="1"/>
      <c r="AT889" s="1"/>
      <c r="AU889" s="74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</row>
    <row r="890" spans="1:66" ht="17.25" customHeight="1" x14ac:dyDescent="0.3">
      <c r="A890" s="100"/>
      <c r="B890" s="2"/>
      <c r="C890" s="85"/>
      <c r="D890" s="2"/>
      <c r="E890" s="37"/>
      <c r="F890" s="55"/>
      <c r="G890" s="1"/>
      <c r="H890" s="2"/>
      <c r="I890" s="1"/>
      <c r="J890" s="2"/>
      <c r="K890" s="2"/>
      <c r="L890" s="2"/>
      <c r="M890" s="2"/>
      <c r="N890" s="1"/>
      <c r="O890" s="1"/>
      <c r="P890" s="2"/>
      <c r="Q890" s="1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2"/>
      <c r="AN890" s="1"/>
      <c r="AO890" s="1"/>
      <c r="AP890" s="1"/>
      <c r="AQ890" s="1"/>
      <c r="AR890" s="1"/>
      <c r="AS890" s="1"/>
      <c r="AT890" s="1"/>
      <c r="AU890" s="74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</row>
    <row r="891" spans="1:66" ht="17.25" customHeight="1" x14ac:dyDescent="0.3">
      <c r="A891" s="100"/>
      <c r="B891" s="2"/>
      <c r="C891" s="85"/>
      <c r="D891" s="2"/>
      <c r="E891" s="37"/>
      <c r="F891" s="55"/>
      <c r="G891" s="1"/>
      <c r="H891" s="2"/>
      <c r="I891" s="1"/>
      <c r="J891" s="2"/>
      <c r="K891" s="2"/>
      <c r="L891" s="2"/>
      <c r="M891" s="2"/>
      <c r="N891" s="1"/>
      <c r="O891" s="1"/>
      <c r="P891" s="2"/>
      <c r="Q891" s="1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2"/>
      <c r="AN891" s="1"/>
      <c r="AO891" s="1"/>
      <c r="AP891" s="1"/>
      <c r="AQ891" s="1"/>
      <c r="AR891" s="1"/>
      <c r="AS891" s="1"/>
      <c r="AT891" s="1"/>
      <c r="AU891" s="74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</row>
    <row r="892" spans="1:66" ht="17.25" customHeight="1" x14ac:dyDescent="0.3">
      <c r="A892" s="100"/>
      <c r="B892" s="2"/>
      <c r="C892" s="85"/>
      <c r="D892" s="2"/>
      <c r="E892" s="37"/>
      <c r="F892" s="55"/>
      <c r="G892" s="1"/>
      <c r="H892" s="2"/>
      <c r="I892" s="1"/>
      <c r="J892" s="2"/>
      <c r="K892" s="2"/>
      <c r="L892" s="2"/>
      <c r="M892" s="2"/>
      <c r="N892" s="1"/>
      <c r="O892" s="1"/>
      <c r="P892" s="2"/>
      <c r="Q892" s="1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2"/>
      <c r="AN892" s="1"/>
      <c r="AO892" s="1"/>
      <c r="AP892" s="1"/>
      <c r="AQ892" s="1"/>
      <c r="AR892" s="1"/>
      <c r="AS892" s="1"/>
      <c r="AT892" s="1"/>
      <c r="AU892" s="74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</row>
    <row r="893" spans="1:66" ht="17.25" customHeight="1" x14ac:dyDescent="0.3">
      <c r="A893" s="100"/>
      <c r="B893" s="2"/>
      <c r="C893" s="85"/>
      <c r="D893" s="2"/>
      <c r="E893" s="37"/>
      <c r="F893" s="55"/>
      <c r="G893" s="1"/>
      <c r="H893" s="2"/>
      <c r="I893" s="1"/>
      <c r="J893" s="2"/>
      <c r="K893" s="2"/>
      <c r="L893" s="2"/>
      <c r="M893" s="2"/>
      <c r="N893" s="1"/>
      <c r="O893" s="1"/>
      <c r="P893" s="2"/>
      <c r="Q893" s="1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2"/>
      <c r="AN893" s="1"/>
      <c r="AO893" s="1"/>
      <c r="AP893" s="1"/>
      <c r="AQ893" s="1"/>
      <c r="AR893" s="1"/>
      <c r="AS893" s="1"/>
      <c r="AT893" s="1"/>
      <c r="AU893" s="74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</row>
    <row r="894" spans="1:66" ht="17.25" customHeight="1" x14ac:dyDescent="0.3">
      <c r="A894" s="100"/>
      <c r="B894" s="2"/>
      <c r="C894" s="85"/>
      <c r="D894" s="2"/>
      <c r="E894" s="37"/>
      <c r="F894" s="55"/>
      <c r="G894" s="1"/>
      <c r="H894" s="2"/>
      <c r="I894" s="1"/>
      <c r="J894" s="2"/>
      <c r="K894" s="2"/>
      <c r="L894" s="2"/>
      <c r="M894" s="2"/>
      <c r="N894" s="1"/>
      <c r="O894" s="1"/>
      <c r="P894" s="2"/>
      <c r="Q894" s="1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2"/>
      <c r="AN894" s="1"/>
      <c r="AO894" s="1"/>
      <c r="AP894" s="1"/>
      <c r="AQ894" s="1"/>
      <c r="AR894" s="1"/>
      <c r="AS894" s="1"/>
      <c r="AT894" s="1"/>
      <c r="AU894" s="74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</row>
    <row r="895" spans="1:66" ht="17.25" customHeight="1" x14ac:dyDescent="0.3">
      <c r="A895" s="100"/>
      <c r="B895" s="2"/>
      <c r="C895" s="85"/>
      <c r="D895" s="2"/>
      <c r="E895" s="37"/>
      <c r="F895" s="55"/>
      <c r="G895" s="1"/>
      <c r="H895" s="2"/>
      <c r="I895" s="1"/>
      <c r="J895" s="2"/>
      <c r="K895" s="2"/>
      <c r="L895" s="2"/>
      <c r="M895" s="2"/>
      <c r="N895" s="1"/>
      <c r="O895" s="1"/>
      <c r="P895" s="2"/>
      <c r="Q895" s="1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2"/>
      <c r="AN895" s="1"/>
      <c r="AO895" s="1"/>
      <c r="AP895" s="1"/>
      <c r="AQ895" s="1"/>
      <c r="AR895" s="1"/>
      <c r="AS895" s="1"/>
      <c r="AT895" s="1"/>
      <c r="AU895" s="74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</row>
    <row r="896" spans="1:66" ht="17.25" customHeight="1" x14ac:dyDescent="0.3">
      <c r="A896" s="100"/>
      <c r="B896" s="2"/>
      <c r="C896" s="85"/>
      <c r="D896" s="2"/>
      <c r="E896" s="37"/>
      <c r="F896" s="55"/>
      <c r="G896" s="1"/>
      <c r="H896" s="2"/>
      <c r="I896" s="1"/>
      <c r="J896" s="2"/>
      <c r="K896" s="2"/>
      <c r="L896" s="2"/>
      <c r="M896" s="2"/>
      <c r="N896" s="1"/>
      <c r="O896" s="1"/>
      <c r="P896" s="2"/>
      <c r="Q896" s="1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2"/>
      <c r="AN896" s="1"/>
      <c r="AO896" s="1"/>
      <c r="AP896" s="1"/>
      <c r="AQ896" s="1"/>
      <c r="AR896" s="1"/>
      <c r="AS896" s="1"/>
      <c r="AT896" s="1"/>
      <c r="AU896" s="74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</row>
    <row r="897" spans="1:66" ht="17.25" customHeight="1" x14ac:dyDescent="0.3">
      <c r="A897" s="100"/>
      <c r="B897" s="2"/>
      <c r="C897" s="85"/>
      <c r="D897" s="2"/>
      <c r="E897" s="37"/>
      <c r="F897" s="55"/>
      <c r="G897" s="1"/>
      <c r="H897" s="2"/>
      <c r="I897" s="1"/>
      <c r="J897" s="2"/>
      <c r="K897" s="2"/>
      <c r="L897" s="2"/>
      <c r="M897" s="2"/>
      <c r="N897" s="1"/>
      <c r="O897" s="1"/>
      <c r="P897" s="2"/>
      <c r="Q897" s="1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2"/>
      <c r="AN897" s="1"/>
      <c r="AO897" s="1"/>
      <c r="AP897" s="1"/>
      <c r="AQ897" s="1"/>
      <c r="AR897" s="1"/>
      <c r="AS897" s="1"/>
      <c r="AT897" s="1"/>
      <c r="AU897" s="74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</row>
    <row r="898" spans="1:66" ht="17.25" customHeight="1" x14ac:dyDescent="0.3">
      <c r="A898" s="100"/>
      <c r="B898" s="2"/>
      <c r="C898" s="85"/>
      <c r="D898" s="2"/>
      <c r="E898" s="37"/>
      <c r="F898" s="55"/>
      <c r="G898" s="1"/>
      <c r="H898" s="2"/>
      <c r="I898" s="1"/>
      <c r="J898" s="2"/>
      <c r="K898" s="2"/>
      <c r="L898" s="2"/>
      <c r="M898" s="2"/>
      <c r="N898" s="1"/>
      <c r="O898" s="1"/>
      <c r="P898" s="2"/>
      <c r="Q898" s="1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2"/>
      <c r="AN898" s="1"/>
      <c r="AO898" s="1"/>
      <c r="AP898" s="1"/>
      <c r="AQ898" s="1"/>
      <c r="AR898" s="1"/>
      <c r="AS898" s="1"/>
      <c r="AT898" s="1"/>
      <c r="AU898" s="74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</row>
    <row r="899" spans="1:66" ht="17.25" customHeight="1" x14ac:dyDescent="0.3">
      <c r="A899" s="100"/>
      <c r="B899" s="2"/>
      <c r="C899" s="85"/>
      <c r="D899" s="2"/>
      <c r="E899" s="37"/>
      <c r="F899" s="55"/>
      <c r="G899" s="1"/>
      <c r="H899" s="2"/>
      <c r="I899" s="1"/>
      <c r="J899" s="2"/>
      <c r="K899" s="2"/>
      <c r="L899" s="2"/>
      <c r="M899" s="2"/>
      <c r="N899" s="1"/>
      <c r="O899" s="1"/>
      <c r="P899" s="2"/>
      <c r="Q899" s="1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2"/>
      <c r="AN899" s="1"/>
      <c r="AO899" s="1"/>
      <c r="AP899" s="1"/>
      <c r="AQ899" s="1"/>
      <c r="AR899" s="1"/>
      <c r="AS899" s="1"/>
      <c r="AT899" s="1"/>
      <c r="AU899" s="74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</row>
    <row r="900" spans="1:66" ht="17.25" customHeight="1" x14ac:dyDescent="0.3">
      <c r="A900" s="100"/>
      <c r="B900" s="2"/>
      <c r="C900" s="85"/>
      <c r="D900" s="2"/>
      <c r="E900" s="37"/>
      <c r="F900" s="55"/>
      <c r="G900" s="1"/>
      <c r="H900" s="2"/>
      <c r="I900" s="1"/>
      <c r="J900" s="2"/>
      <c r="K900" s="2"/>
      <c r="L900" s="2"/>
      <c r="M900" s="2"/>
      <c r="N900" s="1"/>
      <c r="O900" s="1"/>
      <c r="P900" s="2"/>
      <c r="Q900" s="1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2"/>
      <c r="AN900" s="1"/>
      <c r="AO900" s="1"/>
      <c r="AP900" s="1"/>
      <c r="AQ900" s="1"/>
      <c r="AR900" s="1"/>
      <c r="AS900" s="1"/>
      <c r="AT900" s="1"/>
      <c r="AU900" s="74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</row>
    <row r="901" spans="1:66" ht="17.25" customHeight="1" x14ac:dyDescent="0.3">
      <c r="A901" s="100"/>
      <c r="B901" s="2"/>
      <c r="C901" s="85"/>
      <c r="D901" s="2"/>
      <c r="E901" s="37"/>
      <c r="F901" s="55"/>
      <c r="G901" s="1"/>
      <c r="H901" s="2"/>
      <c r="I901" s="1"/>
      <c r="J901" s="2"/>
      <c r="K901" s="2"/>
      <c r="L901" s="2"/>
      <c r="M901" s="2"/>
      <c r="N901" s="1"/>
      <c r="O901" s="1"/>
      <c r="P901" s="2"/>
      <c r="Q901" s="1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2"/>
      <c r="AN901" s="1"/>
      <c r="AO901" s="1"/>
      <c r="AP901" s="1"/>
      <c r="AQ901" s="1"/>
      <c r="AR901" s="1"/>
      <c r="AS901" s="1"/>
      <c r="AT901" s="1"/>
      <c r="AU901" s="74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</row>
    <row r="902" spans="1:66" ht="17.25" customHeight="1" x14ac:dyDescent="0.3">
      <c r="A902" s="100"/>
      <c r="B902" s="2"/>
      <c r="C902" s="85"/>
      <c r="D902" s="2"/>
      <c r="E902" s="37"/>
      <c r="F902" s="55"/>
      <c r="G902" s="1"/>
      <c r="H902" s="2"/>
      <c r="I902" s="1"/>
      <c r="J902" s="2"/>
      <c r="K902" s="2"/>
      <c r="L902" s="2"/>
      <c r="M902" s="2"/>
      <c r="N902" s="1"/>
      <c r="O902" s="1"/>
      <c r="P902" s="2"/>
      <c r="Q902" s="1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2"/>
      <c r="AN902" s="1"/>
      <c r="AO902" s="1"/>
      <c r="AP902" s="1"/>
      <c r="AQ902" s="1"/>
      <c r="AR902" s="1"/>
      <c r="AS902" s="1"/>
      <c r="AT902" s="1"/>
      <c r="AU902" s="74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</row>
    <row r="903" spans="1:66" ht="17.25" customHeight="1" x14ac:dyDescent="0.3">
      <c r="A903" s="100"/>
      <c r="B903" s="2"/>
      <c r="C903" s="85"/>
      <c r="D903" s="2"/>
      <c r="E903" s="37"/>
      <c r="F903" s="55"/>
      <c r="G903" s="1"/>
      <c r="H903" s="2"/>
      <c r="I903" s="1"/>
      <c r="J903" s="2"/>
      <c r="K903" s="2"/>
      <c r="L903" s="2"/>
      <c r="M903" s="2"/>
      <c r="N903" s="1"/>
      <c r="O903" s="1"/>
      <c r="P903" s="2"/>
      <c r="Q903" s="1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2"/>
      <c r="AN903" s="1"/>
      <c r="AO903" s="1"/>
      <c r="AP903" s="1"/>
      <c r="AQ903" s="1"/>
      <c r="AR903" s="1"/>
      <c r="AS903" s="1"/>
      <c r="AT903" s="1"/>
      <c r="AU903" s="74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</row>
    <row r="904" spans="1:66" ht="17.25" customHeight="1" x14ac:dyDescent="0.3">
      <c r="A904" s="100"/>
      <c r="B904" s="2"/>
      <c r="C904" s="85"/>
      <c r="D904" s="2"/>
      <c r="E904" s="37"/>
      <c r="F904" s="55"/>
      <c r="G904" s="1"/>
      <c r="H904" s="2"/>
      <c r="I904" s="1"/>
      <c r="J904" s="2"/>
      <c r="K904" s="2"/>
      <c r="L904" s="2"/>
      <c r="M904" s="2"/>
      <c r="N904" s="1"/>
      <c r="O904" s="1"/>
      <c r="P904" s="2"/>
      <c r="Q904" s="1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2"/>
      <c r="AN904" s="1"/>
      <c r="AO904" s="1"/>
      <c r="AP904" s="1"/>
      <c r="AQ904" s="1"/>
      <c r="AR904" s="1"/>
      <c r="AS904" s="1"/>
      <c r="AT904" s="1"/>
      <c r="AU904" s="74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</row>
    <row r="905" spans="1:66" ht="17.25" customHeight="1" x14ac:dyDescent="0.3">
      <c r="A905" s="100"/>
      <c r="B905" s="2"/>
      <c r="C905" s="85"/>
      <c r="D905" s="2"/>
      <c r="E905" s="37"/>
      <c r="F905" s="55"/>
      <c r="G905" s="1"/>
      <c r="H905" s="2"/>
      <c r="I905" s="1"/>
      <c r="J905" s="2"/>
      <c r="K905" s="2"/>
      <c r="L905" s="2"/>
      <c r="M905" s="2"/>
      <c r="N905" s="1"/>
      <c r="O905" s="1"/>
      <c r="P905" s="2"/>
      <c r="Q905" s="1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2"/>
      <c r="AN905" s="1"/>
      <c r="AO905" s="1"/>
      <c r="AP905" s="1"/>
      <c r="AQ905" s="1"/>
      <c r="AR905" s="1"/>
      <c r="AS905" s="1"/>
      <c r="AT905" s="1"/>
      <c r="AU905" s="74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</row>
    <row r="906" spans="1:66" ht="17.25" customHeight="1" x14ac:dyDescent="0.3">
      <c r="A906" s="100"/>
      <c r="B906" s="2"/>
      <c r="C906" s="85"/>
      <c r="D906" s="2"/>
      <c r="E906" s="37"/>
      <c r="F906" s="55"/>
      <c r="G906" s="1"/>
      <c r="H906" s="2"/>
      <c r="I906" s="1"/>
      <c r="J906" s="2"/>
      <c r="K906" s="2"/>
      <c r="L906" s="2"/>
      <c r="M906" s="2"/>
      <c r="N906" s="1"/>
      <c r="O906" s="1"/>
      <c r="P906" s="2"/>
      <c r="Q906" s="1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2"/>
      <c r="AN906" s="1"/>
      <c r="AO906" s="1"/>
      <c r="AP906" s="1"/>
      <c r="AQ906" s="1"/>
      <c r="AR906" s="1"/>
      <c r="AS906" s="1"/>
      <c r="AT906" s="1"/>
      <c r="AU906" s="74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</row>
    <row r="907" spans="1:66" ht="17.25" customHeight="1" x14ac:dyDescent="0.3">
      <c r="A907" s="100"/>
      <c r="B907" s="2"/>
      <c r="C907" s="85"/>
      <c r="D907" s="2"/>
      <c r="E907" s="37"/>
      <c r="F907" s="55"/>
      <c r="G907" s="1"/>
      <c r="H907" s="2"/>
      <c r="I907" s="1"/>
      <c r="J907" s="2"/>
      <c r="K907" s="2"/>
      <c r="L907" s="2"/>
      <c r="M907" s="2"/>
      <c r="N907" s="1"/>
      <c r="O907" s="1"/>
      <c r="P907" s="2"/>
      <c r="Q907" s="1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2"/>
      <c r="AN907" s="1"/>
      <c r="AO907" s="1"/>
      <c r="AP907" s="1"/>
      <c r="AQ907" s="1"/>
      <c r="AR907" s="1"/>
      <c r="AS907" s="1"/>
      <c r="AT907" s="1"/>
      <c r="AU907" s="74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</row>
    <row r="908" spans="1:66" ht="17.25" customHeight="1" x14ac:dyDescent="0.3">
      <c r="A908" s="100"/>
      <c r="B908" s="2"/>
      <c r="C908" s="85"/>
      <c r="D908" s="2"/>
      <c r="E908" s="37"/>
      <c r="F908" s="55"/>
      <c r="G908" s="1"/>
      <c r="H908" s="2"/>
      <c r="I908" s="1"/>
      <c r="J908" s="2"/>
      <c r="K908" s="2"/>
      <c r="L908" s="2"/>
      <c r="M908" s="2"/>
      <c r="N908" s="1"/>
      <c r="O908" s="1"/>
      <c r="P908" s="2"/>
      <c r="Q908" s="1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2"/>
      <c r="AN908" s="1"/>
      <c r="AO908" s="1"/>
      <c r="AP908" s="1"/>
      <c r="AQ908" s="1"/>
      <c r="AR908" s="1"/>
      <c r="AS908" s="1"/>
      <c r="AT908" s="1"/>
      <c r="AU908" s="74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</row>
    <row r="909" spans="1:66" ht="17.25" customHeight="1" x14ac:dyDescent="0.3">
      <c r="A909" s="100"/>
      <c r="B909" s="2"/>
      <c r="C909" s="85"/>
      <c r="D909" s="2"/>
      <c r="E909" s="37"/>
      <c r="F909" s="55"/>
      <c r="G909" s="1"/>
      <c r="H909" s="2"/>
      <c r="I909" s="1"/>
      <c r="J909" s="2"/>
      <c r="K909" s="2"/>
      <c r="L909" s="2"/>
      <c r="M909" s="2"/>
      <c r="N909" s="1"/>
      <c r="O909" s="1"/>
      <c r="P909" s="2"/>
      <c r="Q909" s="1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2"/>
      <c r="AN909" s="1"/>
      <c r="AO909" s="1"/>
      <c r="AP909" s="1"/>
      <c r="AQ909" s="1"/>
      <c r="AR909" s="1"/>
      <c r="AS909" s="1"/>
      <c r="AT909" s="1"/>
      <c r="AU909" s="74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</row>
    <row r="910" spans="1:66" ht="17.25" customHeight="1" x14ac:dyDescent="0.3">
      <c r="A910" s="100"/>
      <c r="B910" s="2"/>
      <c r="C910" s="85"/>
      <c r="D910" s="2"/>
      <c r="E910" s="37"/>
      <c r="F910" s="55"/>
      <c r="G910" s="1"/>
      <c r="H910" s="2"/>
      <c r="I910" s="1"/>
      <c r="J910" s="2"/>
      <c r="K910" s="2"/>
      <c r="L910" s="2"/>
      <c r="M910" s="2"/>
      <c r="N910" s="1"/>
      <c r="O910" s="1"/>
      <c r="P910" s="2"/>
      <c r="Q910" s="1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2"/>
      <c r="AN910" s="1"/>
      <c r="AO910" s="1"/>
      <c r="AP910" s="1"/>
      <c r="AQ910" s="1"/>
      <c r="AR910" s="1"/>
      <c r="AS910" s="1"/>
      <c r="AT910" s="1"/>
      <c r="AU910" s="74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</row>
    <row r="911" spans="1:66" ht="17.25" customHeight="1" x14ac:dyDescent="0.3">
      <c r="A911" s="100"/>
      <c r="B911" s="2"/>
      <c r="C911" s="85"/>
      <c r="D911" s="2"/>
      <c r="E911" s="37"/>
      <c r="F911" s="55"/>
      <c r="G911" s="1"/>
      <c r="H911" s="2"/>
      <c r="I911" s="1"/>
      <c r="J911" s="2"/>
      <c r="K911" s="2"/>
      <c r="L911" s="2"/>
      <c r="M911" s="2"/>
      <c r="N911" s="1"/>
      <c r="O911" s="1"/>
      <c r="P911" s="2"/>
      <c r="Q911" s="1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2"/>
      <c r="AN911" s="1"/>
      <c r="AO911" s="1"/>
      <c r="AP911" s="1"/>
      <c r="AQ911" s="1"/>
      <c r="AR911" s="1"/>
      <c r="AS911" s="1"/>
      <c r="AT911" s="1"/>
      <c r="AU911" s="74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</row>
    <row r="912" spans="1:66" ht="17.25" customHeight="1" x14ac:dyDescent="0.3">
      <c r="A912" s="100"/>
      <c r="B912" s="2"/>
      <c r="C912" s="85"/>
      <c r="D912" s="2"/>
      <c r="E912" s="37"/>
      <c r="F912" s="55"/>
      <c r="G912" s="1"/>
      <c r="H912" s="2"/>
      <c r="I912" s="1"/>
      <c r="J912" s="2"/>
      <c r="K912" s="2"/>
      <c r="L912" s="2"/>
      <c r="M912" s="2"/>
      <c r="N912" s="1"/>
      <c r="O912" s="1"/>
      <c r="P912" s="2"/>
      <c r="Q912" s="1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2"/>
      <c r="AN912" s="1"/>
      <c r="AO912" s="1"/>
      <c r="AP912" s="1"/>
      <c r="AQ912" s="1"/>
      <c r="AR912" s="1"/>
      <c r="AS912" s="1"/>
      <c r="AT912" s="1"/>
      <c r="AU912" s="74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</row>
    <row r="913" spans="1:66" ht="17.25" customHeight="1" x14ac:dyDescent="0.3">
      <c r="A913" s="100"/>
      <c r="B913" s="2"/>
      <c r="C913" s="85"/>
      <c r="D913" s="2"/>
      <c r="E913" s="37"/>
      <c r="F913" s="55"/>
      <c r="G913" s="1"/>
      <c r="H913" s="2"/>
      <c r="I913" s="1"/>
      <c r="J913" s="2"/>
      <c r="K913" s="2"/>
      <c r="L913" s="2"/>
      <c r="M913" s="2"/>
      <c r="N913" s="1"/>
      <c r="O913" s="1"/>
      <c r="P913" s="2"/>
      <c r="Q913" s="1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2"/>
      <c r="AN913" s="1"/>
      <c r="AO913" s="1"/>
      <c r="AP913" s="1"/>
      <c r="AQ913" s="1"/>
      <c r="AR913" s="1"/>
      <c r="AS913" s="1"/>
      <c r="AT913" s="1"/>
      <c r="AU913" s="74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</row>
    <row r="914" spans="1:66" ht="17.25" customHeight="1" x14ac:dyDescent="0.3">
      <c r="A914" s="100"/>
      <c r="B914" s="2"/>
      <c r="C914" s="85"/>
      <c r="D914" s="2"/>
      <c r="E914" s="37"/>
      <c r="F914" s="55"/>
      <c r="G914" s="1"/>
      <c r="H914" s="2"/>
      <c r="I914" s="1"/>
      <c r="J914" s="2"/>
      <c r="K914" s="2"/>
      <c r="L914" s="2"/>
      <c r="M914" s="2"/>
      <c r="N914" s="1"/>
      <c r="O914" s="1"/>
      <c r="P914" s="2"/>
      <c r="Q914" s="1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2"/>
      <c r="AN914" s="1"/>
      <c r="AO914" s="1"/>
      <c r="AP914" s="1"/>
      <c r="AQ914" s="1"/>
      <c r="AR914" s="1"/>
      <c r="AS914" s="1"/>
      <c r="AT914" s="1"/>
      <c r="AU914" s="74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</row>
    <row r="915" spans="1:66" ht="17.25" customHeight="1" x14ac:dyDescent="0.3">
      <c r="A915" s="100"/>
      <c r="B915" s="2"/>
      <c r="C915" s="85"/>
      <c r="D915" s="2"/>
      <c r="E915" s="37"/>
      <c r="F915" s="55"/>
      <c r="G915" s="1"/>
      <c r="H915" s="2"/>
      <c r="I915" s="1"/>
      <c r="J915" s="2"/>
      <c r="K915" s="2"/>
      <c r="L915" s="2"/>
      <c r="M915" s="2"/>
      <c r="N915" s="1"/>
      <c r="O915" s="1"/>
      <c r="P915" s="2"/>
      <c r="Q915" s="1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2"/>
      <c r="AN915" s="1"/>
      <c r="AO915" s="1"/>
      <c r="AP915" s="1"/>
      <c r="AQ915" s="1"/>
      <c r="AR915" s="1"/>
      <c r="AS915" s="1"/>
      <c r="AT915" s="1"/>
      <c r="AU915" s="74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</row>
    <row r="916" spans="1:66" ht="17.25" customHeight="1" x14ac:dyDescent="0.3">
      <c r="A916" s="100"/>
      <c r="B916" s="2"/>
      <c r="C916" s="85"/>
      <c r="D916" s="2"/>
      <c r="E916" s="37"/>
      <c r="F916" s="55"/>
      <c r="G916" s="1"/>
      <c r="H916" s="2"/>
      <c r="I916" s="1"/>
      <c r="J916" s="2"/>
      <c r="K916" s="2"/>
      <c r="L916" s="2"/>
      <c r="M916" s="2"/>
      <c r="N916" s="1"/>
      <c r="O916" s="1"/>
      <c r="P916" s="2"/>
      <c r="Q916" s="1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2"/>
      <c r="AN916" s="1"/>
      <c r="AO916" s="1"/>
      <c r="AP916" s="1"/>
      <c r="AQ916" s="1"/>
      <c r="AR916" s="1"/>
      <c r="AS916" s="1"/>
      <c r="AT916" s="1"/>
      <c r="AU916" s="74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</row>
    <row r="917" spans="1:66" ht="17.25" customHeight="1" x14ac:dyDescent="0.3">
      <c r="A917" s="100"/>
      <c r="B917" s="2"/>
      <c r="C917" s="85"/>
      <c r="D917" s="2"/>
      <c r="E917" s="37"/>
      <c r="F917" s="55"/>
      <c r="G917" s="1"/>
      <c r="H917" s="2"/>
      <c r="I917" s="1"/>
      <c r="J917" s="2"/>
      <c r="K917" s="2"/>
      <c r="L917" s="2"/>
      <c r="M917" s="2"/>
      <c r="N917" s="1"/>
      <c r="O917" s="1"/>
      <c r="P917" s="2"/>
      <c r="Q917" s="1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2"/>
      <c r="AN917" s="1"/>
      <c r="AO917" s="1"/>
      <c r="AP917" s="1"/>
      <c r="AQ917" s="1"/>
      <c r="AR917" s="1"/>
      <c r="AS917" s="1"/>
      <c r="AT917" s="1"/>
      <c r="AU917" s="74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</row>
    <row r="918" spans="1:66" ht="17.25" customHeight="1" x14ac:dyDescent="0.3">
      <c r="A918" s="100"/>
      <c r="B918" s="2"/>
      <c r="C918" s="85"/>
      <c r="D918" s="2"/>
      <c r="E918" s="37"/>
      <c r="F918" s="55"/>
      <c r="G918" s="1"/>
      <c r="H918" s="2"/>
      <c r="I918" s="1"/>
      <c r="J918" s="2"/>
      <c r="K918" s="2"/>
      <c r="L918" s="2"/>
      <c r="M918" s="2"/>
      <c r="N918" s="1"/>
      <c r="O918" s="1"/>
      <c r="P918" s="2"/>
      <c r="Q918" s="1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2"/>
      <c r="AN918" s="1"/>
      <c r="AO918" s="1"/>
      <c r="AP918" s="1"/>
      <c r="AQ918" s="1"/>
      <c r="AR918" s="1"/>
      <c r="AS918" s="1"/>
      <c r="AT918" s="1"/>
      <c r="AU918" s="74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</row>
    <row r="919" spans="1:66" ht="17.25" customHeight="1" x14ac:dyDescent="0.3">
      <c r="A919" s="100"/>
      <c r="B919" s="2"/>
      <c r="C919" s="85"/>
      <c r="D919" s="2"/>
      <c r="E919" s="37"/>
      <c r="F919" s="55"/>
      <c r="G919" s="1"/>
      <c r="H919" s="2"/>
      <c r="I919" s="1"/>
      <c r="J919" s="2"/>
      <c r="K919" s="2"/>
      <c r="L919" s="2"/>
      <c r="M919" s="2"/>
      <c r="N919" s="1"/>
      <c r="O919" s="1"/>
      <c r="P919" s="2"/>
      <c r="Q919" s="1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2"/>
      <c r="AN919" s="1"/>
      <c r="AO919" s="1"/>
      <c r="AP919" s="1"/>
      <c r="AQ919" s="1"/>
      <c r="AR919" s="1"/>
      <c r="AS919" s="1"/>
      <c r="AT919" s="1"/>
      <c r="AU919" s="74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</row>
    <row r="920" spans="1:66" ht="17.25" customHeight="1" x14ac:dyDescent="0.3">
      <c r="A920" s="100"/>
      <c r="B920" s="2"/>
      <c r="C920" s="85"/>
      <c r="D920" s="2"/>
      <c r="E920" s="37"/>
      <c r="F920" s="55"/>
      <c r="G920" s="1"/>
      <c r="H920" s="2"/>
      <c r="I920" s="1"/>
      <c r="J920" s="2"/>
      <c r="K920" s="2"/>
      <c r="L920" s="2"/>
      <c r="M920" s="2"/>
      <c r="N920" s="1"/>
      <c r="O920" s="1"/>
      <c r="P920" s="2"/>
      <c r="Q920" s="1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2"/>
      <c r="AN920" s="1"/>
      <c r="AO920" s="1"/>
      <c r="AP920" s="1"/>
      <c r="AQ920" s="1"/>
      <c r="AR920" s="1"/>
      <c r="AS920" s="1"/>
      <c r="AT920" s="1"/>
      <c r="AU920" s="74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</row>
    <row r="921" spans="1:66" ht="17.25" customHeight="1" x14ac:dyDescent="0.3">
      <c r="A921" s="100"/>
      <c r="B921" s="2"/>
      <c r="C921" s="85"/>
      <c r="D921" s="2"/>
      <c r="E921" s="37"/>
      <c r="F921" s="55"/>
      <c r="G921" s="1"/>
      <c r="H921" s="2"/>
      <c r="I921" s="1"/>
      <c r="J921" s="2"/>
      <c r="K921" s="2"/>
      <c r="L921" s="2"/>
      <c r="M921" s="2"/>
      <c r="N921" s="1"/>
      <c r="O921" s="1"/>
      <c r="P921" s="2"/>
      <c r="Q921" s="1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2"/>
      <c r="AN921" s="1"/>
      <c r="AO921" s="1"/>
      <c r="AP921" s="1"/>
      <c r="AQ921" s="1"/>
      <c r="AR921" s="1"/>
      <c r="AS921" s="1"/>
      <c r="AT921" s="1"/>
      <c r="AU921" s="74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</row>
    <row r="922" spans="1:66" ht="17.25" customHeight="1" x14ac:dyDescent="0.3">
      <c r="A922" s="100"/>
      <c r="B922" s="2"/>
      <c r="C922" s="85"/>
      <c r="D922" s="2"/>
      <c r="E922" s="37"/>
      <c r="F922" s="55"/>
      <c r="G922" s="1"/>
      <c r="H922" s="2"/>
      <c r="I922" s="1"/>
      <c r="J922" s="2"/>
      <c r="K922" s="2"/>
      <c r="L922" s="2"/>
      <c r="M922" s="2"/>
      <c r="N922" s="1"/>
      <c r="O922" s="1"/>
      <c r="P922" s="2"/>
      <c r="Q922" s="1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2"/>
      <c r="AN922" s="1"/>
      <c r="AO922" s="1"/>
      <c r="AP922" s="1"/>
      <c r="AQ922" s="1"/>
      <c r="AR922" s="1"/>
      <c r="AS922" s="1"/>
      <c r="AT922" s="1"/>
      <c r="AU922" s="74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</row>
    <row r="923" spans="1:66" ht="17.25" customHeight="1" x14ac:dyDescent="0.3">
      <c r="A923" s="100"/>
      <c r="B923" s="2"/>
      <c r="C923" s="85"/>
      <c r="D923" s="2"/>
      <c r="E923" s="37"/>
      <c r="F923" s="55"/>
      <c r="G923" s="1"/>
      <c r="H923" s="2"/>
      <c r="I923" s="1"/>
      <c r="J923" s="2"/>
      <c r="K923" s="2"/>
      <c r="L923" s="2"/>
      <c r="M923" s="2"/>
      <c r="N923" s="1"/>
      <c r="O923" s="1"/>
      <c r="P923" s="2"/>
      <c r="Q923" s="1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2"/>
      <c r="AN923" s="1"/>
      <c r="AO923" s="1"/>
      <c r="AP923" s="1"/>
      <c r="AQ923" s="1"/>
      <c r="AR923" s="1"/>
      <c r="AS923" s="1"/>
      <c r="AT923" s="1"/>
      <c r="AU923" s="74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</row>
    <row r="924" spans="1:66" ht="17.25" customHeight="1" x14ac:dyDescent="0.3">
      <c r="A924" s="100"/>
      <c r="B924" s="2"/>
      <c r="C924" s="85"/>
      <c r="D924" s="2"/>
      <c r="E924" s="37"/>
      <c r="F924" s="55"/>
      <c r="G924" s="1"/>
      <c r="H924" s="2"/>
      <c r="I924" s="1"/>
      <c r="J924" s="2"/>
      <c r="K924" s="2"/>
      <c r="L924" s="2"/>
      <c r="M924" s="2"/>
      <c r="N924" s="1"/>
      <c r="O924" s="1"/>
      <c r="P924" s="2"/>
      <c r="Q924" s="1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2"/>
      <c r="AN924" s="1"/>
      <c r="AO924" s="1"/>
      <c r="AP924" s="1"/>
      <c r="AQ924" s="1"/>
      <c r="AR924" s="1"/>
      <c r="AS924" s="1"/>
      <c r="AT924" s="1"/>
      <c r="AU924" s="74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</row>
    <row r="925" spans="1:66" ht="17.25" customHeight="1" x14ac:dyDescent="0.3">
      <c r="A925" s="100"/>
      <c r="B925" s="2"/>
      <c r="C925" s="85"/>
      <c r="D925" s="2"/>
      <c r="E925" s="37"/>
      <c r="F925" s="55"/>
      <c r="G925" s="1"/>
      <c r="H925" s="2"/>
      <c r="I925" s="1"/>
      <c r="J925" s="2"/>
      <c r="K925" s="2"/>
      <c r="L925" s="2"/>
      <c r="M925" s="2"/>
      <c r="N925" s="1"/>
      <c r="O925" s="1"/>
      <c r="P925" s="2"/>
      <c r="Q925" s="1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2"/>
      <c r="AN925" s="1"/>
      <c r="AO925" s="1"/>
      <c r="AP925" s="1"/>
      <c r="AQ925" s="1"/>
      <c r="AR925" s="1"/>
      <c r="AS925" s="1"/>
      <c r="AT925" s="1"/>
      <c r="AU925" s="74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</row>
    <row r="926" spans="1:66" ht="17.25" customHeight="1" x14ac:dyDescent="0.3">
      <c r="A926" s="100"/>
      <c r="B926" s="2"/>
      <c r="C926" s="85"/>
      <c r="D926" s="2"/>
      <c r="E926" s="37"/>
      <c r="F926" s="55"/>
      <c r="G926" s="1"/>
      <c r="H926" s="2"/>
      <c r="I926" s="1"/>
      <c r="J926" s="2"/>
      <c r="K926" s="2"/>
      <c r="L926" s="2"/>
      <c r="M926" s="2"/>
      <c r="N926" s="1"/>
      <c r="O926" s="1"/>
      <c r="P926" s="2"/>
      <c r="Q926" s="1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2"/>
      <c r="AN926" s="1"/>
      <c r="AO926" s="1"/>
      <c r="AP926" s="1"/>
      <c r="AQ926" s="1"/>
      <c r="AR926" s="1"/>
      <c r="AS926" s="1"/>
      <c r="AT926" s="1"/>
      <c r="AU926" s="74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</row>
    <row r="927" spans="1:66" ht="17.25" customHeight="1" x14ac:dyDescent="0.3">
      <c r="A927" s="100"/>
      <c r="B927" s="2"/>
      <c r="C927" s="85"/>
      <c r="D927" s="2"/>
      <c r="E927" s="37"/>
      <c r="F927" s="55"/>
      <c r="G927" s="1"/>
      <c r="H927" s="2"/>
      <c r="I927" s="1"/>
      <c r="J927" s="2"/>
      <c r="K927" s="2"/>
      <c r="L927" s="2"/>
      <c r="M927" s="2"/>
      <c r="N927" s="1"/>
      <c r="O927" s="1"/>
      <c r="P927" s="2"/>
      <c r="Q927" s="1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2"/>
      <c r="AN927" s="1"/>
      <c r="AO927" s="1"/>
      <c r="AP927" s="1"/>
      <c r="AQ927" s="1"/>
      <c r="AR927" s="1"/>
      <c r="AS927" s="1"/>
      <c r="AT927" s="1"/>
      <c r="AU927" s="74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</row>
    <row r="928" spans="1:66" ht="17.25" customHeight="1" x14ac:dyDescent="0.3">
      <c r="A928" s="100"/>
      <c r="B928" s="2"/>
      <c r="C928" s="85"/>
      <c r="D928" s="2"/>
      <c r="E928" s="37"/>
      <c r="F928" s="55"/>
      <c r="G928" s="1"/>
      <c r="H928" s="2"/>
      <c r="I928" s="1"/>
      <c r="J928" s="2"/>
      <c r="K928" s="2"/>
      <c r="L928" s="2"/>
      <c r="M928" s="2"/>
      <c r="N928" s="1"/>
      <c r="O928" s="1"/>
      <c r="P928" s="2"/>
      <c r="Q928" s="1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2"/>
      <c r="AN928" s="1"/>
      <c r="AO928" s="1"/>
      <c r="AP928" s="1"/>
      <c r="AQ928" s="1"/>
      <c r="AR928" s="1"/>
      <c r="AS928" s="1"/>
      <c r="AT928" s="1"/>
      <c r="AU928" s="74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</row>
    <row r="929" spans="1:66" ht="17.25" customHeight="1" x14ac:dyDescent="0.3">
      <c r="A929" s="100"/>
      <c r="B929" s="2"/>
      <c r="C929" s="85"/>
      <c r="D929" s="2"/>
      <c r="E929" s="37"/>
      <c r="F929" s="55"/>
      <c r="G929" s="1"/>
      <c r="H929" s="2"/>
      <c r="I929" s="1"/>
      <c r="J929" s="2"/>
      <c r="K929" s="2"/>
      <c r="L929" s="2"/>
      <c r="M929" s="2"/>
      <c r="N929" s="1"/>
      <c r="O929" s="1"/>
      <c r="P929" s="2"/>
      <c r="Q929" s="1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2"/>
      <c r="AN929" s="1"/>
      <c r="AO929" s="1"/>
      <c r="AP929" s="1"/>
      <c r="AQ929" s="1"/>
      <c r="AR929" s="1"/>
      <c r="AS929" s="1"/>
      <c r="AT929" s="1"/>
      <c r="AU929" s="74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</row>
    <row r="930" spans="1:66" ht="17.25" customHeight="1" x14ac:dyDescent="0.3">
      <c r="A930" s="100"/>
      <c r="B930" s="2"/>
      <c r="C930" s="85"/>
      <c r="D930" s="2"/>
      <c r="E930" s="37"/>
      <c r="F930" s="55"/>
      <c r="G930" s="1"/>
      <c r="H930" s="2"/>
      <c r="I930" s="1"/>
      <c r="J930" s="2"/>
      <c r="K930" s="2"/>
      <c r="L930" s="2"/>
      <c r="M930" s="2"/>
      <c r="N930" s="1"/>
      <c r="O930" s="1"/>
      <c r="P930" s="2"/>
      <c r="Q930" s="1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2"/>
      <c r="AN930" s="1"/>
      <c r="AO930" s="1"/>
      <c r="AP930" s="1"/>
      <c r="AQ930" s="1"/>
      <c r="AR930" s="1"/>
      <c r="AS930" s="1"/>
      <c r="AT930" s="1"/>
      <c r="AU930" s="74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</row>
    <row r="931" spans="1:66" ht="17.25" customHeight="1" x14ac:dyDescent="0.3">
      <c r="A931" s="100"/>
      <c r="B931" s="2"/>
      <c r="C931" s="85"/>
      <c r="D931" s="2"/>
      <c r="E931" s="37"/>
      <c r="F931" s="55"/>
      <c r="G931" s="1"/>
      <c r="H931" s="2"/>
      <c r="I931" s="1"/>
      <c r="J931" s="2"/>
      <c r="K931" s="2"/>
      <c r="L931" s="2"/>
      <c r="M931" s="2"/>
      <c r="N931" s="1"/>
      <c r="O931" s="1"/>
      <c r="P931" s="2"/>
      <c r="Q931" s="1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2"/>
      <c r="AN931" s="1"/>
      <c r="AO931" s="1"/>
      <c r="AP931" s="1"/>
      <c r="AQ931" s="1"/>
      <c r="AR931" s="1"/>
      <c r="AS931" s="1"/>
      <c r="AT931" s="1"/>
      <c r="AU931" s="74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</row>
    <row r="932" spans="1:66" ht="17.25" customHeight="1" x14ac:dyDescent="0.3">
      <c r="A932" s="100"/>
      <c r="B932" s="2"/>
      <c r="C932" s="85"/>
      <c r="D932" s="2"/>
      <c r="E932" s="37"/>
      <c r="F932" s="55"/>
      <c r="G932" s="1"/>
      <c r="H932" s="2"/>
      <c r="I932" s="1"/>
      <c r="J932" s="2"/>
      <c r="K932" s="2"/>
      <c r="L932" s="2"/>
      <c r="M932" s="2"/>
      <c r="N932" s="1"/>
      <c r="O932" s="1"/>
      <c r="P932" s="2"/>
      <c r="Q932" s="1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2"/>
      <c r="AN932" s="1"/>
      <c r="AO932" s="1"/>
      <c r="AP932" s="1"/>
      <c r="AQ932" s="1"/>
      <c r="AR932" s="1"/>
      <c r="AS932" s="1"/>
      <c r="AT932" s="1"/>
      <c r="AU932" s="74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</row>
    <row r="933" spans="1:66" ht="17.25" customHeight="1" x14ac:dyDescent="0.3">
      <c r="A933" s="100"/>
      <c r="B933" s="2"/>
      <c r="C933" s="85"/>
      <c r="D933" s="2"/>
      <c r="E933" s="37"/>
      <c r="F933" s="55"/>
      <c r="G933" s="1"/>
      <c r="H933" s="2"/>
      <c r="I933" s="1"/>
      <c r="J933" s="2"/>
      <c r="K933" s="2"/>
      <c r="L933" s="2"/>
      <c r="M933" s="2"/>
      <c r="N933" s="1"/>
      <c r="O933" s="1"/>
      <c r="P933" s="2"/>
      <c r="Q933" s="1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2"/>
      <c r="AN933" s="1"/>
      <c r="AO933" s="1"/>
      <c r="AP933" s="1"/>
      <c r="AQ933" s="1"/>
      <c r="AR933" s="1"/>
      <c r="AS933" s="1"/>
      <c r="AT933" s="1"/>
      <c r="AU933" s="74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</row>
    <row r="934" spans="1:66" ht="17.25" customHeight="1" x14ac:dyDescent="0.3">
      <c r="A934" s="100"/>
      <c r="B934" s="2"/>
      <c r="C934" s="85"/>
      <c r="D934" s="2"/>
      <c r="E934" s="37"/>
      <c r="F934" s="55"/>
      <c r="G934" s="1"/>
      <c r="H934" s="2"/>
      <c r="I934" s="1"/>
      <c r="J934" s="2"/>
      <c r="K934" s="2"/>
      <c r="L934" s="2"/>
      <c r="M934" s="2"/>
      <c r="N934" s="1"/>
      <c r="O934" s="1"/>
      <c r="P934" s="2"/>
      <c r="Q934" s="1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2"/>
      <c r="AN934" s="1"/>
      <c r="AO934" s="1"/>
      <c r="AP934" s="1"/>
      <c r="AQ934" s="1"/>
      <c r="AR934" s="1"/>
      <c r="AS934" s="1"/>
      <c r="AT934" s="1"/>
      <c r="AU934" s="74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</row>
    <row r="935" spans="1:66" ht="17.25" customHeight="1" x14ac:dyDescent="0.3">
      <c r="A935" s="100"/>
      <c r="B935" s="2"/>
      <c r="C935" s="85"/>
      <c r="D935" s="2"/>
      <c r="E935" s="37"/>
      <c r="F935" s="55"/>
      <c r="G935" s="1"/>
      <c r="H935" s="2"/>
      <c r="I935" s="1"/>
      <c r="J935" s="2"/>
      <c r="K935" s="2"/>
      <c r="L935" s="2"/>
      <c r="M935" s="2"/>
      <c r="N935" s="1"/>
      <c r="O935" s="1"/>
      <c r="P935" s="2"/>
      <c r="Q935" s="1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2"/>
      <c r="AN935" s="1"/>
      <c r="AO935" s="1"/>
      <c r="AP935" s="1"/>
      <c r="AQ935" s="1"/>
      <c r="AR935" s="1"/>
      <c r="AS935" s="1"/>
      <c r="AT935" s="1"/>
      <c r="AU935" s="74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</row>
    <row r="936" spans="1:66" ht="17.25" customHeight="1" x14ac:dyDescent="0.3">
      <c r="A936" s="100"/>
      <c r="B936" s="2"/>
      <c r="C936" s="85"/>
      <c r="D936" s="2"/>
      <c r="E936" s="37"/>
      <c r="F936" s="55"/>
      <c r="G936" s="1"/>
      <c r="H936" s="2"/>
      <c r="I936" s="1"/>
      <c r="J936" s="2"/>
      <c r="K936" s="2"/>
      <c r="L936" s="2"/>
      <c r="M936" s="2"/>
      <c r="N936" s="1"/>
      <c r="O936" s="1"/>
      <c r="P936" s="2"/>
      <c r="Q936" s="1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2"/>
      <c r="AN936" s="1"/>
      <c r="AO936" s="1"/>
      <c r="AP936" s="1"/>
      <c r="AQ936" s="1"/>
      <c r="AR936" s="1"/>
      <c r="AS936" s="1"/>
      <c r="AT936" s="1"/>
      <c r="AU936" s="74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</row>
    <row r="937" spans="1:66" ht="17.25" customHeight="1" x14ac:dyDescent="0.3">
      <c r="A937" s="100"/>
      <c r="B937" s="2"/>
      <c r="C937" s="85"/>
      <c r="D937" s="2"/>
      <c r="E937" s="37"/>
      <c r="F937" s="55"/>
      <c r="G937" s="1"/>
      <c r="H937" s="2"/>
      <c r="I937" s="1"/>
      <c r="J937" s="2"/>
      <c r="K937" s="2"/>
      <c r="L937" s="2"/>
      <c r="M937" s="2"/>
      <c r="N937" s="1"/>
      <c r="O937" s="1"/>
      <c r="P937" s="2"/>
      <c r="Q937" s="1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2"/>
      <c r="AN937" s="1"/>
      <c r="AO937" s="1"/>
      <c r="AP937" s="1"/>
      <c r="AQ937" s="1"/>
      <c r="AR937" s="1"/>
      <c r="AS937" s="1"/>
      <c r="AT937" s="1"/>
      <c r="AU937" s="74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</row>
    <row r="938" spans="1:66" ht="17.25" customHeight="1" x14ac:dyDescent="0.3">
      <c r="A938" s="100"/>
      <c r="B938" s="2"/>
      <c r="C938" s="85"/>
      <c r="D938" s="2"/>
      <c r="E938" s="37"/>
      <c r="F938" s="55"/>
      <c r="G938" s="1"/>
      <c r="H938" s="2"/>
      <c r="I938" s="1"/>
      <c r="J938" s="2"/>
      <c r="K938" s="2"/>
      <c r="L938" s="2"/>
      <c r="M938" s="2"/>
      <c r="N938" s="1"/>
      <c r="O938" s="1"/>
      <c r="P938" s="2"/>
      <c r="Q938" s="1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2"/>
      <c r="AN938" s="1"/>
      <c r="AO938" s="1"/>
      <c r="AP938" s="1"/>
      <c r="AQ938" s="1"/>
      <c r="AR938" s="1"/>
      <c r="AS938" s="1"/>
      <c r="AT938" s="1"/>
      <c r="AU938" s="74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</row>
    <row r="939" spans="1:66" ht="17.25" customHeight="1" x14ac:dyDescent="0.3">
      <c r="A939" s="100"/>
      <c r="B939" s="2"/>
      <c r="C939" s="85"/>
      <c r="D939" s="2"/>
      <c r="E939" s="37"/>
      <c r="F939" s="55"/>
      <c r="G939" s="1"/>
      <c r="H939" s="2"/>
      <c r="I939" s="1"/>
      <c r="J939" s="2"/>
      <c r="K939" s="2"/>
      <c r="L939" s="2"/>
      <c r="M939" s="2"/>
      <c r="N939" s="1"/>
      <c r="O939" s="1"/>
      <c r="P939" s="2"/>
      <c r="Q939" s="1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2"/>
      <c r="AN939" s="1"/>
      <c r="AO939" s="1"/>
      <c r="AP939" s="1"/>
      <c r="AQ939" s="1"/>
      <c r="AR939" s="1"/>
      <c r="AS939" s="1"/>
      <c r="AT939" s="1"/>
      <c r="AU939" s="74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</row>
    <row r="940" spans="1:66" ht="17.25" customHeight="1" x14ac:dyDescent="0.3">
      <c r="A940" s="100"/>
      <c r="B940" s="2"/>
      <c r="C940" s="85"/>
      <c r="D940" s="2"/>
      <c r="E940" s="37"/>
      <c r="F940" s="55"/>
      <c r="G940" s="1"/>
      <c r="H940" s="2"/>
      <c r="I940" s="1"/>
      <c r="J940" s="2"/>
      <c r="K940" s="2"/>
      <c r="L940" s="2"/>
      <c r="M940" s="2"/>
      <c r="N940" s="1"/>
      <c r="O940" s="1"/>
      <c r="P940" s="2"/>
      <c r="Q940" s="1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2"/>
      <c r="AN940" s="1"/>
      <c r="AO940" s="1"/>
      <c r="AP940" s="1"/>
      <c r="AQ940" s="1"/>
      <c r="AR940" s="1"/>
      <c r="AS940" s="1"/>
      <c r="AT940" s="1"/>
      <c r="AU940" s="74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</row>
    <row r="941" spans="1:66" ht="17.25" customHeight="1" x14ac:dyDescent="0.3">
      <c r="A941" s="100"/>
      <c r="B941" s="2"/>
      <c r="C941" s="85"/>
      <c r="D941" s="2"/>
      <c r="E941" s="37"/>
      <c r="F941" s="55"/>
      <c r="G941" s="1"/>
      <c r="H941" s="2"/>
      <c r="I941" s="1"/>
      <c r="J941" s="2"/>
      <c r="K941" s="2"/>
      <c r="L941" s="2"/>
      <c r="M941" s="2"/>
      <c r="N941" s="1"/>
      <c r="O941" s="1"/>
      <c r="P941" s="2"/>
      <c r="Q941" s="1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2"/>
      <c r="AN941" s="1"/>
      <c r="AO941" s="1"/>
      <c r="AP941" s="1"/>
      <c r="AQ941" s="1"/>
      <c r="AR941" s="1"/>
      <c r="AS941" s="1"/>
      <c r="AT941" s="1"/>
      <c r="AU941" s="74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</row>
    <row r="942" spans="1:66" ht="17.25" customHeight="1" x14ac:dyDescent="0.3">
      <c r="A942" s="100"/>
      <c r="B942" s="2"/>
      <c r="C942" s="85"/>
      <c r="D942" s="2"/>
      <c r="E942" s="37"/>
      <c r="F942" s="55"/>
      <c r="G942" s="1"/>
      <c r="H942" s="2"/>
      <c r="I942" s="1"/>
      <c r="J942" s="2"/>
      <c r="K942" s="2"/>
      <c r="L942" s="2"/>
      <c r="M942" s="2"/>
      <c r="N942" s="1"/>
      <c r="O942" s="1"/>
      <c r="P942" s="2"/>
      <c r="Q942" s="1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2"/>
      <c r="AN942" s="1"/>
      <c r="AO942" s="1"/>
      <c r="AP942" s="1"/>
      <c r="AQ942" s="1"/>
      <c r="AR942" s="1"/>
      <c r="AS942" s="1"/>
      <c r="AT942" s="1"/>
      <c r="AU942" s="74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</row>
    <row r="943" spans="1:66" ht="17.25" customHeight="1" x14ac:dyDescent="0.3">
      <c r="A943" s="100"/>
      <c r="B943" s="2"/>
      <c r="C943" s="85"/>
      <c r="D943" s="2"/>
      <c r="E943" s="37"/>
      <c r="F943" s="55"/>
      <c r="G943" s="1"/>
      <c r="H943" s="2"/>
      <c r="I943" s="1"/>
      <c r="J943" s="2"/>
      <c r="K943" s="2"/>
      <c r="L943" s="2"/>
      <c r="M943" s="2"/>
      <c r="N943" s="1"/>
      <c r="O943" s="1"/>
      <c r="P943" s="2"/>
      <c r="Q943" s="1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2"/>
      <c r="AN943" s="1"/>
      <c r="AO943" s="1"/>
      <c r="AP943" s="1"/>
      <c r="AQ943" s="1"/>
      <c r="AR943" s="1"/>
      <c r="AS943" s="1"/>
      <c r="AT943" s="1"/>
      <c r="AU943" s="74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</row>
    <row r="944" spans="1:66" ht="17.25" customHeight="1" x14ac:dyDescent="0.3">
      <c r="A944" s="100"/>
      <c r="B944" s="2"/>
      <c r="C944" s="85"/>
      <c r="D944" s="2"/>
      <c r="E944" s="37"/>
      <c r="F944" s="55"/>
      <c r="G944" s="1"/>
      <c r="H944" s="2"/>
      <c r="I944" s="1"/>
      <c r="J944" s="2"/>
      <c r="K944" s="2"/>
      <c r="L944" s="2"/>
      <c r="M944" s="2"/>
      <c r="N944" s="1"/>
      <c r="O944" s="1"/>
      <c r="P944" s="2"/>
      <c r="Q944" s="1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2"/>
      <c r="AN944" s="1"/>
      <c r="AO944" s="1"/>
      <c r="AP944" s="1"/>
      <c r="AQ944" s="1"/>
      <c r="AR944" s="1"/>
      <c r="AS944" s="1"/>
      <c r="AT944" s="1"/>
      <c r="AU944" s="74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</row>
    <row r="945" spans="1:66" ht="17.25" customHeight="1" x14ac:dyDescent="0.3">
      <c r="A945" s="100"/>
      <c r="B945" s="2"/>
      <c r="C945" s="85"/>
      <c r="D945" s="2"/>
      <c r="E945" s="37"/>
      <c r="F945" s="55"/>
      <c r="G945" s="1"/>
      <c r="H945" s="2"/>
      <c r="I945" s="1"/>
      <c r="J945" s="2"/>
      <c r="K945" s="2"/>
      <c r="L945" s="2"/>
      <c r="M945" s="2"/>
      <c r="N945" s="1"/>
      <c r="O945" s="1"/>
      <c r="P945" s="2"/>
      <c r="Q945" s="1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2"/>
      <c r="AN945" s="1"/>
      <c r="AO945" s="1"/>
      <c r="AP945" s="1"/>
      <c r="AQ945" s="1"/>
      <c r="AR945" s="1"/>
      <c r="AS945" s="1"/>
      <c r="AT945" s="1"/>
      <c r="AU945" s="74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</row>
    <row r="946" spans="1:66" ht="17.25" customHeight="1" x14ac:dyDescent="0.3">
      <c r="A946" s="100"/>
      <c r="B946" s="2"/>
      <c r="C946" s="85"/>
      <c r="D946" s="2"/>
      <c r="E946" s="37"/>
      <c r="F946" s="55"/>
      <c r="G946" s="1"/>
      <c r="H946" s="2"/>
      <c r="I946" s="1"/>
      <c r="J946" s="2"/>
      <c r="K946" s="2"/>
      <c r="L946" s="2"/>
      <c r="M946" s="2"/>
      <c r="N946" s="1"/>
      <c r="O946" s="1"/>
      <c r="P946" s="2"/>
      <c r="Q946" s="1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2"/>
      <c r="AN946" s="1"/>
      <c r="AO946" s="1"/>
      <c r="AP946" s="1"/>
      <c r="AQ946" s="1"/>
      <c r="AR946" s="1"/>
      <c r="AS946" s="1"/>
      <c r="AT946" s="1"/>
      <c r="AU946" s="74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</row>
    <row r="947" spans="1:66" ht="17.25" customHeight="1" x14ac:dyDescent="0.3">
      <c r="A947" s="100"/>
      <c r="B947" s="2"/>
      <c r="C947" s="85"/>
      <c r="D947" s="2"/>
      <c r="E947" s="37"/>
      <c r="F947" s="55"/>
      <c r="G947" s="1"/>
      <c r="H947" s="2"/>
      <c r="I947" s="1"/>
      <c r="J947" s="2"/>
      <c r="K947" s="2"/>
      <c r="L947" s="2"/>
      <c r="M947" s="2"/>
      <c r="N947" s="1"/>
      <c r="O947" s="1"/>
      <c r="P947" s="2"/>
      <c r="Q947" s="1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2"/>
      <c r="AN947" s="1"/>
      <c r="AO947" s="1"/>
      <c r="AP947" s="1"/>
      <c r="AQ947" s="1"/>
      <c r="AR947" s="1"/>
      <c r="AS947" s="1"/>
      <c r="AT947" s="1"/>
      <c r="AU947" s="74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</row>
    <row r="948" spans="1:66" ht="17.25" customHeight="1" x14ac:dyDescent="0.3">
      <c r="A948" s="100"/>
      <c r="B948" s="2"/>
      <c r="C948" s="85"/>
      <c r="D948" s="2"/>
      <c r="E948" s="37"/>
      <c r="F948" s="55"/>
      <c r="G948" s="1"/>
      <c r="H948" s="2"/>
      <c r="I948" s="1"/>
      <c r="J948" s="2"/>
      <c r="K948" s="2"/>
      <c r="L948" s="2"/>
      <c r="M948" s="2"/>
      <c r="N948" s="1"/>
      <c r="O948" s="1"/>
      <c r="P948" s="2"/>
      <c r="Q948" s="1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2"/>
      <c r="AN948" s="1"/>
      <c r="AO948" s="1"/>
      <c r="AP948" s="1"/>
      <c r="AQ948" s="1"/>
      <c r="AR948" s="1"/>
      <c r="AS948" s="1"/>
      <c r="AT948" s="1"/>
      <c r="AU948" s="74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</row>
    <row r="949" spans="1:66" ht="17.25" customHeight="1" x14ac:dyDescent="0.3">
      <c r="A949" s="100"/>
      <c r="B949" s="2"/>
      <c r="C949" s="85"/>
      <c r="D949" s="2"/>
      <c r="E949" s="37"/>
      <c r="F949" s="55"/>
      <c r="G949" s="1"/>
      <c r="H949" s="2"/>
      <c r="I949" s="1"/>
      <c r="J949" s="2"/>
      <c r="K949" s="2"/>
      <c r="L949" s="2"/>
      <c r="M949" s="2"/>
      <c r="N949" s="1"/>
      <c r="O949" s="1"/>
      <c r="P949" s="2"/>
      <c r="Q949" s="1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2"/>
      <c r="AN949" s="1"/>
      <c r="AO949" s="1"/>
      <c r="AP949" s="1"/>
      <c r="AQ949" s="1"/>
      <c r="AR949" s="1"/>
      <c r="AS949" s="1"/>
      <c r="AT949" s="1"/>
      <c r="AU949" s="74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</row>
    <row r="950" spans="1:66" ht="17.25" customHeight="1" x14ac:dyDescent="0.3">
      <c r="A950" s="100"/>
      <c r="B950" s="2"/>
      <c r="C950" s="85"/>
      <c r="D950" s="2"/>
      <c r="E950" s="37"/>
      <c r="F950" s="55"/>
      <c r="G950" s="1"/>
      <c r="H950" s="2"/>
      <c r="I950" s="1"/>
      <c r="J950" s="2"/>
      <c r="K950" s="2"/>
      <c r="L950" s="2"/>
      <c r="M950" s="2"/>
      <c r="N950" s="1"/>
      <c r="O950" s="1"/>
      <c r="P950" s="2"/>
      <c r="Q950" s="1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2"/>
      <c r="AN950" s="1"/>
      <c r="AO950" s="1"/>
      <c r="AP950" s="1"/>
      <c r="AQ950" s="1"/>
      <c r="AR950" s="1"/>
      <c r="AS950" s="1"/>
      <c r="AT950" s="1"/>
      <c r="AU950" s="74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</row>
    <row r="951" spans="1:66" ht="17.25" customHeight="1" x14ac:dyDescent="0.3">
      <c r="A951" s="100"/>
      <c r="B951" s="2"/>
      <c r="C951" s="85"/>
      <c r="D951" s="2"/>
      <c r="E951" s="37"/>
      <c r="F951" s="55"/>
      <c r="G951" s="1"/>
      <c r="H951" s="2"/>
      <c r="I951" s="1"/>
      <c r="J951" s="2"/>
      <c r="K951" s="2"/>
      <c r="L951" s="2"/>
      <c r="M951" s="2"/>
      <c r="N951" s="1"/>
      <c r="O951" s="1"/>
      <c r="P951" s="2"/>
      <c r="Q951" s="1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2"/>
      <c r="AN951" s="1"/>
      <c r="AO951" s="1"/>
      <c r="AP951" s="1"/>
      <c r="AQ951" s="1"/>
      <c r="AR951" s="1"/>
      <c r="AS951" s="1"/>
      <c r="AT951" s="1"/>
      <c r="AU951" s="74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</row>
    <row r="952" spans="1:66" ht="17.25" customHeight="1" x14ac:dyDescent="0.3">
      <c r="A952" s="100"/>
      <c r="B952" s="2"/>
      <c r="C952" s="85"/>
      <c r="D952" s="2"/>
      <c r="E952" s="37"/>
      <c r="F952" s="55"/>
      <c r="G952" s="1"/>
      <c r="H952" s="2"/>
      <c r="I952" s="1"/>
      <c r="J952" s="2"/>
      <c r="K952" s="2"/>
      <c r="L952" s="2"/>
      <c r="M952" s="2"/>
      <c r="N952" s="1"/>
      <c r="O952" s="1"/>
      <c r="P952" s="2"/>
      <c r="Q952" s="1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2"/>
      <c r="AN952" s="1"/>
      <c r="AO952" s="1"/>
      <c r="AP952" s="1"/>
      <c r="AQ952" s="1"/>
      <c r="AR952" s="1"/>
      <c r="AS952" s="1"/>
      <c r="AT952" s="1"/>
      <c r="AU952" s="74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</row>
    <row r="953" spans="1:66" ht="17.25" customHeight="1" x14ac:dyDescent="0.3">
      <c r="A953" s="100"/>
      <c r="B953" s="2"/>
      <c r="C953" s="85"/>
      <c r="D953" s="2"/>
      <c r="E953" s="37"/>
      <c r="F953" s="55"/>
      <c r="G953" s="1"/>
      <c r="H953" s="2"/>
      <c r="I953" s="1"/>
      <c r="J953" s="2"/>
      <c r="K953" s="2"/>
      <c r="L953" s="2"/>
      <c r="M953" s="2"/>
      <c r="N953" s="1"/>
      <c r="O953" s="1"/>
      <c r="P953" s="2"/>
      <c r="Q953" s="1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2"/>
      <c r="AN953" s="1"/>
      <c r="AO953" s="1"/>
      <c r="AP953" s="1"/>
      <c r="AQ953" s="1"/>
      <c r="AR953" s="1"/>
      <c r="AS953" s="1"/>
      <c r="AT953" s="1"/>
      <c r="AU953" s="74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</row>
    <row r="954" spans="1:66" ht="17.25" customHeight="1" x14ac:dyDescent="0.3">
      <c r="A954" s="100"/>
      <c r="B954" s="2"/>
      <c r="C954" s="85"/>
      <c r="D954" s="2"/>
      <c r="E954" s="37"/>
      <c r="F954" s="55"/>
      <c r="G954" s="1"/>
      <c r="H954" s="2"/>
      <c r="I954" s="1"/>
      <c r="J954" s="2"/>
      <c r="K954" s="2"/>
      <c r="L954" s="2"/>
      <c r="M954" s="2"/>
      <c r="N954" s="1"/>
      <c r="O954" s="1"/>
      <c r="P954" s="2"/>
      <c r="Q954" s="1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2"/>
      <c r="AN954" s="1"/>
      <c r="AO954" s="1"/>
      <c r="AP954" s="1"/>
      <c r="AQ954" s="1"/>
      <c r="AR954" s="1"/>
      <c r="AS954" s="1"/>
      <c r="AT954" s="1"/>
      <c r="AU954" s="74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</row>
    <row r="955" spans="1:66" ht="17.25" customHeight="1" x14ac:dyDescent="0.3">
      <c r="A955" s="100"/>
      <c r="B955" s="2"/>
      <c r="C955" s="85"/>
      <c r="D955" s="2"/>
      <c r="E955" s="37"/>
      <c r="F955" s="55"/>
      <c r="G955" s="1"/>
      <c r="H955" s="2"/>
      <c r="I955" s="1"/>
      <c r="J955" s="2"/>
      <c r="K955" s="2"/>
      <c r="L955" s="2"/>
      <c r="M955" s="2"/>
      <c r="N955" s="1"/>
      <c r="O955" s="1"/>
      <c r="P955" s="2"/>
      <c r="Q955" s="1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2"/>
      <c r="AN955" s="1"/>
      <c r="AO955" s="1"/>
      <c r="AP955" s="1"/>
      <c r="AQ955" s="1"/>
      <c r="AR955" s="1"/>
      <c r="AS955" s="1"/>
      <c r="AT955" s="1"/>
      <c r="AU955" s="74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</row>
    <row r="956" spans="1:66" ht="17.25" customHeight="1" x14ac:dyDescent="0.3">
      <c r="A956" s="100"/>
      <c r="B956" s="2"/>
      <c r="C956" s="85"/>
      <c r="D956" s="2"/>
      <c r="E956" s="37"/>
      <c r="F956" s="55"/>
      <c r="G956" s="1"/>
      <c r="H956" s="2"/>
      <c r="I956" s="1"/>
      <c r="J956" s="2"/>
      <c r="K956" s="2"/>
      <c r="L956" s="2"/>
      <c r="M956" s="2"/>
      <c r="N956" s="1"/>
      <c r="O956" s="1"/>
      <c r="P956" s="2"/>
      <c r="Q956" s="1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2"/>
      <c r="AN956" s="1"/>
      <c r="AO956" s="1"/>
      <c r="AP956" s="1"/>
      <c r="AQ956" s="1"/>
      <c r="AR956" s="1"/>
      <c r="AS956" s="1"/>
      <c r="AT956" s="1"/>
      <c r="AU956" s="74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</row>
    <row r="957" spans="1:66" ht="17.25" customHeight="1" x14ac:dyDescent="0.3">
      <c r="A957" s="100"/>
      <c r="B957" s="2"/>
      <c r="C957" s="85"/>
      <c r="D957" s="2"/>
      <c r="E957" s="37"/>
      <c r="F957" s="55"/>
      <c r="G957" s="1"/>
      <c r="H957" s="2"/>
      <c r="I957" s="1"/>
      <c r="J957" s="2"/>
      <c r="K957" s="2"/>
      <c r="L957" s="2"/>
      <c r="M957" s="2"/>
      <c r="N957" s="1"/>
      <c r="O957" s="1"/>
      <c r="P957" s="2"/>
      <c r="Q957" s="1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2"/>
      <c r="AN957" s="1"/>
      <c r="AO957" s="1"/>
      <c r="AP957" s="1"/>
      <c r="AQ957" s="1"/>
      <c r="AR957" s="1"/>
      <c r="AS957" s="1"/>
      <c r="AT957" s="1"/>
      <c r="AU957" s="74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</row>
    <row r="958" spans="1:66" ht="17.25" customHeight="1" x14ac:dyDescent="0.3">
      <c r="A958" s="100"/>
      <c r="B958" s="2"/>
      <c r="C958" s="85"/>
      <c r="D958" s="2"/>
      <c r="E958" s="37"/>
      <c r="F958" s="55"/>
      <c r="G958" s="1"/>
      <c r="H958" s="2"/>
      <c r="I958" s="1"/>
      <c r="J958" s="2"/>
      <c r="K958" s="2"/>
      <c r="L958" s="2"/>
      <c r="M958" s="2"/>
      <c r="N958" s="1"/>
      <c r="O958" s="1"/>
      <c r="P958" s="2"/>
      <c r="Q958" s="1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2"/>
      <c r="AN958" s="1"/>
      <c r="AO958" s="1"/>
      <c r="AP958" s="1"/>
      <c r="AQ958" s="1"/>
      <c r="AR958" s="1"/>
      <c r="AS958" s="1"/>
      <c r="AT958" s="1"/>
      <c r="AU958" s="74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</row>
    <row r="959" spans="1:66" ht="17.25" customHeight="1" x14ac:dyDescent="0.3">
      <c r="A959" s="100"/>
      <c r="B959" s="2"/>
      <c r="C959" s="85"/>
      <c r="D959" s="2"/>
      <c r="E959" s="37"/>
      <c r="F959" s="55"/>
      <c r="G959" s="1"/>
      <c r="H959" s="2"/>
      <c r="I959" s="1"/>
      <c r="J959" s="2"/>
      <c r="K959" s="2"/>
      <c r="L959" s="2"/>
      <c r="M959" s="2"/>
      <c r="N959" s="1"/>
      <c r="O959" s="1"/>
      <c r="P959" s="2"/>
      <c r="Q959" s="1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2"/>
      <c r="AN959" s="1"/>
      <c r="AO959" s="1"/>
      <c r="AP959" s="1"/>
      <c r="AQ959" s="1"/>
      <c r="AR959" s="1"/>
      <c r="AS959" s="1"/>
      <c r="AT959" s="1"/>
      <c r="AU959" s="74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</row>
    <row r="960" spans="1:66" ht="17.25" customHeight="1" x14ac:dyDescent="0.3">
      <c r="A960" s="100"/>
      <c r="B960" s="2"/>
      <c r="C960" s="85"/>
      <c r="D960" s="2"/>
      <c r="E960" s="37"/>
      <c r="F960" s="55"/>
      <c r="G960" s="1"/>
      <c r="H960" s="2"/>
      <c r="I960" s="1"/>
      <c r="J960" s="2"/>
      <c r="K960" s="2"/>
      <c r="L960" s="2"/>
      <c r="M960" s="2"/>
      <c r="N960" s="1"/>
      <c r="O960" s="1"/>
      <c r="P960" s="2"/>
      <c r="Q960" s="1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2"/>
      <c r="AN960" s="1"/>
      <c r="AO960" s="1"/>
      <c r="AP960" s="1"/>
      <c r="AQ960" s="1"/>
      <c r="AR960" s="1"/>
      <c r="AS960" s="1"/>
      <c r="AT960" s="1"/>
      <c r="AU960" s="74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</row>
    <row r="961" spans="1:66" ht="17.25" customHeight="1" x14ac:dyDescent="0.3">
      <c r="A961" s="100"/>
      <c r="B961" s="2"/>
      <c r="C961" s="85"/>
      <c r="D961" s="2"/>
      <c r="E961" s="37"/>
      <c r="F961" s="55"/>
      <c r="G961" s="1"/>
      <c r="H961" s="2"/>
      <c r="I961" s="1"/>
      <c r="J961" s="2"/>
      <c r="K961" s="2"/>
      <c r="L961" s="2"/>
      <c r="M961" s="2"/>
      <c r="N961" s="1"/>
      <c r="O961" s="1"/>
      <c r="P961" s="2"/>
      <c r="Q961" s="1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2"/>
      <c r="AN961" s="1"/>
      <c r="AO961" s="1"/>
      <c r="AP961" s="1"/>
      <c r="AQ961" s="1"/>
      <c r="AR961" s="1"/>
      <c r="AS961" s="1"/>
      <c r="AT961" s="1"/>
      <c r="AU961" s="74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</row>
    <row r="962" spans="1:66" ht="17.25" customHeight="1" x14ac:dyDescent="0.3">
      <c r="A962" s="100"/>
      <c r="B962" s="2"/>
      <c r="C962" s="85"/>
      <c r="D962" s="2"/>
      <c r="E962" s="37"/>
      <c r="F962" s="55"/>
      <c r="G962" s="1"/>
      <c r="H962" s="2"/>
      <c r="I962" s="1"/>
      <c r="J962" s="2"/>
      <c r="K962" s="2"/>
      <c r="L962" s="2"/>
      <c r="M962" s="2"/>
      <c r="N962" s="1"/>
      <c r="O962" s="1"/>
      <c r="P962" s="2"/>
      <c r="Q962" s="1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2"/>
      <c r="AN962" s="1"/>
      <c r="AO962" s="1"/>
      <c r="AP962" s="1"/>
      <c r="AQ962" s="1"/>
      <c r="AR962" s="1"/>
      <c r="AS962" s="1"/>
      <c r="AT962" s="1"/>
      <c r="AU962" s="74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</row>
    <row r="963" spans="1:66" ht="17.25" customHeight="1" x14ac:dyDescent="0.3">
      <c r="A963" s="100"/>
      <c r="B963" s="2"/>
      <c r="C963" s="85"/>
      <c r="D963" s="2"/>
      <c r="E963" s="37"/>
      <c r="F963" s="55"/>
      <c r="G963" s="1"/>
      <c r="H963" s="2"/>
      <c r="I963" s="1"/>
      <c r="J963" s="2"/>
      <c r="K963" s="2"/>
      <c r="L963" s="2"/>
      <c r="M963" s="2"/>
      <c r="N963" s="1"/>
      <c r="O963" s="1"/>
      <c r="P963" s="2"/>
      <c r="Q963" s="1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2"/>
      <c r="AN963" s="1"/>
      <c r="AO963" s="1"/>
      <c r="AP963" s="1"/>
      <c r="AQ963" s="1"/>
      <c r="AR963" s="1"/>
      <c r="AS963" s="1"/>
      <c r="AT963" s="1"/>
      <c r="AU963" s="74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</row>
    <row r="964" spans="1:66" ht="17.25" customHeight="1" x14ac:dyDescent="0.3">
      <c r="A964" s="100"/>
      <c r="B964" s="2"/>
      <c r="C964" s="85"/>
      <c r="D964" s="2"/>
      <c r="E964" s="37"/>
      <c r="F964" s="55"/>
      <c r="G964" s="1"/>
      <c r="H964" s="2"/>
      <c r="I964" s="1"/>
      <c r="J964" s="2"/>
      <c r="K964" s="2"/>
      <c r="L964" s="2"/>
      <c r="M964" s="2"/>
      <c r="N964" s="1"/>
      <c r="O964" s="1"/>
      <c r="P964" s="2"/>
      <c r="Q964" s="1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2"/>
      <c r="AN964" s="1"/>
      <c r="AO964" s="1"/>
      <c r="AP964" s="1"/>
      <c r="AQ964" s="1"/>
      <c r="AR964" s="1"/>
      <c r="AS964" s="1"/>
      <c r="AT964" s="1"/>
      <c r="AU964" s="74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</row>
    <row r="965" spans="1:66" ht="17.25" customHeight="1" x14ac:dyDescent="0.3">
      <c r="A965" s="100"/>
      <c r="B965" s="2"/>
      <c r="C965" s="85"/>
      <c r="D965" s="2"/>
      <c r="E965" s="37"/>
      <c r="F965" s="55"/>
      <c r="G965" s="1"/>
      <c r="H965" s="2"/>
      <c r="I965" s="1"/>
      <c r="J965" s="2"/>
      <c r="K965" s="2"/>
      <c r="L965" s="2"/>
      <c r="M965" s="2"/>
      <c r="N965" s="1"/>
      <c r="O965" s="1"/>
      <c r="P965" s="2"/>
      <c r="Q965" s="1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2"/>
      <c r="AN965" s="1"/>
      <c r="AO965" s="1"/>
      <c r="AP965" s="1"/>
      <c r="AQ965" s="1"/>
      <c r="AR965" s="1"/>
      <c r="AS965" s="1"/>
      <c r="AT965" s="1"/>
      <c r="AU965" s="74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</row>
    <row r="966" spans="1:66" ht="17.25" customHeight="1" x14ac:dyDescent="0.3">
      <c r="A966" s="100"/>
      <c r="B966" s="2"/>
      <c r="C966" s="85"/>
      <c r="D966" s="2"/>
      <c r="E966" s="37"/>
      <c r="F966" s="55"/>
      <c r="G966" s="1"/>
      <c r="H966" s="2"/>
      <c r="I966" s="1"/>
      <c r="J966" s="2"/>
      <c r="K966" s="2"/>
      <c r="L966" s="2"/>
      <c r="M966" s="2"/>
      <c r="N966" s="1"/>
      <c r="O966" s="1"/>
      <c r="P966" s="2"/>
      <c r="Q966" s="1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2"/>
      <c r="AN966" s="1"/>
      <c r="AO966" s="1"/>
      <c r="AP966" s="1"/>
      <c r="AQ966" s="1"/>
      <c r="AR966" s="1"/>
      <c r="AS966" s="1"/>
      <c r="AT966" s="1"/>
      <c r="AU966" s="74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</row>
    <row r="967" spans="1:66" ht="17.25" customHeight="1" x14ac:dyDescent="0.3">
      <c r="A967" s="100"/>
      <c r="B967" s="2"/>
      <c r="C967" s="85"/>
      <c r="D967" s="2"/>
      <c r="E967" s="37"/>
      <c r="F967" s="55"/>
      <c r="G967" s="1"/>
      <c r="H967" s="2"/>
      <c r="I967" s="1"/>
      <c r="J967" s="2"/>
      <c r="K967" s="2"/>
      <c r="L967" s="2"/>
      <c r="M967" s="2"/>
      <c r="N967" s="1"/>
      <c r="O967" s="1"/>
      <c r="P967" s="2"/>
      <c r="Q967" s="1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2"/>
      <c r="AN967" s="1"/>
      <c r="AO967" s="1"/>
      <c r="AP967" s="1"/>
      <c r="AQ967" s="1"/>
      <c r="AR967" s="1"/>
      <c r="AS967" s="1"/>
      <c r="AT967" s="1"/>
      <c r="AU967" s="74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</row>
    <row r="968" spans="1:66" ht="17.25" customHeight="1" x14ac:dyDescent="0.3">
      <c r="A968" s="100"/>
      <c r="B968" s="2"/>
      <c r="C968" s="85"/>
      <c r="D968" s="2"/>
      <c r="E968" s="37"/>
      <c r="F968" s="55"/>
      <c r="G968" s="1"/>
      <c r="H968" s="2"/>
      <c r="I968" s="1"/>
      <c r="J968" s="2"/>
      <c r="K968" s="2"/>
      <c r="L968" s="2"/>
      <c r="M968" s="2"/>
      <c r="N968" s="1"/>
      <c r="O968" s="1"/>
      <c r="P968" s="2"/>
      <c r="Q968" s="1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2"/>
      <c r="AN968" s="1"/>
      <c r="AO968" s="1"/>
      <c r="AP968" s="1"/>
      <c r="AQ968" s="1"/>
      <c r="AR968" s="1"/>
      <c r="AS968" s="1"/>
      <c r="AT968" s="1"/>
      <c r="AU968" s="74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</row>
    <row r="969" spans="1:66" ht="17.25" customHeight="1" x14ac:dyDescent="0.3">
      <c r="A969" s="100"/>
      <c r="B969" s="2"/>
      <c r="C969" s="85"/>
      <c r="D969" s="2"/>
      <c r="E969" s="37"/>
      <c r="F969" s="55"/>
      <c r="G969" s="1"/>
      <c r="H969" s="2"/>
      <c r="I969" s="1"/>
      <c r="J969" s="2"/>
      <c r="K969" s="2"/>
      <c r="L969" s="2"/>
      <c r="M969" s="2"/>
      <c r="N969" s="1"/>
      <c r="O969" s="1"/>
      <c r="P969" s="2"/>
      <c r="Q969" s="1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2"/>
      <c r="AN969" s="1"/>
      <c r="AO969" s="1"/>
      <c r="AP969" s="1"/>
      <c r="AQ969" s="1"/>
      <c r="AR969" s="1"/>
      <c r="AS969" s="1"/>
      <c r="AT969" s="1"/>
      <c r="AU969" s="74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</row>
    <row r="970" spans="1:66" ht="17.25" customHeight="1" x14ac:dyDescent="0.3">
      <c r="A970" s="100"/>
      <c r="B970" s="2"/>
      <c r="C970" s="85"/>
      <c r="D970" s="2"/>
      <c r="E970" s="37"/>
      <c r="F970" s="55"/>
      <c r="G970" s="1"/>
      <c r="H970" s="2"/>
      <c r="I970" s="1"/>
      <c r="J970" s="2"/>
      <c r="K970" s="2"/>
      <c r="L970" s="2"/>
      <c r="M970" s="2"/>
      <c r="N970" s="1"/>
      <c r="O970" s="1"/>
      <c r="P970" s="2"/>
      <c r="Q970" s="1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2"/>
      <c r="AN970" s="1"/>
      <c r="AO970" s="1"/>
      <c r="AP970" s="1"/>
      <c r="AQ970" s="1"/>
      <c r="AR970" s="1"/>
      <c r="AS970" s="1"/>
      <c r="AT970" s="1"/>
      <c r="AU970" s="74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</row>
    <row r="971" spans="1:66" ht="17.25" customHeight="1" x14ac:dyDescent="0.3">
      <c r="A971" s="100"/>
      <c r="B971" s="2"/>
      <c r="C971" s="85"/>
      <c r="D971" s="2"/>
      <c r="E971" s="37"/>
      <c r="F971" s="55"/>
      <c r="G971" s="1"/>
      <c r="H971" s="2"/>
      <c r="I971" s="1"/>
      <c r="J971" s="2"/>
      <c r="K971" s="2"/>
      <c r="L971" s="2"/>
      <c r="M971" s="2"/>
      <c r="N971" s="1"/>
      <c r="O971" s="1"/>
      <c r="P971" s="2"/>
      <c r="Q971" s="1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2"/>
      <c r="AN971" s="1"/>
      <c r="AO971" s="1"/>
      <c r="AP971" s="1"/>
      <c r="AQ971" s="1"/>
      <c r="AR971" s="1"/>
      <c r="AS971" s="1"/>
      <c r="AT971" s="1"/>
      <c r="AU971" s="74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</row>
    <row r="972" spans="1:66" ht="17.25" customHeight="1" x14ac:dyDescent="0.3">
      <c r="A972" s="100"/>
      <c r="B972" s="2"/>
      <c r="C972" s="85"/>
      <c r="D972" s="2"/>
      <c r="E972" s="37"/>
      <c r="F972" s="55"/>
      <c r="G972" s="1"/>
      <c r="H972" s="2"/>
      <c r="I972" s="1"/>
      <c r="J972" s="2"/>
      <c r="K972" s="2"/>
      <c r="L972" s="2"/>
      <c r="M972" s="2"/>
      <c r="N972" s="1"/>
      <c r="O972" s="1"/>
      <c r="P972" s="2"/>
      <c r="Q972" s="1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2"/>
      <c r="AN972" s="1"/>
      <c r="AO972" s="1"/>
      <c r="AP972" s="1"/>
      <c r="AQ972" s="1"/>
      <c r="AR972" s="1"/>
      <c r="AS972" s="1"/>
      <c r="AT972" s="1"/>
      <c r="AU972" s="74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</row>
  </sheetData>
  <autoFilter ref="E3:P3" xr:uid="{7EEC9707-A8A0-4440-AC97-00302F7AFA72}">
    <sortState xmlns:xlrd2="http://schemas.microsoft.com/office/spreadsheetml/2017/richdata2" ref="E4:P103">
      <sortCondition descending="1" ref="F3"/>
    </sortState>
  </autoFilter>
  <mergeCells count="1">
    <mergeCell ref="D2:H2"/>
  </mergeCells>
  <conditionalFormatting sqref="Q4:Q103 S4:T103 K4:O103">
    <cfRule type="cellIs" dxfId="1" priority="6" operator="lessThan">
      <formula>2.5</formula>
    </cfRule>
  </conditionalFormatting>
  <conditionalFormatting sqref="I4:J103">
    <cfRule type="cellIs" dxfId="0" priority="7" operator="lessThan">
      <formula>2.5</formula>
    </cfRule>
  </conditionalFormatting>
  <conditionalFormatting sqref="C4:C103">
    <cfRule type="iconSet" priority="8">
      <iconSet iconSet="3Arrows">
        <cfvo type="percent" val="0"/>
        <cfvo type="num" val="0"/>
        <cfvo type="num" val="1"/>
      </iconSet>
    </cfRule>
  </conditionalFormatting>
  <dataValidations count="1">
    <dataValidation type="list" allowBlank="1" showErrorMessage="1" sqref="E79:E103" xr:uid="{00000000-0002-0000-0000-000000000000}">
      <formula1>#REF!</formula1>
    </dataValidation>
  </dataValidations>
  <pageMargins left="0.7" right="0.7" top="0.75" bottom="0.75" header="0" footer="0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BD538380-EE72-4E00-B4A2-928AE6C2B99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C4:C103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6AF36"/>
  </sheetPr>
  <dimension ref="A1:AB998"/>
  <sheetViews>
    <sheetView zoomScale="115" zoomScaleNormal="115" workbookViewId="0">
      <pane ySplit="2" topLeftCell="A3" activePane="bottomLeft" state="frozen"/>
      <selection pane="bottomLeft" activeCell="B2" sqref="B2"/>
    </sheetView>
  </sheetViews>
  <sheetFormatPr defaultColWidth="8.28515625" defaultRowHeight="15" customHeight="1" x14ac:dyDescent="0.25"/>
  <cols>
    <col min="1" max="1" width="2" style="200" bestFit="1" customWidth="1"/>
    <col min="2" max="2" width="20" style="115" bestFit="1" customWidth="1"/>
    <col min="3" max="6" width="10.7109375" customWidth="1"/>
    <col min="7" max="7" width="10.7109375" hidden="1" customWidth="1"/>
    <col min="8" max="8" width="10.7109375" style="115" hidden="1" customWidth="1"/>
    <col min="9" max="26" width="8.28515625" style="124"/>
    <col min="27" max="28" width="8.28515625" style="182"/>
  </cols>
  <sheetData>
    <row r="1" spans="1:28" s="124" customFormat="1" ht="15" customHeight="1" thickBot="1" x14ac:dyDescent="0.3">
      <c r="A1" s="200"/>
    </row>
    <row r="2" spans="1:28" s="115" customFormat="1" ht="20.100000000000001" customHeight="1" thickBot="1" x14ac:dyDescent="0.3">
      <c r="A2" s="196"/>
      <c r="B2" s="211" t="s">
        <v>29</v>
      </c>
      <c r="C2" s="213" t="s">
        <v>94</v>
      </c>
      <c r="D2" s="222" t="s">
        <v>90</v>
      </c>
      <c r="E2" s="227" t="s">
        <v>91</v>
      </c>
      <c r="F2" s="222" t="s">
        <v>92</v>
      </c>
      <c r="G2" s="218" t="s">
        <v>93</v>
      </c>
      <c r="H2" s="212" t="s">
        <v>147</v>
      </c>
      <c r="I2" s="184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124"/>
      <c r="AB2" s="124"/>
    </row>
    <row r="3" spans="1:28" x14ac:dyDescent="0.25">
      <c r="A3" s="196">
        <f>COUNTIF(Table!E:E,B3)</f>
        <v>1</v>
      </c>
      <c r="B3" s="209" t="s">
        <v>31</v>
      </c>
      <c r="C3" s="214">
        <v>5</v>
      </c>
      <c r="D3" s="223">
        <v>5</v>
      </c>
      <c r="E3" s="228">
        <v>5</v>
      </c>
      <c r="F3" s="223">
        <v>5</v>
      </c>
      <c r="G3" s="219"/>
      <c r="H3" s="210"/>
      <c r="I3" s="137"/>
      <c r="J3" s="185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8" x14ac:dyDescent="0.25">
      <c r="A4" s="196">
        <f>COUNTIF(Table!E:E,B4)</f>
        <v>1</v>
      </c>
      <c r="B4" s="207" t="s">
        <v>142</v>
      </c>
      <c r="C4" s="215">
        <v>5</v>
      </c>
      <c r="D4" s="224"/>
      <c r="E4" s="229"/>
      <c r="F4" s="224"/>
      <c r="G4" s="220"/>
      <c r="H4" s="205"/>
      <c r="I4" s="137"/>
      <c r="J4" s="185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8" x14ac:dyDescent="0.25">
      <c r="A5" s="196">
        <f>COUNTIF(Table!E:E,B5)</f>
        <v>1</v>
      </c>
      <c r="B5" s="207" t="s">
        <v>33</v>
      </c>
      <c r="C5" s="215">
        <v>5</v>
      </c>
      <c r="D5" s="224">
        <v>5</v>
      </c>
      <c r="E5" s="230">
        <v>5</v>
      </c>
      <c r="F5" s="224">
        <v>5</v>
      </c>
      <c r="G5" s="220"/>
      <c r="H5" s="205"/>
      <c r="I5" s="137"/>
      <c r="J5" s="185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8" x14ac:dyDescent="0.25">
      <c r="A6" s="196">
        <f>COUNTIF(Table!E:E,B6)</f>
        <v>1</v>
      </c>
      <c r="B6" s="207" t="s">
        <v>34</v>
      </c>
      <c r="C6" s="215">
        <v>5</v>
      </c>
      <c r="D6" s="224"/>
      <c r="E6" s="230"/>
      <c r="F6" s="224"/>
      <c r="G6" s="220"/>
      <c r="H6" s="205"/>
      <c r="I6" s="186"/>
      <c r="J6" s="185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8" x14ac:dyDescent="0.25">
      <c r="A7" s="196">
        <f>COUNTIF(Table!E:E,B7)</f>
        <v>1</v>
      </c>
      <c r="B7" s="207" t="s">
        <v>53</v>
      </c>
      <c r="C7" s="215">
        <v>5</v>
      </c>
      <c r="D7" s="224">
        <v>5</v>
      </c>
      <c r="E7" s="230"/>
      <c r="F7" s="224">
        <v>5</v>
      </c>
      <c r="G7" s="220"/>
      <c r="H7" s="205"/>
      <c r="I7" s="186"/>
      <c r="J7" s="185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8" x14ac:dyDescent="0.25">
      <c r="A8" s="196">
        <f>COUNTIF(Table!E:E,B8)</f>
        <v>1</v>
      </c>
      <c r="B8" s="207" t="s">
        <v>37</v>
      </c>
      <c r="C8" s="215">
        <v>5</v>
      </c>
      <c r="D8" s="224">
        <v>5</v>
      </c>
      <c r="E8" s="230">
        <v>5</v>
      </c>
      <c r="F8" s="224">
        <v>5</v>
      </c>
      <c r="G8" s="220"/>
      <c r="H8" s="205"/>
      <c r="I8" s="186"/>
      <c r="J8" s="185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8" x14ac:dyDescent="0.25">
      <c r="A9" s="196">
        <f>COUNTIF(Table!E:E,B9)</f>
        <v>1</v>
      </c>
      <c r="B9" s="207" t="s">
        <v>109</v>
      </c>
      <c r="C9" s="215">
        <v>5</v>
      </c>
      <c r="D9" s="224">
        <v>5</v>
      </c>
      <c r="E9" s="230">
        <v>5</v>
      </c>
      <c r="F9" s="224">
        <v>5</v>
      </c>
      <c r="G9" s="220"/>
      <c r="H9" s="205"/>
      <c r="I9" s="137"/>
      <c r="J9" s="185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8" x14ac:dyDescent="0.25">
      <c r="A10" s="196">
        <f>COUNTIF(Table!E:E,B10)</f>
        <v>1</v>
      </c>
      <c r="B10" s="207" t="s">
        <v>112</v>
      </c>
      <c r="C10" s="215"/>
      <c r="D10" s="224"/>
      <c r="E10" s="230"/>
      <c r="F10" s="224">
        <v>5</v>
      </c>
      <c r="G10" s="220"/>
      <c r="H10" s="205"/>
      <c r="I10" s="137"/>
      <c r="J10" s="185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8" x14ac:dyDescent="0.25">
      <c r="A11" s="196">
        <f>COUNTIF(Table!E:E,B11)</f>
        <v>1</v>
      </c>
      <c r="B11" s="207" t="s">
        <v>83</v>
      </c>
      <c r="C11" s="215">
        <v>5</v>
      </c>
      <c r="D11" s="224">
        <v>5</v>
      </c>
      <c r="E11" s="230">
        <v>5</v>
      </c>
      <c r="F11" s="224">
        <v>5</v>
      </c>
      <c r="G11" s="220"/>
      <c r="H11" s="205"/>
      <c r="I11" s="137"/>
      <c r="J11" s="185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8" x14ac:dyDescent="0.25">
      <c r="A12" s="196">
        <f>COUNTIF(Table!E:E,B12)</f>
        <v>1</v>
      </c>
      <c r="B12" s="207" t="s">
        <v>40</v>
      </c>
      <c r="C12" s="215">
        <v>5</v>
      </c>
      <c r="D12" s="224"/>
      <c r="E12" s="230"/>
      <c r="F12" s="224"/>
      <c r="G12" s="220"/>
      <c r="H12" s="205"/>
      <c r="I12" s="137"/>
      <c r="J12" s="185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8" x14ac:dyDescent="0.25">
      <c r="A13" s="196">
        <f>COUNTIF(Table!E:E,B13)</f>
        <v>1</v>
      </c>
      <c r="B13" s="207" t="s">
        <v>42</v>
      </c>
      <c r="C13" s="215">
        <v>5</v>
      </c>
      <c r="D13" s="225"/>
      <c r="E13" s="230"/>
      <c r="F13" s="224"/>
      <c r="G13" s="220"/>
      <c r="H13" s="205"/>
      <c r="I13" s="137"/>
      <c r="J13" s="185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8" x14ac:dyDescent="0.25">
      <c r="A14" s="196">
        <f>COUNTIF(Table!E:E,B14)</f>
        <v>1</v>
      </c>
      <c r="B14" s="207" t="s">
        <v>59</v>
      </c>
      <c r="C14" s="215">
        <v>5</v>
      </c>
      <c r="D14" s="224">
        <v>5</v>
      </c>
      <c r="E14" s="230">
        <v>5</v>
      </c>
      <c r="F14" s="224">
        <v>5</v>
      </c>
      <c r="G14" s="220"/>
      <c r="H14" s="205"/>
      <c r="I14" s="137"/>
      <c r="J14" s="185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8" x14ac:dyDescent="0.25">
      <c r="A15" s="196">
        <f>COUNTIF(Table!E:E,B15)</f>
        <v>1</v>
      </c>
      <c r="B15" s="207" t="s">
        <v>110</v>
      </c>
      <c r="C15" s="215">
        <v>5</v>
      </c>
      <c r="D15" s="224">
        <v>5</v>
      </c>
      <c r="E15" s="230">
        <v>5</v>
      </c>
      <c r="F15" s="224">
        <v>5</v>
      </c>
      <c r="G15" s="220"/>
      <c r="H15" s="205"/>
      <c r="I15" s="137"/>
      <c r="J15" s="185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8" x14ac:dyDescent="0.25">
      <c r="A16" s="196">
        <f>COUNTIF(Table!E:E,B16)</f>
        <v>1</v>
      </c>
      <c r="B16" s="207" t="s">
        <v>57</v>
      </c>
      <c r="C16" s="215">
        <v>5</v>
      </c>
      <c r="D16" s="224"/>
      <c r="E16" s="230"/>
      <c r="F16" s="224"/>
      <c r="G16" s="220"/>
      <c r="H16" s="205"/>
      <c r="I16" s="137"/>
      <c r="J16" s="185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8" x14ac:dyDescent="0.25">
      <c r="A17" s="196">
        <f>COUNTIF(Table!E:E,B17)</f>
        <v>1</v>
      </c>
      <c r="B17" s="207" t="s">
        <v>58</v>
      </c>
      <c r="C17" s="215">
        <v>5</v>
      </c>
      <c r="D17" s="224"/>
      <c r="E17" s="230">
        <v>5</v>
      </c>
      <c r="F17" s="224">
        <v>5</v>
      </c>
      <c r="G17" s="220"/>
      <c r="H17" s="205"/>
      <c r="I17" s="137"/>
      <c r="J17" s="185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8" x14ac:dyDescent="0.25">
      <c r="A18" s="196">
        <f>COUNTIF(Table!E:E,B18)</f>
        <v>1</v>
      </c>
      <c r="B18" s="207" t="s">
        <v>44</v>
      </c>
      <c r="C18" s="215">
        <v>5</v>
      </c>
      <c r="D18" s="224">
        <v>5</v>
      </c>
      <c r="E18" s="230">
        <v>5</v>
      </c>
      <c r="F18" s="224">
        <v>5</v>
      </c>
      <c r="G18" s="220"/>
      <c r="H18" s="205"/>
      <c r="I18" s="137"/>
      <c r="J18" s="185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8" ht="15.75" customHeight="1" x14ac:dyDescent="0.25">
      <c r="A19" s="196">
        <f>COUNTIF(Table!E:E,B19)</f>
        <v>1</v>
      </c>
      <c r="B19" s="207" t="s">
        <v>47</v>
      </c>
      <c r="C19" s="215">
        <v>5</v>
      </c>
      <c r="D19" s="224">
        <v>5</v>
      </c>
      <c r="E19" s="230">
        <v>5</v>
      </c>
      <c r="F19" s="224">
        <v>5</v>
      </c>
      <c r="G19" s="220"/>
      <c r="H19" s="205"/>
      <c r="I19" s="137"/>
      <c r="J19" s="185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8" ht="15.75" customHeight="1" x14ac:dyDescent="0.25">
      <c r="A20" s="196">
        <f>COUNTIF(Table!E:E,B20)</f>
        <v>1</v>
      </c>
      <c r="B20" s="207" t="s">
        <v>72</v>
      </c>
      <c r="C20" s="216"/>
      <c r="D20" s="224">
        <v>5</v>
      </c>
      <c r="E20" s="230">
        <v>5</v>
      </c>
      <c r="F20" s="224">
        <v>5</v>
      </c>
      <c r="G20" s="220"/>
      <c r="H20" s="205"/>
      <c r="I20" s="137"/>
      <c r="J20" s="185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8" ht="15.75" customHeight="1" x14ac:dyDescent="0.25">
      <c r="A21" s="196">
        <f>COUNTIF(Table!E:E,B21)</f>
        <v>1</v>
      </c>
      <c r="B21" s="207" t="s">
        <v>73</v>
      </c>
      <c r="C21" s="215">
        <v>5</v>
      </c>
      <c r="D21" s="225"/>
      <c r="E21" s="231">
        <v>5</v>
      </c>
      <c r="F21" s="224">
        <v>5</v>
      </c>
      <c r="G21" s="220"/>
      <c r="H21" s="205"/>
      <c r="I21" s="137"/>
      <c r="J21" s="185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8" ht="15.75" customHeight="1" x14ac:dyDescent="0.25">
      <c r="A22" s="196">
        <f>COUNTIF(Table!E:E,B22)</f>
        <v>1</v>
      </c>
      <c r="B22" s="207" t="s">
        <v>55</v>
      </c>
      <c r="C22" s="215"/>
      <c r="D22" s="224">
        <v>5</v>
      </c>
      <c r="E22" s="230">
        <v>5</v>
      </c>
      <c r="F22" s="224">
        <v>5</v>
      </c>
      <c r="G22" s="220"/>
      <c r="H22" s="205"/>
      <c r="I22" s="137"/>
      <c r="J22" s="185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8" ht="15.75" customHeight="1" x14ac:dyDescent="0.25">
      <c r="A23" s="196">
        <f>COUNTIF(Table!E:E,B23)</f>
        <v>1</v>
      </c>
      <c r="B23" s="207" t="s">
        <v>48</v>
      </c>
      <c r="C23" s="215">
        <v>5</v>
      </c>
      <c r="D23" s="224">
        <v>5</v>
      </c>
      <c r="E23" s="230">
        <v>5</v>
      </c>
      <c r="F23" s="224">
        <v>5</v>
      </c>
      <c r="G23" s="220"/>
      <c r="H23" s="205"/>
      <c r="I23" s="137"/>
      <c r="J23" s="185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8" ht="15.75" customHeight="1" x14ac:dyDescent="0.25">
      <c r="A24" s="196">
        <f>COUNTIF(Table!E:E,B24)</f>
        <v>1</v>
      </c>
      <c r="B24" s="207" t="s">
        <v>108</v>
      </c>
      <c r="C24" s="215">
        <v>5</v>
      </c>
      <c r="D24" s="224">
        <v>5</v>
      </c>
      <c r="E24" s="230">
        <v>5</v>
      </c>
      <c r="F24" s="224">
        <v>5</v>
      </c>
      <c r="G24" s="220"/>
      <c r="H24" s="205"/>
      <c r="I24" s="137"/>
      <c r="J24" s="18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8" ht="15.75" customHeight="1" x14ac:dyDescent="0.25">
      <c r="A25" s="196">
        <f>COUNTIF(Table!E:E,B25)</f>
        <v>1</v>
      </c>
      <c r="B25" s="207" t="s">
        <v>49</v>
      </c>
      <c r="C25" s="215">
        <v>5</v>
      </c>
      <c r="D25" s="224">
        <v>5</v>
      </c>
      <c r="E25" s="230">
        <v>5</v>
      </c>
      <c r="F25" s="224">
        <v>5</v>
      </c>
      <c r="G25" s="220"/>
      <c r="H25" s="205"/>
      <c r="I25" s="137"/>
      <c r="J25" s="185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8" ht="15.75" customHeight="1" thickBot="1" x14ac:dyDescent="0.3">
      <c r="A26" s="196">
        <f>COUNTIF(Table!E:E,B26)</f>
        <v>1</v>
      </c>
      <c r="B26" s="208" t="s">
        <v>50</v>
      </c>
      <c r="C26" s="217"/>
      <c r="D26" s="226"/>
      <c r="E26" s="232"/>
      <c r="F26" s="226">
        <v>5</v>
      </c>
      <c r="G26" s="221"/>
      <c r="H26" s="206"/>
      <c r="I26" s="137"/>
      <c r="J26" s="185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8" ht="15.75" hidden="1" customHeight="1" x14ac:dyDescent="0.25">
      <c r="A27" s="196">
        <f>COUNTIF(Table!E:E,B27)</f>
        <v>0</v>
      </c>
      <c r="B27" s="201"/>
      <c r="C27" s="202"/>
      <c r="D27" s="203"/>
      <c r="E27" s="203"/>
      <c r="F27" s="203"/>
      <c r="G27" s="203"/>
      <c r="H27" s="204"/>
      <c r="I27" s="13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8" ht="15.75" hidden="1" customHeight="1" x14ac:dyDescent="0.25">
      <c r="A28" s="196">
        <f>COUNTIF(Table!E:E,B28)</f>
        <v>0</v>
      </c>
      <c r="B28" s="198"/>
      <c r="C28" s="103"/>
      <c r="D28" s="104"/>
      <c r="E28" s="104"/>
      <c r="F28" s="104"/>
      <c r="G28" s="104"/>
      <c r="H28" s="183"/>
      <c r="I28" s="13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8" ht="15.75" hidden="1" customHeight="1" x14ac:dyDescent="0.25">
      <c r="A29" s="196">
        <f>COUNTIF(Table!E:E,B29)</f>
        <v>0</v>
      </c>
      <c r="B29" s="198"/>
      <c r="C29" s="103"/>
      <c r="D29" s="104"/>
      <c r="E29" s="104"/>
      <c r="F29" s="104"/>
      <c r="G29" s="104"/>
      <c r="H29" s="183"/>
      <c r="I29" s="13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8" ht="15.75" hidden="1" customHeight="1" x14ac:dyDescent="0.25">
      <c r="A30" s="196">
        <f>COUNTIF(Table!E:E,B30)</f>
        <v>0</v>
      </c>
      <c r="B30" s="198"/>
      <c r="C30" s="103"/>
      <c r="D30" s="104"/>
      <c r="E30" s="104"/>
      <c r="F30" s="104"/>
      <c r="G30" s="104"/>
      <c r="H30" s="183"/>
      <c r="I30" s="13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8" ht="15.75" hidden="1" customHeight="1" x14ac:dyDescent="0.25">
      <c r="A31" s="196">
        <f>COUNTIF(Table!E:E,B31)</f>
        <v>0</v>
      </c>
      <c r="B31" s="197"/>
      <c r="C31" s="103"/>
      <c r="D31" s="104"/>
      <c r="E31" s="104"/>
      <c r="F31" s="104"/>
      <c r="G31" s="104"/>
      <c r="H31" s="183"/>
      <c r="I31" s="13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8" s="115" customFormat="1" ht="15.75" hidden="1" customHeight="1" x14ac:dyDescent="0.25">
      <c r="A32" s="196">
        <f>COUNTIF(Table!E:E,B32)</f>
        <v>0</v>
      </c>
      <c r="B32" s="199"/>
      <c r="C32" s="188"/>
      <c r="D32" s="189"/>
      <c r="E32" s="190"/>
      <c r="F32" s="190"/>
      <c r="G32" s="190"/>
      <c r="H32" s="191"/>
      <c r="I32" s="13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124"/>
      <c r="AB32" s="124"/>
    </row>
    <row r="33" spans="1:26" s="124" customFormat="1" ht="15.75" customHeight="1" x14ac:dyDescent="0.25">
      <c r="A33" s="196"/>
      <c r="B33" s="192"/>
      <c r="C33" s="193"/>
      <c r="D33" s="193"/>
      <c r="E33" s="193"/>
      <c r="F33" s="193"/>
      <c r="G33" s="193"/>
      <c r="H33" s="193"/>
      <c r="I33" s="13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s="124" customFormat="1" ht="15.75" customHeight="1" x14ac:dyDescent="0.25">
      <c r="A34" s="196"/>
      <c r="B34" s="192"/>
      <c r="C34" s="193"/>
      <c r="D34" s="193"/>
      <c r="E34" s="193"/>
      <c r="F34" s="193"/>
      <c r="G34" s="193"/>
      <c r="H34" s="193"/>
      <c r="I34" s="13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s="124" customFormat="1" ht="15.75" customHeight="1" x14ac:dyDescent="0.25">
      <c r="A35" s="196"/>
      <c r="B35" s="192"/>
      <c r="C35" s="193"/>
      <c r="D35" s="193"/>
      <c r="E35" s="193"/>
      <c r="F35" s="193"/>
      <c r="G35" s="193"/>
      <c r="H35" s="193"/>
      <c r="I35" s="13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s="124" customFormat="1" ht="15.75" customHeight="1" x14ac:dyDescent="0.25">
      <c r="A36" s="196"/>
      <c r="B36" s="192"/>
      <c r="C36" s="193"/>
      <c r="D36" s="193"/>
      <c r="E36" s="193"/>
      <c r="F36" s="193"/>
      <c r="G36" s="193"/>
      <c r="H36" s="193"/>
      <c r="I36" s="13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s="124" customFormat="1" ht="15.75" customHeight="1" x14ac:dyDescent="0.25">
      <c r="A37" s="196"/>
      <c r="B37" s="137"/>
      <c r="C37" s="193"/>
      <c r="D37" s="193"/>
      <c r="E37" s="193"/>
      <c r="F37" s="193"/>
      <c r="G37" s="193"/>
      <c r="H37" s="193"/>
      <c r="I37" s="13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s="124" customFormat="1" ht="15.75" customHeight="1" x14ac:dyDescent="0.25">
      <c r="A38" s="196"/>
      <c r="B38" s="192"/>
      <c r="C38" s="193"/>
      <c r="D38" s="193"/>
      <c r="E38" s="193"/>
      <c r="F38" s="193"/>
      <c r="G38" s="193"/>
      <c r="H38" s="193"/>
      <c r="I38" s="13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s="124" customFormat="1" ht="15.75" customHeight="1" x14ac:dyDescent="0.25">
      <c r="A39" s="196"/>
      <c r="B39" s="192"/>
      <c r="C39" s="193"/>
      <c r="D39" s="194"/>
      <c r="E39" s="193"/>
      <c r="F39" s="193"/>
      <c r="G39" s="193"/>
      <c r="H39" s="193"/>
      <c r="I39" s="18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s="124" customFormat="1" ht="15.75" customHeight="1" x14ac:dyDescent="0.25">
      <c r="A40" s="196"/>
      <c r="B40" s="192"/>
      <c r="C40" s="193"/>
      <c r="D40" s="193"/>
      <c r="E40" s="193"/>
      <c r="F40" s="193"/>
      <c r="G40" s="193"/>
      <c r="H40" s="193"/>
      <c r="I40" s="18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s="124" customFormat="1" ht="15.75" customHeight="1" x14ac:dyDescent="0.25">
      <c r="A41" s="196"/>
      <c r="B41" s="192"/>
      <c r="C41" s="193"/>
      <c r="D41" s="193"/>
      <c r="E41" s="193"/>
      <c r="F41" s="193"/>
      <c r="G41" s="193"/>
      <c r="H41" s="193"/>
      <c r="I41" s="18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s="124" customFormat="1" ht="15.75" customHeight="1" x14ac:dyDescent="0.25">
      <c r="A42" s="196"/>
      <c r="B42" s="137"/>
      <c r="C42" s="193"/>
      <c r="D42" s="193"/>
      <c r="E42" s="193"/>
      <c r="F42" s="193"/>
      <c r="G42" s="193"/>
      <c r="H42" s="193"/>
      <c r="I42" s="18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s="124" customFormat="1" ht="15.75" customHeight="1" x14ac:dyDescent="0.25">
      <c r="A43" s="196"/>
      <c r="B43" s="137"/>
      <c r="C43" s="193"/>
      <c r="D43" s="193"/>
      <c r="E43" s="193"/>
      <c r="F43" s="193"/>
      <c r="G43" s="193"/>
      <c r="H43" s="193"/>
      <c r="I43" s="137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s="124" customFormat="1" ht="15.75" customHeight="1" x14ac:dyDescent="0.25">
      <c r="A44" s="196"/>
      <c r="B44" s="137"/>
      <c r="C44" s="193"/>
      <c r="D44" s="193"/>
      <c r="E44" s="193"/>
      <c r="F44" s="193"/>
      <c r="G44" s="193"/>
      <c r="H44" s="193"/>
      <c r="I44" s="137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s="124" customFormat="1" ht="15.75" customHeight="1" x14ac:dyDescent="0.25">
      <c r="A45" s="196"/>
      <c r="B45" s="192"/>
      <c r="C45" s="193"/>
      <c r="D45" s="193"/>
      <c r="E45" s="195"/>
      <c r="F45" s="193"/>
      <c r="G45" s="193"/>
      <c r="H45" s="193"/>
      <c r="I45" s="137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s="124" customFormat="1" ht="15.75" customHeight="1" x14ac:dyDescent="0.25">
      <c r="A46" s="196"/>
      <c r="B46" s="137"/>
      <c r="C46" s="193"/>
      <c r="D46" s="193"/>
      <c r="E46" s="193"/>
      <c r="F46" s="193"/>
      <c r="G46" s="193"/>
      <c r="H46" s="193"/>
      <c r="I46" s="137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s="124" customFormat="1" ht="15.75" customHeight="1" x14ac:dyDescent="0.25">
      <c r="A47" s="196"/>
      <c r="B47" s="137"/>
      <c r="C47" s="193"/>
      <c r="D47" s="193"/>
      <c r="E47" s="193"/>
      <c r="F47" s="193"/>
      <c r="G47" s="193"/>
      <c r="H47" s="193"/>
      <c r="I47" s="13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s="124" customFormat="1" ht="15.75" customHeight="1" x14ac:dyDescent="0.25">
      <c r="A48" s="196"/>
      <c r="B48" s="137"/>
      <c r="C48" s="193"/>
      <c r="D48" s="193"/>
      <c r="E48" s="193"/>
      <c r="F48" s="193"/>
      <c r="G48" s="193"/>
      <c r="H48" s="193"/>
      <c r="I48" s="137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s="124" customFormat="1" ht="15.75" customHeight="1" x14ac:dyDescent="0.25">
      <c r="A49" s="196"/>
      <c r="B49" s="137"/>
      <c r="C49" s="193"/>
      <c r="D49" s="193"/>
      <c r="E49" s="193"/>
      <c r="F49" s="193"/>
      <c r="G49" s="193"/>
      <c r="H49" s="193"/>
      <c r="I49" s="137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s="124" customFormat="1" ht="15.75" customHeight="1" x14ac:dyDescent="0.25">
      <c r="A50" s="196"/>
      <c r="B50" s="192"/>
      <c r="C50" s="193"/>
      <c r="D50" s="193"/>
      <c r="E50" s="193"/>
      <c r="F50" s="193"/>
      <c r="G50" s="193"/>
      <c r="H50" s="193"/>
      <c r="I50" s="137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s="124" customFormat="1" ht="15.75" customHeight="1" x14ac:dyDescent="0.25">
      <c r="A51" s="196"/>
      <c r="B51" s="192"/>
      <c r="C51" s="193"/>
      <c r="D51" s="194"/>
      <c r="E51" s="193"/>
      <c r="F51" s="193"/>
      <c r="G51" s="193"/>
      <c r="H51" s="193"/>
      <c r="I51" s="137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s="124" customFormat="1" ht="15.75" customHeight="1" x14ac:dyDescent="0.25">
      <c r="A52" s="196"/>
      <c r="B52" s="137"/>
      <c r="C52" s="193"/>
      <c r="D52" s="193"/>
      <c r="E52" s="193"/>
      <c r="F52" s="193"/>
      <c r="G52" s="193"/>
      <c r="H52" s="193"/>
      <c r="I52" s="137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s="124" customFormat="1" ht="15.75" customHeight="1" x14ac:dyDescent="0.25">
      <c r="A53" s="196"/>
      <c r="B53" s="137"/>
      <c r="C53" s="193"/>
      <c r="D53" s="193"/>
      <c r="E53" s="193"/>
      <c r="F53" s="193"/>
      <c r="G53" s="193"/>
      <c r="H53" s="193"/>
      <c r="I53" s="137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s="124" customFormat="1" ht="15.75" customHeight="1" x14ac:dyDescent="0.25">
      <c r="A54" s="196"/>
      <c r="B54" s="192"/>
      <c r="C54" s="193"/>
      <c r="D54" s="193"/>
      <c r="E54" s="193"/>
      <c r="F54" s="193"/>
      <c r="G54" s="193"/>
      <c r="H54" s="193"/>
      <c r="I54" s="137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s="124" customFormat="1" ht="15.75" customHeight="1" x14ac:dyDescent="0.25">
      <c r="A55" s="196"/>
      <c r="B55" s="192"/>
      <c r="C55" s="193"/>
      <c r="D55" s="193"/>
      <c r="E55" s="193"/>
      <c r="F55" s="193"/>
      <c r="G55" s="193"/>
      <c r="H55" s="193"/>
      <c r="I55" s="137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s="124" customFormat="1" ht="15.75" customHeight="1" x14ac:dyDescent="0.25">
      <c r="A56" s="196"/>
      <c r="B56" s="192"/>
      <c r="C56" s="193"/>
      <c r="D56" s="193"/>
      <c r="E56" s="193"/>
      <c r="F56" s="193"/>
      <c r="G56" s="193"/>
      <c r="H56" s="193"/>
      <c r="I56" s="137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s="124" customFormat="1" ht="15.75" customHeight="1" x14ac:dyDescent="0.25">
      <c r="A57" s="196"/>
      <c r="B57" s="137"/>
      <c r="C57" s="193"/>
      <c r="D57" s="193"/>
      <c r="E57" s="193"/>
      <c r="F57" s="193"/>
      <c r="G57" s="193"/>
      <c r="H57" s="193"/>
      <c r="I57" s="137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s="124" customFormat="1" ht="15.75" customHeight="1" x14ac:dyDescent="0.25">
      <c r="A58" s="196"/>
      <c r="B58" s="192"/>
      <c r="C58" s="193"/>
      <c r="D58" s="193"/>
      <c r="E58" s="193"/>
      <c r="F58" s="193"/>
      <c r="G58" s="193"/>
      <c r="H58" s="193"/>
      <c r="I58" s="137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s="124" customFormat="1" ht="15.75" customHeight="1" x14ac:dyDescent="0.25">
      <c r="A59" s="196"/>
      <c r="B59" s="137"/>
      <c r="C59" s="193"/>
      <c r="D59" s="193"/>
      <c r="E59" s="194"/>
      <c r="F59" s="193"/>
      <c r="G59" s="193"/>
      <c r="H59" s="193"/>
      <c r="I59" s="137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s="124" customFormat="1" ht="15.75" customHeight="1" x14ac:dyDescent="0.25">
      <c r="A60" s="196"/>
      <c r="B60" s="137"/>
      <c r="C60" s="193"/>
      <c r="D60" s="193"/>
      <c r="E60" s="193"/>
      <c r="F60" s="193"/>
      <c r="G60" s="193"/>
      <c r="H60" s="193"/>
      <c r="I60" s="137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s="124" customFormat="1" ht="15.75" customHeight="1" x14ac:dyDescent="0.25">
      <c r="A61" s="196"/>
      <c r="B61" s="137"/>
      <c r="C61" s="193"/>
      <c r="D61" s="193"/>
      <c r="E61" s="193"/>
      <c r="F61" s="193"/>
      <c r="G61" s="193"/>
      <c r="H61" s="193"/>
      <c r="I61" s="137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s="124" customFormat="1" ht="15.75" customHeight="1" x14ac:dyDescent="0.25">
      <c r="A62" s="196"/>
      <c r="B62" s="137"/>
      <c r="C62" s="193"/>
      <c r="D62" s="193"/>
      <c r="E62" s="193"/>
      <c r="F62" s="193"/>
      <c r="G62" s="193"/>
      <c r="H62" s="193"/>
      <c r="I62" s="137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s="124" customFormat="1" ht="15.75" customHeight="1" x14ac:dyDescent="0.25">
      <c r="A63" s="196"/>
      <c r="B63" s="192"/>
      <c r="C63" s="193"/>
      <c r="D63" s="193"/>
      <c r="E63" s="193"/>
      <c r="F63" s="193"/>
      <c r="G63" s="193"/>
      <c r="H63" s="193"/>
      <c r="I63" s="137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s="124" customFormat="1" ht="15.75" customHeight="1" x14ac:dyDescent="0.25">
      <c r="A64" s="196"/>
      <c r="B64" s="137"/>
      <c r="C64" s="193"/>
      <c r="D64" s="193"/>
      <c r="E64" s="194"/>
      <c r="F64" s="193"/>
      <c r="G64" s="193"/>
      <c r="H64" s="193"/>
      <c r="I64" s="137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s="124" customFormat="1" ht="15.75" customHeight="1" x14ac:dyDescent="0.25">
      <c r="A65" s="196"/>
      <c r="B65" s="192"/>
      <c r="C65" s="193"/>
      <c r="D65" s="193"/>
      <c r="E65" s="193"/>
      <c r="F65" s="193"/>
      <c r="G65" s="193"/>
      <c r="H65" s="193"/>
      <c r="I65" s="13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s="124" customFormat="1" ht="15.75" customHeight="1" x14ac:dyDescent="0.25">
      <c r="A66" s="196"/>
      <c r="B66" s="137"/>
      <c r="C66" s="193"/>
      <c r="D66" s="193"/>
      <c r="E66" s="193"/>
      <c r="F66" s="193"/>
      <c r="G66" s="193"/>
      <c r="H66" s="193"/>
      <c r="I66" s="137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s="124" customFormat="1" ht="15.75" customHeight="1" x14ac:dyDescent="0.25">
      <c r="A67" s="196"/>
      <c r="B67" s="137"/>
      <c r="C67" s="193"/>
      <c r="D67" s="195"/>
      <c r="E67" s="193"/>
      <c r="F67" s="193"/>
      <c r="G67" s="193"/>
      <c r="H67" s="193"/>
      <c r="I67" s="137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s="124" customFormat="1" ht="15.75" customHeight="1" x14ac:dyDescent="0.25">
      <c r="A68" s="196"/>
      <c r="B68" s="137"/>
      <c r="C68" s="193"/>
      <c r="D68" s="193"/>
      <c r="E68" s="193"/>
      <c r="F68" s="193"/>
      <c r="G68" s="193"/>
      <c r="H68" s="193"/>
      <c r="I68" s="137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s="124" customFormat="1" ht="15.75" customHeight="1" x14ac:dyDescent="0.25">
      <c r="A69" s="196"/>
      <c r="B69" s="137"/>
      <c r="C69" s="193"/>
      <c r="D69" s="193"/>
      <c r="E69" s="193"/>
      <c r="F69" s="193"/>
      <c r="G69" s="193"/>
      <c r="H69" s="193"/>
      <c r="I69" s="137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s="124" customFormat="1" ht="15.75" customHeight="1" x14ac:dyDescent="0.25">
      <c r="A70" s="196"/>
      <c r="B70" s="137"/>
      <c r="C70" s="193"/>
      <c r="D70" s="193"/>
      <c r="E70" s="193"/>
      <c r="F70" s="193"/>
      <c r="G70" s="193"/>
      <c r="H70" s="193"/>
      <c r="I70" s="137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s="124" customFormat="1" ht="15.75" customHeight="1" x14ac:dyDescent="0.25">
      <c r="A71" s="196"/>
      <c r="B71" s="137"/>
      <c r="C71" s="193"/>
      <c r="D71" s="193"/>
      <c r="E71" s="193"/>
      <c r="F71" s="193"/>
      <c r="G71" s="193"/>
      <c r="H71" s="193"/>
      <c r="I71" s="137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s="124" customFormat="1" ht="15.75" customHeight="1" x14ac:dyDescent="0.25">
      <c r="A72" s="196"/>
      <c r="B72" s="137"/>
      <c r="C72" s="193"/>
      <c r="D72" s="193"/>
      <c r="E72" s="193"/>
      <c r="F72" s="193"/>
      <c r="G72" s="193"/>
      <c r="H72" s="193"/>
      <c r="I72" s="137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s="124" customFormat="1" ht="15.75" customHeight="1" x14ac:dyDescent="0.25">
      <c r="A73" s="196"/>
      <c r="B73" s="137"/>
      <c r="C73" s="193"/>
      <c r="D73" s="193"/>
      <c r="E73" s="193"/>
      <c r="F73" s="193"/>
      <c r="G73" s="193"/>
      <c r="H73" s="193"/>
      <c r="I73" s="137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s="124" customFormat="1" ht="15.75" customHeight="1" x14ac:dyDescent="0.25">
      <c r="A74" s="196"/>
      <c r="B74" s="137"/>
      <c r="C74" s="193"/>
      <c r="D74" s="193"/>
      <c r="E74" s="193"/>
      <c r="F74" s="193"/>
      <c r="G74" s="193"/>
      <c r="H74" s="193"/>
      <c r="I74" s="137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s="124" customFormat="1" ht="15.75" customHeight="1" x14ac:dyDescent="0.25">
      <c r="A75" s="196"/>
      <c r="B75" s="137"/>
      <c r="C75" s="193"/>
      <c r="D75" s="193"/>
      <c r="E75" s="193"/>
      <c r="F75" s="193"/>
      <c r="G75" s="193"/>
      <c r="H75" s="193"/>
      <c r="I75" s="137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s="124" customFormat="1" ht="15.75" customHeight="1" x14ac:dyDescent="0.25">
      <c r="A76" s="196"/>
      <c r="B76" s="137"/>
      <c r="C76" s="193"/>
      <c r="D76" s="193"/>
      <c r="E76" s="193"/>
      <c r="F76" s="193"/>
      <c r="G76" s="193"/>
      <c r="H76" s="193"/>
      <c r="I76" s="137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s="124" customFormat="1" ht="15.75" customHeight="1" x14ac:dyDescent="0.25">
      <c r="A77" s="196"/>
      <c r="B77" s="192"/>
      <c r="C77" s="193"/>
      <c r="D77" s="193"/>
      <c r="E77" s="193"/>
      <c r="F77" s="193"/>
      <c r="G77" s="193"/>
      <c r="H77" s="193"/>
      <c r="I77" s="137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s="124" customFormat="1" ht="15.75" customHeight="1" x14ac:dyDescent="0.25">
      <c r="A78" s="196"/>
      <c r="B78" s="137"/>
      <c r="C78" s="193"/>
      <c r="D78" s="193"/>
      <c r="E78" s="193"/>
      <c r="F78" s="193"/>
      <c r="G78" s="193"/>
      <c r="H78" s="193"/>
      <c r="I78" s="137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s="124" customFormat="1" ht="15.75" customHeight="1" x14ac:dyDescent="0.25">
      <c r="A79" s="196"/>
      <c r="B79" s="192"/>
      <c r="C79" s="193"/>
      <c r="D79" s="193"/>
      <c r="E79" s="193"/>
      <c r="F79" s="193"/>
      <c r="G79" s="193"/>
      <c r="H79" s="193"/>
      <c r="I79" s="137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s="124" customFormat="1" ht="15.75" customHeight="1" x14ac:dyDescent="0.25">
      <c r="A80" s="196"/>
      <c r="B80" s="137"/>
      <c r="C80" s="193"/>
      <c r="D80" s="193"/>
      <c r="E80" s="193"/>
      <c r="F80" s="193"/>
      <c r="G80" s="193"/>
      <c r="H80" s="193"/>
      <c r="I80" s="137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s="124" customFormat="1" ht="15.75" customHeight="1" x14ac:dyDescent="0.25">
      <c r="A81" s="196"/>
      <c r="B81" s="192"/>
      <c r="C81" s="193"/>
      <c r="D81" s="193"/>
      <c r="E81" s="193"/>
      <c r="F81" s="193"/>
      <c r="G81" s="193"/>
      <c r="H81" s="193"/>
      <c r="I81" s="137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s="124" customFormat="1" ht="15.75" customHeight="1" x14ac:dyDescent="0.25">
      <c r="A82" s="196"/>
      <c r="B82" s="137"/>
      <c r="C82" s="193"/>
      <c r="D82" s="193"/>
      <c r="E82" s="193"/>
      <c r="F82" s="193"/>
      <c r="G82" s="193"/>
      <c r="H82" s="193"/>
      <c r="I82" s="137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s="124" customFormat="1" ht="15.75" customHeight="1" x14ac:dyDescent="0.25">
      <c r="A83" s="196"/>
      <c r="B83" s="192"/>
      <c r="C83" s="193"/>
      <c r="D83" s="193"/>
      <c r="E83" s="193"/>
      <c r="F83" s="193"/>
      <c r="G83" s="193"/>
      <c r="H83" s="193"/>
      <c r="I83" s="137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s="124" customFormat="1" ht="15.75" customHeight="1" x14ac:dyDescent="0.25">
      <c r="A84" s="196"/>
      <c r="B84" s="137"/>
      <c r="C84" s="193"/>
      <c r="D84" s="193"/>
      <c r="E84" s="193"/>
      <c r="F84" s="193"/>
      <c r="G84" s="193"/>
      <c r="H84" s="193"/>
      <c r="I84" s="137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24" customFormat="1" ht="15.75" customHeight="1" x14ac:dyDescent="0.25">
      <c r="A85" s="196"/>
      <c r="B85" s="137"/>
      <c r="C85" s="193"/>
      <c r="D85" s="193"/>
      <c r="E85" s="193"/>
      <c r="F85" s="193"/>
      <c r="G85" s="193"/>
      <c r="H85" s="193"/>
      <c r="I85" s="137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s="124" customFormat="1" ht="15.75" customHeight="1" x14ac:dyDescent="0.25">
      <c r="A86" s="196"/>
      <c r="B86" s="137"/>
      <c r="C86" s="193"/>
      <c r="D86" s="193"/>
      <c r="E86" s="193"/>
      <c r="F86" s="193"/>
      <c r="G86" s="193"/>
      <c r="H86" s="193"/>
      <c r="I86" s="137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s="124" customFormat="1" ht="15.75" customHeight="1" x14ac:dyDescent="0.25">
      <c r="A87" s="196"/>
      <c r="B87" s="137"/>
      <c r="C87" s="193"/>
      <c r="D87" s="193"/>
      <c r="E87" s="193"/>
      <c r="F87" s="193"/>
      <c r="G87" s="193"/>
      <c r="H87" s="193"/>
      <c r="I87" s="137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s="124" customFormat="1" ht="15.75" customHeight="1" x14ac:dyDescent="0.25">
      <c r="A88" s="196"/>
      <c r="B88" s="137"/>
      <c r="C88" s="193"/>
      <c r="D88" s="193"/>
      <c r="E88" s="193"/>
      <c r="F88" s="193"/>
      <c r="G88" s="193"/>
      <c r="H88" s="193"/>
      <c r="I88" s="137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s="124" customFormat="1" ht="15.75" customHeight="1" x14ac:dyDescent="0.25">
      <c r="A89" s="196"/>
      <c r="B89" s="137"/>
      <c r="C89" s="193"/>
      <c r="D89" s="193"/>
      <c r="E89" s="193"/>
      <c r="F89" s="193"/>
      <c r="G89" s="193"/>
      <c r="H89" s="193"/>
      <c r="I89" s="137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s="124" customFormat="1" ht="15.75" customHeight="1" x14ac:dyDescent="0.25">
      <c r="A90" s="196"/>
      <c r="B90" s="137"/>
      <c r="C90" s="137"/>
      <c r="D90" s="137"/>
      <c r="E90" s="137"/>
      <c r="F90" s="137"/>
      <c r="G90" s="137"/>
      <c r="H90" s="137"/>
      <c r="I90" s="137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24" customFormat="1" ht="15.75" customHeight="1" x14ac:dyDescent="0.25">
      <c r="A91" s="196"/>
      <c r="B91" s="137"/>
      <c r="C91" s="137"/>
      <c r="D91" s="137"/>
      <c r="E91" s="137"/>
      <c r="F91" s="137"/>
      <c r="G91" s="137"/>
      <c r="H91" s="137"/>
      <c r="I91" s="137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s="124" customFormat="1" ht="15.75" customHeight="1" x14ac:dyDescent="0.25">
      <c r="A92" s="196"/>
      <c r="B92" s="137"/>
      <c r="C92" s="137"/>
      <c r="D92" s="137"/>
      <c r="E92" s="137"/>
      <c r="F92" s="137"/>
      <c r="G92" s="137"/>
      <c r="H92" s="137"/>
      <c r="I92" s="137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s="124" customFormat="1" ht="15.75" customHeight="1" x14ac:dyDescent="0.25">
      <c r="A93" s="196"/>
      <c r="B93" s="137"/>
      <c r="C93" s="137"/>
      <c r="D93" s="137"/>
      <c r="E93" s="137"/>
      <c r="F93" s="137"/>
      <c r="G93" s="137"/>
      <c r="H93" s="137"/>
      <c r="I93" s="137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s="124" customFormat="1" ht="15.75" customHeight="1" x14ac:dyDescent="0.25">
      <c r="A94" s="196"/>
      <c r="B94" s="137"/>
      <c r="C94" s="137"/>
      <c r="D94" s="137"/>
      <c r="E94" s="137"/>
      <c r="F94" s="137"/>
      <c r="G94" s="137"/>
      <c r="H94" s="137"/>
      <c r="I94" s="137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s="124" customFormat="1" ht="15.75" customHeight="1" x14ac:dyDescent="0.25">
      <c r="A95" s="196"/>
      <c r="B95" s="137"/>
      <c r="C95" s="137"/>
      <c r="D95" s="137"/>
      <c r="E95" s="137"/>
      <c r="F95" s="137"/>
      <c r="G95" s="137"/>
      <c r="H95" s="137"/>
      <c r="I95" s="137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s="124" customFormat="1" ht="15.75" customHeight="1" x14ac:dyDescent="0.25">
      <c r="A96" s="196"/>
      <c r="B96" s="137"/>
      <c r="C96" s="137"/>
      <c r="D96" s="137"/>
      <c r="E96" s="137"/>
      <c r="F96" s="137"/>
      <c r="G96" s="137"/>
      <c r="H96" s="137"/>
      <c r="I96" s="137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8" s="124" customFormat="1" ht="15.75" customHeight="1" x14ac:dyDescent="0.25">
      <c r="A97" s="196"/>
      <c r="B97" s="137"/>
      <c r="C97" s="137"/>
      <c r="D97" s="137"/>
      <c r="E97" s="137"/>
      <c r="F97" s="137"/>
      <c r="G97" s="137"/>
      <c r="H97" s="137"/>
      <c r="I97" s="137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8" s="124" customFormat="1" ht="15.75" customHeight="1" x14ac:dyDescent="0.25">
      <c r="A98" s="196"/>
      <c r="B98" s="137"/>
      <c r="C98" s="137"/>
      <c r="D98" s="137"/>
      <c r="E98" s="137"/>
      <c r="F98" s="137"/>
      <c r="G98" s="137"/>
      <c r="H98" s="137"/>
      <c r="I98" s="137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8" s="124" customFormat="1" ht="15.75" customHeight="1" x14ac:dyDescent="0.25">
      <c r="A99" s="196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8" s="124" customFormat="1" ht="15.75" customHeight="1" x14ac:dyDescent="0.25">
      <c r="A100" s="196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8" s="124" customFormat="1" ht="15.75" customHeight="1" x14ac:dyDescent="0.25">
      <c r="A101" s="196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8" s="115" customFormat="1" ht="15.75" customHeight="1" x14ac:dyDescent="0.25">
      <c r="A102" s="196"/>
      <c r="B102" s="26"/>
      <c r="C102" s="22"/>
      <c r="D102" s="22"/>
      <c r="E102" s="22"/>
      <c r="F102" s="22"/>
      <c r="G102" s="22"/>
      <c r="H102" s="12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124"/>
      <c r="AB102" s="124"/>
    </row>
    <row r="103" spans="1:28" ht="15.75" customHeight="1" x14ac:dyDescent="0.25">
      <c r="A103" s="196"/>
      <c r="B103" s="33"/>
      <c r="C103" s="1"/>
      <c r="D103" s="1"/>
      <c r="E103" s="1"/>
      <c r="F103" s="1"/>
      <c r="G103" s="2"/>
      <c r="H103" s="23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8" ht="15.75" customHeight="1" x14ac:dyDescent="0.25">
      <c r="A104" s="196"/>
      <c r="B104" s="33"/>
      <c r="C104" s="1"/>
      <c r="D104" s="1"/>
      <c r="E104" s="1"/>
      <c r="F104" s="1"/>
      <c r="G104" s="2"/>
      <c r="H104" s="23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8" ht="15.75" customHeight="1" x14ac:dyDescent="0.25">
      <c r="A105" s="196"/>
      <c r="B105" s="33"/>
      <c r="C105" s="1"/>
      <c r="D105" s="1"/>
      <c r="E105" s="1"/>
      <c r="F105" s="1"/>
      <c r="G105" s="2"/>
      <c r="H105" s="23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8" ht="15.75" customHeight="1" x14ac:dyDescent="0.25">
      <c r="A106" s="196"/>
      <c r="B106" s="33"/>
      <c r="C106" s="1"/>
      <c r="D106" s="1"/>
      <c r="E106" s="1"/>
      <c r="F106" s="1"/>
      <c r="G106" s="2"/>
      <c r="H106" s="23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8" ht="15.75" customHeight="1" x14ac:dyDescent="0.25">
      <c r="A107" s="196"/>
      <c r="B107" s="33"/>
      <c r="C107" s="1"/>
      <c r="D107" s="1"/>
      <c r="E107" s="1"/>
      <c r="F107" s="1"/>
      <c r="G107" s="2"/>
      <c r="H107" s="23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8" ht="15.75" customHeight="1" x14ac:dyDescent="0.25">
      <c r="A108" s="196"/>
      <c r="B108" s="33"/>
      <c r="C108" s="1"/>
      <c r="D108" s="1"/>
      <c r="E108" s="1"/>
      <c r="F108" s="1"/>
      <c r="G108" s="2"/>
      <c r="H108" s="23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8" ht="15.75" customHeight="1" x14ac:dyDescent="0.25">
      <c r="A109" s="196"/>
      <c r="B109" s="33"/>
      <c r="C109" s="1"/>
      <c r="D109" s="1"/>
      <c r="E109" s="1"/>
      <c r="F109" s="1"/>
      <c r="G109" s="2"/>
      <c r="H109" s="23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8" ht="15.75" customHeight="1" x14ac:dyDescent="0.25">
      <c r="A110" s="196"/>
      <c r="B110" s="33"/>
      <c r="C110" s="1"/>
      <c r="D110" s="1"/>
      <c r="E110" s="1"/>
      <c r="F110" s="1"/>
      <c r="G110" s="2"/>
      <c r="H110" s="23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8" ht="15.75" customHeight="1" x14ac:dyDescent="0.25">
      <c r="A111" s="196"/>
      <c r="B111" s="33"/>
      <c r="C111" s="1"/>
      <c r="D111" s="1"/>
      <c r="E111" s="1"/>
      <c r="F111" s="1"/>
      <c r="G111" s="2"/>
      <c r="H111" s="23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8" ht="15.75" customHeight="1" x14ac:dyDescent="0.25">
      <c r="A112" s="196"/>
      <c r="B112" s="33"/>
      <c r="C112" s="1"/>
      <c r="D112" s="1"/>
      <c r="E112" s="1"/>
      <c r="F112" s="1"/>
      <c r="G112" s="2"/>
      <c r="H112" s="23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customHeight="1" x14ac:dyDescent="0.25">
      <c r="A113" s="196"/>
      <c r="B113" s="33"/>
      <c r="C113" s="1"/>
      <c r="D113" s="1"/>
      <c r="E113" s="1"/>
      <c r="F113" s="1"/>
      <c r="G113" s="2"/>
      <c r="H113" s="23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customHeight="1" x14ac:dyDescent="0.25">
      <c r="A114" s="196"/>
      <c r="B114" s="33"/>
      <c r="C114" s="1"/>
      <c r="D114" s="1"/>
      <c r="E114" s="1"/>
      <c r="F114" s="1"/>
      <c r="G114" s="2"/>
      <c r="H114" s="23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customHeight="1" x14ac:dyDescent="0.25">
      <c r="A115" s="196"/>
      <c r="B115" s="33"/>
      <c r="C115" s="1"/>
      <c r="D115" s="1"/>
      <c r="E115" s="1"/>
      <c r="F115" s="1"/>
      <c r="G115" s="2"/>
      <c r="H115" s="23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customHeight="1" x14ac:dyDescent="0.25">
      <c r="A116" s="196"/>
      <c r="B116" s="33"/>
      <c r="C116" s="1"/>
      <c r="D116" s="1"/>
      <c r="E116" s="1"/>
      <c r="F116" s="1"/>
      <c r="G116" s="2"/>
      <c r="H116" s="23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customHeight="1" x14ac:dyDescent="0.25">
      <c r="A117" s="196"/>
      <c r="B117" s="33"/>
      <c r="C117" s="1"/>
      <c r="D117" s="1"/>
      <c r="E117" s="1"/>
      <c r="F117" s="1"/>
      <c r="G117" s="2"/>
      <c r="H117" s="23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customHeight="1" x14ac:dyDescent="0.25">
      <c r="A118" s="196"/>
      <c r="B118" s="33"/>
      <c r="C118" s="1"/>
      <c r="D118" s="1"/>
      <c r="E118" s="1"/>
      <c r="F118" s="1"/>
      <c r="G118" s="2"/>
      <c r="H118" s="23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customHeight="1" x14ac:dyDescent="0.25">
      <c r="A119" s="196"/>
      <c r="B119" s="33"/>
      <c r="C119" s="1"/>
      <c r="D119" s="1"/>
      <c r="E119" s="1"/>
      <c r="F119" s="1"/>
      <c r="G119" s="2"/>
      <c r="H119" s="23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customHeight="1" x14ac:dyDescent="0.25">
      <c r="A120" s="196"/>
      <c r="B120" s="33"/>
      <c r="C120" s="1"/>
      <c r="D120" s="1"/>
      <c r="E120" s="1"/>
      <c r="F120" s="1"/>
      <c r="G120" s="2"/>
      <c r="H120" s="23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customHeight="1" x14ac:dyDescent="0.25">
      <c r="A121" s="196"/>
      <c r="B121" s="33"/>
      <c r="C121" s="1"/>
      <c r="D121" s="1"/>
      <c r="E121" s="1"/>
      <c r="F121" s="1"/>
      <c r="G121" s="2"/>
      <c r="H121" s="23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customHeight="1" x14ac:dyDescent="0.25">
      <c r="A122" s="196"/>
      <c r="B122" s="33"/>
      <c r="C122" s="1"/>
      <c r="D122" s="1"/>
      <c r="E122" s="1"/>
      <c r="F122" s="1"/>
      <c r="G122" s="2"/>
      <c r="H122" s="23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customHeight="1" x14ac:dyDescent="0.25">
      <c r="A123" s="196"/>
      <c r="B123" s="33"/>
      <c r="C123" s="1"/>
      <c r="D123" s="1"/>
      <c r="E123" s="1"/>
      <c r="F123" s="1"/>
      <c r="G123" s="2"/>
      <c r="H123" s="23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customHeight="1" x14ac:dyDescent="0.25">
      <c r="A124" s="196"/>
      <c r="B124" s="33"/>
      <c r="C124" s="1"/>
      <c r="D124" s="1"/>
      <c r="E124" s="1"/>
      <c r="F124" s="1"/>
      <c r="G124" s="2"/>
      <c r="H124" s="23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customHeight="1" x14ac:dyDescent="0.25">
      <c r="A125" s="196"/>
      <c r="B125" s="33"/>
      <c r="C125" s="1"/>
      <c r="D125" s="1"/>
      <c r="E125" s="1"/>
      <c r="F125" s="1"/>
      <c r="G125" s="2"/>
      <c r="H125" s="23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customHeight="1" x14ac:dyDescent="0.25">
      <c r="A126" s="196"/>
      <c r="B126" s="33"/>
      <c r="C126" s="1"/>
      <c r="D126" s="1"/>
      <c r="E126" s="1"/>
      <c r="F126" s="1"/>
      <c r="G126" s="2"/>
      <c r="H126" s="23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customHeight="1" x14ac:dyDescent="0.25">
      <c r="A127" s="196"/>
      <c r="B127" s="33"/>
      <c r="C127" s="1"/>
      <c r="D127" s="1"/>
      <c r="E127" s="1"/>
      <c r="F127" s="1"/>
      <c r="G127" s="2"/>
      <c r="H127" s="23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customHeight="1" x14ac:dyDescent="0.25">
      <c r="A128" s="196"/>
      <c r="B128" s="33"/>
      <c r="C128" s="1"/>
      <c r="D128" s="1"/>
      <c r="E128" s="1"/>
      <c r="F128" s="1"/>
      <c r="G128" s="2"/>
      <c r="H128" s="23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customHeight="1" x14ac:dyDescent="0.25">
      <c r="A129" s="196"/>
      <c r="B129" s="33"/>
      <c r="C129" s="1"/>
      <c r="D129" s="1"/>
      <c r="E129" s="1"/>
      <c r="F129" s="1"/>
      <c r="G129" s="2"/>
      <c r="H129" s="23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customHeight="1" x14ac:dyDescent="0.25">
      <c r="A130" s="196"/>
      <c r="B130" s="33"/>
      <c r="C130" s="1"/>
      <c r="D130" s="1"/>
      <c r="E130" s="1"/>
      <c r="F130" s="1"/>
      <c r="G130" s="2"/>
      <c r="H130" s="23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customHeight="1" x14ac:dyDescent="0.25">
      <c r="A131" s="196"/>
      <c r="B131" s="33"/>
      <c r="C131" s="1"/>
      <c r="D131" s="1"/>
      <c r="E131" s="1"/>
      <c r="F131" s="1"/>
      <c r="G131" s="2"/>
      <c r="H131" s="23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customHeight="1" x14ac:dyDescent="0.25">
      <c r="A132" s="196"/>
      <c r="B132" s="33"/>
      <c r="C132" s="1"/>
      <c r="D132" s="1"/>
      <c r="E132" s="1"/>
      <c r="F132" s="1"/>
      <c r="G132" s="2"/>
      <c r="H132" s="23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customHeight="1" x14ac:dyDescent="0.25">
      <c r="A133" s="196"/>
      <c r="B133" s="33"/>
      <c r="C133" s="1"/>
      <c r="D133" s="1"/>
      <c r="E133" s="1"/>
      <c r="F133" s="1"/>
      <c r="G133" s="2"/>
      <c r="H133" s="23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customHeight="1" x14ac:dyDescent="0.25">
      <c r="A134" s="196"/>
      <c r="B134" s="33"/>
      <c r="C134" s="1"/>
      <c r="D134" s="1"/>
      <c r="E134" s="1"/>
      <c r="F134" s="1"/>
      <c r="G134" s="2"/>
      <c r="H134" s="23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customHeight="1" x14ac:dyDescent="0.25">
      <c r="A135" s="196"/>
      <c r="B135" s="33"/>
      <c r="C135" s="1"/>
      <c r="D135" s="1"/>
      <c r="E135" s="1"/>
      <c r="F135" s="1"/>
      <c r="G135" s="2"/>
      <c r="H135" s="23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customHeight="1" x14ac:dyDescent="0.25">
      <c r="A136" s="196"/>
      <c r="B136" s="33"/>
      <c r="C136" s="1"/>
      <c r="D136" s="1"/>
      <c r="E136" s="1"/>
      <c r="F136" s="1"/>
      <c r="G136" s="2"/>
      <c r="H136" s="23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customHeight="1" x14ac:dyDescent="0.25">
      <c r="A137" s="196"/>
      <c r="B137" s="33"/>
      <c r="C137" s="1"/>
      <c r="D137" s="1"/>
      <c r="E137" s="1"/>
      <c r="F137" s="1"/>
      <c r="G137" s="2"/>
      <c r="H137" s="23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customHeight="1" x14ac:dyDescent="0.25">
      <c r="A138" s="196"/>
      <c r="B138" s="33"/>
      <c r="C138" s="1"/>
      <c r="D138" s="1"/>
      <c r="E138" s="1"/>
      <c r="F138" s="1"/>
      <c r="G138" s="2"/>
      <c r="H138" s="23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customHeight="1" x14ac:dyDescent="0.25">
      <c r="A139" s="196"/>
      <c r="B139" s="33"/>
      <c r="C139" s="1"/>
      <c r="D139" s="1"/>
      <c r="E139" s="1"/>
      <c r="F139" s="1"/>
      <c r="G139" s="2"/>
      <c r="H139" s="23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customHeight="1" x14ac:dyDescent="0.25">
      <c r="A140" s="196"/>
      <c r="B140" s="33"/>
      <c r="C140" s="1"/>
      <c r="D140" s="1"/>
      <c r="E140" s="1"/>
      <c r="F140" s="1"/>
      <c r="G140" s="2"/>
      <c r="H140" s="23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customHeight="1" x14ac:dyDescent="0.25">
      <c r="A141" s="196"/>
      <c r="B141" s="33"/>
      <c r="C141" s="1"/>
      <c r="D141" s="1"/>
      <c r="E141" s="1"/>
      <c r="F141" s="1"/>
      <c r="G141" s="2"/>
      <c r="H141" s="23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customHeight="1" x14ac:dyDescent="0.25">
      <c r="A142" s="196"/>
      <c r="B142" s="33"/>
      <c r="C142" s="1"/>
      <c r="D142" s="1"/>
      <c r="E142" s="1"/>
      <c r="F142" s="1"/>
      <c r="G142" s="2"/>
      <c r="H142" s="23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customHeight="1" x14ac:dyDescent="0.25">
      <c r="A143" s="196"/>
      <c r="B143" s="33"/>
      <c r="C143" s="1"/>
      <c r="D143" s="1"/>
      <c r="E143" s="1"/>
      <c r="F143" s="1"/>
      <c r="G143" s="2"/>
      <c r="H143" s="23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customHeight="1" x14ac:dyDescent="0.25">
      <c r="A144" s="196"/>
      <c r="B144" s="33"/>
      <c r="C144" s="1"/>
      <c r="D144" s="1"/>
      <c r="E144" s="1"/>
      <c r="F144" s="1"/>
      <c r="G144" s="2"/>
      <c r="H144" s="23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customHeight="1" x14ac:dyDescent="0.25">
      <c r="A145" s="196"/>
      <c r="B145" s="33"/>
      <c r="C145" s="1"/>
      <c r="D145" s="1"/>
      <c r="E145" s="1"/>
      <c r="F145" s="1"/>
      <c r="G145" s="2"/>
      <c r="H145" s="23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customHeight="1" x14ac:dyDescent="0.25">
      <c r="A146" s="196"/>
      <c r="B146" s="33"/>
      <c r="C146" s="1"/>
      <c r="D146" s="1"/>
      <c r="E146" s="1"/>
      <c r="F146" s="1"/>
      <c r="G146" s="2"/>
      <c r="H146" s="23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customHeight="1" x14ac:dyDescent="0.25">
      <c r="A147" s="196"/>
      <c r="B147" s="33"/>
      <c r="C147" s="1"/>
      <c r="D147" s="1"/>
      <c r="E147" s="1"/>
      <c r="F147" s="1"/>
      <c r="G147" s="2"/>
      <c r="H147" s="23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customHeight="1" x14ac:dyDescent="0.25">
      <c r="A148" s="196"/>
      <c r="B148" s="33"/>
      <c r="C148" s="1"/>
      <c r="D148" s="1"/>
      <c r="E148" s="1"/>
      <c r="F148" s="1"/>
      <c r="G148" s="2"/>
      <c r="H148" s="23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customHeight="1" x14ac:dyDescent="0.25">
      <c r="A149" s="196"/>
      <c r="B149" s="33"/>
      <c r="C149" s="1"/>
      <c r="D149" s="1"/>
      <c r="E149" s="1"/>
      <c r="F149" s="1"/>
      <c r="G149" s="2"/>
      <c r="H149" s="23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customHeight="1" x14ac:dyDescent="0.25">
      <c r="A150" s="196"/>
      <c r="B150" s="33"/>
      <c r="C150" s="1"/>
      <c r="D150" s="1"/>
      <c r="E150" s="1"/>
      <c r="F150" s="1"/>
      <c r="G150" s="2"/>
      <c r="H150" s="23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customHeight="1" x14ac:dyDescent="0.25">
      <c r="A151" s="196"/>
      <c r="B151" s="33"/>
      <c r="C151" s="1"/>
      <c r="D151" s="1"/>
      <c r="E151" s="1"/>
      <c r="F151" s="1"/>
      <c r="G151" s="2"/>
      <c r="H151" s="23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customHeight="1" x14ac:dyDescent="0.25">
      <c r="A152" s="196"/>
      <c r="B152" s="33"/>
      <c r="C152" s="1"/>
      <c r="D152" s="1"/>
      <c r="E152" s="1"/>
      <c r="F152" s="1"/>
      <c r="G152" s="2"/>
      <c r="H152" s="23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customHeight="1" x14ac:dyDescent="0.25">
      <c r="A153" s="196"/>
      <c r="B153" s="33"/>
      <c r="C153" s="1"/>
      <c r="D153" s="1"/>
      <c r="E153" s="1"/>
      <c r="F153" s="1"/>
      <c r="G153" s="2"/>
      <c r="H153" s="23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customHeight="1" x14ac:dyDescent="0.25">
      <c r="A154" s="196"/>
      <c r="B154" s="33"/>
      <c r="C154" s="1"/>
      <c r="D154" s="1"/>
      <c r="E154" s="1"/>
      <c r="F154" s="1"/>
      <c r="G154" s="2"/>
      <c r="H154" s="23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customHeight="1" x14ac:dyDescent="0.25">
      <c r="A155" s="196"/>
      <c r="B155" s="33"/>
      <c r="C155" s="1"/>
      <c r="D155" s="1"/>
      <c r="E155" s="1"/>
      <c r="F155" s="1"/>
      <c r="G155" s="2"/>
      <c r="H155" s="23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customHeight="1" x14ac:dyDescent="0.25">
      <c r="A156" s="196"/>
      <c r="B156" s="33"/>
      <c r="C156" s="1"/>
      <c r="D156" s="1"/>
      <c r="E156" s="1"/>
      <c r="F156" s="1"/>
      <c r="G156" s="2"/>
      <c r="H156" s="23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customHeight="1" x14ac:dyDescent="0.25">
      <c r="A157" s="196"/>
      <c r="B157" s="33"/>
      <c r="C157" s="1"/>
      <c r="D157" s="1"/>
      <c r="E157" s="1"/>
      <c r="F157" s="1"/>
      <c r="G157" s="2"/>
      <c r="H157" s="23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customHeight="1" x14ac:dyDescent="0.25">
      <c r="A158" s="196"/>
      <c r="B158" s="33"/>
      <c r="C158" s="1"/>
      <c r="D158" s="1"/>
      <c r="E158" s="1"/>
      <c r="F158" s="1"/>
      <c r="G158" s="2"/>
      <c r="H158" s="23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customHeight="1" x14ac:dyDescent="0.25">
      <c r="A159" s="196"/>
      <c r="B159" s="33"/>
      <c r="C159" s="1"/>
      <c r="D159" s="1"/>
      <c r="E159" s="1"/>
      <c r="F159" s="1"/>
      <c r="G159" s="2"/>
      <c r="H159" s="23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customHeight="1" x14ac:dyDescent="0.25">
      <c r="A160" s="196"/>
      <c r="B160" s="33"/>
      <c r="C160" s="1"/>
      <c r="D160" s="1"/>
      <c r="E160" s="1"/>
      <c r="F160" s="1"/>
      <c r="G160" s="2"/>
      <c r="H160" s="23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customHeight="1" x14ac:dyDescent="0.25">
      <c r="A161" s="196"/>
      <c r="B161" s="33"/>
      <c r="C161" s="1"/>
      <c r="D161" s="1"/>
      <c r="E161" s="1"/>
      <c r="F161" s="1"/>
      <c r="G161" s="2"/>
      <c r="H161" s="23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customHeight="1" x14ac:dyDescent="0.25">
      <c r="A162" s="196"/>
      <c r="B162" s="33"/>
      <c r="C162" s="1"/>
      <c r="D162" s="1"/>
      <c r="E162" s="1"/>
      <c r="F162" s="1"/>
      <c r="G162" s="2"/>
      <c r="H162" s="23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customHeight="1" x14ac:dyDescent="0.25">
      <c r="A163" s="196"/>
      <c r="B163" s="33"/>
      <c r="C163" s="1"/>
      <c r="D163" s="1"/>
      <c r="E163" s="1"/>
      <c r="F163" s="1"/>
      <c r="G163" s="2"/>
      <c r="H163" s="23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customHeight="1" x14ac:dyDescent="0.25">
      <c r="A164" s="196"/>
      <c r="B164" s="33"/>
      <c r="C164" s="1"/>
      <c r="D164" s="1"/>
      <c r="E164" s="1"/>
      <c r="F164" s="1"/>
      <c r="G164" s="2"/>
      <c r="H164" s="23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customHeight="1" x14ac:dyDescent="0.25">
      <c r="A165" s="196"/>
      <c r="B165" s="33"/>
      <c r="C165" s="1"/>
      <c r="D165" s="1"/>
      <c r="E165" s="1"/>
      <c r="F165" s="1"/>
      <c r="G165" s="2"/>
      <c r="H165" s="23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customHeight="1" x14ac:dyDescent="0.25">
      <c r="A166" s="196"/>
      <c r="B166" s="33"/>
      <c r="C166" s="1"/>
      <c r="D166" s="1"/>
      <c r="E166" s="1"/>
      <c r="F166" s="1"/>
      <c r="G166" s="2"/>
      <c r="H166" s="23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customHeight="1" x14ac:dyDescent="0.25">
      <c r="A167" s="196"/>
      <c r="B167" s="33"/>
      <c r="C167" s="1"/>
      <c r="D167" s="1"/>
      <c r="E167" s="1"/>
      <c r="F167" s="1"/>
      <c r="G167" s="2"/>
      <c r="H167" s="23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customHeight="1" x14ac:dyDescent="0.25">
      <c r="A168" s="196"/>
      <c r="B168" s="33"/>
      <c r="C168" s="1"/>
      <c r="D168" s="1"/>
      <c r="E168" s="1"/>
      <c r="F168" s="1"/>
      <c r="G168" s="2"/>
      <c r="H168" s="23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customHeight="1" x14ac:dyDescent="0.25">
      <c r="A169" s="196"/>
      <c r="B169" s="33"/>
      <c r="C169" s="1"/>
      <c r="D169" s="1"/>
      <c r="E169" s="1"/>
      <c r="F169" s="1"/>
      <c r="G169" s="2"/>
      <c r="H169" s="23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customHeight="1" x14ac:dyDescent="0.25">
      <c r="A170" s="196"/>
      <c r="B170" s="33"/>
      <c r="C170" s="1"/>
      <c r="D170" s="1"/>
      <c r="E170" s="1"/>
      <c r="F170" s="1"/>
      <c r="G170" s="2"/>
      <c r="H170" s="23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customHeight="1" x14ac:dyDescent="0.25">
      <c r="A171" s="196"/>
      <c r="B171" s="33"/>
      <c r="C171" s="1"/>
      <c r="D171" s="1"/>
      <c r="E171" s="1"/>
      <c r="F171" s="1"/>
      <c r="G171" s="2"/>
      <c r="H171" s="23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customHeight="1" x14ac:dyDescent="0.25">
      <c r="A172" s="196"/>
      <c r="B172" s="33"/>
      <c r="C172" s="1"/>
      <c r="D172" s="1"/>
      <c r="E172" s="1"/>
      <c r="F172" s="1"/>
      <c r="G172" s="2"/>
      <c r="H172" s="23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customHeight="1" x14ac:dyDescent="0.25">
      <c r="A173" s="196"/>
      <c r="B173" s="33"/>
      <c r="C173" s="1"/>
      <c r="D173" s="1"/>
      <c r="E173" s="1"/>
      <c r="F173" s="1"/>
      <c r="G173" s="2"/>
      <c r="H173" s="23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customHeight="1" x14ac:dyDescent="0.25">
      <c r="A174" s="196"/>
      <c r="B174" s="33"/>
      <c r="C174" s="1"/>
      <c r="D174" s="1"/>
      <c r="E174" s="1"/>
      <c r="F174" s="1"/>
      <c r="G174" s="2"/>
      <c r="H174" s="23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customHeight="1" x14ac:dyDescent="0.25">
      <c r="A175" s="196"/>
      <c r="B175" s="33"/>
      <c r="C175" s="1"/>
      <c r="D175" s="1"/>
      <c r="E175" s="1"/>
      <c r="F175" s="1"/>
      <c r="G175" s="2"/>
      <c r="H175" s="23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customHeight="1" x14ac:dyDescent="0.25">
      <c r="A176" s="196"/>
      <c r="B176" s="33"/>
      <c r="C176" s="1"/>
      <c r="D176" s="1"/>
      <c r="E176" s="1"/>
      <c r="F176" s="1"/>
      <c r="G176" s="2"/>
      <c r="H176" s="23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customHeight="1" x14ac:dyDescent="0.25">
      <c r="A177" s="196"/>
      <c r="B177" s="33"/>
      <c r="C177" s="1"/>
      <c r="D177" s="1"/>
      <c r="E177" s="1"/>
      <c r="F177" s="1"/>
      <c r="G177" s="2"/>
      <c r="H177" s="23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customHeight="1" x14ac:dyDescent="0.25">
      <c r="A178" s="196"/>
      <c r="B178" s="33"/>
      <c r="C178" s="1"/>
      <c r="D178" s="1"/>
      <c r="E178" s="1"/>
      <c r="F178" s="1"/>
      <c r="G178" s="2"/>
      <c r="H178" s="23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customHeight="1" x14ac:dyDescent="0.25">
      <c r="A179" s="196"/>
      <c r="B179" s="33"/>
      <c r="C179" s="1"/>
      <c r="D179" s="1"/>
      <c r="E179" s="1"/>
      <c r="F179" s="1"/>
      <c r="G179" s="2"/>
      <c r="H179" s="23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customHeight="1" x14ac:dyDescent="0.25">
      <c r="A180" s="196"/>
      <c r="B180" s="33"/>
      <c r="C180" s="1"/>
      <c r="D180" s="1"/>
      <c r="E180" s="1"/>
      <c r="F180" s="1"/>
      <c r="G180" s="2"/>
      <c r="H180" s="23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customHeight="1" x14ac:dyDescent="0.25">
      <c r="A181" s="196"/>
      <c r="B181" s="33"/>
      <c r="C181" s="1"/>
      <c r="D181" s="1"/>
      <c r="E181" s="1"/>
      <c r="F181" s="1"/>
      <c r="G181" s="2"/>
      <c r="H181" s="23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customHeight="1" x14ac:dyDescent="0.25">
      <c r="A182" s="196"/>
      <c r="B182" s="33"/>
      <c r="C182" s="1"/>
      <c r="D182" s="1"/>
      <c r="E182" s="1"/>
      <c r="F182" s="1"/>
      <c r="G182" s="2"/>
      <c r="H182" s="23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customHeight="1" x14ac:dyDescent="0.25">
      <c r="A183" s="196"/>
      <c r="B183" s="33"/>
      <c r="C183" s="1"/>
      <c r="D183" s="1"/>
      <c r="E183" s="1"/>
      <c r="F183" s="1"/>
      <c r="G183" s="2"/>
      <c r="H183" s="23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customHeight="1" x14ac:dyDescent="0.25">
      <c r="A184" s="196"/>
      <c r="B184" s="33"/>
      <c r="C184" s="1"/>
      <c r="D184" s="1"/>
      <c r="E184" s="1"/>
      <c r="F184" s="1"/>
      <c r="G184" s="2"/>
      <c r="H184" s="23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customHeight="1" x14ac:dyDescent="0.25">
      <c r="A185" s="196"/>
      <c r="B185" s="33"/>
      <c r="C185" s="1"/>
      <c r="D185" s="1"/>
      <c r="E185" s="1"/>
      <c r="F185" s="1"/>
      <c r="G185" s="2"/>
      <c r="H185" s="23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customHeight="1" x14ac:dyDescent="0.25">
      <c r="A186" s="196"/>
      <c r="B186" s="33"/>
      <c r="C186" s="1"/>
      <c r="D186" s="1"/>
      <c r="E186" s="1"/>
      <c r="F186" s="1"/>
      <c r="G186" s="2"/>
      <c r="H186" s="23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customHeight="1" x14ac:dyDescent="0.25">
      <c r="A187" s="196"/>
      <c r="B187" s="33"/>
      <c r="C187" s="1"/>
      <c r="D187" s="1"/>
      <c r="E187" s="1"/>
      <c r="F187" s="1"/>
      <c r="G187" s="2"/>
      <c r="H187" s="23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customHeight="1" x14ac:dyDescent="0.25">
      <c r="A188" s="196"/>
      <c r="B188" s="33"/>
      <c r="C188" s="1"/>
      <c r="D188" s="1"/>
      <c r="E188" s="1"/>
      <c r="F188" s="1"/>
      <c r="G188" s="2"/>
      <c r="H188" s="23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customHeight="1" x14ac:dyDescent="0.25">
      <c r="A189" s="196"/>
      <c r="B189" s="33"/>
      <c r="C189" s="1"/>
      <c r="D189" s="1"/>
      <c r="E189" s="1"/>
      <c r="F189" s="1"/>
      <c r="G189" s="2"/>
      <c r="H189" s="23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customHeight="1" x14ac:dyDescent="0.25">
      <c r="A190" s="196"/>
      <c r="B190" s="33"/>
      <c r="C190" s="1"/>
      <c r="D190" s="1"/>
      <c r="E190" s="1"/>
      <c r="F190" s="1"/>
      <c r="G190" s="2"/>
      <c r="H190" s="23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customHeight="1" x14ac:dyDescent="0.25">
      <c r="A191" s="196"/>
      <c r="B191" s="33"/>
      <c r="C191" s="1"/>
      <c r="D191" s="1"/>
      <c r="E191" s="1"/>
      <c r="F191" s="1"/>
      <c r="G191" s="2"/>
      <c r="H191" s="23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customHeight="1" x14ac:dyDescent="0.25">
      <c r="A192" s="196"/>
      <c r="B192" s="33"/>
      <c r="C192" s="1"/>
      <c r="D192" s="1"/>
      <c r="E192" s="1"/>
      <c r="F192" s="1"/>
      <c r="G192" s="2"/>
      <c r="H192" s="23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customHeight="1" x14ac:dyDescent="0.25">
      <c r="A193" s="196"/>
      <c r="B193" s="33"/>
      <c r="C193" s="1"/>
      <c r="D193" s="1"/>
      <c r="E193" s="1"/>
      <c r="F193" s="1"/>
      <c r="G193" s="2"/>
      <c r="H193" s="23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customHeight="1" x14ac:dyDescent="0.25">
      <c r="A194" s="196"/>
      <c r="B194" s="33"/>
      <c r="C194" s="1"/>
      <c r="D194" s="1"/>
      <c r="E194" s="1"/>
      <c r="F194" s="1"/>
      <c r="G194" s="2"/>
      <c r="H194" s="23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customHeight="1" x14ac:dyDescent="0.25">
      <c r="A195" s="196"/>
      <c r="B195" s="33"/>
      <c r="C195" s="1"/>
      <c r="D195" s="1"/>
      <c r="E195" s="1"/>
      <c r="F195" s="1"/>
      <c r="G195" s="2"/>
      <c r="H195" s="23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customHeight="1" x14ac:dyDescent="0.25">
      <c r="A196" s="196"/>
      <c r="B196" s="33"/>
      <c r="C196" s="1"/>
      <c r="D196" s="1"/>
      <c r="E196" s="1"/>
      <c r="F196" s="1"/>
      <c r="G196" s="2"/>
      <c r="H196" s="23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customHeight="1" x14ac:dyDescent="0.25">
      <c r="A197" s="196"/>
      <c r="B197" s="33"/>
      <c r="C197" s="1"/>
      <c r="D197" s="1"/>
      <c r="E197" s="1"/>
      <c r="F197" s="1"/>
      <c r="G197" s="2"/>
      <c r="H197" s="23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customHeight="1" x14ac:dyDescent="0.25">
      <c r="A198" s="196"/>
      <c r="B198" s="33"/>
      <c r="C198" s="1"/>
      <c r="D198" s="1"/>
      <c r="E198" s="1"/>
      <c r="F198" s="1"/>
      <c r="G198" s="2"/>
      <c r="H198" s="23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customHeight="1" x14ac:dyDescent="0.25">
      <c r="A199" s="196"/>
      <c r="B199" s="33"/>
      <c r="C199" s="1"/>
      <c r="D199" s="1"/>
      <c r="E199" s="1"/>
      <c r="F199" s="1"/>
      <c r="G199" s="2"/>
      <c r="H199" s="23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customHeight="1" x14ac:dyDescent="0.25">
      <c r="A200" s="196"/>
      <c r="B200" s="33"/>
      <c r="C200" s="1"/>
      <c r="D200" s="1"/>
      <c r="E200" s="1"/>
      <c r="F200" s="1"/>
      <c r="G200" s="2"/>
      <c r="H200" s="23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customHeight="1" x14ac:dyDescent="0.25">
      <c r="A201" s="196"/>
      <c r="B201" s="33"/>
      <c r="C201" s="1"/>
      <c r="D201" s="1"/>
      <c r="E201" s="1"/>
      <c r="F201" s="1"/>
      <c r="G201" s="2"/>
      <c r="H201" s="23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customHeight="1" x14ac:dyDescent="0.25">
      <c r="A202" s="196"/>
      <c r="B202" s="33"/>
      <c r="C202" s="1"/>
      <c r="D202" s="1"/>
      <c r="E202" s="1"/>
      <c r="F202" s="1"/>
      <c r="G202" s="2"/>
      <c r="H202" s="23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customHeight="1" x14ac:dyDescent="0.25">
      <c r="A203" s="196"/>
      <c r="B203" s="33"/>
      <c r="C203" s="1"/>
      <c r="D203" s="1"/>
      <c r="E203" s="1"/>
      <c r="F203" s="1"/>
      <c r="G203" s="2"/>
      <c r="H203" s="23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customHeight="1" x14ac:dyDescent="0.25">
      <c r="A204" s="196"/>
      <c r="B204" s="33"/>
      <c r="C204" s="1"/>
      <c r="D204" s="1"/>
      <c r="E204" s="1"/>
      <c r="F204" s="1"/>
      <c r="G204" s="2"/>
      <c r="H204" s="23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customHeight="1" x14ac:dyDescent="0.25">
      <c r="A205" s="196"/>
      <c r="B205" s="33"/>
      <c r="C205" s="1"/>
      <c r="D205" s="1"/>
      <c r="E205" s="1"/>
      <c r="F205" s="1"/>
      <c r="G205" s="2"/>
      <c r="H205" s="23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customHeight="1" x14ac:dyDescent="0.25">
      <c r="A206" s="196"/>
      <c r="B206" s="33"/>
      <c r="C206" s="1"/>
      <c r="D206" s="1"/>
      <c r="E206" s="1"/>
      <c r="F206" s="1"/>
      <c r="G206" s="2"/>
      <c r="H206" s="23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customHeight="1" x14ac:dyDescent="0.25">
      <c r="A207" s="196"/>
      <c r="B207" s="33"/>
      <c r="C207" s="1"/>
      <c r="D207" s="1"/>
      <c r="E207" s="1"/>
      <c r="F207" s="1"/>
      <c r="G207" s="2"/>
      <c r="H207" s="23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customHeight="1" x14ac:dyDescent="0.25">
      <c r="A208" s="196"/>
      <c r="B208" s="33"/>
      <c r="C208" s="1"/>
      <c r="D208" s="1"/>
      <c r="E208" s="1"/>
      <c r="F208" s="1"/>
      <c r="G208" s="2"/>
      <c r="H208" s="23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customHeight="1" x14ac:dyDescent="0.25">
      <c r="A209" s="196"/>
      <c r="B209" s="33"/>
      <c r="C209" s="1"/>
      <c r="D209" s="1"/>
      <c r="E209" s="1"/>
      <c r="F209" s="1"/>
      <c r="G209" s="2"/>
      <c r="H209" s="23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customHeight="1" x14ac:dyDescent="0.25">
      <c r="A210" s="196"/>
      <c r="B210" s="33"/>
      <c r="C210" s="1"/>
      <c r="D210" s="1"/>
      <c r="E210" s="1"/>
      <c r="F210" s="1"/>
      <c r="G210" s="2"/>
      <c r="H210" s="23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customHeight="1" x14ac:dyDescent="0.25">
      <c r="A211" s="196"/>
      <c r="B211" s="33"/>
      <c r="C211" s="1"/>
      <c r="D211" s="1"/>
      <c r="E211" s="1"/>
      <c r="F211" s="1"/>
      <c r="G211" s="2"/>
      <c r="H211" s="23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customHeight="1" x14ac:dyDescent="0.25">
      <c r="A212" s="196"/>
      <c r="B212" s="33"/>
      <c r="C212" s="1"/>
      <c r="D212" s="1"/>
      <c r="E212" s="1"/>
      <c r="F212" s="1"/>
      <c r="G212" s="2"/>
      <c r="H212" s="23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customHeight="1" x14ac:dyDescent="0.25">
      <c r="A213" s="196"/>
      <c r="B213" s="33"/>
      <c r="C213" s="1"/>
      <c r="D213" s="1"/>
      <c r="E213" s="1"/>
      <c r="F213" s="1"/>
      <c r="G213" s="2"/>
      <c r="H213" s="23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customHeight="1" x14ac:dyDescent="0.25">
      <c r="A214" s="196"/>
      <c r="B214" s="33"/>
      <c r="C214" s="1"/>
      <c r="D214" s="1"/>
      <c r="E214" s="1"/>
      <c r="F214" s="1"/>
      <c r="G214" s="2"/>
      <c r="H214" s="23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customHeight="1" x14ac:dyDescent="0.25">
      <c r="A215" s="196"/>
      <c r="B215" s="33"/>
      <c r="C215" s="1"/>
      <c r="D215" s="1"/>
      <c r="E215" s="1"/>
      <c r="F215" s="1"/>
      <c r="G215" s="2"/>
      <c r="H215" s="23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customHeight="1" x14ac:dyDescent="0.25">
      <c r="A216" s="196"/>
      <c r="B216" s="33"/>
      <c r="C216" s="1"/>
      <c r="D216" s="1"/>
      <c r="E216" s="1"/>
      <c r="F216" s="1"/>
      <c r="G216" s="2"/>
      <c r="H216" s="23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customHeight="1" x14ac:dyDescent="0.25">
      <c r="A217" s="196"/>
      <c r="B217" s="33"/>
      <c r="C217" s="1"/>
      <c r="D217" s="1"/>
      <c r="E217" s="1"/>
      <c r="F217" s="1"/>
      <c r="G217" s="2"/>
      <c r="H217" s="23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customHeight="1" x14ac:dyDescent="0.25">
      <c r="A218" s="196"/>
      <c r="B218" s="33"/>
      <c r="C218" s="1"/>
      <c r="D218" s="1"/>
      <c r="E218" s="1"/>
      <c r="F218" s="1"/>
      <c r="G218" s="2"/>
      <c r="H218" s="23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customHeight="1" x14ac:dyDescent="0.25">
      <c r="A219" s="196"/>
      <c r="B219" s="33"/>
      <c r="C219" s="1"/>
      <c r="D219" s="1"/>
      <c r="E219" s="1"/>
      <c r="F219" s="1"/>
      <c r="G219" s="2"/>
      <c r="H219" s="23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customHeight="1" x14ac:dyDescent="0.25">
      <c r="A220" s="196"/>
      <c r="B220" s="33"/>
      <c r="C220" s="1"/>
      <c r="D220" s="1"/>
      <c r="E220" s="1"/>
      <c r="F220" s="1"/>
      <c r="G220" s="2"/>
      <c r="H220" s="23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customHeight="1" x14ac:dyDescent="0.25">
      <c r="A221" s="196"/>
      <c r="B221" s="33"/>
      <c r="C221" s="1"/>
      <c r="D221" s="1"/>
      <c r="E221" s="1"/>
      <c r="F221" s="1"/>
      <c r="G221" s="2"/>
      <c r="H221" s="23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customHeight="1" x14ac:dyDescent="0.25">
      <c r="A222" s="196"/>
      <c r="B222" s="33"/>
      <c r="C222" s="1"/>
      <c r="D222" s="1"/>
      <c r="E222" s="1"/>
      <c r="F222" s="1"/>
      <c r="G222" s="2"/>
      <c r="H222" s="23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customHeight="1" x14ac:dyDescent="0.25">
      <c r="A223" s="196"/>
      <c r="B223" s="33"/>
      <c r="C223" s="1"/>
      <c r="D223" s="1"/>
      <c r="E223" s="1"/>
      <c r="F223" s="1"/>
      <c r="G223" s="2"/>
      <c r="H223" s="23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customHeight="1" x14ac:dyDescent="0.25">
      <c r="A224" s="196"/>
      <c r="B224" s="33"/>
      <c r="C224" s="1"/>
      <c r="D224" s="1"/>
      <c r="E224" s="1"/>
      <c r="F224" s="1"/>
      <c r="G224" s="2"/>
      <c r="H224" s="23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customHeight="1" x14ac:dyDescent="0.25">
      <c r="A225" s="196"/>
      <c r="B225" s="33"/>
      <c r="C225" s="1"/>
      <c r="D225" s="1"/>
      <c r="E225" s="1"/>
      <c r="F225" s="1"/>
      <c r="G225" s="2"/>
      <c r="H225" s="23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customHeight="1" x14ac:dyDescent="0.25">
      <c r="A226" s="196"/>
      <c r="B226" s="33"/>
      <c r="C226" s="1"/>
      <c r="D226" s="1"/>
      <c r="E226" s="1"/>
      <c r="F226" s="1"/>
      <c r="G226" s="2"/>
      <c r="H226" s="23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customHeight="1" x14ac:dyDescent="0.25">
      <c r="A227" s="196"/>
      <c r="B227" s="33"/>
      <c r="C227" s="1"/>
      <c r="D227" s="1"/>
      <c r="E227" s="1"/>
      <c r="F227" s="1"/>
      <c r="G227" s="2"/>
      <c r="H227" s="23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customHeight="1" x14ac:dyDescent="0.25">
      <c r="A228" s="196"/>
      <c r="B228" s="33"/>
      <c r="C228" s="1"/>
      <c r="D228" s="1"/>
      <c r="E228" s="1"/>
      <c r="F228" s="1"/>
      <c r="G228" s="2"/>
      <c r="H228" s="23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customHeight="1" x14ac:dyDescent="0.25">
      <c r="A229" s="196"/>
      <c r="B229" s="33"/>
      <c r="C229" s="1"/>
      <c r="D229" s="1"/>
      <c r="E229" s="1"/>
      <c r="F229" s="1"/>
      <c r="G229" s="2"/>
      <c r="H229" s="23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customHeight="1" x14ac:dyDescent="0.25">
      <c r="A230" s="196"/>
      <c r="B230" s="33"/>
      <c r="C230" s="1"/>
      <c r="D230" s="1"/>
      <c r="E230" s="1"/>
      <c r="F230" s="1"/>
      <c r="G230" s="2"/>
      <c r="H230" s="23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customHeight="1" x14ac:dyDescent="0.25">
      <c r="A231" s="196"/>
      <c r="B231" s="33"/>
      <c r="C231" s="1"/>
      <c r="D231" s="1"/>
      <c r="E231" s="1"/>
      <c r="F231" s="1"/>
      <c r="G231" s="2"/>
      <c r="H231" s="23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customHeight="1" x14ac:dyDescent="0.25">
      <c r="A232" s="196"/>
      <c r="B232" s="33"/>
      <c r="C232" s="1"/>
      <c r="D232" s="1"/>
      <c r="E232" s="1"/>
      <c r="F232" s="1"/>
      <c r="G232" s="2"/>
      <c r="H232" s="23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customHeight="1" x14ac:dyDescent="0.25">
      <c r="A233" s="196"/>
      <c r="B233" s="33"/>
      <c r="C233" s="1"/>
      <c r="D233" s="1"/>
      <c r="E233" s="1"/>
      <c r="F233" s="1"/>
      <c r="G233" s="2"/>
      <c r="H233" s="23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customHeight="1" x14ac:dyDescent="0.25">
      <c r="A234" s="196"/>
      <c r="B234" s="33"/>
      <c r="C234" s="1"/>
      <c r="D234" s="1"/>
      <c r="E234" s="1"/>
      <c r="F234" s="1"/>
      <c r="G234" s="2"/>
      <c r="H234" s="23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customHeight="1" x14ac:dyDescent="0.25">
      <c r="A235" s="196"/>
      <c r="B235" s="33"/>
      <c r="C235" s="1"/>
      <c r="D235" s="1"/>
      <c r="E235" s="1"/>
      <c r="F235" s="1"/>
      <c r="G235" s="2"/>
      <c r="H235" s="23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customHeight="1" x14ac:dyDescent="0.25">
      <c r="A236" s="196"/>
      <c r="B236" s="33"/>
      <c r="C236" s="1"/>
      <c r="D236" s="1"/>
      <c r="E236" s="1"/>
      <c r="F236" s="1"/>
      <c r="G236" s="2"/>
      <c r="H236" s="23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customHeight="1" x14ac:dyDescent="0.25">
      <c r="A237" s="196"/>
      <c r="B237" s="33"/>
      <c r="C237" s="1"/>
      <c r="D237" s="1"/>
      <c r="E237" s="1"/>
      <c r="F237" s="1"/>
      <c r="G237" s="2"/>
      <c r="H237" s="23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customHeight="1" x14ac:dyDescent="0.25">
      <c r="A238" s="196"/>
      <c r="B238" s="33"/>
      <c r="C238" s="1"/>
      <c r="D238" s="1"/>
      <c r="E238" s="1"/>
      <c r="F238" s="1"/>
      <c r="G238" s="2"/>
      <c r="H238" s="23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customHeight="1" x14ac:dyDescent="0.25">
      <c r="A239" s="196"/>
      <c r="B239" s="33"/>
      <c r="C239" s="1"/>
      <c r="D239" s="1"/>
      <c r="E239" s="1"/>
      <c r="F239" s="1"/>
      <c r="G239" s="2"/>
      <c r="H239" s="23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customHeight="1" x14ac:dyDescent="0.25">
      <c r="A240" s="196"/>
      <c r="B240" s="33"/>
      <c r="C240" s="1"/>
      <c r="D240" s="1"/>
      <c r="E240" s="1"/>
      <c r="F240" s="1"/>
      <c r="G240" s="2"/>
      <c r="H240" s="23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customHeight="1" x14ac:dyDescent="0.25">
      <c r="A241" s="196"/>
      <c r="B241" s="33"/>
      <c r="C241" s="1"/>
      <c r="D241" s="1"/>
      <c r="E241" s="1"/>
      <c r="F241" s="1"/>
      <c r="G241" s="2"/>
      <c r="H241" s="23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customHeight="1" x14ac:dyDescent="0.25">
      <c r="A242" s="196"/>
      <c r="B242" s="33"/>
      <c r="C242" s="1"/>
      <c r="D242" s="1"/>
      <c r="E242" s="1"/>
      <c r="F242" s="1"/>
      <c r="G242" s="2"/>
      <c r="H242" s="23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customHeight="1" x14ac:dyDescent="0.25">
      <c r="A243" s="196"/>
      <c r="B243" s="33"/>
      <c r="C243" s="1"/>
      <c r="D243" s="1"/>
      <c r="E243" s="1"/>
      <c r="F243" s="1"/>
      <c r="G243" s="2"/>
      <c r="H243" s="23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customHeight="1" x14ac:dyDescent="0.25">
      <c r="A244" s="196"/>
      <c r="B244" s="33"/>
      <c r="C244" s="1"/>
      <c r="D244" s="1"/>
      <c r="E244" s="1"/>
      <c r="F244" s="1"/>
      <c r="G244" s="2"/>
      <c r="H244" s="23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customHeight="1" x14ac:dyDescent="0.25">
      <c r="A245" s="196"/>
      <c r="B245" s="33"/>
      <c r="C245" s="1"/>
      <c r="D245" s="1"/>
      <c r="E245" s="1"/>
      <c r="F245" s="1"/>
      <c r="G245" s="2"/>
      <c r="H245" s="23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customHeight="1" x14ac:dyDescent="0.25">
      <c r="A246" s="196"/>
      <c r="B246" s="33"/>
      <c r="C246" s="1"/>
      <c r="D246" s="1"/>
      <c r="E246" s="1"/>
      <c r="F246" s="1"/>
      <c r="G246" s="2"/>
      <c r="H246" s="23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customHeight="1" x14ac:dyDescent="0.25">
      <c r="A247" s="196"/>
      <c r="B247" s="33"/>
      <c r="C247" s="1"/>
      <c r="D247" s="1"/>
      <c r="E247" s="1"/>
      <c r="F247" s="1"/>
      <c r="G247" s="2"/>
      <c r="H247" s="23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customHeight="1" x14ac:dyDescent="0.25">
      <c r="A248" s="196"/>
      <c r="B248" s="33"/>
      <c r="C248" s="1"/>
      <c r="D248" s="1"/>
      <c r="E248" s="1"/>
      <c r="F248" s="1"/>
      <c r="G248" s="2"/>
      <c r="H248" s="23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customHeight="1" x14ac:dyDescent="0.25">
      <c r="A249" s="196"/>
      <c r="B249" s="33"/>
      <c r="C249" s="1"/>
      <c r="D249" s="1"/>
      <c r="E249" s="1"/>
      <c r="F249" s="1"/>
      <c r="G249" s="2"/>
      <c r="H249" s="23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customHeight="1" x14ac:dyDescent="0.25">
      <c r="A250" s="196"/>
      <c r="B250" s="33"/>
      <c r="C250" s="1"/>
      <c r="D250" s="1"/>
      <c r="E250" s="1"/>
      <c r="F250" s="1"/>
      <c r="G250" s="2"/>
      <c r="H250" s="23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customHeight="1" x14ac:dyDescent="0.25">
      <c r="A251" s="196"/>
      <c r="B251" s="33"/>
      <c r="C251" s="1"/>
      <c r="D251" s="1"/>
      <c r="E251" s="1"/>
      <c r="F251" s="1"/>
      <c r="G251" s="2"/>
      <c r="H251" s="23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customHeight="1" x14ac:dyDescent="0.25">
      <c r="A252" s="196"/>
      <c r="B252" s="33"/>
      <c r="C252" s="1"/>
      <c r="D252" s="1"/>
      <c r="E252" s="1"/>
      <c r="F252" s="1"/>
      <c r="G252" s="2"/>
      <c r="H252" s="23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customHeight="1" x14ac:dyDescent="0.25">
      <c r="A253" s="196"/>
      <c r="B253" s="33"/>
      <c r="C253" s="1"/>
      <c r="D253" s="1"/>
      <c r="E253" s="1"/>
      <c r="F253" s="1"/>
      <c r="G253" s="2"/>
      <c r="H253" s="23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customHeight="1" x14ac:dyDescent="0.25">
      <c r="A254" s="196"/>
      <c r="B254" s="33"/>
      <c r="C254" s="1"/>
      <c r="D254" s="1"/>
      <c r="E254" s="1"/>
      <c r="F254" s="1"/>
      <c r="G254" s="2"/>
      <c r="H254" s="23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customHeight="1" x14ac:dyDescent="0.25">
      <c r="A255" s="196"/>
      <c r="B255" s="33"/>
      <c r="C255" s="1"/>
      <c r="D255" s="1"/>
      <c r="E255" s="1"/>
      <c r="F255" s="1"/>
      <c r="G255" s="2"/>
      <c r="H255" s="23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customHeight="1" x14ac:dyDescent="0.25">
      <c r="A256" s="196"/>
      <c r="B256" s="33"/>
      <c r="C256" s="1"/>
      <c r="D256" s="1"/>
      <c r="E256" s="1"/>
      <c r="F256" s="1"/>
      <c r="G256" s="2"/>
      <c r="H256" s="23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customHeight="1" x14ac:dyDescent="0.25">
      <c r="A257" s="196"/>
      <c r="B257" s="33"/>
      <c r="C257" s="1"/>
      <c r="D257" s="1"/>
      <c r="E257" s="1"/>
      <c r="F257" s="1"/>
      <c r="G257" s="2"/>
      <c r="H257" s="23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customHeight="1" x14ac:dyDescent="0.25">
      <c r="A258" s="196"/>
      <c r="B258" s="33"/>
      <c r="C258" s="1"/>
      <c r="D258" s="1"/>
      <c r="E258" s="1"/>
      <c r="F258" s="1"/>
      <c r="G258" s="2"/>
      <c r="H258" s="23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customHeight="1" x14ac:dyDescent="0.25">
      <c r="A259" s="196"/>
      <c r="B259" s="33"/>
      <c r="C259" s="1"/>
      <c r="D259" s="1"/>
      <c r="E259" s="1"/>
      <c r="F259" s="1"/>
      <c r="G259" s="2"/>
      <c r="H259" s="23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customHeight="1" x14ac:dyDescent="0.25">
      <c r="A260" s="196"/>
      <c r="B260" s="33"/>
      <c r="C260" s="1"/>
      <c r="D260" s="1"/>
      <c r="E260" s="1"/>
      <c r="F260" s="1"/>
      <c r="G260" s="2"/>
      <c r="H260" s="23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customHeight="1" x14ac:dyDescent="0.25">
      <c r="A261" s="196"/>
      <c r="B261" s="33"/>
      <c r="C261" s="1"/>
      <c r="D261" s="1"/>
      <c r="E261" s="1"/>
      <c r="F261" s="1"/>
      <c r="G261" s="2"/>
      <c r="H261" s="23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customHeight="1" x14ac:dyDescent="0.25">
      <c r="A262" s="196"/>
      <c r="B262" s="33"/>
      <c r="C262" s="1"/>
      <c r="D262" s="1"/>
      <c r="E262" s="1"/>
      <c r="F262" s="1"/>
      <c r="G262" s="2"/>
      <c r="H262" s="23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customHeight="1" x14ac:dyDescent="0.25">
      <c r="A263" s="196"/>
      <c r="B263" s="33"/>
      <c r="C263" s="1"/>
      <c r="D263" s="1"/>
      <c r="E263" s="1"/>
      <c r="F263" s="1"/>
      <c r="G263" s="2"/>
      <c r="H263" s="23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customHeight="1" x14ac:dyDescent="0.25">
      <c r="A264" s="196"/>
      <c r="B264" s="33"/>
      <c r="C264" s="1"/>
      <c r="D264" s="1"/>
      <c r="E264" s="1"/>
      <c r="F264" s="1"/>
      <c r="G264" s="2"/>
      <c r="H264" s="23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customHeight="1" x14ac:dyDescent="0.25">
      <c r="A265" s="196"/>
      <c r="B265" s="33"/>
      <c r="C265" s="1"/>
      <c r="D265" s="1"/>
      <c r="E265" s="1"/>
      <c r="F265" s="1"/>
      <c r="G265" s="2"/>
      <c r="H265" s="23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customHeight="1" x14ac:dyDescent="0.25">
      <c r="A266" s="196"/>
      <c r="B266" s="33"/>
      <c r="C266" s="1"/>
      <c r="D266" s="1"/>
      <c r="E266" s="1"/>
      <c r="F266" s="1"/>
      <c r="G266" s="2"/>
      <c r="H266" s="23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customHeight="1" x14ac:dyDescent="0.25">
      <c r="A267" s="196"/>
      <c r="B267" s="33"/>
      <c r="C267" s="1"/>
      <c r="D267" s="1"/>
      <c r="E267" s="1"/>
      <c r="F267" s="1"/>
      <c r="G267" s="2"/>
      <c r="H267" s="23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customHeight="1" x14ac:dyDescent="0.25">
      <c r="A268" s="196"/>
      <c r="B268" s="33"/>
      <c r="C268" s="1"/>
      <c r="D268" s="1"/>
      <c r="E268" s="1"/>
      <c r="F268" s="1"/>
      <c r="G268" s="2"/>
      <c r="H268" s="23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customHeight="1" x14ac:dyDescent="0.25">
      <c r="A269" s="196"/>
      <c r="B269" s="33"/>
      <c r="C269" s="1"/>
      <c r="D269" s="1"/>
      <c r="E269" s="1"/>
      <c r="F269" s="1"/>
      <c r="G269" s="2"/>
      <c r="H269" s="23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customHeight="1" x14ac:dyDescent="0.25">
      <c r="A270" s="196"/>
      <c r="B270" s="33"/>
      <c r="C270" s="1"/>
      <c r="D270" s="1"/>
      <c r="E270" s="1"/>
      <c r="F270" s="1"/>
      <c r="G270" s="2"/>
      <c r="H270" s="23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customHeight="1" x14ac:dyDescent="0.25">
      <c r="A271" s="196"/>
      <c r="B271" s="33"/>
      <c r="C271" s="1"/>
      <c r="D271" s="1"/>
      <c r="E271" s="1"/>
      <c r="F271" s="1"/>
      <c r="G271" s="2"/>
      <c r="H271" s="23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customHeight="1" x14ac:dyDescent="0.25">
      <c r="A272" s="196"/>
      <c r="B272" s="33"/>
      <c r="C272" s="1"/>
      <c r="D272" s="1"/>
      <c r="E272" s="1"/>
      <c r="F272" s="1"/>
      <c r="G272" s="2"/>
      <c r="H272" s="23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customHeight="1" x14ac:dyDescent="0.25">
      <c r="A273" s="196"/>
      <c r="B273" s="33"/>
      <c r="C273" s="1"/>
      <c r="D273" s="1"/>
      <c r="E273" s="1"/>
      <c r="F273" s="1"/>
      <c r="G273" s="2"/>
      <c r="H273" s="23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customHeight="1" x14ac:dyDescent="0.25">
      <c r="A274" s="196"/>
      <c r="B274" s="33"/>
      <c r="C274" s="1"/>
      <c r="D274" s="1"/>
      <c r="E274" s="1"/>
      <c r="F274" s="1"/>
      <c r="G274" s="2"/>
      <c r="H274" s="23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customHeight="1" x14ac:dyDescent="0.25">
      <c r="A275" s="196"/>
      <c r="B275" s="33"/>
      <c r="C275" s="1"/>
      <c r="D275" s="1"/>
      <c r="E275" s="1"/>
      <c r="F275" s="1"/>
      <c r="G275" s="2"/>
      <c r="H275" s="23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customHeight="1" x14ac:dyDescent="0.25">
      <c r="A276" s="196"/>
      <c r="B276" s="33"/>
      <c r="C276" s="1"/>
      <c r="D276" s="1"/>
      <c r="E276" s="1"/>
      <c r="F276" s="1"/>
      <c r="G276" s="2"/>
      <c r="H276" s="23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customHeight="1" x14ac:dyDescent="0.25">
      <c r="A277" s="196"/>
      <c r="B277" s="33"/>
      <c r="C277" s="1"/>
      <c r="D277" s="1"/>
      <c r="E277" s="1"/>
      <c r="F277" s="1"/>
      <c r="G277" s="2"/>
      <c r="H277" s="23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customHeight="1" x14ac:dyDescent="0.25">
      <c r="A278" s="196"/>
      <c r="B278" s="33"/>
      <c r="C278" s="1"/>
      <c r="D278" s="1"/>
      <c r="E278" s="1"/>
      <c r="F278" s="1"/>
      <c r="G278" s="2"/>
      <c r="H278" s="23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customHeight="1" x14ac:dyDescent="0.25">
      <c r="A279" s="196"/>
      <c r="B279" s="33"/>
      <c r="C279" s="1"/>
      <c r="D279" s="1"/>
      <c r="E279" s="1"/>
      <c r="F279" s="1"/>
      <c r="G279" s="2"/>
      <c r="H279" s="23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customHeight="1" x14ac:dyDescent="0.25">
      <c r="A280" s="196"/>
      <c r="B280" s="33"/>
      <c r="C280" s="1"/>
      <c r="D280" s="1"/>
      <c r="E280" s="1"/>
      <c r="F280" s="1"/>
      <c r="G280" s="2"/>
      <c r="H280" s="23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customHeight="1" x14ac:dyDescent="0.25">
      <c r="A281" s="196"/>
      <c r="B281" s="33"/>
      <c r="C281" s="1"/>
      <c r="D281" s="1"/>
      <c r="E281" s="1"/>
      <c r="F281" s="1"/>
      <c r="G281" s="2"/>
      <c r="H281" s="23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customHeight="1" x14ac:dyDescent="0.25">
      <c r="A282" s="196"/>
      <c r="B282" s="33"/>
      <c r="C282" s="1"/>
      <c r="D282" s="1"/>
      <c r="E282" s="1"/>
      <c r="F282" s="1"/>
      <c r="G282" s="2"/>
      <c r="H282" s="23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customHeight="1" x14ac:dyDescent="0.25">
      <c r="A283" s="196"/>
      <c r="B283" s="33"/>
      <c r="C283" s="1"/>
      <c r="D283" s="1"/>
      <c r="E283" s="1"/>
      <c r="F283" s="1"/>
      <c r="G283" s="2"/>
      <c r="H283" s="23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customHeight="1" x14ac:dyDescent="0.25">
      <c r="A284" s="196"/>
      <c r="B284" s="33"/>
      <c r="C284" s="1"/>
      <c r="D284" s="1"/>
      <c r="E284" s="1"/>
      <c r="F284" s="1"/>
      <c r="G284" s="2"/>
      <c r="H284" s="23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customHeight="1" x14ac:dyDescent="0.25">
      <c r="A285" s="196"/>
      <c r="B285" s="33"/>
      <c r="C285" s="1"/>
      <c r="D285" s="1"/>
      <c r="E285" s="1"/>
      <c r="F285" s="1"/>
      <c r="G285" s="2"/>
      <c r="H285" s="23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customHeight="1" x14ac:dyDescent="0.25">
      <c r="A286" s="196"/>
      <c r="B286" s="33"/>
      <c r="C286" s="1"/>
      <c r="D286" s="1"/>
      <c r="E286" s="1"/>
      <c r="F286" s="1"/>
      <c r="G286" s="2"/>
      <c r="H286" s="23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customHeight="1" x14ac:dyDescent="0.25">
      <c r="A287" s="196"/>
      <c r="B287" s="33"/>
      <c r="C287" s="1"/>
      <c r="D287" s="1"/>
      <c r="E287" s="1"/>
      <c r="F287" s="1"/>
      <c r="G287" s="2"/>
      <c r="H287" s="23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customHeight="1" x14ac:dyDescent="0.25">
      <c r="A288" s="196"/>
      <c r="B288" s="33"/>
      <c r="C288" s="1"/>
      <c r="D288" s="1"/>
      <c r="E288" s="1"/>
      <c r="F288" s="1"/>
      <c r="G288" s="2"/>
      <c r="H288" s="23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customHeight="1" x14ac:dyDescent="0.25">
      <c r="A289" s="196"/>
      <c r="B289" s="33"/>
      <c r="C289" s="1"/>
      <c r="D289" s="1"/>
      <c r="E289" s="1"/>
      <c r="F289" s="1"/>
      <c r="G289" s="2"/>
      <c r="H289" s="23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customHeight="1" x14ac:dyDescent="0.25">
      <c r="A290" s="196"/>
      <c r="B290" s="33"/>
      <c r="C290" s="1"/>
      <c r="D290" s="1"/>
      <c r="E290" s="1"/>
      <c r="F290" s="1"/>
      <c r="G290" s="2"/>
      <c r="H290" s="23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customHeight="1" x14ac:dyDescent="0.25">
      <c r="A291" s="196"/>
      <c r="B291" s="33"/>
      <c r="C291" s="1"/>
      <c r="D291" s="1"/>
      <c r="E291" s="1"/>
      <c r="F291" s="1"/>
      <c r="G291" s="2"/>
      <c r="H291" s="23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customHeight="1" x14ac:dyDescent="0.25">
      <c r="A292" s="196"/>
      <c r="B292" s="33"/>
      <c r="C292" s="1"/>
      <c r="D292" s="1"/>
      <c r="E292" s="1"/>
      <c r="F292" s="1"/>
      <c r="G292" s="2"/>
      <c r="H292" s="23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customHeight="1" x14ac:dyDescent="0.25">
      <c r="A293" s="196"/>
      <c r="B293" s="33"/>
      <c r="C293" s="1"/>
      <c r="D293" s="1"/>
      <c r="E293" s="1"/>
      <c r="F293" s="1"/>
      <c r="G293" s="2"/>
      <c r="H293" s="23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customHeight="1" x14ac:dyDescent="0.25">
      <c r="A294" s="196"/>
      <c r="B294" s="33"/>
      <c r="C294" s="1"/>
      <c r="D294" s="1"/>
      <c r="E294" s="1"/>
      <c r="F294" s="1"/>
      <c r="G294" s="2"/>
      <c r="H294" s="23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customHeight="1" x14ac:dyDescent="0.25">
      <c r="A295" s="196"/>
      <c r="B295" s="33"/>
      <c r="C295" s="1"/>
      <c r="D295" s="1"/>
      <c r="E295" s="1"/>
      <c r="F295" s="1"/>
      <c r="G295" s="2"/>
      <c r="H295" s="23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customHeight="1" x14ac:dyDescent="0.25">
      <c r="A296" s="196"/>
      <c r="B296" s="33"/>
      <c r="C296" s="1"/>
      <c r="D296" s="1"/>
      <c r="E296" s="1"/>
      <c r="F296" s="1"/>
      <c r="G296" s="2"/>
      <c r="H296" s="23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customHeight="1" x14ac:dyDescent="0.25">
      <c r="A297" s="196"/>
      <c r="B297" s="33"/>
      <c r="C297" s="1"/>
      <c r="D297" s="1"/>
      <c r="E297" s="1"/>
      <c r="F297" s="1"/>
      <c r="G297" s="2"/>
      <c r="H297" s="23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customHeight="1" x14ac:dyDescent="0.25">
      <c r="A298" s="196"/>
      <c r="B298" s="33"/>
      <c r="C298" s="1"/>
      <c r="D298" s="1"/>
      <c r="E298" s="1"/>
      <c r="F298" s="1"/>
      <c r="G298" s="2"/>
      <c r="H298" s="23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customHeight="1" x14ac:dyDescent="0.25">
      <c r="A299" s="196"/>
      <c r="B299" s="33"/>
      <c r="C299" s="1"/>
      <c r="D299" s="1"/>
      <c r="E299" s="1"/>
      <c r="F299" s="1"/>
      <c r="G299" s="2"/>
      <c r="H299" s="23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customHeight="1" x14ac:dyDescent="0.25">
      <c r="A300" s="196"/>
      <c r="B300" s="33"/>
      <c r="C300" s="1"/>
      <c r="D300" s="1"/>
      <c r="E300" s="1"/>
      <c r="F300" s="1"/>
      <c r="G300" s="2"/>
      <c r="H300" s="23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customHeight="1" x14ac:dyDescent="0.25">
      <c r="A301" s="196"/>
      <c r="B301" s="33"/>
      <c r="C301" s="1"/>
      <c r="D301" s="1"/>
      <c r="E301" s="1"/>
      <c r="F301" s="1"/>
      <c r="G301" s="2"/>
      <c r="H301" s="23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customHeight="1" x14ac:dyDescent="0.25">
      <c r="A302" s="196"/>
      <c r="B302" s="33"/>
      <c r="C302" s="1"/>
      <c r="D302" s="1"/>
      <c r="E302" s="1"/>
      <c r="F302" s="1"/>
      <c r="G302" s="2"/>
      <c r="H302" s="23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customHeight="1" x14ac:dyDescent="0.25">
      <c r="A303" s="196"/>
      <c r="B303" s="33"/>
      <c r="C303" s="1"/>
      <c r="D303" s="1"/>
      <c r="E303" s="1"/>
      <c r="F303" s="1"/>
      <c r="G303" s="2"/>
      <c r="H303" s="23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customHeight="1" x14ac:dyDescent="0.25">
      <c r="A304" s="196"/>
      <c r="B304" s="33"/>
      <c r="C304" s="1"/>
      <c r="D304" s="1"/>
      <c r="E304" s="1"/>
      <c r="F304" s="1"/>
      <c r="G304" s="2"/>
      <c r="H304" s="23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customHeight="1" x14ac:dyDescent="0.25">
      <c r="A305" s="196"/>
      <c r="B305" s="33"/>
      <c r="C305" s="1"/>
      <c r="D305" s="1"/>
      <c r="E305" s="1"/>
      <c r="F305" s="1"/>
      <c r="G305" s="2"/>
      <c r="H305" s="23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customHeight="1" x14ac:dyDescent="0.25">
      <c r="A306" s="196"/>
      <c r="B306" s="33"/>
      <c r="C306" s="1"/>
      <c r="D306" s="1"/>
      <c r="E306" s="1"/>
      <c r="F306" s="1"/>
      <c r="G306" s="2"/>
      <c r="H306" s="23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customHeight="1" x14ac:dyDescent="0.25">
      <c r="A307" s="196"/>
      <c r="B307" s="33"/>
      <c r="C307" s="1"/>
      <c r="D307" s="1"/>
      <c r="E307" s="1"/>
      <c r="F307" s="1"/>
      <c r="G307" s="2"/>
      <c r="H307" s="23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customHeight="1" x14ac:dyDescent="0.25">
      <c r="A308" s="196"/>
      <c r="B308" s="33"/>
      <c r="C308" s="1"/>
      <c r="D308" s="1"/>
      <c r="E308" s="1"/>
      <c r="F308" s="1"/>
      <c r="G308" s="2"/>
      <c r="H308" s="23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customHeight="1" x14ac:dyDescent="0.25">
      <c r="A309" s="196"/>
      <c r="B309" s="33"/>
      <c r="C309" s="1"/>
      <c r="D309" s="1"/>
      <c r="E309" s="1"/>
      <c r="F309" s="1"/>
      <c r="G309" s="2"/>
      <c r="H309" s="23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customHeight="1" x14ac:dyDescent="0.25">
      <c r="A310" s="196"/>
      <c r="B310" s="33"/>
      <c r="C310" s="1"/>
      <c r="D310" s="1"/>
      <c r="E310" s="1"/>
      <c r="F310" s="1"/>
      <c r="G310" s="2"/>
      <c r="H310" s="23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customHeight="1" x14ac:dyDescent="0.25">
      <c r="A311" s="196"/>
      <c r="B311" s="33"/>
      <c r="C311" s="1"/>
      <c r="D311" s="1"/>
      <c r="E311" s="1"/>
      <c r="F311" s="1"/>
      <c r="G311" s="2"/>
      <c r="H311" s="23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customHeight="1" x14ac:dyDescent="0.25">
      <c r="A312" s="196"/>
      <c r="B312" s="33"/>
      <c r="C312" s="1"/>
      <c r="D312" s="1"/>
      <c r="E312" s="1"/>
      <c r="F312" s="1"/>
      <c r="G312" s="2"/>
      <c r="H312" s="23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customHeight="1" x14ac:dyDescent="0.25">
      <c r="A313" s="196"/>
      <c r="B313" s="33"/>
      <c r="C313" s="1"/>
      <c r="D313" s="1"/>
      <c r="E313" s="1"/>
      <c r="F313" s="1"/>
      <c r="G313" s="2"/>
      <c r="H313" s="23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customHeight="1" x14ac:dyDescent="0.25">
      <c r="A314" s="196"/>
      <c r="B314" s="33"/>
      <c r="C314" s="1"/>
      <c r="D314" s="1"/>
      <c r="E314" s="1"/>
      <c r="F314" s="1"/>
      <c r="G314" s="2"/>
      <c r="H314" s="23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customHeight="1" x14ac:dyDescent="0.25">
      <c r="A315" s="196"/>
      <c r="B315" s="33"/>
      <c r="C315" s="1"/>
      <c r="D315" s="1"/>
      <c r="E315" s="1"/>
      <c r="F315" s="1"/>
      <c r="G315" s="2"/>
      <c r="H315" s="23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customHeight="1" x14ac:dyDescent="0.25">
      <c r="A316" s="196"/>
      <c r="B316" s="33"/>
      <c r="C316" s="1"/>
      <c r="D316" s="1"/>
      <c r="E316" s="1"/>
      <c r="F316" s="1"/>
      <c r="G316" s="2"/>
      <c r="H316" s="23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customHeight="1" x14ac:dyDescent="0.25">
      <c r="A317" s="196"/>
      <c r="B317" s="33"/>
      <c r="C317" s="1"/>
      <c r="D317" s="1"/>
      <c r="E317" s="1"/>
      <c r="F317" s="1"/>
      <c r="G317" s="2"/>
      <c r="H317" s="23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customHeight="1" x14ac:dyDescent="0.25">
      <c r="A318" s="196"/>
      <c r="B318" s="33"/>
      <c r="C318" s="1"/>
      <c r="D318" s="1"/>
      <c r="E318" s="1"/>
      <c r="F318" s="1"/>
      <c r="G318" s="2"/>
      <c r="H318" s="23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customHeight="1" x14ac:dyDescent="0.25">
      <c r="A319" s="196"/>
      <c r="B319" s="33"/>
      <c r="C319" s="1"/>
      <c r="D319" s="1"/>
      <c r="E319" s="1"/>
      <c r="F319" s="1"/>
      <c r="G319" s="2"/>
      <c r="H319" s="23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customHeight="1" x14ac:dyDescent="0.25">
      <c r="A320" s="196"/>
      <c r="B320" s="33"/>
      <c r="C320" s="1"/>
      <c r="D320" s="1"/>
      <c r="E320" s="1"/>
      <c r="F320" s="1"/>
      <c r="G320" s="2"/>
      <c r="H320" s="23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customHeight="1" x14ac:dyDescent="0.25">
      <c r="A321" s="196"/>
      <c r="B321" s="33"/>
      <c r="C321" s="1"/>
      <c r="D321" s="1"/>
      <c r="E321" s="1"/>
      <c r="F321" s="1"/>
      <c r="G321" s="2"/>
      <c r="H321" s="23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customHeight="1" x14ac:dyDescent="0.25">
      <c r="A322" s="196"/>
      <c r="B322" s="33"/>
      <c r="C322" s="1"/>
      <c r="D322" s="1"/>
      <c r="E322" s="1"/>
      <c r="F322" s="1"/>
      <c r="G322" s="2"/>
      <c r="H322" s="23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customHeight="1" x14ac:dyDescent="0.25">
      <c r="A323" s="196"/>
      <c r="B323" s="33"/>
      <c r="C323" s="1"/>
      <c r="D323" s="1"/>
      <c r="E323" s="1"/>
      <c r="F323" s="1"/>
      <c r="G323" s="2"/>
      <c r="H323" s="23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customHeight="1" x14ac:dyDescent="0.25">
      <c r="A324" s="196"/>
      <c r="B324" s="33"/>
      <c r="C324" s="1"/>
      <c r="D324" s="1"/>
      <c r="E324" s="1"/>
      <c r="F324" s="1"/>
      <c r="G324" s="2"/>
      <c r="H324" s="23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customHeight="1" x14ac:dyDescent="0.25">
      <c r="A325" s="196"/>
      <c r="B325" s="33"/>
      <c r="C325" s="1"/>
      <c r="D325" s="1"/>
      <c r="E325" s="1"/>
      <c r="F325" s="1"/>
      <c r="G325" s="2"/>
      <c r="H325" s="23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customHeight="1" x14ac:dyDescent="0.25">
      <c r="A326" s="196"/>
      <c r="B326" s="33"/>
      <c r="C326" s="1"/>
      <c r="D326" s="1"/>
      <c r="E326" s="1"/>
      <c r="F326" s="1"/>
      <c r="G326" s="2"/>
      <c r="H326" s="23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customHeight="1" x14ac:dyDescent="0.25">
      <c r="A327" s="196"/>
      <c r="B327" s="33"/>
      <c r="C327" s="1"/>
      <c r="D327" s="1"/>
      <c r="E327" s="1"/>
      <c r="F327" s="1"/>
      <c r="G327" s="2"/>
      <c r="H327" s="23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customHeight="1" x14ac:dyDescent="0.25">
      <c r="A328" s="196"/>
      <c r="B328" s="33"/>
      <c r="C328" s="1"/>
      <c r="D328" s="1"/>
      <c r="E328" s="1"/>
      <c r="F328" s="1"/>
      <c r="G328" s="2"/>
      <c r="H328" s="23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customHeight="1" x14ac:dyDescent="0.25">
      <c r="A329" s="196"/>
      <c r="B329" s="33"/>
      <c r="C329" s="1"/>
      <c r="D329" s="1"/>
      <c r="E329" s="1"/>
      <c r="F329" s="1"/>
      <c r="G329" s="2"/>
      <c r="H329" s="23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customHeight="1" x14ac:dyDescent="0.25">
      <c r="A330" s="196"/>
      <c r="B330" s="33"/>
      <c r="C330" s="1"/>
      <c r="D330" s="1"/>
      <c r="E330" s="1"/>
      <c r="F330" s="1"/>
      <c r="G330" s="2"/>
      <c r="H330" s="23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customHeight="1" x14ac:dyDescent="0.25">
      <c r="A331" s="196"/>
      <c r="B331" s="33"/>
      <c r="C331" s="1"/>
      <c r="D331" s="1"/>
      <c r="E331" s="1"/>
      <c r="F331" s="1"/>
      <c r="G331" s="2"/>
      <c r="H331" s="23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customHeight="1" x14ac:dyDescent="0.25">
      <c r="A332" s="196"/>
      <c r="B332" s="33"/>
      <c r="C332" s="1"/>
      <c r="D332" s="1"/>
      <c r="E332" s="1"/>
      <c r="F332" s="1"/>
      <c r="G332" s="2"/>
      <c r="H332" s="23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customHeight="1" x14ac:dyDescent="0.25">
      <c r="A333" s="196"/>
      <c r="B333" s="33"/>
      <c r="C333" s="1"/>
      <c r="D333" s="1"/>
      <c r="E333" s="1"/>
      <c r="F333" s="1"/>
      <c r="G333" s="2"/>
      <c r="H333" s="23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customHeight="1" x14ac:dyDescent="0.25">
      <c r="A334" s="196"/>
      <c r="B334" s="33"/>
      <c r="C334" s="1"/>
      <c r="D334" s="1"/>
      <c r="E334" s="1"/>
      <c r="F334" s="1"/>
      <c r="G334" s="2"/>
      <c r="H334" s="23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customHeight="1" x14ac:dyDescent="0.25">
      <c r="A335" s="196"/>
      <c r="B335" s="33"/>
      <c r="C335" s="1"/>
      <c r="D335" s="1"/>
      <c r="E335" s="1"/>
      <c r="F335" s="1"/>
      <c r="G335" s="2"/>
      <c r="H335" s="23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customHeight="1" x14ac:dyDescent="0.25">
      <c r="A336" s="196"/>
      <c r="B336" s="33"/>
      <c r="C336" s="1"/>
      <c r="D336" s="1"/>
      <c r="E336" s="1"/>
      <c r="F336" s="1"/>
      <c r="G336" s="2"/>
      <c r="H336" s="23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customHeight="1" x14ac:dyDescent="0.25">
      <c r="A337" s="196"/>
      <c r="B337" s="33"/>
      <c r="C337" s="1"/>
      <c r="D337" s="1"/>
      <c r="E337" s="1"/>
      <c r="F337" s="1"/>
      <c r="G337" s="2"/>
      <c r="H337" s="23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customHeight="1" x14ac:dyDescent="0.25">
      <c r="A338" s="196"/>
      <c r="B338" s="33"/>
      <c r="C338" s="1"/>
      <c r="D338" s="1"/>
      <c r="E338" s="1"/>
      <c r="F338" s="1"/>
      <c r="G338" s="2"/>
      <c r="H338" s="23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customHeight="1" x14ac:dyDescent="0.25">
      <c r="A339" s="196"/>
      <c r="B339" s="33"/>
      <c r="C339" s="1"/>
      <c r="D339" s="1"/>
      <c r="E339" s="1"/>
      <c r="F339" s="1"/>
      <c r="G339" s="2"/>
      <c r="H339" s="23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customHeight="1" x14ac:dyDescent="0.25">
      <c r="A340" s="196"/>
      <c r="B340" s="33"/>
      <c r="C340" s="1"/>
      <c r="D340" s="1"/>
      <c r="E340" s="1"/>
      <c r="F340" s="1"/>
      <c r="G340" s="2"/>
      <c r="H340" s="23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customHeight="1" x14ac:dyDescent="0.25">
      <c r="A341" s="196"/>
      <c r="B341" s="33"/>
      <c r="C341" s="1"/>
      <c r="D341" s="1"/>
      <c r="E341" s="1"/>
      <c r="F341" s="1"/>
      <c r="G341" s="2"/>
      <c r="H341" s="23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customHeight="1" x14ac:dyDescent="0.25">
      <c r="A342" s="196"/>
      <c r="B342" s="33"/>
      <c r="C342" s="1"/>
      <c r="D342" s="1"/>
      <c r="E342" s="1"/>
      <c r="F342" s="1"/>
      <c r="G342" s="2"/>
      <c r="H342" s="23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customHeight="1" x14ac:dyDescent="0.25">
      <c r="A343" s="196"/>
      <c r="B343" s="33"/>
      <c r="C343" s="1"/>
      <c r="D343" s="1"/>
      <c r="E343" s="1"/>
      <c r="F343" s="1"/>
      <c r="G343" s="2"/>
      <c r="H343" s="23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customHeight="1" x14ac:dyDescent="0.25">
      <c r="A344" s="196"/>
      <c r="B344" s="33"/>
      <c r="C344" s="1"/>
      <c r="D344" s="1"/>
      <c r="E344" s="1"/>
      <c r="F344" s="1"/>
      <c r="G344" s="2"/>
      <c r="H344" s="23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customHeight="1" x14ac:dyDescent="0.25">
      <c r="A345" s="196"/>
      <c r="B345" s="33"/>
      <c r="C345" s="1"/>
      <c r="D345" s="1"/>
      <c r="E345" s="1"/>
      <c r="F345" s="1"/>
      <c r="G345" s="2"/>
      <c r="H345" s="23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customHeight="1" x14ac:dyDescent="0.25">
      <c r="A346" s="196"/>
      <c r="B346" s="33"/>
      <c r="C346" s="1"/>
      <c r="D346" s="1"/>
      <c r="E346" s="1"/>
      <c r="F346" s="1"/>
      <c r="G346" s="2"/>
      <c r="H346" s="23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customHeight="1" x14ac:dyDescent="0.25">
      <c r="A347" s="196"/>
      <c r="B347" s="33"/>
      <c r="C347" s="1"/>
      <c r="D347" s="1"/>
      <c r="E347" s="1"/>
      <c r="F347" s="1"/>
      <c r="G347" s="2"/>
      <c r="H347" s="23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customHeight="1" x14ac:dyDescent="0.25">
      <c r="A348" s="196"/>
      <c r="B348" s="33"/>
      <c r="C348" s="1"/>
      <c r="D348" s="1"/>
      <c r="E348" s="1"/>
      <c r="F348" s="1"/>
      <c r="G348" s="2"/>
      <c r="H348" s="23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customHeight="1" x14ac:dyDescent="0.25">
      <c r="A349" s="196"/>
      <c r="B349" s="33"/>
      <c r="C349" s="1"/>
      <c r="D349" s="1"/>
      <c r="E349" s="1"/>
      <c r="F349" s="1"/>
      <c r="G349" s="2"/>
      <c r="H349" s="23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customHeight="1" x14ac:dyDescent="0.25">
      <c r="A350" s="196"/>
      <c r="B350" s="33"/>
      <c r="C350" s="1"/>
      <c r="D350" s="1"/>
      <c r="E350" s="1"/>
      <c r="F350" s="1"/>
      <c r="G350" s="2"/>
      <c r="H350" s="23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customHeight="1" x14ac:dyDescent="0.25">
      <c r="A351" s="196"/>
      <c r="B351" s="33"/>
      <c r="C351" s="1"/>
      <c r="D351" s="1"/>
      <c r="E351" s="1"/>
      <c r="F351" s="1"/>
      <c r="G351" s="2"/>
      <c r="H351" s="23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customHeight="1" x14ac:dyDescent="0.25">
      <c r="A352" s="196"/>
      <c r="B352" s="33"/>
      <c r="C352" s="1"/>
      <c r="D352" s="1"/>
      <c r="E352" s="1"/>
      <c r="F352" s="1"/>
      <c r="G352" s="2"/>
      <c r="H352" s="23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customHeight="1" x14ac:dyDescent="0.25">
      <c r="A353" s="196"/>
      <c r="B353" s="33"/>
      <c r="C353" s="1"/>
      <c r="D353" s="1"/>
      <c r="E353" s="1"/>
      <c r="F353" s="1"/>
      <c r="G353" s="2"/>
      <c r="H353" s="23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customHeight="1" x14ac:dyDescent="0.25">
      <c r="A354" s="196"/>
      <c r="B354" s="33"/>
      <c r="C354" s="1"/>
      <c r="D354" s="1"/>
      <c r="E354" s="1"/>
      <c r="F354" s="1"/>
      <c r="G354" s="2"/>
      <c r="H354" s="23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customHeight="1" x14ac:dyDescent="0.25">
      <c r="A355" s="196"/>
      <c r="B355" s="33"/>
      <c r="C355" s="1"/>
      <c r="D355" s="1"/>
      <c r="E355" s="1"/>
      <c r="F355" s="1"/>
      <c r="G355" s="2"/>
      <c r="H355" s="23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customHeight="1" x14ac:dyDescent="0.25">
      <c r="A356" s="196"/>
      <c r="B356" s="33"/>
      <c r="C356" s="1"/>
      <c r="D356" s="1"/>
      <c r="E356" s="1"/>
      <c r="F356" s="1"/>
      <c r="G356" s="2"/>
      <c r="H356" s="23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customHeight="1" x14ac:dyDescent="0.25">
      <c r="A357" s="196"/>
      <c r="B357" s="33"/>
      <c r="C357" s="1"/>
      <c r="D357" s="1"/>
      <c r="E357" s="1"/>
      <c r="F357" s="1"/>
      <c r="G357" s="2"/>
      <c r="H357" s="23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customHeight="1" x14ac:dyDescent="0.25">
      <c r="A358" s="196"/>
      <c r="B358" s="33"/>
      <c r="C358" s="1"/>
      <c r="D358" s="1"/>
      <c r="E358" s="1"/>
      <c r="F358" s="1"/>
      <c r="G358" s="2"/>
      <c r="H358" s="23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customHeight="1" x14ac:dyDescent="0.25">
      <c r="A359" s="196"/>
      <c r="B359" s="33"/>
      <c r="C359" s="1"/>
      <c r="D359" s="1"/>
      <c r="E359" s="1"/>
      <c r="F359" s="1"/>
      <c r="G359" s="2"/>
      <c r="H359" s="23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customHeight="1" x14ac:dyDescent="0.25">
      <c r="A360" s="196"/>
      <c r="B360" s="33"/>
      <c r="C360" s="1"/>
      <c r="D360" s="1"/>
      <c r="E360" s="1"/>
      <c r="F360" s="1"/>
      <c r="G360" s="2"/>
      <c r="H360" s="23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customHeight="1" x14ac:dyDescent="0.25">
      <c r="A361" s="196"/>
      <c r="B361" s="33"/>
      <c r="C361" s="1"/>
      <c r="D361" s="1"/>
      <c r="E361" s="1"/>
      <c r="F361" s="1"/>
      <c r="G361" s="2"/>
      <c r="H361" s="23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customHeight="1" x14ac:dyDescent="0.25">
      <c r="A362" s="196"/>
      <c r="B362" s="33"/>
      <c r="C362" s="1"/>
      <c r="D362" s="1"/>
      <c r="E362" s="1"/>
      <c r="F362" s="1"/>
      <c r="G362" s="2"/>
      <c r="H362" s="23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customHeight="1" x14ac:dyDescent="0.25">
      <c r="A363" s="196"/>
      <c r="B363" s="33"/>
      <c r="C363" s="1"/>
      <c r="D363" s="1"/>
      <c r="E363" s="1"/>
      <c r="F363" s="1"/>
      <c r="G363" s="2"/>
      <c r="H363" s="23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customHeight="1" x14ac:dyDescent="0.25">
      <c r="A364" s="196"/>
      <c r="B364" s="33"/>
      <c r="C364" s="1"/>
      <c r="D364" s="1"/>
      <c r="E364" s="1"/>
      <c r="F364" s="1"/>
      <c r="G364" s="2"/>
      <c r="H364" s="23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customHeight="1" x14ac:dyDescent="0.25">
      <c r="A365" s="196"/>
      <c r="B365" s="33"/>
      <c r="C365" s="1"/>
      <c r="D365" s="1"/>
      <c r="E365" s="1"/>
      <c r="F365" s="1"/>
      <c r="G365" s="2"/>
      <c r="H365" s="23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customHeight="1" x14ac:dyDescent="0.25">
      <c r="A366" s="196"/>
      <c r="B366" s="33"/>
      <c r="C366" s="1"/>
      <c r="D366" s="1"/>
      <c r="E366" s="1"/>
      <c r="F366" s="1"/>
      <c r="G366" s="2"/>
      <c r="H366" s="23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customHeight="1" x14ac:dyDescent="0.25">
      <c r="A367" s="196"/>
      <c r="B367" s="33"/>
      <c r="C367" s="1"/>
      <c r="D367" s="1"/>
      <c r="E367" s="1"/>
      <c r="F367" s="1"/>
      <c r="G367" s="2"/>
      <c r="H367" s="23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customHeight="1" x14ac:dyDescent="0.25">
      <c r="A368" s="196"/>
      <c r="B368" s="33"/>
      <c r="C368" s="1"/>
      <c r="D368" s="1"/>
      <c r="E368" s="1"/>
      <c r="F368" s="1"/>
      <c r="G368" s="2"/>
      <c r="H368" s="23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customHeight="1" x14ac:dyDescent="0.25">
      <c r="A369" s="196"/>
      <c r="B369" s="33"/>
      <c r="C369" s="1"/>
      <c r="D369" s="1"/>
      <c r="E369" s="1"/>
      <c r="F369" s="1"/>
      <c r="G369" s="2"/>
      <c r="H369" s="23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customHeight="1" x14ac:dyDescent="0.25">
      <c r="A370" s="196"/>
      <c r="B370" s="33"/>
      <c r="C370" s="1"/>
      <c r="D370" s="1"/>
      <c r="E370" s="1"/>
      <c r="F370" s="1"/>
      <c r="G370" s="2"/>
      <c r="H370" s="23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customHeight="1" x14ac:dyDescent="0.25">
      <c r="A371" s="196"/>
      <c r="B371" s="33"/>
      <c r="C371" s="1"/>
      <c r="D371" s="1"/>
      <c r="E371" s="1"/>
      <c r="F371" s="1"/>
      <c r="G371" s="2"/>
      <c r="H371" s="23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customHeight="1" x14ac:dyDescent="0.25">
      <c r="A372" s="196"/>
      <c r="B372" s="33"/>
      <c r="C372" s="1"/>
      <c r="D372" s="1"/>
      <c r="E372" s="1"/>
      <c r="F372" s="1"/>
      <c r="G372" s="2"/>
      <c r="H372" s="23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customHeight="1" x14ac:dyDescent="0.25">
      <c r="A373" s="196"/>
      <c r="B373" s="33"/>
      <c r="C373" s="1"/>
      <c r="D373" s="1"/>
      <c r="E373" s="1"/>
      <c r="F373" s="1"/>
      <c r="G373" s="2"/>
      <c r="H373" s="23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customHeight="1" x14ac:dyDescent="0.25">
      <c r="A374" s="196"/>
      <c r="B374" s="33"/>
      <c r="C374" s="1"/>
      <c r="D374" s="1"/>
      <c r="E374" s="1"/>
      <c r="F374" s="1"/>
      <c r="G374" s="2"/>
      <c r="H374" s="23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customHeight="1" x14ac:dyDescent="0.25">
      <c r="A375" s="196"/>
      <c r="B375" s="33"/>
      <c r="C375" s="1"/>
      <c r="D375" s="1"/>
      <c r="E375" s="1"/>
      <c r="F375" s="1"/>
      <c r="G375" s="2"/>
      <c r="H375" s="23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customHeight="1" x14ac:dyDescent="0.25">
      <c r="A376" s="196"/>
      <c r="B376" s="33"/>
      <c r="C376" s="1"/>
      <c r="D376" s="1"/>
      <c r="E376" s="1"/>
      <c r="F376" s="1"/>
      <c r="G376" s="2"/>
      <c r="H376" s="23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customHeight="1" x14ac:dyDescent="0.25">
      <c r="A377" s="196"/>
      <c r="B377" s="33"/>
      <c r="C377" s="1"/>
      <c r="D377" s="1"/>
      <c r="E377" s="1"/>
      <c r="F377" s="1"/>
      <c r="G377" s="2"/>
      <c r="H377" s="23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customHeight="1" x14ac:dyDescent="0.25">
      <c r="A378" s="196"/>
      <c r="B378" s="33"/>
      <c r="C378" s="1"/>
      <c r="D378" s="1"/>
      <c r="E378" s="1"/>
      <c r="F378" s="1"/>
      <c r="G378" s="2"/>
      <c r="H378" s="23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customHeight="1" x14ac:dyDescent="0.25">
      <c r="A379" s="196"/>
      <c r="B379" s="33"/>
      <c r="C379" s="1"/>
      <c r="D379" s="1"/>
      <c r="E379" s="1"/>
      <c r="F379" s="1"/>
      <c r="G379" s="2"/>
      <c r="H379" s="23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customHeight="1" x14ac:dyDescent="0.25">
      <c r="A380" s="196"/>
      <c r="B380" s="33"/>
      <c r="C380" s="1"/>
      <c r="D380" s="1"/>
      <c r="E380" s="1"/>
      <c r="F380" s="1"/>
      <c r="G380" s="2"/>
      <c r="H380" s="23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customHeight="1" x14ac:dyDescent="0.25">
      <c r="A381" s="196"/>
      <c r="B381" s="33"/>
      <c r="C381" s="1"/>
      <c r="D381" s="1"/>
      <c r="E381" s="1"/>
      <c r="F381" s="1"/>
      <c r="G381" s="2"/>
      <c r="H381" s="23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customHeight="1" x14ac:dyDescent="0.25">
      <c r="A382" s="196"/>
      <c r="B382" s="33"/>
      <c r="C382" s="1"/>
      <c r="D382" s="1"/>
      <c r="E382" s="1"/>
      <c r="F382" s="1"/>
      <c r="G382" s="2"/>
      <c r="H382" s="23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customHeight="1" x14ac:dyDescent="0.25">
      <c r="A383" s="196"/>
      <c r="B383" s="33"/>
      <c r="C383" s="1"/>
      <c r="D383" s="1"/>
      <c r="E383" s="1"/>
      <c r="F383" s="1"/>
      <c r="G383" s="2"/>
      <c r="H383" s="23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customHeight="1" x14ac:dyDescent="0.25">
      <c r="A384" s="196"/>
      <c r="B384" s="33"/>
      <c r="C384" s="1"/>
      <c r="D384" s="1"/>
      <c r="E384" s="1"/>
      <c r="F384" s="1"/>
      <c r="G384" s="2"/>
      <c r="H384" s="23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customHeight="1" x14ac:dyDescent="0.25">
      <c r="A385" s="196"/>
      <c r="B385" s="33"/>
      <c r="C385" s="1"/>
      <c r="D385" s="1"/>
      <c r="E385" s="1"/>
      <c r="F385" s="1"/>
      <c r="G385" s="2"/>
      <c r="H385" s="23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customHeight="1" x14ac:dyDescent="0.25">
      <c r="A386" s="196"/>
      <c r="B386" s="33"/>
      <c r="C386" s="1"/>
      <c r="D386" s="1"/>
      <c r="E386" s="1"/>
      <c r="F386" s="1"/>
      <c r="G386" s="2"/>
      <c r="H386" s="23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customHeight="1" x14ac:dyDescent="0.25">
      <c r="A387" s="196"/>
      <c r="B387" s="33"/>
      <c r="C387" s="1"/>
      <c r="D387" s="1"/>
      <c r="E387" s="1"/>
      <c r="F387" s="1"/>
      <c r="G387" s="2"/>
      <c r="H387" s="23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customHeight="1" x14ac:dyDescent="0.25">
      <c r="A388" s="196"/>
      <c r="B388" s="33"/>
      <c r="C388" s="1"/>
      <c r="D388" s="1"/>
      <c r="E388" s="1"/>
      <c r="F388" s="1"/>
      <c r="G388" s="2"/>
      <c r="H388" s="23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customHeight="1" x14ac:dyDescent="0.25">
      <c r="A389" s="196"/>
      <c r="B389" s="33"/>
      <c r="C389" s="1"/>
      <c r="D389" s="1"/>
      <c r="E389" s="1"/>
      <c r="F389" s="1"/>
      <c r="G389" s="2"/>
      <c r="H389" s="23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customHeight="1" x14ac:dyDescent="0.25">
      <c r="A390" s="196"/>
      <c r="B390" s="33"/>
      <c r="C390" s="1"/>
      <c r="D390" s="1"/>
      <c r="E390" s="1"/>
      <c r="F390" s="1"/>
      <c r="G390" s="2"/>
      <c r="H390" s="23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customHeight="1" x14ac:dyDescent="0.25">
      <c r="A391" s="196"/>
      <c r="B391" s="33"/>
      <c r="C391" s="1"/>
      <c r="D391" s="1"/>
      <c r="E391" s="1"/>
      <c r="F391" s="1"/>
      <c r="G391" s="2"/>
      <c r="H391" s="23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customHeight="1" x14ac:dyDescent="0.25">
      <c r="A392" s="196"/>
      <c r="B392" s="33"/>
      <c r="C392" s="1"/>
      <c r="D392" s="1"/>
      <c r="E392" s="1"/>
      <c r="F392" s="1"/>
      <c r="G392" s="2"/>
      <c r="H392" s="23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customHeight="1" x14ac:dyDescent="0.25">
      <c r="A393" s="196"/>
      <c r="B393" s="33"/>
      <c r="C393" s="1"/>
      <c r="D393" s="1"/>
      <c r="E393" s="1"/>
      <c r="F393" s="1"/>
      <c r="G393" s="2"/>
      <c r="H393" s="23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customHeight="1" x14ac:dyDescent="0.25">
      <c r="A394" s="196"/>
      <c r="B394" s="33"/>
      <c r="C394" s="1"/>
      <c r="D394" s="1"/>
      <c r="E394" s="1"/>
      <c r="F394" s="1"/>
      <c r="G394" s="2"/>
      <c r="H394" s="23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customHeight="1" x14ac:dyDescent="0.25">
      <c r="A395" s="196"/>
      <c r="B395" s="33"/>
      <c r="C395" s="1"/>
      <c r="D395" s="1"/>
      <c r="E395" s="1"/>
      <c r="F395" s="1"/>
      <c r="G395" s="2"/>
      <c r="H395" s="23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customHeight="1" x14ac:dyDescent="0.25">
      <c r="A396" s="196"/>
      <c r="B396" s="33"/>
      <c r="C396" s="1"/>
      <c r="D396" s="1"/>
      <c r="E396" s="1"/>
      <c r="F396" s="1"/>
      <c r="G396" s="2"/>
      <c r="H396" s="23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customHeight="1" x14ac:dyDescent="0.25">
      <c r="A397" s="196"/>
      <c r="B397" s="33"/>
      <c r="C397" s="1"/>
      <c r="D397" s="1"/>
      <c r="E397" s="1"/>
      <c r="F397" s="1"/>
      <c r="G397" s="2"/>
      <c r="H397" s="23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customHeight="1" x14ac:dyDescent="0.25">
      <c r="A398" s="196"/>
      <c r="B398" s="33"/>
      <c r="C398" s="1"/>
      <c r="D398" s="1"/>
      <c r="E398" s="1"/>
      <c r="F398" s="1"/>
      <c r="G398" s="2"/>
      <c r="H398" s="23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customHeight="1" x14ac:dyDescent="0.25">
      <c r="A399" s="196"/>
      <c r="B399" s="33"/>
      <c r="C399" s="1"/>
      <c r="D399" s="1"/>
      <c r="E399" s="1"/>
      <c r="F399" s="1"/>
      <c r="G399" s="2"/>
      <c r="H399" s="23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customHeight="1" x14ac:dyDescent="0.25">
      <c r="A400" s="196"/>
      <c r="B400" s="33"/>
      <c r="C400" s="1"/>
      <c r="D400" s="1"/>
      <c r="E400" s="1"/>
      <c r="F400" s="1"/>
      <c r="G400" s="2"/>
      <c r="H400" s="23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customHeight="1" x14ac:dyDescent="0.25">
      <c r="A401" s="196"/>
      <c r="B401" s="33"/>
      <c r="C401" s="1"/>
      <c r="D401" s="1"/>
      <c r="E401" s="1"/>
      <c r="F401" s="1"/>
      <c r="G401" s="2"/>
      <c r="H401" s="23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customHeight="1" x14ac:dyDescent="0.25">
      <c r="A402" s="196"/>
      <c r="B402" s="33"/>
      <c r="C402" s="1"/>
      <c r="D402" s="1"/>
      <c r="E402" s="1"/>
      <c r="F402" s="1"/>
      <c r="G402" s="2"/>
      <c r="H402" s="23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customHeight="1" x14ac:dyDescent="0.25">
      <c r="A403" s="196"/>
      <c r="B403" s="33"/>
      <c r="C403" s="1"/>
      <c r="D403" s="1"/>
      <c r="E403" s="1"/>
      <c r="F403" s="1"/>
      <c r="G403" s="2"/>
      <c r="H403" s="23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customHeight="1" x14ac:dyDescent="0.25">
      <c r="A404" s="196"/>
      <c r="B404" s="33"/>
      <c r="C404" s="1"/>
      <c r="D404" s="1"/>
      <c r="E404" s="1"/>
      <c r="F404" s="1"/>
      <c r="G404" s="2"/>
      <c r="H404" s="23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customHeight="1" x14ac:dyDescent="0.25">
      <c r="A405" s="196"/>
      <c r="B405" s="33"/>
      <c r="C405" s="1"/>
      <c r="D405" s="1"/>
      <c r="E405" s="1"/>
      <c r="F405" s="1"/>
      <c r="G405" s="2"/>
      <c r="H405" s="23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customHeight="1" x14ac:dyDescent="0.25">
      <c r="A406" s="196"/>
      <c r="B406" s="33"/>
      <c r="C406" s="1"/>
      <c r="D406" s="1"/>
      <c r="E406" s="1"/>
      <c r="F406" s="1"/>
      <c r="G406" s="2"/>
      <c r="H406" s="23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customHeight="1" x14ac:dyDescent="0.25">
      <c r="A407" s="196"/>
      <c r="B407" s="33"/>
      <c r="C407" s="1"/>
      <c r="D407" s="1"/>
      <c r="E407" s="1"/>
      <c r="F407" s="1"/>
      <c r="G407" s="2"/>
      <c r="H407" s="23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customHeight="1" x14ac:dyDescent="0.25">
      <c r="A408" s="196"/>
      <c r="B408" s="33"/>
      <c r="C408" s="1"/>
      <c r="D408" s="1"/>
      <c r="E408" s="1"/>
      <c r="F408" s="1"/>
      <c r="G408" s="2"/>
      <c r="H408" s="23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customHeight="1" x14ac:dyDescent="0.25">
      <c r="A409" s="196"/>
      <c r="B409" s="33"/>
      <c r="C409" s="1"/>
      <c r="D409" s="1"/>
      <c r="E409" s="1"/>
      <c r="F409" s="1"/>
      <c r="G409" s="2"/>
      <c r="H409" s="23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customHeight="1" x14ac:dyDescent="0.25">
      <c r="A410" s="196"/>
      <c r="B410" s="33"/>
      <c r="C410" s="1"/>
      <c r="D410" s="1"/>
      <c r="E410" s="1"/>
      <c r="F410" s="1"/>
      <c r="G410" s="2"/>
      <c r="H410" s="23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customHeight="1" x14ac:dyDescent="0.25">
      <c r="A411" s="196"/>
      <c r="B411" s="33"/>
      <c r="C411" s="1"/>
      <c r="D411" s="1"/>
      <c r="E411" s="1"/>
      <c r="F411" s="1"/>
      <c r="G411" s="2"/>
      <c r="H411" s="23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customHeight="1" x14ac:dyDescent="0.25">
      <c r="A412" s="196"/>
      <c r="B412" s="33"/>
      <c r="C412" s="1"/>
      <c r="D412" s="1"/>
      <c r="E412" s="1"/>
      <c r="F412" s="1"/>
      <c r="G412" s="2"/>
      <c r="H412" s="23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customHeight="1" x14ac:dyDescent="0.25">
      <c r="A413" s="196"/>
      <c r="B413" s="33"/>
      <c r="C413" s="1"/>
      <c r="D413" s="1"/>
      <c r="E413" s="1"/>
      <c r="F413" s="1"/>
      <c r="G413" s="2"/>
      <c r="H413" s="23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customHeight="1" x14ac:dyDescent="0.25">
      <c r="A414" s="196"/>
      <c r="B414" s="33"/>
      <c r="C414" s="1"/>
      <c r="D414" s="1"/>
      <c r="E414" s="1"/>
      <c r="F414" s="1"/>
      <c r="G414" s="2"/>
      <c r="H414" s="23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customHeight="1" x14ac:dyDescent="0.25">
      <c r="A415" s="196"/>
      <c r="B415" s="33"/>
      <c r="C415" s="1"/>
      <c r="D415" s="1"/>
      <c r="E415" s="1"/>
      <c r="F415" s="1"/>
      <c r="G415" s="2"/>
      <c r="H415" s="23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customHeight="1" x14ac:dyDescent="0.25">
      <c r="A416" s="196"/>
      <c r="B416" s="33"/>
      <c r="C416" s="1"/>
      <c r="D416" s="1"/>
      <c r="E416" s="1"/>
      <c r="F416" s="1"/>
      <c r="G416" s="2"/>
      <c r="H416" s="23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customHeight="1" x14ac:dyDescent="0.25">
      <c r="A417" s="196"/>
      <c r="B417" s="33"/>
      <c r="C417" s="1"/>
      <c r="D417" s="1"/>
      <c r="E417" s="1"/>
      <c r="F417" s="1"/>
      <c r="G417" s="2"/>
      <c r="H417" s="23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customHeight="1" x14ac:dyDescent="0.25">
      <c r="A418" s="196"/>
      <c r="B418" s="33"/>
      <c r="C418" s="1"/>
      <c r="D418" s="1"/>
      <c r="E418" s="1"/>
      <c r="F418" s="1"/>
      <c r="G418" s="2"/>
      <c r="H418" s="23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customHeight="1" x14ac:dyDescent="0.25">
      <c r="A419" s="196"/>
      <c r="B419" s="33"/>
      <c r="C419" s="1"/>
      <c r="D419" s="1"/>
      <c r="E419" s="1"/>
      <c r="F419" s="1"/>
      <c r="G419" s="2"/>
      <c r="H419" s="23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customHeight="1" x14ac:dyDescent="0.25">
      <c r="A420" s="196"/>
      <c r="B420" s="33"/>
      <c r="C420" s="1"/>
      <c r="D420" s="1"/>
      <c r="E420" s="1"/>
      <c r="F420" s="1"/>
      <c r="G420" s="2"/>
      <c r="H420" s="23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customHeight="1" x14ac:dyDescent="0.25">
      <c r="A421" s="196"/>
      <c r="B421" s="33"/>
      <c r="C421" s="1"/>
      <c r="D421" s="1"/>
      <c r="E421" s="1"/>
      <c r="F421" s="1"/>
      <c r="G421" s="2"/>
      <c r="H421" s="23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customHeight="1" x14ac:dyDescent="0.25">
      <c r="A422" s="196"/>
      <c r="B422" s="33"/>
      <c r="C422" s="1"/>
      <c r="D422" s="1"/>
      <c r="E422" s="1"/>
      <c r="F422" s="1"/>
      <c r="G422" s="2"/>
      <c r="H422" s="23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customHeight="1" x14ac:dyDescent="0.25">
      <c r="A423" s="196"/>
      <c r="B423" s="33"/>
      <c r="C423" s="1"/>
      <c r="D423" s="1"/>
      <c r="E423" s="1"/>
      <c r="F423" s="1"/>
      <c r="G423" s="2"/>
      <c r="H423" s="23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customHeight="1" x14ac:dyDescent="0.25">
      <c r="A424" s="196"/>
      <c r="B424" s="33"/>
      <c r="C424" s="1"/>
      <c r="D424" s="1"/>
      <c r="E424" s="1"/>
      <c r="F424" s="1"/>
      <c r="G424" s="2"/>
      <c r="H424" s="23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customHeight="1" x14ac:dyDescent="0.25">
      <c r="A425" s="196"/>
      <c r="B425" s="33"/>
      <c r="C425" s="1"/>
      <c r="D425" s="1"/>
      <c r="E425" s="1"/>
      <c r="F425" s="1"/>
      <c r="G425" s="2"/>
      <c r="H425" s="23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customHeight="1" x14ac:dyDescent="0.25">
      <c r="A426" s="196"/>
      <c r="B426" s="33"/>
      <c r="C426" s="1"/>
      <c r="D426" s="1"/>
      <c r="E426" s="1"/>
      <c r="F426" s="1"/>
      <c r="G426" s="2"/>
      <c r="H426" s="23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customHeight="1" x14ac:dyDescent="0.25">
      <c r="A427" s="196"/>
      <c r="B427" s="33"/>
      <c r="C427" s="1"/>
      <c r="D427" s="1"/>
      <c r="E427" s="1"/>
      <c r="F427" s="1"/>
      <c r="G427" s="2"/>
      <c r="H427" s="23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customHeight="1" x14ac:dyDescent="0.25">
      <c r="A428" s="196"/>
      <c r="B428" s="33"/>
      <c r="C428" s="1"/>
      <c r="D428" s="1"/>
      <c r="E428" s="1"/>
      <c r="F428" s="1"/>
      <c r="G428" s="2"/>
      <c r="H428" s="23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customHeight="1" x14ac:dyDescent="0.25">
      <c r="A429" s="196"/>
      <c r="B429" s="33"/>
      <c r="C429" s="1"/>
      <c r="D429" s="1"/>
      <c r="E429" s="1"/>
      <c r="F429" s="1"/>
      <c r="G429" s="2"/>
      <c r="H429" s="23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customHeight="1" x14ac:dyDescent="0.25">
      <c r="A430" s="196"/>
      <c r="B430" s="33"/>
      <c r="C430" s="1"/>
      <c r="D430" s="1"/>
      <c r="E430" s="1"/>
      <c r="F430" s="1"/>
      <c r="G430" s="2"/>
      <c r="H430" s="23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customHeight="1" x14ac:dyDescent="0.25">
      <c r="A431" s="196"/>
      <c r="B431" s="33"/>
      <c r="C431" s="1"/>
      <c r="D431" s="1"/>
      <c r="E431" s="1"/>
      <c r="F431" s="1"/>
      <c r="G431" s="2"/>
      <c r="H431" s="23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customHeight="1" x14ac:dyDescent="0.25">
      <c r="A432" s="196"/>
      <c r="B432" s="33"/>
      <c r="C432" s="1"/>
      <c r="D432" s="1"/>
      <c r="E432" s="1"/>
      <c r="F432" s="1"/>
      <c r="G432" s="2"/>
      <c r="H432" s="23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customHeight="1" x14ac:dyDescent="0.25">
      <c r="A433" s="196"/>
      <c r="B433" s="33"/>
      <c r="C433" s="1"/>
      <c r="D433" s="1"/>
      <c r="E433" s="1"/>
      <c r="F433" s="1"/>
      <c r="G433" s="2"/>
      <c r="H433" s="23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customHeight="1" x14ac:dyDescent="0.25">
      <c r="A434" s="196"/>
      <c r="B434" s="33"/>
      <c r="C434" s="1"/>
      <c r="D434" s="1"/>
      <c r="E434" s="1"/>
      <c r="F434" s="1"/>
      <c r="G434" s="2"/>
      <c r="H434" s="23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customHeight="1" x14ac:dyDescent="0.25">
      <c r="A435" s="196"/>
      <c r="B435" s="33"/>
      <c r="C435" s="1"/>
      <c r="D435" s="1"/>
      <c r="E435" s="1"/>
      <c r="F435" s="1"/>
      <c r="G435" s="2"/>
      <c r="H435" s="23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customHeight="1" x14ac:dyDescent="0.25">
      <c r="A436" s="196"/>
      <c r="B436" s="33"/>
      <c r="C436" s="1"/>
      <c r="D436" s="1"/>
      <c r="E436" s="1"/>
      <c r="F436" s="1"/>
      <c r="G436" s="2"/>
      <c r="H436" s="23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customHeight="1" x14ac:dyDescent="0.25">
      <c r="A437" s="196"/>
      <c r="B437" s="33"/>
      <c r="C437" s="1"/>
      <c r="D437" s="1"/>
      <c r="E437" s="1"/>
      <c r="F437" s="1"/>
      <c r="G437" s="2"/>
      <c r="H437" s="23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customHeight="1" x14ac:dyDescent="0.25">
      <c r="A438" s="196"/>
      <c r="B438" s="33"/>
      <c r="C438" s="1"/>
      <c r="D438" s="1"/>
      <c r="E438" s="1"/>
      <c r="F438" s="1"/>
      <c r="G438" s="2"/>
      <c r="H438" s="23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customHeight="1" x14ac:dyDescent="0.25">
      <c r="A439" s="196"/>
      <c r="B439" s="33"/>
      <c r="C439" s="1"/>
      <c r="D439" s="1"/>
      <c r="E439" s="1"/>
      <c r="F439" s="1"/>
      <c r="G439" s="2"/>
      <c r="H439" s="23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customHeight="1" x14ac:dyDescent="0.25">
      <c r="A440" s="196"/>
      <c r="B440" s="33"/>
      <c r="C440" s="1"/>
      <c r="D440" s="1"/>
      <c r="E440" s="1"/>
      <c r="F440" s="1"/>
      <c r="G440" s="2"/>
      <c r="H440" s="23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customHeight="1" x14ac:dyDescent="0.25">
      <c r="A441" s="196"/>
      <c r="B441" s="33"/>
      <c r="C441" s="1"/>
      <c r="D441" s="1"/>
      <c r="E441" s="1"/>
      <c r="F441" s="1"/>
      <c r="G441" s="2"/>
      <c r="H441" s="23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customHeight="1" x14ac:dyDescent="0.25">
      <c r="A442" s="196"/>
      <c r="B442" s="33"/>
      <c r="C442" s="1"/>
      <c r="D442" s="1"/>
      <c r="E442" s="1"/>
      <c r="F442" s="1"/>
      <c r="G442" s="2"/>
      <c r="H442" s="23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customHeight="1" x14ac:dyDescent="0.25">
      <c r="A443" s="196"/>
      <c r="B443" s="33"/>
      <c r="C443" s="1"/>
      <c r="D443" s="1"/>
      <c r="E443" s="1"/>
      <c r="F443" s="1"/>
      <c r="G443" s="2"/>
      <c r="H443" s="23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customHeight="1" x14ac:dyDescent="0.25">
      <c r="A444" s="196"/>
      <c r="B444" s="33"/>
      <c r="C444" s="1"/>
      <c r="D444" s="1"/>
      <c r="E444" s="1"/>
      <c r="F444" s="1"/>
      <c r="G444" s="2"/>
      <c r="H444" s="23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customHeight="1" x14ac:dyDescent="0.25">
      <c r="A445" s="196"/>
      <c r="B445" s="33"/>
      <c r="C445" s="1"/>
      <c r="D445" s="1"/>
      <c r="E445" s="1"/>
      <c r="F445" s="1"/>
      <c r="G445" s="2"/>
      <c r="H445" s="23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customHeight="1" x14ac:dyDescent="0.25">
      <c r="A446" s="196"/>
      <c r="B446" s="33"/>
      <c r="C446" s="1"/>
      <c r="D446" s="1"/>
      <c r="E446" s="1"/>
      <c r="F446" s="1"/>
      <c r="G446" s="2"/>
      <c r="H446" s="23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customHeight="1" x14ac:dyDescent="0.25">
      <c r="A447" s="196"/>
      <c r="B447" s="33"/>
      <c r="C447" s="1"/>
      <c r="D447" s="1"/>
      <c r="E447" s="1"/>
      <c r="F447" s="1"/>
      <c r="G447" s="2"/>
      <c r="H447" s="23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customHeight="1" x14ac:dyDescent="0.25">
      <c r="A448" s="196"/>
      <c r="B448" s="33"/>
      <c r="C448" s="1"/>
      <c r="D448" s="1"/>
      <c r="E448" s="1"/>
      <c r="F448" s="1"/>
      <c r="G448" s="2"/>
      <c r="H448" s="23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customHeight="1" x14ac:dyDescent="0.25">
      <c r="A449" s="196"/>
      <c r="B449" s="33"/>
      <c r="C449" s="1"/>
      <c r="D449" s="1"/>
      <c r="E449" s="1"/>
      <c r="F449" s="1"/>
      <c r="G449" s="2"/>
      <c r="H449" s="23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customHeight="1" x14ac:dyDescent="0.25">
      <c r="A450" s="196"/>
      <c r="B450" s="33"/>
      <c r="C450" s="1"/>
      <c r="D450" s="1"/>
      <c r="E450" s="1"/>
      <c r="F450" s="1"/>
      <c r="G450" s="2"/>
      <c r="H450" s="23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customHeight="1" x14ac:dyDescent="0.25">
      <c r="A451" s="196"/>
      <c r="B451" s="33"/>
      <c r="C451" s="1"/>
      <c r="D451" s="1"/>
      <c r="E451" s="1"/>
      <c r="F451" s="1"/>
      <c r="G451" s="2"/>
      <c r="H451" s="23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customHeight="1" x14ac:dyDescent="0.25">
      <c r="A452" s="196"/>
      <c r="B452" s="33"/>
      <c r="C452" s="1"/>
      <c r="D452" s="1"/>
      <c r="E452" s="1"/>
      <c r="F452" s="1"/>
      <c r="G452" s="2"/>
      <c r="H452" s="23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customHeight="1" x14ac:dyDescent="0.25">
      <c r="A453" s="196"/>
      <c r="B453" s="33"/>
      <c r="C453" s="1"/>
      <c r="D453" s="1"/>
      <c r="E453" s="1"/>
      <c r="F453" s="1"/>
      <c r="G453" s="2"/>
      <c r="H453" s="23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customHeight="1" x14ac:dyDescent="0.25">
      <c r="A454" s="196"/>
      <c r="B454" s="33"/>
      <c r="C454" s="1"/>
      <c r="D454" s="1"/>
      <c r="E454" s="1"/>
      <c r="F454" s="1"/>
      <c r="G454" s="2"/>
      <c r="H454" s="23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customHeight="1" x14ac:dyDescent="0.25">
      <c r="A455" s="196"/>
      <c r="B455" s="33"/>
      <c r="C455" s="1"/>
      <c r="D455" s="1"/>
      <c r="E455" s="1"/>
      <c r="F455" s="1"/>
      <c r="G455" s="2"/>
      <c r="H455" s="23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customHeight="1" x14ac:dyDescent="0.25">
      <c r="A456" s="196"/>
      <c r="B456" s="33"/>
      <c r="C456" s="1"/>
      <c r="D456" s="1"/>
      <c r="E456" s="1"/>
      <c r="F456" s="1"/>
      <c r="G456" s="2"/>
      <c r="H456" s="23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customHeight="1" x14ac:dyDescent="0.25">
      <c r="A457" s="196"/>
      <c r="B457" s="33"/>
      <c r="C457" s="1"/>
      <c r="D457" s="1"/>
      <c r="E457" s="1"/>
      <c r="F457" s="1"/>
      <c r="G457" s="2"/>
      <c r="H457" s="23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customHeight="1" x14ac:dyDescent="0.25">
      <c r="A458" s="196"/>
      <c r="B458" s="33"/>
      <c r="C458" s="1"/>
      <c r="D458" s="1"/>
      <c r="E458" s="1"/>
      <c r="F458" s="1"/>
      <c r="G458" s="2"/>
      <c r="H458" s="23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customHeight="1" x14ac:dyDescent="0.25">
      <c r="A459" s="196"/>
      <c r="B459" s="33"/>
      <c r="C459" s="1"/>
      <c r="D459" s="1"/>
      <c r="E459" s="1"/>
      <c r="F459" s="1"/>
      <c r="G459" s="2"/>
      <c r="H459" s="23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customHeight="1" x14ac:dyDescent="0.25">
      <c r="A460" s="196"/>
      <c r="B460" s="33"/>
      <c r="C460" s="1"/>
      <c r="D460" s="1"/>
      <c r="E460" s="1"/>
      <c r="F460" s="1"/>
      <c r="G460" s="2"/>
      <c r="H460" s="23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customHeight="1" x14ac:dyDescent="0.25">
      <c r="A461" s="196"/>
      <c r="B461" s="33"/>
      <c r="C461" s="1"/>
      <c r="D461" s="1"/>
      <c r="E461" s="1"/>
      <c r="F461" s="1"/>
      <c r="G461" s="2"/>
      <c r="H461" s="23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customHeight="1" x14ac:dyDescent="0.25">
      <c r="A462" s="196"/>
      <c r="B462" s="33"/>
      <c r="C462" s="1"/>
      <c r="D462" s="1"/>
      <c r="E462" s="1"/>
      <c r="F462" s="1"/>
      <c r="G462" s="2"/>
      <c r="H462" s="23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customHeight="1" x14ac:dyDescent="0.25">
      <c r="A463" s="196"/>
      <c r="B463" s="33"/>
      <c r="C463" s="1"/>
      <c r="D463" s="1"/>
      <c r="E463" s="1"/>
      <c r="F463" s="1"/>
      <c r="G463" s="2"/>
      <c r="H463" s="23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customHeight="1" x14ac:dyDescent="0.25">
      <c r="A464" s="196"/>
      <c r="B464" s="33"/>
      <c r="C464" s="1"/>
      <c r="D464" s="1"/>
      <c r="E464" s="1"/>
      <c r="F464" s="1"/>
      <c r="G464" s="2"/>
      <c r="H464" s="23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customHeight="1" x14ac:dyDescent="0.25">
      <c r="A465" s="196"/>
      <c r="B465" s="33"/>
      <c r="C465" s="1"/>
      <c r="D465" s="1"/>
      <c r="E465" s="1"/>
      <c r="F465" s="1"/>
      <c r="G465" s="2"/>
      <c r="H465" s="23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customHeight="1" x14ac:dyDescent="0.25">
      <c r="A466" s="196"/>
      <c r="B466" s="33"/>
      <c r="C466" s="1"/>
      <c r="D466" s="1"/>
      <c r="E466" s="1"/>
      <c r="F466" s="1"/>
      <c r="G466" s="2"/>
      <c r="H466" s="23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customHeight="1" x14ac:dyDescent="0.25">
      <c r="A467" s="196"/>
      <c r="B467" s="33"/>
      <c r="C467" s="1"/>
      <c r="D467" s="1"/>
      <c r="E467" s="1"/>
      <c r="F467" s="1"/>
      <c r="G467" s="2"/>
      <c r="H467" s="23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customHeight="1" x14ac:dyDescent="0.25">
      <c r="A468" s="196"/>
      <c r="B468" s="33"/>
      <c r="C468" s="1"/>
      <c r="D468" s="1"/>
      <c r="E468" s="1"/>
      <c r="F468" s="1"/>
      <c r="G468" s="2"/>
      <c r="H468" s="23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customHeight="1" x14ac:dyDescent="0.25">
      <c r="A469" s="196"/>
      <c r="B469" s="33"/>
      <c r="C469" s="1"/>
      <c r="D469" s="1"/>
      <c r="E469" s="1"/>
      <c r="F469" s="1"/>
      <c r="G469" s="2"/>
      <c r="H469" s="23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customHeight="1" x14ac:dyDescent="0.25">
      <c r="A470" s="196"/>
      <c r="B470" s="33"/>
      <c r="C470" s="1"/>
      <c r="D470" s="1"/>
      <c r="E470" s="1"/>
      <c r="F470" s="1"/>
      <c r="G470" s="2"/>
      <c r="H470" s="23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customHeight="1" x14ac:dyDescent="0.25">
      <c r="A471" s="196"/>
      <c r="B471" s="33"/>
      <c r="C471" s="1"/>
      <c r="D471" s="1"/>
      <c r="E471" s="1"/>
      <c r="F471" s="1"/>
      <c r="G471" s="2"/>
      <c r="H471" s="23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customHeight="1" x14ac:dyDescent="0.25">
      <c r="A472" s="196"/>
      <c r="B472" s="33"/>
      <c r="C472" s="1"/>
      <c r="D472" s="1"/>
      <c r="E472" s="1"/>
      <c r="F472" s="1"/>
      <c r="G472" s="2"/>
      <c r="H472" s="23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customHeight="1" x14ac:dyDescent="0.25">
      <c r="A473" s="196"/>
      <c r="B473" s="33"/>
      <c r="C473" s="1"/>
      <c r="D473" s="1"/>
      <c r="E473" s="1"/>
      <c r="F473" s="1"/>
      <c r="G473" s="2"/>
      <c r="H473" s="23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customHeight="1" x14ac:dyDescent="0.25">
      <c r="A474" s="196"/>
      <c r="B474" s="33"/>
      <c r="C474" s="1"/>
      <c r="D474" s="1"/>
      <c r="E474" s="1"/>
      <c r="F474" s="1"/>
      <c r="G474" s="2"/>
      <c r="H474" s="23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customHeight="1" x14ac:dyDescent="0.25">
      <c r="A475" s="196"/>
      <c r="B475" s="33"/>
      <c r="C475" s="1"/>
      <c r="D475" s="1"/>
      <c r="E475" s="1"/>
      <c r="F475" s="1"/>
      <c r="G475" s="2"/>
      <c r="H475" s="23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customHeight="1" x14ac:dyDescent="0.25">
      <c r="A476" s="196"/>
      <c r="B476" s="33"/>
      <c r="C476" s="1"/>
      <c r="D476" s="1"/>
      <c r="E476" s="1"/>
      <c r="F476" s="1"/>
      <c r="G476" s="2"/>
      <c r="H476" s="23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customHeight="1" x14ac:dyDescent="0.25">
      <c r="A477" s="196"/>
      <c r="B477" s="33"/>
      <c r="C477" s="1"/>
      <c r="D477" s="1"/>
      <c r="E477" s="1"/>
      <c r="F477" s="1"/>
      <c r="G477" s="2"/>
      <c r="H477" s="23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customHeight="1" x14ac:dyDescent="0.25">
      <c r="A478" s="196"/>
      <c r="B478" s="33"/>
      <c r="C478" s="1"/>
      <c r="D478" s="1"/>
      <c r="E478" s="1"/>
      <c r="F478" s="1"/>
      <c r="G478" s="2"/>
      <c r="H478" s="23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customHeight="1" x14ac:dyDescent="0.25">
      <c r="A479" s="196"/>
      <c r="B479" s="33"/>
      <c r="C479" s="1"/>
      <c r="D479" s="1"/>
      <c r="E479" s="1"/>
      <c r="F479" s="1"/>
      <c r="G479" s="2"/>
      <c r="H479" s="23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customHeight="1" x14ac:dyDescent="0.25">
      <c r="A480" s="196"/>
      <c r="B480" s="33"/>
      <c r="C480" s="1"/>
      <c r="D480" s="1"/>
      <c r="E480" s="1"/>
      <c r="F480" s="1"/>
      <c r="G480" s="2"/>
      <c r="H480" s="23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customHeight="1" x14ac:dyDescent="0.25">
      <c r="A481" s="196"/>
      <c r="B481" s="33"/>
      <c r="C481" s="1"/>
      <c r="D481" s="1"/>
      <c r="E481" s="1"/>
      <c r="F481" s="1"/>
      <c r="G481" s="2"/>
      <c r="H481" s="23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customHeight="1" x14ac:dyDescent="0.25">
      <c r="A482" s="196"/>
      <c r="B482" s="33"/>
      <c r="C482" s="1"/>
      <c r="D482" s="1"/>
      <c r="E482" s="1"/>
      <c r="F482" s="1"/>
      <c r="G482" s="2"/>
      <c r="H482" s="23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customHeight="1" x14ac:dyDescent="0.25">
      <c r="A483" s="196"/>
      <c r="B483" s="33"/>
      <c r="C483" s="1"/>
      <c r="D483" s="1"/>
      <c r="E483" s="1"/>
      <c r="F483" s="1"/>
      <c r="G483" s="2"/>
      <c r="H483" s="23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customHeight="1" x14ac:dyDescent="0.25">
      <c r="A484" s="196"/>
      <c r="B484" s="33"/>
      <c r="C484" s="1"/>
      <c r="D484" s="1"/>
      <c r="E484" s="1"/>
      <c r="F484" s="1"/>
      <c r="G484" s="2"/>
      <c r="H484" s="23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customHeight="1" x14ac:dyDescent="0.25">
      <c r="A485" s="196"/>
      <c r="B485" s="33"/>
      <c r="C485" s="1"/>
      <c r="D485" s="1"/>
      <c r="E485" s="1"/>
      <c r="F485" s="1"/>
      <c r="G485" s="2"/>
      <c r="H485" s="23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customHeight="1" x14ac:dyDescent="0.25">
      <c r="A486" s="196"/>
      <c r="B486" s="33"/>
      <c r="C486" s="1"/>
      <c r="D486" s="1"/>
      <c r="E486" s="1"/>
      <c r="F486" s="1"/>
      <c r="G486" s="2"/>
      <c r="H486" s="23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customHeight="1" x14ac:dyDescent="0.25">
      <c r="A487" s="196"/>
      <c r="B487" s="33"/>
      <c r="C487" s="1"/>
      <c r="D487" s="1"/>
      <c r="E487" s="1"/>
      <c r="F487" s="1"/>
      <c r="G487" s="2"/>
      <c r="H487" s="23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customHeight="1" x14ac:dyDescent="0.25">
      <c r="A488" s="196"/>
      <c r="B488" s="33"/>
      <c r="C488" s="1"/>
      <c r="D488" s="1"/>
      <c r="E488" s="1"/>
      <c r="F488" s="1"/>
      <c r="G488" s="2"/>
      <c r="H488" s="23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customHeight="1" x14ac:dyDescent="0.25">
      <c r="A489" s="196"/>
      <c r="B489" s="33"/>
      <c r="C489" s="1"/>
      <c r="D489" s="1"/>
      <c r="E489" s="1"/>
      <c r="F489" s="1"/>
      <c r="G489" s="2"/>
      <c r="H489" s="23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customHeight="1" x14ac:dyDescent="0.25">
      <c r="A490" s="196"/>
      <c r="B490" s="33"/>
      <c r="C490" s="1"/>
      <c r="D490" s="1"/>
      <c r="E490" s="1"/>
      <c r="F490" s="1"/>
      <c r="G490" s="2"/>
      <c r="H490" s="23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customHeight="1" x14ac:dyDescent="0.25">
      <c r="A491" s="196"/>
      <c r="B491" s="33"/>
      <c r="C491" s="1"/>
      <c r="D491" s="1"/>
      <c r="E491" s="1"/>
      <c r="F491" s="1"/>
      <c r="G491" s="2"/>
      <c r="H491" s="23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customHeight="1" x14ac:dyDescent="0.25">
      <c r="A492" s="196"/>
      <c r="B492" s="33"/>
      <c r="C492" s="1"/>
      <c r="D492" s="1"/>
      <c r="E492" s="1"/>
      <c r="F492" s="1"/>
      <c r="G492" s="2"/>
      <c r="H492" s="23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customHeight="1" x14ac:dyDescent="0.25">
      <c r="A493" s="196"/>
      <c r="B493" s="33"/>
      <c r="C493" s="1"/>
      <c r="D493" s="1"/>
      <c r="E493" s="1"/>
      <c r="F493" s="1"/>
      <c r="G493" s="2"/>
      <c r="H493" s="23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customHeight="1" x14ac:dyDescent="0.25">
      <c r="A494" s="196"/>
      <c r="B494" s="33"/>
      <c r="C494" s="1"/>
      <c r="D494" s="1"/>
      <c r="E494" s="1"/>
      <c r="F494" s="1"/>
      <c r="G494" s="2"/>
      <c r="H494" s="23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customHeight="1" x14ac:dyDescent="0.25">
      <c r="A495" s="196"/>
      <c r="B495" s="33"/>
      <c r="C495" s="1"/>
      <c r="D495" s="1"/>
      <c r="E495" s="1"/>
      <c r="F495" s="1"/>
      <c r="G495" s="2"/>
      <c r="H495" s="23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customHeight="1" x14ac:dyDescent="0.25">
      <c r="A496" s="196"/>
      <c r="B496" s="33"/>
      <c r="C496" s="1"/>
      <c r="D496" s="1"/>
      <c r="E496" s="1"/>
      <c r="F496" s="1"/>
      <c r="G496" s="2"/>
      <c r="H496" s="23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customHeight="1" x14ac:dyDescent="0.25">
      <c r="A497" s="196"/>
      <c r="B497" s="33"/>
      <c r="C497" s="1"/>
      <c r="D497" s="1"/>
      <c r="E497" s="1"/>
      <c r="F497" s="1"/>
      <c r="G497" s="2"/>
      <c r="H497" s="23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customHeight="1" x14ac:dyDescent="0.25">
      <c r="A498" s="196"/>
      <c r="B498" s="33"/>
      <c r="C498" s="1"/>
      <c r="D498" s="1"/>
      <c r="E498" s="1"/>
      <c r="F498" s="1"/>
      <c r="G498" s="2"/>
      <c r="H498" s="23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customHeight="1" x14ac:dyDescent="0.25">
      <c r="A499" s="196"/>
      <c r="B499" s="33"/>
      <c r="C499" s="1"/>
      <c r="D499" s="1"/>
      <c r="E499" s="1"/>
      <c r="F499" s="1"/>
      <c r="G499" s="2"/>
      <c r="H499" s="23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customHeight="1" x14ac:dyDescent="0.25">
      <c r="A500" s="196"/>
      <c r="B500" s="33"/>
      <c r="C500" s="1"/>
      <c r="D500" s="1"/>
      <c r="E500" s="1"/>
      <c r="F500" s="1"/>
      <c r="G500" s="2"/>
      <c r="H500" s="23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customHeight="1" x14ac:dyDescent="0.25">
      <c r="A501" s="196"/>
      <c r="B501" s="33"/>
      <c r="C501" s="1"/>
      <c r="D501" s="1"/>
      <c r="E501" s="1"/>
      <c r="F501" s="1"/>
      <c r="G501" s="2"/>
      <c r="H501" s="23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customHeight="1" x14ac:dyDescent="0.25">
      <c r="A502" s="196"/>
      <c r="B502" s="33"/>
      <c r="C502" s="1"/>
      <c r="D502" s="1"/>
      <c r="E502" s="1"/>
      <c r="F502" s="1"/>
      <c r="G502" s="2"/>
      <c r="H502" s="23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customHeight="1" x14ac:dyDescent="0.25">
      <c r="A503" s="196"/>
      <c r="B503" s="33"/>
      <c r="C503" s="1"/>
      <c r="D503" s="1"/>
      <c r="E503" s="1"/>
      <c r="F503" s="1"/>
      <c r="G503" s="2"/>
      <c r="H503" s="23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customHeight="1" x14ac:dyDescent="0.25">
      <c r="A504" s="196"/>
      <c r="B504" s="33"/>
      <c r="C504" s="1"/>
      <c r="D504" s="1"/>
      <c r="E504" s="1"/>
      <c r="F504" s="1"/>
      <c r="G504" s="2"/>
      <c r="H504" s="23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customHeight="1" x14ac:dyDescent="0.25">
      <c r="A505" s="196"/>
      <c r="B505" s="33"/>
      <c r="C505" s="1"/>
      <c r="D505" s="1"/>
      <c r="E505" s="1"/>
      <c r="F505" s="1"/>
      <c r="G505" s="2"/>
      <c r="H505" s="23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customHeight="1" x14ac:dyDescent="0.25">
      <c r="A506" s="196"/>
      <c r="B506" s="33"/>
      <c r="C506" s="1"/>
      <c r="D506" s="1"/>
      <c r="E506" s="1"/>
      <c r="F506" s="1"/>
      <c r="G506" s="2"/>
      <c r="H506" s="23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customHeight="1" x14ac:dyDescent="0.25">
      <c r="A507" s="196"/>
      <c r="B507" s="33"/>
      <c r="C507" s="1"/>
      <c r="D507" s="1"/>
      <c r="E507" s="1"/>
      <c r="F507" s="1"/>
      <c r="G507" s="2"/>
      <c r="H507" s="23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customHeight="1" x14ac:dyDescent="0.25">
      <c r="A508" s="196"/>
      <c r="B508" s="33"/>
      <c r="C508" s="1"/>
      <c r="D508" s="1"/>
      <c r="E508" s="1"/>
      <c r="F508" s="1"/>
      <c r="G508" s="2"/>
      <c r="H508" s="23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customHeight="1" x14ac:dyDescent="0.25">
      <c r="A509" s="196"/>
      <c r="B509" s="33"/>
      <c r="C509" s="1"/>
      <c r="D509" s="1"/>
      <c r="E509" s="1"/>
      <c r="F509" s="1"/>
      <c r="G509" s="2"/>
      <c r="H509" s="23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customHeight="1" x14ac:dyDescent="0.25">
      <c r="A510" s="196"/>
      <c r="B510" s="33"/>
      <c r="C510" s="1"/>
      <c r="D510" s="1"/>
      <c r="E510" s="1"/>
      <c r="F510" s="1"/>
      <c r="G510" s="2"/>
      <c r="H510" s="23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customHeight="1" x14ac:dyDescent="0.25">
      <c r="A511" s="196"/>
      <c r="B511" s="33"/>
      <c r="C511" s="1"/>
      <c r="D511" s="1"/>
      <c r="E511" s="1"/>
      <c r="F511" s="1"/>
      <c r="G511" s="2"/>
      <c r="H511" s="23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customHeight="1" x14ac:dyDescent="0.25">
      <c r="A512" s="196"/>
      <c r="B512" s="33"/>
      <c r="C512" s="1"/>
      <c r="D512" s="1"/>
      <c r="E512" s="1"/>
      <c r="F512" s="1"/>
      <c r="G512" s="2"/>
      <c r="H512" s="23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customHeight="1" x14ac:dyDescent="0.25">
      <c r="A513" s="196"/>
      <c r="B513" s="33"/>
      <c r="C513" s="1"/>
      <c r="D513" s="1"/>
      <c r="E513" s="1"/>
      <c r="F513" s="1"/>
      <c r="G513" s="2"/>
      <c r="H513" s="23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customHeight="1" x14ac:dyDescent="0.25">
      <c r="A514" s="196"/>
      <c r="B514" s="33"/>
      <c r="C514" s="1"/>
      <c r="D514" s="1"/>
      <c r="E514" s="1"/>
      <c r="F514" s="1"/>
      <c r="G514" s="2"/>
      <c r="H514" s="23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customHeight="1" x14ac:dyDescent="0.25">
      <c r="A515" s="196"/>
      <c r="B515" s="33"/>
      <c r="C515" s="1"/>
      <c r="D515" s="1"/>
      <c r="E515" s="1"/>
      <c r="F515" s="1"/>
      <c r="G515" s="2"/>
      <c r="H515" s="23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customHeight="1" x14ac:dyDescent="0.25">
      <c r="A516" s="196"/>
      <c r="B516" s="33"/>
      <c r="C516" s="1"/>
      <c r="D516" s="1"/>
      <c r="E516" s="1"/>
      <c r="F516" s="1"/>
      <c r="G516" s="2"/>
      <c r="H516" s="23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customHeight="1" x14ac:dyDescent="0.25">
      <c r="A517" s="196"/>
      <c r="B517" s="33"/>
      <c r="C517" s="1"/>
      <c r="D517" s="1"/>
      <c r="E517" s="1"/>
      <c r="F517" s="1"/>
      <c r="G517" s="2"/>
      <c r="H517" s="23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customHeight="1" x14ac:dyDescent="0.25">
      <c r="A518" s="196"/>
      <c r="B518" s="33"/>
      <c r="C518" s="1"/>
      <c r="D518" s="1"/>
      <c r="E518" s="1"/>
      <c r="F518" s="1"/>
      <c r="G518" s="2"/>
      <c r="H518" s="23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customHeight="1" x14ac:dyDescent="0.25">
      <c r="A519" s="196"/>
      <c r="B519" s="33"/>
      <c r="C519" s="1"/>
      <c r="D519" s="1"/>
      <c r="E519" s="1"/>
      <c r="F519" s="1"/>
      <c r="G519" s="2"/>
      <c r="H519" s="23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customHeight="1" x14ac:dyDescent="0.25">
      <c r="A520" s="196"/>
      <c r="B520" s="33"/>
      <c r="C520" s="1"/>
      <c r="D520" s="1"/>
      <c r="E520" s="1"/>
      <c r="F520" s="1"/>
      <c r="G520" s="2"/>
      <c r="H520" s="23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customHeight="1" x14ac:dyDescent="0.25">
      <c r="A521" s="196"/>
      <c r="B521" s="33"/>
      <c r="C521" s="1"/>
      <c r="D521" s="1"/>
      <c r="E521" s="1"/>
      <c r="F521" s="1"/>
      <c r="G521" s="2"/>
      <c r="H521" s="23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customHeight="1" x14ac:dyDescent="0.25">
      <c r="A522" s="196"/>
      <c r="B522" s="33"/>
      <c r="C522" s="1"/>
      <c r="D522" s="1"/>
      <c r="E522" s="1"/>
      <c r="F522" s="1"/>
      <c r="G522" s="2"/>
      <c r="H522" s="23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customHeight="1" x14ac:dyDescent="0.25">
      <c r="A523" s="196"/>
      <c r="B523" s="33"/>
      <c r="C523" s="1"/>
      <c r="D523" s="1"/>
      <c r="E523" s="1"/>
      <c r="F523" s="1"/>
      <c r="G523" s="2"/>
      <c r="H523" s="23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customHeight="1" x14ac:dyDescent="0.25">
      <c r="A524" s="196"/>
      <c r="B524" s="33"/>
      <c r="C524" s="1"/>
      <c r="D524" s="1"/>
      <c r="E524" s="1"/>
      <c r="F524" s="1"/>
      <c r="G524" s="2"/>
      <c r="H524" s="23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customHeight="1" x14ac:dyDescent="0.25">
      <c r="A525" s="196"/>
      <c r="B525" s="33"/>
      <c r="C525" s="1"/>
      <c r="D525" s="1"/>
      <c r="E525" s="1"/>
      <c r="F525" s="1"/>
      <c r="G525" s="2"/>
      <c r="H525" s="23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customHeight="1" x14ac:dyDescent="0.25">
      <c r="A526" s="196"/>
      <c r="B526" s="33"/>
      <c r="C526" s="1"/>
      <c r="D526" s="1"/>
      <c r="E526" s="1"/>
      <c r="F526" s="1"/>
      <c r="G526" s="2"/>
      <c r="H526" s="23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customHeight="1" x14ac:dyDescent="0.25">
      <c r="A527" s="196"/>
      <c r="B527" s="33"/>
      <c r="C527" s="1"/>
      <c r="D527" s="1"/>
      <c r="E527" s="1"/>
      <c r="F527" s="1"/>
      <c r="G527" s="2"/>
      <c r="H527" s="23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customHeight="1" x14ac:dyDescent="0.25">
      <c r="A528" s="196"/>
      <c r="B528" s="33"/>
      <c r="C528" s="1"/>
      <c r="D528" s="1"/>
      <c r="E528" s="1"/>
      <c r="F528" s="1"/>
      <c r="G528" s="2"/>
      <c r="H528" s="23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customHeight="1" x14ac:dyDescent="0.25">
      <c r="A529" s="196"/>
      <c r="B529" s="33"/>
      <c r="C529" s="1"/>
      <c r="D529" s="1"/>
      <c r="E529" s="1"/>
      <c r="F529" s="1"/>
      <c r="G529" s="2"/>
      <c r="H529" s="23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customHeight="1" x14ac:dyDescent="0.25">
      <c r="A530" s="196"/>
      <c r="B530" s="33"/>
      <c r="C530" s="1"/>
      <c r="D530" s="1"/>
      <c r="E530" s="1"/>
      <c r="F530" s="1"/>
      <c r="G530" s="2"/>
      <c r="H530" s="23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customHeight="1" x14ac:dyDescent="0.25">
      <c r="A531" s="196"/>
      <c r="B531" s="33"/>
      <c r="C531" s="1"/>
      <c r="D531" s="1"/>
      <c r="E531" s="1"/>
      <c r="F531" s="1"/>
      <c r="G531" s="2"/>
      <c r="H531" s="23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customHeight="1" x14ac:dyDescent="0.25">
      <c r="A532" s="196"/>
      <c r="B532" s="33"/>
      <c r="C532" s="1"/>
      <c r="D532" s="1"/>
      <c r="E532" s="1"/>
      <c r="F532" s="1"/>
      <c r="G532" s="2"/>
      <c r="H532" s="23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customHeight="1" x14ac:dyDescent="0.25">
      <c r="A533" s="196"/>
      <c r="B533" s="33"/>
      <c r="C533" s="1"/>
      <c r="D533" s="1"/>
      <c r="E533" s="1"/>
      <c r="F533" s="1"/>
      <c r="G533" s="2"/>
      <c r="H533" s="23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customHeight="1" x14ac:dyDescent="0.25">
      <c r="A534" s="196"/>
      <c r="B534" s="33"/>
      <c r="C534" s="1"/>
      <c r="D534" s="1"/>
      <c r="E534" s="1"/>
      <c r="F534" s="1"/>
      <c r="G534" s="2"/>
      <c r="H534" s="23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customHeight="1" x14ac:dyDescent="0.25">
      <c r="A535" s="196"/>
      <c r="B535" s="33"/>
      <c r="C535" s="1"/>
      <c r="D535" s="1"/>
      <c r="E535" s="1"/>
      <c r="F535" s="1"/>
      <c r="G535" s="2"/>
      <c r="H535" s="23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customHeight="1" x14ac:dyDescent="0.25">
      <c r="A536" s="196"/>
      <c r="B536" s="33"/>
      <c r="C536" s="1"/>
      <c r="D536" s="1"/>
      <c r="E536" s="1"/>
      <c r="F536" s="1"/>
      <c r="G536" s="2"/>
      <c r="H536" s="23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customHeight="1" x14ac:dyDescent="0.25">
      <c r="A537" s="196"/>
      <c r="B537" s="33"/>
      <c r="C537" s="1"/>
      <c r="D537" s="1"/>
      <c r="E537" s="1"/>
      <c r="F537" s="1"/>
      <c r="G537" s="2"/>
      <c r="H537" s="23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customHeight="1" x14ac:dyDescent="0.25">
      <c r="A538" s="196"/>
      <c r="B538" s="33"/>
      <c r="C538" s="1"/>
      <c r="D538" s="1"/>
      <c r="E538" s="1"/>
      <c r="F538" s="1"/>
      <c r="G538" s="2"/>
      <c r="H538" s="23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customHeight="1" x14ac:dyDescent="0.25">
      <c r="A539" s="196"/>
      <c r="B539" s="33"/>
      <c r="C539" s="1"/>
      <c r="D539" s="1"/>
      <c r="E539" s="1"/>
      <c r="F539" s="1"/>
      <c r="G539" s="2"/>
      <c r="H539" s="23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customHeight="1" x14ac:dyDescent="0.25">
      <c r="A540" s="196"/>
      <c r="B540" s="33"/>
      <c r="C540" s="1"/>
      <c r="D540" s="1"/>
      <c r="E540" s="1"/>
      <c r="F540" s="1"/>
      <c r="G540" s="2"/>
      <c r="H540" s="23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customHeight="1" x14ac:dyDescent="0.25">
      <c r="A541" s="196"/>
      <c r="B541" s="33"/>
      <c r="C541" s="1"/>
      <c r="D541" s="1"/>
      <c r="E541" s="1"/>
      <c r="F541" s="1"/>
      <c r="G541" s="2"/>
      <c r="H541" s="23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customHeight="1" x14ac:dyDescent="0.25">
      <c r="A542" s="196"/>
      <c r="B542" s="33"/>
      <c r="C542" s="1"/>
      <c r="D542" s="1"/>
      <c r="E542" s="1"/>
      <c r="F542" s="1"/>
      <c r="G542" s="2"/>
      <c r="H542" s="23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customHeight="1" x14ac:dyDescent="0.25">
      <c r="A543" s="196"/>
      <c r="B543" s="33"/>
      <c r="C543" s="1"/>
      <c r="D543" s="1"/>
      <c r="E543" s="1"/>
      <c r="F543" s="1"/>
      <c r="G543" s="2"/>
      <c r="H543" s="23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customHeight="1" x14ac:dyDescent="0.25">
      <c r="A544" s="196"/>
      <c r="B544" s="33"/>
      <c r="C544" s="1"/>
      <c r="D544" s="1"/>
      <c r="E544" s="1"/>
      <c r="F544" s="1"/>
      <c r="G544" s="2"/>
      <c r="H544" s="23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customHeight="1" x14ac:dyDescent="0.25">
      <c r="A545" s="196"/>
      <c r="B545" s="33"/>
      <c r="C545" s="1"/>
      <c r="D545" s="1"/>
      <c r="E545" s="1"/>
      <c r="F545" s="1"/>
      <c r="G545" s="2"/>
      <c r="H545" s="23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customHeight="1" x14ac:dyDescent="0.25">
      <c r="A546" s="196"/>
      <c r="B546" s="33"/>
      <c r="C546" s="1"/>
      <c r="D546" s="1"/>
      <c r="E546" s="1"/>
      <c r="F546" s="1"/>
      <c r="G546" s="2"/>
      <c r="H546" s="23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customHeight="1" x14ac:dyDescent="0.25">
      <c r="A547" s="196"/>
      <c r="B547" s="33"/>
      <c r="C547" s="1"/>
      <c r="D547" s="1"/>
      <c r="E547" s="1"/>
      <c r="F547" s="1"/>
      <c r="G547" s="2"/>
      <c r="H547" s="23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customHeight="1" x14ac:dyDescent="0.25">
      <c r="A548" s="196"/>
      <c r="B548" s="33"/>
      <c r="C548" s="1"/>
      <c r="D548" s="1"/>
      <c r="E548" s="1"/>
      <c r="F548" s="1"/>
      <c r="G548" s="2"/>
      <c r="H548" s="23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customHeight="1" x14ac:dyDescent="0.25">
      <c r="A549" s="196"/>
      <c r="B549" s="33"/>
      <c r="C549" s="1"/>
      <c r="D549" s="1"/>
      <c r="E549" s="1"/>
      <c r="F549" s="1"/>
      <c r="G549" s="2"/>
      <c r="H549" s="23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customHeight="1" x14ac:dyDescent="0.25">
      <c r="A550" s="196"/>
      <c r="B550" s="33"/>
      <c r="C550" s="1"/>
      <c r="D550" s="1"/>
      <c r="E550" s="1"/>
      <c r="F550" s="1"/>
      <c r="G550" s="2"/>
      <c r="H550" s="23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customHeight="1" x14ac:dyDescent="0.25">
      <c r="A551" s="196"/>
      <c r="B551" s="33"/>
      <c r="C551" s="1"/>
      <c r="D551" s="1"/>
      <c r="E551" s="1"/>
      <c r="F551" s="1"/>
      <c r="G551" s="2"/>
      <c r="H551" s="23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customHeight="1" x14ac:dyDescent="0.25">
      <c r="A552" s="196"/>
      <c r="B552" s="33"/>
      <c r="C552" s="1"/>
      <c r="D552" s="1"/>
      <c r="E552" s="1"/>
      <c r="F552" s="1"/>
      <c r="G552" s="2"/>
      <c r="H552" s="23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customHeight="1" x14ac:dyDescent="0.25">
      <c r="A553" s="196"/>
      <c r="B553" s="33"/>
      <c r="C553" s="1"/>
      <c r="D553" s="1"/>
      <c r="E553" s="1"/>
      <c r="F553" s="1"/>
      <c r="G553" s="2"/>
      <c r="H553" s="23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customHeight="1" x14ac:dyDescent="0.25">
      <c r="A554" s="196"/>
      <c r="B554" s="33"/>
      <c r="C554" s="1"/>
      <c r="D554" s="1"/>
      <c r="E554" s="1"/>
      <c r="F554" s="1"/>
      <c r="G554" s="2"/>
      <c r="H554" s="23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customHeight="1" x14ac:dyDescent="0.25">
      <c r="A555" s="196"/>
      <c r="B555" s="33"/>
      <c r="C555" s="1"/>
      <c r="D555" s="1"/>
      <c r="E555" s="1"/>
      <c r="F555" s="1"/>
      <c r="G555" s="2"/>
      <c r="H555" s="23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customHeight="1" x14ac:dyDescent="0.25">
      <c r="A556" s="196"/>
      <c r="B556" s="33"/>
      <c r="C556" s="1"/>
      <c r="D556" s="1"/>
      <c r="E556" s="1"/>
      <c r="F556" s="1"/>
      <c r="G556" s="2"/>
      <c r="H556" s="23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customHeight="1" x14ac:dyDescent="0.25">
      <c r="A557" s="196"/>
      <c r="B557" s="33"/>
      <c r="C557" s="1"/>
      <c r="D557" s="1"/>
      <c r="E557" s="1"/>
      <c r="F557" s="1"/>
      <c r="G557" s="2"/>
      <c r="H557" s="23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customHeight="1" x14ac:dyDescent="0.25">
      <c r="A558" s="196"/>
      <c r="B558" s="33"/>
      <c r="C558" s="1"/>
      <c r="D558" s="1"/>
      <c r="E558" s="1"/>
      <c r="F558" s="1"/>
      <c r="G558" s="2"/>
      <c r="H558" s="23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customHeight="1" x14ac:dyDescent="0.25">
      <c r="A559" s="196"/>
      <c r="B559" s="33"/>
      <c r="C559" s="1"/>
      <c r="D559" s="1"/>
      <c r="E559" s="1"/>
      <c r="F559" s="1"/>
      <c r="G559" s="2"/>
      <c r="H559" s="23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customHeight="1" x14ac:dyDescent="0.25">
      <c r="A560" s="196"/>
      <c r="B560" s="33"/>
      <c r="C560" s="1"/>
      <c r="D560" s="1"/>
      <c r="E560" s="1"/>
      <c r="F560" s="1"/>
      <c r="G560" s="2"/>
      <c r="H560" s="23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customHeight="1" x14ac:dyDescent="0.25">
      <c r="A561" s="196"/>
      <c r="B561" s="33"/>
      <c r="C561" s="1"/>
      <c r="D561" s="1"/>
      <c r="E561" s="1"/>
      <c r="F561" s="1"/>
      <c r="G561" s="2"/>
      <c r="H561" s="23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customHeight="1" x14ac:dyDescent="0.25">
      <c r="A562" s="196"/>
      <c r="B562" s="33"/>
      <c r="C562" s="1"/>
      <c r="D562" s="1"/>
      <c r="E562" s="1"/>
      <c r="F562" s="1"/>
      <c r="G562" s="2"/>
      <c r="H562" s="23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customHeight="1" x14ac:dyDescent="0.25">
      <c r="A563" s="196"/>
      <c r="B563" s="33"/>
      <c r="C563" s="1"/>
      <c r="D563" s="1"/>
      <c r="E563" s="1"/>
      <c r="F563" s="1"/>
      <c r="G563" s="2"/>
      <c r="H563" s="23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customHeight="1" x14ac:dyDescent="0.25">
      <c r="A564" s="196"/>
      <c r="B564" s="33"/>
      <c r="C564" s="1"/>
      <c r="D564" s="1"/>
      <c r="E564" s="1"/>
      <c r="F564" s="1"/>
      <c r="G564" s="2"/>
      <c r="H564" s="23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customHeight="1" x14ac:dyDescent="0.25">
      <c r="A565" s="196"/>
      <c r="B565" s="33"/>
      <c r="C565" s="1"/>
      <c r="D565" s="1"/>
      <c r="E565" s="1"/>
      <c r="F565" s="1"/>
      <c r="G565" s="2"/>
      <c r="H565" s="23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customHeight="1" x14ac:dyDescent="0.25">
      <c r="A566" s="196"/>
      <c r="B566" s="33"/>
      <c r="C566" s="1"/>
      <c r="D566" s="1"/>
      <c r="E566" s="1"/>
      <c r="F566" s="1"/>
      <c r="G566" s="2"/>
      <c r="H566" s="23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customHeight="1" x14ac:dyDescent="0.25">
      <c r="A567" s="196"/>
      <c r="B567" s="33"/>
      <c r="C567" s="1"/>
      <c r="D567" s="1"/>
      <c r="E567" s="1"/>
      <c r="F567" s="1"/>
      <c r="G567" s="2"/>
      <c r="H567" s="23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customHeight="1" x14ac:dyDescent="0.25">
      <c r="A568" s="196"/>
      <c r="B568" s="33"/>
      <c r="C568" s="1"/>
      <c r="D568" s="1"/>
      <c r="E568" s="1"/>
      <c r="F568" s="1"/>
      <c r="G568" s="2"/>
      <c r="H568" s="23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customHeight="1" x14ac:dyDescent="0.25">
      <c r="A569" s="196"/>
      <c r="B569" s="33"/>
      <c r="C569" s="1"/>
      <c r="D569" s="1"/>
      <c r="E569" s="1"/>
      <c r="F569" s="1"/>
      <c r="G569" s="2"/>
      <c r="H569" s="23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customHeight="1" x14ac:dyDescent="0.25">
      <c r="A570" s="196"/>
      <c r="B570" s="33"/>
      <c r="C570" s="1"/>
      <c r="D570" s="1"/>
      <c r="E570" s="1"/>
      <c r="F570" s="1"/>
      <c r="G570" s="2"/>
      <c r="H570" s="23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customHeight="1" x14ac:dyDescent="0.25">
      <c r="A571" s="196"/>
      <c r="B571" s="33"/>
      <c r="C571" s="1"/>
      <c r="D571" s="1"/>
      <c r="E571" s="1"/>
      <c r="F571" s="1"/>
      <c r="G571" s="2"/>
      <c r="H571" s="23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customHeight="1" x14ac:dyDescent="0.25">
      <c r="A572" s="196"/>
      <c r="B572" s="33"/>
      <c r="C572" s="1"/>
      <c r="D572" s="1"/>
      <c r="E572" s="1"/>
      <c r="F572" s="1"/>
      <c r="G572" s="2"/>
      <c r="H572" s="23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customHeight="1" x14ac:dyDescent="0.25">
      <c r="A573" s="196"/>
      <c r="B573" s="33"/>
      <c r="C573" s="1"/>
      <c r="D573" s="1"/>
      <c r="E573" s="1"/>
      <c r="F573" s="1"/>
      <c r="G573" s="2"/>
      <c r="H573" s="23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customHeight="1" x14ac:dyDescent="0.25">
      <c r="A574" s="196"/>
      <c r="B574" s="33"/>
      <c r="C574" s="1"/>
      <c r="D574" s="1"/>
      <c r="E574" s="1"/>
      <c r="F574" s="1"/>
      <c r="G574" s="2"/>
      <c r="H574" s="23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customHeight="1" x14ac:dyDescent="0.25">
      <c r="A575" s="196"/>
      <c r="B575" s="33"/>
      <c r="C575" s="1"/>
      <c r="D575" s="1"/>
      <c r="E575" s="1"/>
      <c r="F575" s="1"/>
      <c r="G575" s="2"/>
      <c r="H575" s="23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customHeight="1" x14ac:dyDescent="0.25">
      <c r="A576" s="196"/>
      <c r="B576" s="33"/>
      <c r="C576" s="1"/>
      <c r="D576" s="1"/>
      <c r="E576" s="1"/>
      <c r="F576" s="1"/>
      <c r="G576" s="2"/>
      <c r="H576" s="23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customHeight="1" x14ac:dyDescent="0.25">
      <c r="A577" s="196"/>
      <c r="B577" s="33"/>
      <c r="C577" s="1"/>
      <c r="D577" s="1"/>
      <c r="E577" s="1"/>
      <c r="F577" s="1"/>
      <c r="G577" s="2"/>
      <c r="H577" s="23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customHeight="1" x14ac:dyDescent="0.25">
      <c r="A578" s="196"/>
      <c r="B578" s="33"/>
      <c r="C578" s="1"/>
      <c r="D578" s="1"/>
      <c r="E578" s="1"/>
      <c r="F578" s="1"/>
      <c r="G578" s="2"/>
      <c r="H578" s="23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customHeight="1" x14ac:dyDescent="0.25">
      <c r="A579" s="196"/>
      <c r="B579" s="33"/>
      <c r="C579" s="1"/>
      <c r="D579" s="1"/>
      <c r="E579" s="1"/>
      <c r="F579" s="1"/>
      <c r="G579" s="2"/>
      <c r="H579" s="23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customHeight="1" x14ac:dyDescent="0.25">
      <c r="A580" s="196"/>
      <c r="B580" s="33"/>
      <c r="C580" s="1"/>
      <c r="D580" s="1"/>
      <c r="E580" s="1"/>
      <c r="F580" s="1"/>
      <c r="G580" s="2"/>
      <c r="H580" s="23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customHeight="1" x14ac:dyDescent="0.25">
      <c r="A581" s="196"/>
      <c r="B581" s="33"/>
      <c r="C581" s="1"/>
      <c r="D581" s="1"/>
      <c r="E581" s="1"/>
      <c r="F581" s="1"/>
      <c r="G581" s="2"/>
      <c r="H581" s="23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customHeight="1" x14ac:dyDescent="0.25">
      <c r="A582" s="196"/>
      <c r="B582" s="33"/>
      <c r="C582" s="1"/>
      <c r="D582" s="1"/>
      <c r="E582" s="1"/>
      <c r="F582" s="1"/>
      <c r="G582" s="2"/>
      <c r="H582" s="23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customHeight="1" x14ac:dyDescent="0.25">
      <c r="A583" s="196"/>
      <c r="B583" s="33"/>
      <c r="C583" s="1"/>
      <c r="D583" s="1"/>
      <c r="E583" s="1"/>
      <c r="F583" s="1"/>
      <c r="G583" s="2"/>
      <c r="H583" s="23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customHeight="1" x14ac:dyDescent="0.25">
      <c r="A584" s="196"/>
      <c r="B584" s="33"/>
      <c r="C584" s="1"/>
      <c r="D584" s="1"/>
      <c r="E584" s="1"/>
      <c r="F584" s="1"/>
      <c r="G584" s="2"/>
      <c r="H584" s="23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customHeight="1" x14ac:dyDescent="0.25">
      <c r="A585" s="196"/>
      <c r="B585" s="33"/>
      <c r="C585" s="1"/>
      <c r="D585" s="1"/>
      <c r="E585" s="1"/>
      <c r="F585" s="1"/>
      <c r="G585" s="2"/>
      <c r="H585" s="23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customHeight="1" x14ac:dyDescent="0.25">
      <c r="A586" s="196"/>
      <c r="B586" s="33"/>
      <c r="C586" s="1"/>
      <c r="D586" s="1"/>
      <c r="E586" s="1"/>
      <c r="F586" s="1"/>
      <c r="G586" s="2"/>
      <c r="H586" s="23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customHeight="1" x14ac:dyDescent="0.25">
      <c r="A587" s="196"/>
      <c r="B587" s="33"/>
      <c r="C587" s="1"/>
      <c r="D587" s="1"/>
      <c r="E587" s="1"/>
      <c r="F587" s="1"/>
      <c r="G587" s="2"/>
      <c r="H587" s="23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customHeight="1" x14ac:dyDescent="0.25">
      <c r="A588" s="196"/>
      <c r="B588" s="33"/>
      <c r="C588" s="1"/>
      <c r="D588" s="1"/>
      <c r="E588" s="1"/>
      <c r="F588" s="1"/>
      <c r="G588" s="2"/>
      <c r="H588" s="23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customHeight="1" x14ac:dyDescent="0.25">
      <c r="A589" s="196"/>
      <c r="B589" s="33"/>
      <c r="C589" s="1"/>
      <c r="D589" s="1"/>
      <c r="E589" s="1"/>
      <c r="F589" s="1"/>
      <c r="G589" s="2"/>
      <c r="H589" s="23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customHeight="1" x14ac:dyDescent="0.25">
      <c r="A590" s="196"/>
      <c r="B590" s="33"/>
      <c r="C590" s="1"/>
      <c r="D590" s="1"/>
      <c r="E590" s="1"/>
      <c r="F590" s="1"/>
      <c r="G590" s="2"/>
      <c r="H590" s="23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customHeight="1" x14ac:dyDescent="0.25">
      <c r="A591" s="196"/>
      <c r="B591" s="33"/>
      <c r="C591" s="1"/>
      <c r="D591" s="1"/>
      <c r="E591" s="1"/>
      <c r="F591" s="1"/>
      <c r="G591" s="2"/>
      <c r="H591" s="23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customHeight="1" x14ac:dyDescent="0.25">
      <c r="A592" s="196"/>
      <c r="B592" s="33"/>
      <c r="C592" s="1"/>
      <c r="D592" s="1"/>
      <c r="E592" s="1"/>
      <c r="F592" s="1"/>
      <c r="G592" s="2"/>
      <c r="H592" s="23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customHeight="1" x14ac:dyDescent="0.25">
      <c r="A593" s="196"/>
      <c r="B593" s="33"/>
      <c r="C593" s="1"/>
      <c r="D593" s="1"/>
      <c r="E593" s="1"/>
      <c r="F593" s="1"/>
      <c r="G593" s="2"/>
      <c r="H593" s="23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customHeight="1" x14ac:dyDescent="0.25">
      <c r="A594" s="196"/>
      <c r="B594" s="33"/>
      <c r="C594" s="1"/>
      <c r="D594" s="1"/>
      <c r="E594" s="1"/>
      <c r="F594" s="1"/>
      <c r="G594" s="2"/>
      <c r="H594" s="23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customHeight="1" x14ac:dyDescent="0.25">
      <c r="A595" s="196"/>
      <c r="B595" s="33"/>
      <c r="C595" s="1"/>
      <c r="D595" s="1"/>
      <c r="E595" s="1"/>
      <c r="F595" s="1"/>
      <c r="G595" s="2"/>
      <c r="H595" s="23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customHeight="1" x14ac:dyDescent="0.25">
      <c r="A596" s="196"/>
      <c r="B596" s="33"/>
      <c r="C596" s="1"/>
      <c r="D596" s="1"/>
      <c r="E596" s="1"/>
      <c r="F596" s="1"/>
      <c r="G596" s="2"/>
      <c r="H596" s="23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customHeight="1" x14ac:dyDescent="0.25">
      <c r="A597" s="196"/>
      <c r="B597" s="33"/>
      <c r="C597" s="1"/>
      <c r="D597" s="1"/>
      <c r="E597" s="1"/>
      <c r="F597" s="1"/>
      <c r="G597" s="2"/>
      <c r="H597" s="23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customHeight="1" x14ac:dyDescent="0.25">
      <c r="A598" s="196"/>
      <c r="B598" s="33"/>
      <c r="C598" s="1"/>
      <c r="D598" s="1"/>
      <c r="E598" s="1"/>
      <c r="F598" s="1"/>
      <c r="G598" s="2"/>
      <c r="H598" s="23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customHeight="1" x14ac:dyDescent="0.25">
      <c r="A599" s="196"/>
      <c r="B599" s="33"/>
      <c r="C599" s="1"/>
      <c r="D599" s="1"/>
      <c r="E599" s="1"/>
      <c r="F599" s="1"/>
      <c r="G599" s="2"/>
      <c r="H599" s="23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customHeight="1" x14ac:dyDescent="0.25">
      <c r="A600" s="196"/>
      <c r="B600" s="33"/>
      <c r="C600" s="1"/>
      <c r="D600" s="1"/>
      <c r="E600" s="1"/>
      <c r="F600" s="1"/>
      <c r="G600" s="2"/>
      <c r="H600" s="23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customHeight="1" x14ac:dyDescent="0.25">
      <c r="A601" s="196"/>
      <c r="B601" s="33"/>
      <c r="C601" s="1"/>
      <c r="D601" s="1"/>
      <c r="E601" s="1"/>
      <c r="F601" s="1"/>
      <c r="G601" s="2"/>
      <c r="H601" s="23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customHeight="1" x14ac:dyDescent="0.25">
      <c r="A602" s="196"/>
      <c r="B602" s="33"/>
      <c r="C602" s="1"/>
      <c r="D602" s="1"/>
      <c r="E602" s="1"/>
      <c r="F602" s="1"/>
      <c r="G602" s="2"/>
      <c r="H602" s="23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customHeight="1" x14ac:dyDescent="0.25">
      <c r="A603" s="196"/>
      <c r="B603" s="33"/>
      <c r="C603" s="1"/>
      <c r="D603" s="1"/>
      <c r="E603" s="1"/>
      <c r="F603" s="1"/>
      <c r="G603" s="2"/>
      <c r="H603" s="23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customHeight="1" x14ac:dyDescent="0.25">
      <c r="A604" s="196"/>
      <c r="B604" s="33"/>
      <c r="C604" s="1"/>
      <c r="D604" s="1"/>
      <c r="E604" s="1"/>
      <c r="F604" s="1"/>
      <c r="G604" s="2"/>
      <c r="H604" s="23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customHeight="1" x14ac:dyDescent="0.25">
      <c r="A605" s="196"/>
      <c r="B605" s="33"/>
      <c r="C605" s="1"/>
      <c r="D605" s="1"/>
      <c r="E605" s="1"/>
      <c r="F605" s="1"/>
      <c r="G605" s="2"/>
      <c r="H605" s="23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customHeight="1" x14ac:dyDescent="0.25">
      <c r="A606" s="196"/>
      <c r="B606" s="33"/>
      <c r="C606" s="1"/>
      <c r="D606" s="1"/>
      <c r="E606" s="1"/>
      <c r="F606" s="1"/>
      <c r="G606" s="2"/>
      <c r="H606" s="23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customHeight="1" x14ac:dyDescent="0.25">
      <c r="A607" s="196"/>
      <c r="B607" s="33"/>
      <c r="C607" s="1"/>
      <c r="D607" s="1"/>
      <c r="E607" s="1"/>
      <c r="F607" s="1"/>
      <c r="G607" s="2"/>
      <c r="H607" s="23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customHeight="1" x14ac:dyDescent="0.25">
      <c r="A608" s="196"/>
      <c r="B608" s="33"/>
      <c r="C608" s="1"/>
      <c r="D608" s="1"/>
      <c r="E608" s="1"/>
      <c r="F608" s="1"/>
      <c r="G608" s="2"/>
      <c r="H608" s="23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customHeight="1" x14ac:dyDescent="0.25">
      <c r="A609" s="196"/>
      <c r="B609" s="33"/>
      <c r="C609" s="1"/>
      <c r="D609" s="1"/>
      <c r="E609" s="1"/>
      <c r="F609" s="1"/>
      <c r="G609" s="2"/>
      <c r="H609" s="23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customHeight="1" x14ac:dyDescent="0.25">
      <c r="A610" s="196"/>
      <c r="B610" s="33"/>
      <c r="C610" s="1"/>
      <c r="D610" s="1"/>
      <c r="E610" s="1"/>
      <c r="F610" s="1"/>
      <c r="G610" s="2"/>
      <c r="H610" s="23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customHeight="1" x14ac:dyDescent="0.25">
      <c r="A611" s="196"/>
      <c r="B611" s="33"/>
      <c r="C611" s="1"/>
      <c r="D611" s="1"/>
      <c r="E611" s="1"/>
      <c r="F611" s="1"/>
      <c r="G611" s="2"/>
      <c r="H611" s="23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customHeight="1" x14ac:dyDescent="0.25">
      <c r="A612" s="196"/>
      <c r="B612" s="33"/>
      <c r="C612" s="1"/>
      <c r="D612" s="1"/>
      <c r="E612" s="1"/>
      <c r="F612" s="1"/>
      <c r="G612" s="2"/>
      <c r="H612" s="23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customHeight="1" x14ac:dyDescent="0.25">
      <c r="A613" s="196"/>
      <c r="B613" s="33"/>
      <c r="C613" s="1"/>
      <c r="D613" s="1"/>
      <c r="E613" s="1"/>
      <c r="F613" s="1"/>
      <c r="G613" s="2"/>
      <c r="H613" s="23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customHeight="1" x14ac:dyDescent="0.25">
      <c r="A614" s="196"/>
      <c r="B614" s="33"/>
      <c r="C614" s="1"/>
      <c r="D614" s="1"/>
      <c r="E614" s="1"/>
      <c r="F614" s="1"/>
      <c r="G614" s="2"/>
      <c r="H614" s="23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customHeight="1" x14ac:dyDescent="0.25">
      <c r="A615" s="196"/>
      <c r="B615" s="33"/>
      <c r="C615" s="1"/>
      <c r="D615" s="1"/>
      <c r="E615" s="1"/>
      <c r="F615" s="1"/>
      <c r="G615" s="2"/>
      <c r="H615" s="23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customHeight="1" x14ac:dyDescent="0.25">
      <c r="A616" s="196"/>
      <c r="B616" s="33"/>
      <c r="C616" s="1"/>
      <c r="D616" s="1"/>
      <c r="E616" s="1"/>
      <c r="F616" s="1"/>
      <c r="G616" s="2"/>
      <c r="H616" s="23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customHeight="1" x14ac:dyDescent="0.25">
      <c r="A617" s="196"/>
      <c r="B617" s="33"/>
      <c r="C617" s="1"/>
      <c r="D617" s="1"/>
      <c r="E617" s="1"/>
      <c r="F617" s="1"/>
      <c r="G617" s="2"/>
      <c r="H617" s="23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customHeight="1" x14ac:dyDescent="0.25">
      <c r="A618" s="196"/>
      <c r="B618" s="33"/>
      <c r="C618" s="1"/>
      <c r="D618" s="1"/>
      <c r="E618" s="1"/>
      <c r="F618" s="1"/>
      <c r="G618" s="2"/>
      <c r="H618" s="23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customHeight="1" x14ac:dyDescent="0.25">
      <c r="A619" s="196"/>
      <c r="B619" s="33"/>
      <c r="C619" s="1"/>
      <c r="D619" s="1"/>
      <c r="E619" s="1"/>
      <c r="F619" s="1"/>
      <c r="G619" s="2"/>
      <c r="H619" s="23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customHeight="1" x14ac:dyDescent="0.25">
      <c r="A620" s="196"/>
      <c r="B620" s="33"/>
      <c r="C620" s="1"/>
      <c r="D620" s="1"/>
      <c r="E620" s="1"/>
      <c r="F620" s="1"/>
      <c r="G620" s="2"/>
      <c r="H620" s="23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customHeight="1" x14ac:dyDescent="0.25">
      <c r="A621" s="196"/>
      <c r="B621" s="33"/>
      <c r="C621" s="1"/>
      <c r="D621" s="1"/>
      <c r="E621" s="1"/>
      <c r="F621" s="1"/>
      <c r="G621" s="2"/>
      <c r="H621" s="23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customHeight="1" x14ac:dyDescent="0.25">
      <c r="A622" s="196"/>
      <c r="B622" s="33"/>
      <c r="C622" s="1"/>
      <c r="D622" s="1"/>
      <c r="E622" s="1"/>
      <c r="F622" s="1"/>
      <c r="G622" s="2"/>
      <c r="H622" s="23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customHeight="1" x14ac:dyDescent="0.25">
      <c r="A623" s="196"/>
      <c r="B623" s="33"/>
      <c r="C623" s="1"/>
      <c r="D623" s="1"/>
      <c r="E623" s="1"/>
      <c r="F623" s="1"/>
      <c r="G623" s="2"/>
      <c r="H623" s="23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customHeight="1" x14ac:dyDescent="0.25">
      <c r="A624" s="196"/>
      <c r="B624" s="33"/>
      <c r="C624" s="1"/>
      <c r="D624" s="1"/>
      <c r="E624" s="1"/>
      <c r="F624" s="1"/>
      <c r="G624" s="2"/>
      <c r="H624" s="23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customHeight="1" x14ac:dyDescent="0.25">
      <c r="A625" s="196"/>
      <c r="B625" s="33"/>
      <c r="C625" s="1"/>
      <c r="D625" s="1"/>
      <c r="E625" s="1"/>
      <c r="F625" s="1"/>
      <c r="G625" s="2"/>
      <c r="H625" s="23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customHeight="1" x14ac:dyDescent="0.25">
      <c r="A626" s="196"/>
      <c r="B626" s="33"/>
      <c r="C626" s="1"/>
      <c r="D626" s="1"/>
      <c r="E626" s="1"/>
      <c r="F626" s="1"/>
      <c r="G626" s="2"/>
      <c r="H626" s="23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customHeight="1" x14ac:dyDescent="0.25">
      <c r="A627" s="196"/>
      <c r="B627" s="33"/>
      <c r="C627" s="1"/>
      <c r="D627" s="1"/>
      <c r="E627" s="1"/>
      <c r="F627" s="1"/>
      <c r="G627" s="2"/>
      <c r="H627" s="23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customHeight="1" x14ac:dyDescent="0.25">
      <c r="A628" s="196"/>
      <c r="B628" s="33"/>
      <c r="C628" s="1"/>
      <c r="D628" s="1"/>
      <c r="E628" s="1"/>
      <c r="F628" s="1"/>
      <c r="G628" s="2"/>
      <c r="H628" s="23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customHeight="1" x14ac:dyDescent="0.25">
      <c r="A629" s="196"/>
      <c r="B629" s="33"/>
      <c r="C629" s="1"/>
      <c r="D629" s="1"/>
      <c r="E629" s="1"/>
      <c r="F629" s="1"/>
      <c r="G629" s="2"/>
      <c r="H629" s="23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customHeight="1" x14ac:dyDescent="0.25">
      <c r="A630" s="196"/>
      <c r="B630" s="33"/>
      <c r="C630" s="1"/>
      <c r="D630" s="1"/>
      <c r="E630" s="1"/>
      <c r="F630" s="1"/>
      <c r="G630" s="2"/>
      <c r="H630" s="23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customHeight="1" x14ac:dyDescent="0.25">
      <c r="A631" s="196"/>
      <c r="B631" s="33"/>
      <c r="C631" s="1"/>
      <c r="D631" s="1"/>
      <c r="E631" s="1"/>
      <c r="F631" s="1"/>
      <c r="G631" s="2"/>
      <c r="H631" s="23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customHeight="1" x14ac:dyDescent="0.25">
      <c r="A632" s="196"/>
      <c r="B632" s="33"/>
      <c r="C632" s="1"/>
      <c r="D632" s="1"/>
      <c r="E632" s="1"/>
      <c r="F632" s="1"/>
      <c r="G632" s="2"/>
      <c r="H632" s="23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customHeight="1" x14ac:dyDescent="0.25">
      <c r="A633" s="196"/>
      <c r="B633" s="33"/>
      <c r="C633" s="1"/>
      <c r="D633" s="1"/>
      <c r="E633" s="1"/>
      <c r="F633" s="1"/>
      <c r="G633" s="2"/>
      <c r="H633" s="23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customHeight="1" x14ac:dyDescent="0.25">
      <c r="A634" s="196"/>
      <c r="B634" s="33"/>
      <c r="C634" s="1"/>
      <c r="D634" s="1"/>
      <c r="E634" s="1"/>
      <c r="F634" s="1"/>
      <c r="G634" s="2"/>
      <c r="H634" s="23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customHeight="1" x14ac:dyDescent="0.25">
      <c r="A635" s="196"/>
      <c r="B635" s="33"/>
      <c r="C635" s="1"/>
      <c r="D635" s="1"/>
      <c r="E635" s="1"/>
      <c r="F635" s="1"/>
      <c r="G635" s="2"/>
      <c r="H635" s="23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customHeight="1" x14ac:dyDescent="0.25">
      <c r="A636" s="196"/>
      <c r="B636" s="33"/>
      <c r="C636" s="1"/>
      <c r="D636" s="1"/>
      <c r="E636" s="1"/>
      <c r="F636" s="1"/>
      <c r="G636" s="2"/>
      <c r="H636" s="23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customHeight="1" x14ac:dyDescent="0.25">
      <c r="A637" s="196"/>
      <c r="B637" s="33"/>
      <c r="C637" s="1"/>
      <c r="D637" s="1"/>
      <c r="E637" s="1"/>
      <c r="F637" s="1"/>
      <c r="G637" s="2"/>
      <c r="H637" s="23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customHeight="1" x14ac:dyDescent="0.25">
      <c r="A638" s="196"/>
      <c r="B638" s="33"/>
      <c r="C638" s="1"/>
      <c r="D638" s="1"/>
      <c r="E638" s="1"/>
      <c r="F638" s="1"/>
      <c r="G638" s="2"/>
      <c r="H638" s="23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customHeight="1" x14ac:dyDescent="0.25">
      <c r="A639" s="196"/>
      <c r="B639" s="33"/>
      <c r="C639" s="1"/>
      <c r="D639" s="1"/>
      <c r="E639" s="1"/>
      <c r="F639" s="1"/>
      <c r="G639" s="2"/>
      <c r="H639" s="23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customHeight="1" x14ac:dyDescent="0.25">
      <c r="A640" s="196"/>
      <c r="B640" s="33"/>
      <c r="C640" s="1"/>
      <c r="D640" s="1"/>
      <c r="E640" s="1"/>
      <c r="F640" s="1"/>
      <c r="G640" s="2"/>
      <c r="H640" s="23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customHeight="1" x14ac:dyDescent="0.25">
      <c r="A641" s="196"/>
      <c r="B641" s="33"/>
      <c r="C641" s="1"/>
      <c r="D641" s="1"/>
      <c r="E641" s="1"/>
      <c r="F641" s="1"/>
      <c r="G641" s="2"/>
      <c r="H641" s="23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customHeight="1" x14ac:dyDescent="0.25">
      <c r="A642" s="196"/>
      <c r="B642" s="33"/>
      <c r="C642" s="1"/>
      <c r="D642" s="1"/>
      <c r="E642" s="1"/>
      <c r="F642" s="1"/>
      <c r="G642" s="2"/>
      <c r="H642" s="23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customHeight="1" x14ac:dyDescent="0.25">
      <c r="A643" s="196"/>
      <c r="B643" s="33"/>
      <c r="C643" s="1"/>
      <c r="D643" s="1"/>
      <c r="E643" s="1"/>
      <c r="F643" s="1"/>
      <c r="G643" s="2"/>
      <c r="H643" s="23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customHeight="1" x14ac:dyDescent="0.25">
      <c r="A644" s="196"/>
      <c r="B644" s="33"/>
      <c r="C644" s="1"/>
      <c r="D644" s="1"/>
      <c r="E644" s="1"/>
      <c r="F644" s="1"/>
      <c r="G644" s="2"/>
      <c r="H644" s="23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customHeight="1" x14ac:dyDescent="0.25">
      <c r="A645" s="196"/>
      <c r="B645" s="33"/>
      <c r="C645" s="1"/>
      <c r="D645" s="1"/>
      <c r="E645" s="1"/>
      <c r="F645" s="1"/>
      <c r="G645" s="2"/>
      <c r="H645" s="23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customHeight="1" x14ac:dyDescent="0.25">
      <c r="A646" s="196"/>
      <c r="B646" s="33"/>
      <c r="C646" s="1"/>
      <c r="D646" s="1"/>
      <c r="E646" s="1"/>
      <c r="F646" s="1"/>
      <c r="G646" s="2"/>
      <c r="H646" s="23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customHeight="1" x14ac:dyDescent="0.25">
      <c r="A647" s="196"/>
      <c r="B647" s="33"/>
      <c r="C647" s="1"/>
      <c r="D647" s="1"/>
      <c r="E647" s="1"/>
      <c r="F647" s="1"/>
      <c r="G647" s="2"/>
      <c r="H647" s="23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customHeight="1" x14ac:dyDescent="0.25">
      <c r="A648" s="196"/>
      <c r="B648" s="33"/>
      <c r="C648" s="1"/>
      <c r="D648" s="1"/>
      <c r="E648" s="1"/>
      <c r="F648" s="1"/>
      <c r="G648" s="2"/>
      <c r="H648" s="23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customHeight="1" x14ac:dyDescent="0.25">
      <c r="A649" s="196"/>
      <c r="B649" s="33"/>
      <c r="C649" s="1"/>
      <c r="D649" s="1"/>
      <c r="E649" s="1"/>
      <c r="F649" s="1"/>
      <c r="G649" s="2"/>
      <c r="H649" s="23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customHeight="1" x14ac:dyDescent="0.25">
      <c r="A650" s="196"/>
      <c r="B650" s="33"/>
      <c r="C650" s="1"/>
      <c r="D650" s="1"/>
      <c r="E650" s="1"/>
      <c r="F650" s="1"/>
      <c r="G650" s="2"/>
      <c r="H650" s="23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customHeight="1" x14ac:dyDescent="0.25">
      <c r="A651" s="196"/>
      <c r="B651" s="33"/>
      <c r="C651" s="1"/>
      <c r="D651" s="1"/>
      <c r="E651" s="1"/>
      <c r="F651" s="1"/>
      <c r="G651" s="2"/>
      <c r="H651" s="23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customHeight="1" x14ac:dyDescent="0.25">
      <c r="A652" s="196"/>
      <c r="B652" s="33"/>
      <c r="C652" s="1"/>
      <c r="D652" s="1"/>
      <c r="E652" s="1"/>
      <c r="F652" s="1"/>
      <c r="G652" s="2"/>
      <c r="H652" s="23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customHeight="1" x14ac:dyDescent="0.25">
      <c r="A653" s="196"/>
      <c r="B653" s="33"/>
      <c r="C653" s="1"/>
      <c r="D653" s="1"/>
      <c r="E653" s="1"/>
      <c r="F653" s="1"/>
      <c r="G653" s="2"/>
      <c r="H653" s="23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customHeight="1" x14ac:dyDescent="0.25">
      <c r="A654" s="196"/>
      <c r="B654" s="33"/>
      <c r="C654" s="1"/>
      <c r="D654" s="1"/>
      <c r="E654" s="1"/>
      <c r="F654" s="1"/>
      <c r="G654" s="2"/>
      <c r="H654" s="23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customHeight="1" x14ac:dyDescent="0.25">
      <c r="A655" s="196"/>
      <c r="B655" s="33"/>
      <c r="C655" s="1"/>
      <c r="D655" s="1"/>
      <c r="E655" s="1"/>
      <c r="F655" s="1"/>
      <c r="G655" s="2"/>
      <c r="H655" s="23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customHeight="1" x14ac:dyDescent="0.25">
      <c r="A656" s="196"/>
      <c r="B656" s="33"/>
      <c r="C656" s="1"/>
      <c r="D656" s="1"/>
      <c r="E656" s="1"/>
      <c r="F656" s="1"/>
      <c r="G656" s="2"/>
      <c r="H656" s="23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customHeight="1" x14ac:dyDescent="0.25">
      <c r="A657" s="196"/>
      <c r="B657" s="33"/>
      <c r="C657" s="1"/>
      <c r="D657" s="1"/>
      <c r="E657" s="1"/>
      <c r="F657" s="1"/>
      <c r="G657" s="2"/>
      <c r="H657" s="23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customHeight="1" x14ac:dyDescent="0.25">
      <c r="A658" s="196"/>
      <c r="B658" s="33"/>
      <c r="C658" s="1"/>
      <c r="D658" s="1"/>
      <c r="E658" s="1"/>
      <c r="F658" s="1"/>
      <c r="G658" s="2"/>
      <c r="H658" s="23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customHeight="1" x14ac:dyDescent="0.25">
      <c r="A659" s="196"/>
      <c r="B659" s="33"/>
      <c r="C659" s="1"/>
      <c r="D659" s="1"/>
      <c r="E659" s="1"/>
      <c r="F659" s="1"/>
      <c r="G659" s="2"/>
      <c r="H659" s="23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customHeight="1" x14ac:dyDescent="0.25">
      <c r="A660" s="196"/>
      <c r="B660" s="33"/>
      <c r="C660" s="1"/>
      <c r="D660" s="1"/>
      <c r="E660" s="1"/>
      <c r="F660" s="1"/>
      <c r="G660" s="2"/>
      <c r="H660" s="23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customHeight="1" x14ac:dyDescent="0.25">
      <c r="A661" s="196"/>
      <c r="B661" s="33"/>
      <c r="C661" s="1"/>
      <c r="D661" s="1"/>
      <c r="E661" s="1"/>
      <c r="F661" s="1"/>
      <c r="G661" s="2"/>
      <c r="H661" s="23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customHeight="1" x14ac:dyDescent="0.25">
      <c r="A662" s="196"/>
      <c r="B662" s="33"/>
      <c r="C662" s="1"/>
      <c r="D662" s="1"/>
      <c r="E662" s="1"/>
      <c r="F662" s="1"/>
      <c r="G662" s="2"/>
      <c r="H662" s="23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customHeight="1" x14ac:dyDescent="0.25">
      <c r="A663" s="196"/>
      <c r="B663" s="33"/>
      <c r="C663" s="1"/>
      <c r="D663" s="1"/>
      <c r="E663" s="1"/>
      <c r="F663" s="1"/>
      <c r="G663" s="2"/>
      <c r="H663" s="23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customHeight="1" x14ac:dyDescent="0.25">
      <c r="A664" s="196"/>
      <c r="B664" s="33"/>
      <c r="C664" s="1"/>
      <c r="D664" s="1"/>
      <c r="E664" s="1"/>
      <c r="F664" s="1"/>
      <c r="G664" s="2"/>
      <c r="H664" s="23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customHeight="1" x14ac:dyDescent="0.25">
      <c r="A665" s="196"/>
      <c r="B665" s="33"/>
      <c r="C665" s="1"/>
      <c r="D665" s="1"/>
      <c r="E665" s="1"/>
      <c r="F665" s="1"/>
      <c r="G665" s="2"/>
      <c r="H665" s="23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customHeight="1" x14ac:dyDescent="0.25">
      <c r="A666" s="196"/>
      <c r="B666" s="33"/>
      <c r="C666" s="1"/>
      <c r="D666" s="1"/>
      <c r="E666" s="1"/>
      <c r="F666" s="1"/>
      <c r="G666" s="2"/>
      <c r="H666" s="23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customHeight="1" x14ac:dyDescent="0.25">
      <c r="A667" s="196"/>
      <c r="B667" s="33"/>
      <c r="C667" s="1"/>
      <c r="D667" s="1"/>
      <c r="E667" s="1"/>
      <c r="F667" s="1"/>
      <c r="G667" s="2"/>
      <c r="H667" s="23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customHeight="1" x14ac:dyDescent="0.25">
      <c r="A668" s="196"/>
      <c r="B668" s="33"/>
      <c r="C668" s="1"/>
      <c r="D668" s="1"/>
      <c r="E668" s="1"/>
      <c r="F668" s="1"/>
      <c r="G668" s="2"/>
      <c r="H668" s="23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customHeight="1" x14ac:dyDescent="0.25">
      <c r="A669" s="196"/>
      <c r="B669" s="33"/>
      <c r="C669" s="1"/>
      <c r="D669" s="1"/>
      <c r="E669" s="1"/>
      <c r="F669" s="1"/>
      <c r="G669" s="2"/>
      <c r="H669" s="23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customHeight="1" x14ac:dyDescent="0.25">
      <c r="A670" s="196"/>
      <c r="B670" s="33"/>
      <c r="C670" s="1"/>
      <c r="D670" s="1"/>
      <c r="E670" s="1"/>
      <c r="F670" s="1"/>
      <c r="G670" s="2"/>
      <c r="H670" s="23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customHeight="1" x14ac:dyDescent="0.25">
      <c r="A671" s="196"/>
      <c r="B671" s="33"/>
      <c r="C671" s="1"/>
      <c r="D671" s="1"/>
      <c r="E671" s="1"/>
      <c r="F671" s="1"/>
      <c r="G671" s="2"/>
      <c r="H671" s="23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customHeight="1" x14ac:dyDescent="0.25">
      <c r="A672" s="196"/>
      <c r="B672" s="33"/>
      <c r="C672" s="1"/>
      <c r="D672" s="1"/>
      <c r="E672" s="1"/>
      <c r="F672" s="1"/>
      <c r="G672" s="2"/>
      <c r="H672" s="23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customHeight="1" x14ac:dyDescent="0.25">
      <c r="A673" s="196"/>
      <c r="B673" s="33"/>
      <c r="C673" s="1"/>
      <c r="D673" s="1"/>
      <c r="E673" s="1"/>
      <c r="F673" s="1"/>
      <c r="G673" s="2"/>
      <c r="H673" s="23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customHeight="1" x14ac:dyDescent="0.25">
      <c r="A674" s="196"/>
      <c r="B674" s="33"/>
      <c r="C674" s="1"/>
      <c r="D674" s="1"/>
      <c r="E674" s="1"/>
      <c r="F674" s="1"/>
      <c r="G674" s="2"/>
      <c r="H674" s="23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customHeight="1" x14ac:dyDescent="0.25">
      <c r="A675" s="196"/>
      <c r="B675" s="33"/>
      <c r="C675" s="1"/>
      <c r="D675" s="1"/>
      <c r="E675" s="1"/>
      <c r="F675" s="1"/>
      <c r="G675" s="2"/>
      <c r="H675" s="23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customHeight="1" x14ac:dyDescent="0.25">
      <c r="A676" s="196"/>
      <c r="B676" s="33"/>
      <c r="C676" s="1"/>
      <c r="D676" s="1"/>
      <c r="E676" s="1"/>
      <c r="F676" s="1"/>
      <c r="G676" s="2"/>
      <c r="H676" s="23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customHeight="1" x14ac:dyDescent="0.25">
      <c r="A677" s="196"/>
      <c r="B677" s="33"/>
      <c r="C677" s="1"/>
      <c r="D677" s="1"/>
      <c r="E677" s="1"/>
      <c r="F677" s="1"/>
      <c r="G677" s="2"/>
      <c r="H677" s="23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customHeight="1" x14ac:dyDescent="0.25">
      <c r="A678" s="196"/>
      <c r="B678" s="33"/>
      <c r="C678" s="1"/>
      <c r="D678" s="1"/>
      <c r="E678" s="1"/>
      <c r="F678" s="1"/>
      <c r="G678" s="2"/>
      <c r="H678" s="23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customHeight="1" x14ac:dyDescent="0.25">
      <c r="A679" s="196"/>
      <c r="B679" s="33"/>
      <c r="C679" s="1"/>
      <c r="D679" s="1"/>
      <c r="E679" s="1"/>
      <c r="F679" s="1"/>
      <c r="G679" s="2"/>
      <c r="H679" s="23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customHeight="1" x14ac:dyDescent="0.25">
      <c r="A680" s="196"/>
      <c r="B680" s="33"/>
      <c r="C680" s="1"/>
      <c r="D680" s="1"/>
      <c r="E680" s="1"/>
      <c r="F680" s="1"/>
      <c r="G680" s="2"/>
      <c r="H680" s="23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customHeight="1" x14ac:dyDescent="0.25">
      <c r="A681" s="196"/>
      <c r="B681" s="33"/>
      <c r="C681" s="1"/>
      <c r="D681" s="1"/>
      <c r="E681" s="1"/>
      <c r="F681" s="1"/>
      <c r="G681" s="2"/>
      <c r="H681" s="23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customHeight="1" x14ac:dyDescent="0.25">
      <c r="A682" s="196"/>
      <c r="B682" s="33"/>
      <c r="C682" s="1"/>
      <c r="D682" s="1"/>
      <c r="E682" s="1"/>
      <c r="F682" s="1"/>
      <c r="G682" s="2"/>
      <c r="H682" s="23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customHeight="1" x14ac:dyDescent="0.25">
      <c r="A683" s="196"/>
      <c r="B683" s="33"/>
      <c r="C683" s="1"/>
      <c r="D683" s="1"/>
      <c r="E683" s="1"/>
      <c r="F683" s="1"/>
      <c r="G683" s="2"/>
      <c r="H683" s="23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customHeight="1" x14ac:dyDescent="0.25">
      <c r="A684" s="196"/>
      <c r="B684" s="33"/>
      <c r="C684" s="1"/>
      <c r="D684" s="1"/>
      <c r="E684" s="1"/>
      <c r="F684" s="1"/>
      <c r="G684" s="2"/>
      <c r="H684" s="23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customHeight="1" x14ac:dyDescent="0.25">
      <c r="A685" s="196"/>
      <c r="B685" s="33"/>
      <c r="C685" s="1"/>
      <c r="D685" s="1"/>
      <c r="E685" s="1"/>
      <c r="F685" s="1"/>
      <c r="G685" s="2"/>
      <c r="H685" s="23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customHeight="1" x14ac:dyDescent="0.25">
      <c r="A686" s="196"/>
      <c r="B686" s="33"/>
      <c r="C686" s="1"/>
      <c r="D686" s="1"/>
      <c r="E686" s="1"/>
      <c r="F686" s="1"/>
      <c r="G686" s="2"/>
      <c r="H686" s="23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customHeight="1" x14ac:dyDescent="0.25">
      <c r="A687" s="196"/>
      <c r="B687" s="33"/>
      <c r="C687" s="1"/>
      <c r="D687" s="1"/>
      <c r="E687" s="1"/>
      <c r="F687" s="1"/>
      <c r="G687" s="2"/>
      <c r="H687" s="23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customHeight="1" x14ac:dyDescent="0.25">
      <c r="A688" s="196"/>
      <c r="B688" s="33"/>
      <c r="C688" s="1"/>
      <c r="D688" s="1"/>
      <c r="E688" s="1"/>
      <c r="F688" s="1"/>
      <c r="G688" s="2"/>
      <c r="H688" s="23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customHeight="1" x14ac:dyDescent="0.25">
      <c r="A689" s="196"/>
      <c r="B689" s="33"/>
      <c r="C689" s="1"/>
      <c r="D689" s="1"/>
      <c r="E689" s="1"/>
      <c r="F689" s="1"/>
      <c r="G689" s="2"/>
      <c r="H689" s="23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customHeight="1" x14ac:dyDescent="0.25">
      <c r="A690" s="196"/>
      <c r="B690" s="33"/>
      <c r="C690" s="1"/>
      <c r="D690" s="1"/>
      <c r="E690" s="1"/>
      <c r="F690" s="1"/>
      <c r="G690" s="2"/>
      <c r="H690" s="23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customHeight="1" x14ac:dyDescent="0.25">
      <c r="A691" s="196"/>
      <c r="B691" s="33"/>
      <c r="C691" s="1"/>
      <c r="D691" s="1"/>
      <c r="E691" s="1"/>
      <c r="F691" s="1"/>
      <c r="G691" s="2"/>
      <c r="H691" s="23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customHeight="1" x14ac:dyDescent="0.25">
      <c r="A692" s="196"/>
      <c r="B692" s="33"/>
      <c r="C692" s="1"/>
      <c r="D692" s="1"/>
      <c r="E692" s="1"/>
      <c r="F692" s="1"/>
      <c r="G692" s="2"/>
      <c r="H692" s="23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customHeight="1" x14ac:dyDescent="0.25">
      <c r="A693" s="196"/>
      <c r="B693" s="33"/>
      <c r="C693" s="1"/>
      <c r="D693" s="1"/>
      <c r="E693" s="1"/>
      <c r="F693" s="1"/>
      <c r="G693" s="2"/>
      <c r="H693" s="23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customHeight="1" x14ac:dyDescent="0.25">
      <c r="A694" s="196"/>
      <c r="B694" s="33"/>
      <c r="C694" s="1"/>
      <c r="D694" s="1"/>
      <c r="E694" s="1"/>
      <c r="F694" s="1"/>
      <c r="G694" s="2"/>
      <c r="H694" s="23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customHeight="1" x14ac:dyDescent="0.25">
      <c r="A695" s="196"/>
      <c r="B695" s="33"/>
      <c r="C695" s="1"/>
      <c r="D695" s="1"/>
      <c r="E695" s="1"/>
      <c r="F695" s="1"/>
      <c r="G695" s="2"/>
      <c r="H695" s="23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customHeight="1" x14ac:dyDescent="0.25">
      <c r="A696" s="196"/>
      <c r="B696" s="33"/>
      <c r="C696" s="1"/>
      <c r="D696" s="1"/>
      <c r="E696" s="1"/>
      <c r="F696" s="1"/>
      <c r="G696" s="2"/>
      <c r="H696" s="23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customHeight="1" x14ac:dyDescent="0.25">
      <c r="A697" s="196"/>
      <c r="B697" s="33"/>
      <c r="C697" s="1"/>
      <c r="D697" s="1"/>
      <c r="E697" s="1"/>
      <c r="F697" s="1"/>
      <c r="G697" s="2"/>
      <c r="H697" s="23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customHeight="1" x14ac:dyDescent="0.25">
      <c r="A698" s="196"/>
      <c r="B698" s="33"/>
      <c r="C698" s="1"/>
      <c r="D698" s="1"/>
      <c r="E698" s="1"/>
      <c r="F698" s="1"/>
      <c r="G698" s="2"/>
      <c r="H698" s="23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customHeight="1" x14ac:dyDescent="0.25">
      <c r="A699" s="196"/>
      <c r="B699" s="33"/>
      <c r="C699" s="1"/>
      <c r="D699" s="1"/>
      <c r="E699" s="1"/>
      <c r="F699" s="1"/>
      <c r="G699" s="2"/>
      <c r="H699" s="23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customHeight="1" x14ac:dyDescent="0.25">
      <c r="A700" s="196"/>
      <c r="B700" s="33"/>
      <c r="C700" s="1"/>
      <c r="D700" s="1"/>
      <c r="E700" s="1"/>
      <c r="F700" s="1"/>
      <c r="G700" s="2"/>
      <c r="H700" s="23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customHeight="1" x14ac:dyDescent="0.25">
      <c r="A701" s="196"/>
      <c r="B701" s="33"/>
      <c r="C701" s="1"/>
      <c r="D701" s="1"/>
      <c r="E701" s="1"/>
      <c r="F701" s="1"/>
      <c r="G701" s="2"/>
      <c r="H701" s="23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customHeight="1" x14ac:dyDescent="0.25">
      <c r="A702" s="196"/>
      <c r="B702" s="33"/>
      <c r="C702" s="1"/>
      <c r="D702" s="1"/>
      <c r="E702" s="1"/>
      <c r="F702" s="1"/>
      <c r="G702" s="2"/>
      <c r="H702" s="23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customHeight="1" x14ac:dyDescent="0.25">
      <c r="A703" s="196"/>
      <c r="B703" s="33"/>
      <c r="C703" s="1"/>
      <c r="D703" s="1"/>
      <c r="E703" s="1"/>
      <c r="F703" s="1"/>
      <c r="G703" s="2"/>
      <c r="H703" s="23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customHeight="1" x14ac:dyDescent="0.25">
      <c r="A704" s="196"/>
      <c r="B704" s="33"/>
      <c r="C704" s="1"/>
      <c r="D704" s="1"/>
      <c r="E704" s="1"/>
      <c r="F704" s="1"/>
      <c r="G704" s="2"/>
      <c r="H704" s="23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customHeight="1" x14ac:dyDescent="0.25">
      <c r="A705" s="196"/>
      <c r="B705" s="33"/>
      <c r="C705" s="1"/>
      <c r="D705" s="1"/>
      <c r="E705" s="1"/>
      <c r="F705" s="1"/>
      <c r="G705" s="2"/>
      <c r="H705" s="23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customHeight="1" x14ac:dyDescent="0.25">
      <c r="A706" s="196"/>
      <c r="B706" s="33"/>
      <c r="C706" s="1"/>
      <c r="D706" s="1"/>
      <c r="E706" s="1"/>
      <c r="F706" s="1"/>
      <c r="G706" s="2"/>
      <c r="H706" s="23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customHeight="1" x14ac:dyDescent="0.25">
      <c r="A707" s="196"/>
      <c r="B707" s="33"/>
      <c r="C707" s="1"/>
      <c r="D707" s="1"/>
      <c r="E707" s="1"/>
      <c r="F707" s="1"/>
      <c r="G707" s="2"/>
      <c r="H707" s="23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customHeight="1" x14ac:dyDescent="0.25">
      <c r="A708" s="196"/>
      <c r="B708" s="33"/>
      <c r="C708" s="1"/>
      <c r="D708" s="1"/>
      <c r="E708" s="1"/>
      <c r="F708" s="1"/>
      <c r="G708" s="2"/>
      <c r="H708" s="23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customHeight="1" x14ac:dyDescent="0.25">
      <c r="A709" s="196"/>
      <c r="B709" s="33"/>
      <c r="C709" s="1"/>
      <c r="D709" s="1"/>
      <c r="E709" s="1"/>
      <c r="F709" s="1"/>
      <c r="G709" s="2"/>
      <c r="H709" s="23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customHeight="1" x14ac:dyDescent="0.25">
      <c r="A710" s="196"/>
      <c r="B710" s="33"/>
      <c r="C710" s="1"/>
      <c r="D710" s="1"/>
      <c r="E710" s="1"/>
      <c r="F710" s="1"/>
      <c r="G710" s="2"/>
      <c r="H710" s="23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customHeight="1" x14ac:dyDescent="0.25">
      <c r="A711" s="196"/>
      <c r="B711" s="33"/>
      <c r="C711" s="1"/>
      <c r="D711" s="1"/>
      <c r="E711" s="1"/>
      <c r="F711" s="1"/>
      <c r="G711" s="2"/>
      <c r="H711" s="23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customHeight="1" x14ac:dyDescent="0.25">
      <c r="A712" s="196"/>
      <c r="B712" s="33"/>
      <c r="C712" s="1"/>
      <c r="D712" s="1"/>
      <c r="E712" s="1"/>
      <c r="F712" s="1"/>
      <c r="G712" s="2"/>
      <c r="H712" s="23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customHeight="1" x14ac:dyDescent="0.25">
      <c r="A713" s="196"/>
      <c r="B713" s="33"/>
      <c r="C713" s="1"/>
      <c r="D713" s="1"/>
      <c r="E713" s="1"/>
      <c r="F713" s="1"/>
      <c r="G713" s="2"/>
      <c r="H713" s="23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customHeight="1" x14ac:dyDescent="0.25">
      <c r="A714" s="196"/>
      <c r="B714" s="33"/>
      <c r="C714" s="1"/>
      <c r="D714" s="1"/>
      <c r="E714" s="1"/>
      <c r="F714" s="1"/>
      <c r="G714" s="2"/>
      <c r="H714" s="23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customHeight="1" x14ac:dyDescent="0.25">
      <c r="A715" s="196"/>
      <c r="B715" s="33"/>
      <c r="C715" s="1"/>
      <c r="D715" s="1"/>
      <c r="E715" s="1"/>
      <c r="F715" s="1"/>
      <c r="G715" s="2"/>
      <c r="H715" s="23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customHeight="1" x14ac:dyDescent="0.25">
      <c r="A716" s="196"/>
      <c r="B716" s="33"/>
      <c r="C716" s="1"/>
      <c r="D716" s="1"/>
      <c r="E716" s="1"/>
      <c r="F716" s="1"/>
      <c r="G716" s="2"/>
      <c r="H716" s="23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customHeight="1" x14ac:dyDescent="0.25">
      <c r="A717" s="196"/>
      <c r="B717" s="33"/>
      <c r="C717" s="1"/>
      <c r="D717" s="1"/>
      <c r="E717" s="1"/>
      <c r="F717" s="1"/>
      <c r="G717" s="2"/>
      <c r="H717" s="23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customHeight="1" x14ac:dyDescent="0.25">
      <c r="A718" s="196"/>
      <c r="B718" s="33"/>
      <c r="C718" s="1"/>
      <c r="D718" s="1"/>
      <c r="E718" s="1"/>
      <c r="F718" s="1"/>
      <c r="G718" s="2"/>
      <c r="H718" s="23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customHeight="1" x14ac:dyDescent="0.25">
      <c r="A719" s="196"/>
      <c r="B719" s="33"/>
      <c r="C719" s="1"/>
      <c r="D719" s="1"/>
      <c r="E719" s="1"/>
      <c r="F719" s="1"/>
      <c r="G719" s="2"/>
      <c r="H719" s="23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customHeight="1" x14ac:dyDescent="0.25">
      <c r="A720" s="196"/>
      <c r="B720" s="33"/>
      <c r="C720" s="1"/>
      <c r="D720" s="1"/>
      <c r="E720" s="1"/>
      <c r="F720" s="1"/>
      <c r="G720" s="2"/>
      <c r="H720" s="23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customHeight="1" x14ac:dyDescent="0.25">
      <c r="A721" s="196"/>
      <c r="B721" s="33"/>
      <c r="C721" s="1"/>
      <c r="D721" s="1"/>
      <c r="E721" s="1"/>
      <c r="F721" s="1"/>
      <c r="G721" s="2"/>
      <c r="H721" s="23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customHeight="1" x14ac:dyDescent="0.25">
      <c r="A722" s="196"/>
      <c r="B722" s="33"/>
      <c r="C722" s="1"/>
      <c r="D722" s="1"/>
      <c r="E722" s="1"/>
      <c r="F722" s="1"/>
      <c r="G722" s="2"/>
      <c r="H722" s="23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customHeight="1" x14ac:dyDescent="0.25">
      <c r="A723" s="196"/>
      <c r="B723" s="33"/>
      <c r="C723" s="1"/>
      <c r="D723" s="1"/>
      <c r="E723" s="1"/>
      <c r="F723" s="1"/>
      <c r="G723" s="2"/>
      <c r="H723" s="23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customHeight="1" x14ac:dyDescent="0.25">
      <c r="A724" s="196"/>
      <c r="B724" s="33"/>
      <c r="C724" s="1"/>
      <c r="D724" s="1"/>
      <c r="E724" s="1"/>
      <c r="F724" s="1"/>
      <c r="G724" s="2"/>
      <c r="H724" s="23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customHeight="1" x14ac:dyDescent="0.25">
      <c r="A725" s="196"/>
      <c r="B725" s="33"/>
      <c r="C725" s="1"/>
      <c r="D725" s="1"/>
      <c r="E725" s="1"/>
      <c r="F725" s="1"/>
      <c r="G725" s="2"/>
      <c r="H725" s="23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customHeight="1" x14ac:dyDescent="0.25">
      <c r="A726" s="196"/>
      <c r="B726" s="33"/>
      <c r="C726" s="1"/>
      <c r="D726" s="1"/>
      <c r="E726" s="1"/>
      <c r="F726" s="1"/>
      <c r="G726" s="2"/>
      <c r="H726" s="23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customHeight="1" x14ac:dyDescent="0.25">
      <c r="A727" s="196"/>
      <c r="B727" s="33"/>
      <c r="C727" s="1"/>
      <c r="D727" s="1"/>
      <c r="E727" s="1"/>
      <c r="F727" s="1"/>
      <c r="G727" s="2"/>
      <c r="H727" s="23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customHeight="1" x14ac:dyDescent="0.25">
      <c r="A728" s="196"/>
      <c r="B728" s="33"/>
      <c r="C728" s="1"/>
      <c r="D728" s="1"/>
      <c r="E728" s="1"/>
      <c r="F728" s="1"/>
      <c r="G728" s="2"/>
      <c r="H728" s="23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customHeight="1" x14ac:dyDescent="0.25">
      <c r="A729" s="196"/>
      <c r="B729" s="33"/>
      <c r="C729" s="1"/>
      <c r="D729" s="1"/>
      <c r="E729" s="1"/>
      <c r="F729" s="1"/>
      <c r="G729" s="2"/>
      <c r="H729" s="23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customHeight="1" x14ac:dyDescent="0.25">
      <c r="A730" s="196"/>
      <c r="B730" s="33"/>
      <c r="C730" s="1"/>
      <c r="D730" s="1"/>
      <c r="E730" s="1"/>
      <c r="F730" s="1"/>
      <c r="G730" s="2"/>
      <c r="H730" s="23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customHeight="1" x14ac:dyDescent="0.25">
      <c r="A731" s="196"/>
      <c r="B731" s="33"/>
      <c r="C731" s="1"/>
      <c r="D731" s="1"/>
      <c r="E731" s="1"/>
      <c r="F731" s="1"/>
      <c r="G731" s="2"/>
      <c r="H731" s="23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customHeight="1" x14ac:dyDescent="0.25">
      <c r="A732" s="196"/>
      <c r="B732" s="33"/>
      <c r="C732" s="1"/>
      <c r="D732" s="1"/>
      <c r="E732" s="1"/>
      <c r="F732" s="1"/>
      <c r="G732" s="2"/>
      <c r="H732" s="23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customHeight="1" x14ac:dyDescent="0.25">
      <c r="A733" s="196"/>
      <c r="B733" s="33"/>
      <c r="C733" s="1"/>
      <c r="D733" s="1"/>
      <c r="E733" s="1"/>
      <c r="F733" s="1"/>
      <c r="G733" s="2"/>
      <c r="H733" s="23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customHeight="1" x14ac:dyDescent="0.25">
      <c r="A734" s="196"/>
      <c r="B734" s="33"/>
      <c r="C734" s="1"/>
      <c r="D734" s="1"/>
      <c r="E734" s="1"/>
      <c r="F734" s="1"/>
      <c r="G734" s="2"/>
      <c r="H734" s="23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customHeight="1" x14ac:dyDescent="0.25">
      <c r="A735" s="196"/>
      <c r="B735" s="33"/>
      <c r="C735" s="1"/>
      <c r="D735" s="1"/>
      <c r="E735" s="1"/>
      <c r="F735" s="1"/>
      <c r="G735" s="2"/>
      <c r="H735" s="23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customHeight="1" x14ac:dyDescent="0.25">
      <c r="A736" s="196"/>
      <c r="B736" s="33"/>
      <c r="C736" s="1"/>
      <c r="D736" s="1"/>
      <c r="E736" s="1"/>
      <c r="F736" s="1"/>
      <c r="G736" s="2"/>
      <c r="H736" s="23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customHeight="1" x14ac:dyDescent="0.25">
      <c r="A737" s="196"/>
      <c r="B737" s="33"/>
      <c r="C737" s="1"/>
      <c r="D737" s="1"/>
      <c r="E737" s="1"/>
      <c r="F737" s="1"/>
      <c r="G737" s="2"/>
      <c r="H737" s="23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customHeight="1" x14ac:dyDescent="0.25">
      <c r="A738" s="196"/>
      <c r="B738" s="33"/>
      <c r="C738" s="1"/>
      <c r="D738" s="1"/>
      <c r="E738" s="1"/>
      <c r="F738" s="1"/>
      <c r="G738" s="2"/>
      <c r="H738" s="23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customHeight="1" x14ac:dyDescent="0.25">
      <c r="A739" s="196"/>
      <c r="B739" s="33"/>
      <c r="C739" s="1"/>
      <c r="D739" s="1"/>
      <c r="E739" s="1"/>
      <c r="F739" s="1"/>
      <c r="G739" s="2"/>
      <c r="H739" s="23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customHeight="1" x14ac:dyDescent="0.25">
      <c r="A740" s="196"/>
      <c r="B740" s="33"/>
      <c r="C740" s="1"/>
      <c r="D740" s="1"/>
      <c r="E740" s="1"/>
      <c r="F740" s="1"/>
      <c r="G740" s="2"/>
      <c r="H740" s="23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customHeight="1" x14ac:dyDescent="0.25">
      <c r="A741" s="196"/>
      <c r="B741" s="33"/>
      <c r="C741" s="1"/>
      <c r="D741" s="1"/>
      <c r="E741" s="1"/>
      <c r="F741" s="1"/>
      <c r="G741" s="2"/>
      <c r="H741" s="23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customHeight="1" x14ac:dyDescent="0.25">
      <c r="A742" s="196"/>
      <c r="B742" s="33"/>
      <c r="C742" s="1"/>
      <c r="D742" s="1"/>
      <c r="E742" s="1"/>
      <c r="F742" s="1"/>
      <c r="G742" s="2"/>
      <c r="H742" s="23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customHeight="1" x14ac:dyDescent="0.25">
      <c r="A743" s="196"/>
      <c r="B743" s="33"/>
      <c r="C743" s="1"/>
      <c r="D743" s="1"/>
      <c r="E743" s="1"/>
      <c r="F743" s="1"/>
      <c r="G743" s="2"/>
      <c r="H743" s="23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customHeight="1" x14ac:dyDescent="0.25">
      <c r="A744" s="196"/>
      <c r="B744" s="33"/>
      <c r="C744" s="1"/>
      <c r="D744" s="1"/>
      <c r="E744" s="1"/>
      <c r="F744" s="1"/>
      <c r="G744" s="2"/>
      <c r="H744" s="23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customHeight="1" x14ac:dyDescent="0.25">
      <c r="A745" s="196"/>
      <c r="B745" s="33"/>
      <c r="C745" s="1"/>
      <c r="D745" s="1"/>
      <c r="E745" s="1"/>
      <c r="F745" s="1"/>
      <c r="G745" s="2"/>
      <c r="H745" s="23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customHeight="1" x14ac:dyDescent="0.25">
      <c r="A746" s="196"/>
      <c r="B746" s="33"/>
      <c r="C746" s="1"/>
      <c r="D746" s="1"/>
      <c r="E746" s="1"/>
      <c r="F746" s="1"/>
      <c r="G746" s="2"/>
      <c r="H746" s="23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customHeight="1" x14ac:dyDescent="0.25">
      <c r="A747" s="196"/>
      <c r="B747" s="33"/>
      <c r="C747" s="1"/>
      <c r="D747" s="1"/>
      <c r="E747" s="1"/>
      <c r="F747" s="1"/>
      <c r="G747" s="2"/>
      <c r="H747" s="23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customHeight="1" x14ac:dyDescent="0.25">
      <c r="A748" s="196"/>
      <c r="B748" s="33"/>
      <c r="C748" s="1"/>
      <c r="D748" s="1"/>
      <c r="E748" s="1"/>
      <c r="F748" s="1"/>
      <c r="G748" s="2"/>
      <c r="H748" s="23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customHeight="1" x14ac:dyDescent="0.25">
      <c r="A749" s="196"/>
      <c r="B749" s="33"/>
      <c r="C749" s="1"/>
      <c r="D749" s="1"/>
      <c r="E749" s="1"/>
      <c r="F749" s="1"/>
      <c r="G749" s="2"/>
      <c r="H749" s="23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customHeight="1" x14ac:dyDescent="0.25">
      <c r="A750" s="196"/>
      <c r="B750" s="33"/>
      <c r="C750" s="1"/>
      <c r="D750" s="1"/>
      <c r="E750" s="1"/>
      <c r="F750" s="1"/>
      <c r="G750" s="2"/>
      <c r="H750" s="23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customHeight="1" x14ac:dyDescent="0.25">
      <c r="A751" s="196"/>
      <c r="B751" s="33"/>
      <c r="C751" s="1"/>
      <c r="D751" s="1"/>
      <c r="E751" s="1"/>
      <c r="F751" s="1"/>
      <c r="G751" s="2"/>
      <c r="H751" s="23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customHeight="1" x14ac:dyDescent="0.25">
      <c r="A752" s="196"/>
      <c r="B752" s="33"/>
      <c r="C752" s="1"/>
      <c r="D752" s="1"/>
      <c r="E752" s="1"/>
      <c r="F752" s="1"/>
      <c r="G752" s="2"/>
      <c r="H752" s="23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customHeight="1" x14ac:dyDescent="0.25">
      <c r="A753" s="196"/>
      <c r="B753" s="33"/>
      <c r="C753" s="1"/>
      <c r="D753" s="1"/>
      <c r="E753" s="1"/>
      <c r="F753" s="1"/>
      <c r="G753" s="2"/>
      <c r="H753" s="23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customHeight="1" x14ac:dyDescent="0.25">
      <c r="A754" s="196"/>
      <c r="B754" s="33"/>
      <c r="C754" s="1"/>
      <c r="D754" s="1"/>
      <c r="E754" s="1"/>
      <c r="F754" s="1"/>
      <c r="G754" s="2"/>
      <c r="H754" s="23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customHeight="1" x14ac:dyDescent="0.25">
      <c r="A755" s="196"/>
      <c r="B755" s="33"/>
      <c r="C755" s="1"/>
      <c r="D755" s="1"/>
      <c r="E755" s="1"/>
      <c r="F755" s="1"/>
      <c r="G755" s="2"/>
      <c r="H755" s="23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customHeight="1" x14ac:dyDescent="0.25">
      <c r="A756" s="196"/>
      <c r="B756" s="33"/>
      <c r="C756" s="1"/>
      <c r="D756" s="1"/>
      <c r="E756" s="1"/>
      <c r="F756" s="1"/>
      <c r="G756" s="2"/>
      <c r="H756" s="23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customHeight="1" x14ac:dyDescent="0.25">
      <c r="A757" s="196"/>
      <c r="B757" s="33"/>
      <c r="C757" s="1"/>
      <c r="D757" s="1"/>
      <c r="E757" s="1"/>
      <c r="F757" s="1"/>
      <c r="G757" s="2"/>
      <c r="H757" s="23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customHeight="1" x14ac:dyDescent="0.25">
      <c r="A758" s="196"/>
      <c r="B758" s="33"/>
      <c r="C758" s="1"/>
      <c r="D758" s="1"/>
      <c r="E758" s="1"/>
      <c r="F758" s="1"/>
      <c r="G758" s="2"/>
      <c r="H758" s="23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customHeight="1" x14ac:dyDescent="0.25">
      <c r="A759" s="196"/>
      <c r="B759" s="33"/>
      <c r="C759" s="1"/>
      <c r="D759" s="1"/>
      <c r="E759" s="1"/>
      <c r="F759" s="1"/>
      <c r="G759" s="2"/>
      <c r="H759" s="23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customHeight="1" x14ac:dyDescent="0.25">
      <c r="A760" s="196"/>
      <c r="B760" s="33"/>
      <c r="C760" s="1"/>
      <c r="D760" s="1"/>
      <c r="E760" s="1"/>
      <c r="F760" s="1"/>
      <c r="G760" s="2"/>
      <c r="H760" s="23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customHeight="1" x14ac:dyDescent="0.25">
      <c r="A761" s="196"/>
      <c r="B761" s="33"/>
      <c r="C761" s="1"/>
      <c r="D761" s="1"/>
      <c r="E761" s="1"/>
      <c r="F761" s="1"/>
      <c r="G761" s="2"/>
      <c r="H761" s="23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customHeight="1" x14ac:dyDescent="0.25">
      <c r="A762" s="196"/>
      <c r="B762" s="33"/>
      <c r="C762" s="1"/>
      <c r="D762" s="1"/>
      <c r="E762" s="1"/>
      <c r="F762" s="1"/>
      <c r="G762" s="2"/>
      <c r="H762" s="23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customHeight="1" x14ac:dyDescent="0.25">
      <c r="A763" s="196"/>
      <c r="B763" s="33"/>
      <c r="C763" s="1"/>
      <c r="D763" s="1"/>
      <c r="E763" s="1"/>
      <c r="F763" s="1"/>
      <c r="G763" s="2"/>
      <c r="H763" s="23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customHeight="1" x14ac:dyDescent="0.25">
      <c r="A764" s="196"/>
      <c r="B764" s="33"/>
      <c r="C764" s="1"/>
      <c r="D764" s="1"/>
      <c r="E764" s="1"/>
      <c r="F764" s="1"/>
      <c r="G764" s="2"/>
      <c r="H764" s="23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customHeight="1" x14ac:dyDescent="0.25">
      <c r="A765" s="196"/>
      <c r="B765" s="33"/>
      <c r="C765" s="1"/>
      <c r="D765" s="1"/>
      <c r="E765" s="1"/>
      <c r="F765" s="1"/>
      <c r="G765" s="2"/>
      <c r="H765" s="23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customHeight="1" x14ac:dyDescent="0.25">
      <c r="A766" s="196"/>
      <c r="B766" s="33"/>
      <c r="C766" s="1"/>
      <c r="D766" s="1"/>
      <c r="E766" s="1"/>
      <c r="F766" s="1"/>
      <c r="G766" s="2"/>
      <c r="H766" s="23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customHeight="1" x14ac:dyDescent="0.25">
      <c r="A767" s="196"/>
      <c r="B767" s="33"/>
      <c r="C767" s="1"/>
      <c r="D767" s="1"/>
      <c r="E767" s="1"/>
      <c r="F767" s="1"/>
      <c r="G767" s="2"/>
      <c r="H767" s="23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customHeight="1" x14ac:dyDescent="0.25">
      <c r="A768" s="196"/>
      <c r="B768" s="33"/>
      <c r="C768" s="1"/>
      <c r="D768" s="1"/>
      <c r="E768" s="1"/>
      <c r="F768" s="1"/>
      <c r="G768" s="2"/>
      <c r="H768" s="23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customHeight="1" x14ac:dyDescent="0.25">
      <c r="A769" s="196"/>
      <c r="B769" s="33"/>
      <c r="C769" s="1"/>
      <c r="D769" s="1"/>
      <c r="E769" s="1"/>
      <c r="F769" s="1"/>
      <c r="G769" s="2"/>
      <c r="H769" s="23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customHeight="1" x14ac:dyDescent="0.25">
      <c r="A770" s="196"/>
      <c r="B770" s="33"/>
      <c r="C770" s="1"/>
      <c r="D770" s="1"/>
      <c r="E770" s="1"/>
      <c r="F770" s="1"/>
      <c r="G770" s="2"/>
      <c r="H770" s="23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customHeight="1" x14ac:dyDescent="0.25">
      <c r="A771" s="196"/>
      <c r="B771" s="33"/>
      <c r="C771" s="1"/>
      <c r="D771" s="1"/>
      <c r="E771" s="1"/>
      <c r="F771" s="1"/>
      <c r="G771" s="2"/>
      <c r="H771" s="23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customHeight="1" x14ac:dyDescent="0.25">
      <c r="A772" s="196"/>
      <c r="B772" s="33"/>
      <c r="C772" s="1"/>
      <c r="D772" s="1"/>
      <c r="E772" s="1"/>
      <c r="F772" s="1"/>
      <c r="G772" s="2"/>
      <c r="H772" s="23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customHeight="1" x14ac:dyDescent="0.25">
      <c r="A773" s="196"/>
      <c r="B773" s="33"/>
      <c r="C773" s="1"/>
      <c r="D773" s="1"/>
      <c r="E773" s="1"/>
      <c r="F773" s="1"/>
      <c r="G773" s="2"/>
      <c r="H773" s="23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customHeight="1" x14ac:dyDescent="0.25">
      <c r="A774" s="196"/>
      <c r="B774" s="33"/>
      <c r="C774" s="1"/>
      <c r="D774" s="1"/>
      <c r="E774" s="1"/>
      <c r="F774" s="1"/>
      <c r="G774" s="2"/>
      <c r="H774" s="23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customHeight="1" x14ac:dyDescent="0.25">
      <c r="A775" s="196"/>
      <c r="B775" s="33"/>
      <c r="C775" s="1"/>
      <c r="D775" s="1"/>
      <c r="E775" s="1"/>
      <c r="F775" s="1"/>
      <c r="G775" s="2"/>
      <c r="H775" s="23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customHeight="1" x14ac:dyDescent="0.25">
      <c r="A776" s="196"/>
      <c r="B776" s="33"/>
      <c r="C776" s="1"/>
      <c r="D776" s="1"/>
      <c r="E776" s="1"/>
      <c r="F776" s="1"/>
      <c r="G776" s="2"/>
      <c r="H776" s="23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customHeight="1" x14ac:dyDescent="0.25">
      <c r="A777" s="196"/>
      <c r="B777" s="33"/>
      <c r="C777" s="1"/>
      <c r="D777" s="1"/>
      <c r="E777" s="1"/>
      <c r="F777" s="1"/>
      <c r="G777" s="2"/>
      <c r="H777" s="23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customHeight="1" x14ac:dyDescent="0.25">
      <c r="A778" s="196"/>
      <c r="B778" s="33"/>
      <c r="C778" s="1"/>
      <c r="D778" s="1"/>
      <c r="E778" s="1"/>
      <c r="F778" s="1"/>
      <c r="G778" s="2"/>
      <c r="H778" s="23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customHeight="1" x14ac:dyDescent="0.25">
      <c r="A779" s="196"/>
      <c r="B779" s="33"/>
      <c r="C779" s="1"/>
      <c r="D779" s="1"/>
      <c r="E779" s="1"/>
      <c r="F779" s="1"/>
      <c r="G779" s="2"/>
      <c r="H779" s="23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customHeight="1" x14ac:dyDescent="0.25">
      <c r="A780" s="196"/>
      <c r="B780" s="33"/>
      <c r="C780" s="1"/>
      <c r="D780" s="1"/>
      <c r="E780" s="1"/>
      <c r="F780" s="1"/>
      <c r="G780" s="2"/>
      <c r="H780" s="23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customHeight="1" x14ac:dyDescent="0.25">
      <c r="A781" s="196"/>
      <c r="B781" s="33"/>
      <c r="C781" s="1"/>
      <c r="D781" s="1"/>
      <c r="E781" s="1"/>
      <c r="F781" s="1"/>
      <c r="G781" s="2"/>
      <c r="H781" s="23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customHeight="1" x14ac:dyDescent="0.25">
      <c r="A782" s="196"/>
      <c r="B782" s="33"/>
      <c r="C782" s="1"/>
      <c r="D782" s="1"/>
      <c r="E782" s="1"/>
      <c r="F782" s="1"/>
      <c r="G782" s="2"/>
      <c r="H782" s="23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customHeight="1" x14ac:dyDescent="0.25">
      <c r="A783" s="196"/>
      <c r="B783" s="33"/>
      <c r="C783" s="1"/>
      <c r="D783" s="1"/>
      <c r="E783" s="1"/>
      <c r="F783" s="1"/>
      <c r="G783" s="2"/>
      <c r="H783" s="23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customHeight="1" x14ac:dyDescent="0.25">
      <c r="A784" s="196"/>
      <c r="B784" s="33"/>
      <c r="C784" s="1"/>
      <c r="D784" s="1"/>
      <c r="E784" s="1"/>
      <c r="F784" s="1"/>
      <c r="G784" s="2"/>
      <c r="H784" s="23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customHeight="1" x14ac:dyDescent="0.25">
      <c r="A785" s="196"/>
      <c r="B785" s="33"/>
      <c r="C785" s="1"/>
      <c r="D785" s="1"/>
      <c r="E785" s="1"/>
      <c r="F785" s="1"/>
      <c r="G785" s="2"/>
      <c r="H785" s="23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customHeight="1" x14ac:dyDescent="0.25">
      <c r="A786" s="196"/>
      <c r="B786" s="33"/>
      <c r="C786" s="1"/>
      <c r="D786" s="1"/>
      <c r="E786" s="1"/>
      <c r="F786" s="1"/>
      <c r="G786" s="2"/>
      <c r="H786" s="23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customHeight="1" x14ac:dyDescent="0.25">
      <c r="A787" s="196"/>
      <c r="B787" s="33"/>
      <c r="C787" s="1"/>
      <c r="D787" s="1"/>
      <c r="E787" s="1"/>
      <c r="F787" s="1"/>
      <c r="G787" s="2"/>
      <c r="H787" s="23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customHeight="1" x14ac:dyDescent="0.25">
      <c r="A788" s="196"/>
      <c r="B788" s="33"/>
      <c r="C788" s="1"/>
      <c r="D788" s="1"/>
      <c r="E788" s="1"/>
      <c r="F788" s="1"/>
      <c r="G788" s="2"/>
      <c r="H788" s="23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customHeight="1" x14ac:dyDescent="0.25">
      <c r="A789" s="196"/>
      <c r="B789" s="33"/>
      <c r="C789" s="1"/>
      <c r="D789" s="1"/>
      <c r="E789" s="1"/>
      <c r="F789" s="1"/>
      <c r="G789" s="2"/>
      <c r="H789" s="23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customHeight="1" x14ac:dyDescent="0.25">
      <c r="A790" s="196"/>
      <c r="B790" s="33"/>
      <c r="C790" s="1"/>
      <c r="D790" s="1"/>
      <c r="E790" s="1"/>
      <c r="F790" s="1"/>
      <c r="G790" s="2"/>
      <c r="H790" s="23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customHeight="1" x14ac:dyDescent="0.25">
      <c r="A791" s="196"/>
      <c r="B791" s="33"/>
      <c r="C791" s="1"/>
      <c r="D791" s="1"/>
      <c r="E791" s="1"/>
      <c r="F791" s="1"/>
      <c r="G791" s="2"/>
      <c r="H791" s="23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customHeight="1" x14ac:dyDescent="0.25">
      <c r="A792" s="196"/>
      <c r="B792" s="33"/>
      <c r="C792" s="1"/>
      <c r="D792" s="1"/>
      <c r="E792" s="1"/>
      <c r="F792" s="1"/>
      <c r="G792" s="2"/>
      <c r="H792" s="23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customHeight="1" x14ac:dyDescent="0.25">
      <c r="A793" s="196"/>
      <c r="B793" s="33"/>
      <c r="C793" s="1"/>
      <c r="D793" s="1"/>
      <c r="E793" s="1"/>
      <c r="F793" s="1"/>
      <c r="G793" s="2"/>
      <c r="H793" s="23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customHeight="1" x14ac:dyDescent="0.25">
      <c r="A794" s="196"/>
      <c r="B794" s="33"/>
      <c r="C794" s="1"/>
      <c r="D794" s="1"/>
      <c r="E794" s="1"/>
      <c r="F794" s="1"/>
      <c r="G794" s="2"/>
      <c r="H794" s="23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customHeight="1" x14ac:dyDescent="0.25">
      <c r="A795" s="196"/>
      <c r="B795" s="33"/>
      <c r="C795" s="1"/>
      <c r="D795" s="1"/>
      <c r="E795" s="1"/>
      <c r="F795" s="1"/>
      <c r="G795" s="2"/>
      <c r="H795" s="23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customHeight="1" x14ac:dyDescent="0.25">
      <c r="A796" s="196"/>
      <c r="B796" s="33"/>
      <c r="C796" s="1"/>
      <c r="D796" s="1"/>
      <c r="E796" s="1"/>
      <c r="F796" s="1"/>
      <c r="G796" s="2"/>
      <c r="H796" s="23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customHeight="1" x14ac:dyDescent="0.25">
      <c r="A797" s="196"/>
      <c r="B797" s="33"/>
      <c r="C797" s="1"/>
      <c r="D797" s="1"/>
      <c r="E797" s="1"/>
      <c r="F797" s="1"/>
      <c r="G797" s="2"/>
      <c r="H797" s="23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customHeight="1" x14ac:dyDescent="0.25">
      <c r="A798" s="196"/>
      <c r="B798" s="33"/>
      <c r="C798" s="1"/>
      <c r="D798" s="1"/>
      <c r="E798" s="1"/>
      <c r="F798" s="1"/>
      <c r="G798" s="2"/>
      <c r="H798" s="23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customHeight="1" x14ac:dyDescent="0.25">
      <c r="A799" s="196"/>
      <c r="B799" s="33"/>
      <c r="C799" s="1"/>
      <c r="D799" s="1"/>
      <c r="E799" s="1"/>
      <c r="F799" s="1"/>
      <c r="G799" s="2"/>
      <c r="H799" s="23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customHeight="1" x14ac:dyDescent="0.25">
      <c r="A800" s="196"/>
      <c r="B800" s="33"/>
      <c r="C800" s="1"/>
      <c r="D800" s="1"/>
      <c r="E800" s="1"/>
      <c r="F800" s="1"/>
      <c r="G800" s="2"/>
      <c r="H800" s="23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customHeight="1" x14ac:dyDescent="0.25">
      <c r="A801" s="196"/>
      <c r="B801" s="33"/>
      <c r="C801" s="1"/>
      <c r="D801" s="1"/>
      <c r="E801" s="1"/>
      <c r="F801" s="1"/>
      <c r="G801" s="2"/>
      <c r="H801" s="23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customHeight="1" x14ac:dyDescent="0.25">
      <c r="A802" s="196"/>
      <c r="B802" s="33"/>
      <c r="C802" s="1"/>
      <c r="D802" s="1"/>
      <c r="E802" s="1"/>
      <c r="F802" s="1"/>
      <c r="G802" s="2"/>
      <c r="H802" s="23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customHeight="1" x14ac:dyDescent="0.25">
      <c r="A803" s="196"/>
      <c r="B803" s="33"/>
      <c r="C803" s="1"/>
      <c r="D803" s="1"/>
      <c r="E803" s="1"/>
      <c r="F803" s="1"/>
      <c r="G803" s="2"/>
      <c r="H803" s="23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customHeight="1" x14ac:dyDescent="0.25">
      <c r="A804" s="196"/>
      <c r="B804" s="33"/>
      <c r="C804" s="1"/>
      <c r="D804" s="1"/>
      <c r="E804" s="1"/>
      <c r="F804" s="1"/>
      <c r="G804" s="2"/>
      <c r="H804" s="23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customHeight="1" x14ac:dyDescent="0.25">
      <c r="A805" s="196"/>
      <c r="B805" s="33"/>
      <c r="C805" s="1"/>
      <c r="D805" s="1"/>
      <c r="E805" s="1"/>
      <c r="F805" s="1"/>
      <c r="G805" s="2"/>
      <c r="H805" s="23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customHeight="1" x14ac:dyDescent="0.25">
      <c r="A806" s="196"/>
      <c r="B806" s="33"/>
      <c r="C806" s="1"/>
      <c r="D806" s="1"/>
      <c r="E806" s="1"/>
      <c r="F806" s="1"/>
      <c r="G806" s="2"/>
      <c r="H806" s="23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customHeight="1" x14ac:dyDescent="0.25">
      <c r="A807" s="196"/>
      <c r="B807" s="33"/>
      <c r="C807" s="1"/>
      <c r="D807" s="1"/>
      <c r="E807" s="1"/>
      <c r="F807" s="1"/>
      <c r="G807" s="2"/>
      <c r="H807" s="23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customHeight="1" x14ac:dyDescent="0.25">
      <c r="A808" s="196"/>
      <c r="B808" s="33"/>
      <c r="C808" s="1"/>
      <c r="D808" s="1"/>
      <c r="E808" s="1"/>
      <c r="F808" s="1"/>
      <c r="G808" s="2"/>
      <c r="H808" s="23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customHeight="1" x14ac:dyDescent="0.25">
      <c r="A809" s="196"/>
      <c r="B809" s="33"/>
      <c r="C809" s="1"/>
      <c r="D809" s="1"/>
      <c r="E809" s="1"/>
      <c r="F809" s="1"/>
      <c r="G809" s="2"/>
      <c r="H809" s="23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customHeight="1" x14ac:dyDescent="0.25">
      <c r="A810" s="196"/>
      <c r="B810" s="33"/>
      <c r="C810" s="1"/>
      <c r="D810" s="1"/>
      <c r="E810" s="1"/>
      <c r="F810" s="1"/>
      <c r="G810" s="2"/>
      <c r="H810" s="23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customHeight="1" x14ac:dyDescent="0.25">
      <c r="A811" s="196"/>
      <c r="B811" s="33"/>
      <c r="C811" s="1"/>
      <c r="D811" s="1"/>
      <c r="E811" s="1"/>
      <c r="F811" s="1"/>
      <c r="G811" s="2"/>
      <c r="H811" s="23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customHeight="1" x14ac:dyDescent="0.25">
      <c r="A812" s="196"/>
      <c r="B812" s="33"/>
      <c r="C812" s="1"/>
      <c r="D812" s="1"/>
      <c r="E812" s="1"/>
      <c r="F812" s="1"/>
      <c r="G812" s="2"/>
      <c r="H812" s="23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customHeight="1" x14ac:dyDescent="0.25">
      <c r="A813" s="196"/>
      <c r="B813" s="33"/>
      <c r="C813" s="1"/>
      <c r="D813" s="1"/>
      <c r="E813" s="1"/>
      <c r="F813" s="1"/>
      <c r="G813" s="2"/>
      <c r="H813" s="23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customHeight="1" x14ac:dyDescent="0.25">
      <c r="A814" s="196"/>
      <c r="B814" s="33"/>
      <c r="C814" s="1"/>
      <c r="D814" s="1"/>
      <c r="E814" s="1"/>
      <c r="F814" s="1"/>
      <c r="G814" s="2"/>
      <c r="H814" s="23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customHeight="1" x14ac:dyDescent="0.25">
      <c r="A815" s="196"/>
      <c r="B815" s="33"/>
      <c r="C815" s="1"/>
      <c r="D815" s="1"/>
      <c r="E815" s="1"/>
      <c r="F815" s="1"/>
      <c r="G815" s="2"/>
      <c r="H815" s="23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customHeight="1" x14ac:dyDescent="0.25">
      <c r="A816" s="196"/>
      <c r="B816" s="33"/>
      <c r="C816" s="1"/>
      <c r="D816" s="1"/>
      <c r="E816" s="1"/>
      <c r="F816" s="1"/>
      <c r="G816" s="2"/>
      <c r="H816" s="23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customHeight="1" x14ac:dyDescent="0.25">
      <c r="A817" s="196"/>
      <c r="B817" s="33"/>
      <c r="C817" s="1"/>
      <c r="D817" s="1"/>
      <c r="E817" s="1"/>
      <c r="F817" s="1"/>
      <c r="G817" s="2"/>
      <c r="H817" s="23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customHeight="1" x14ac:dyDescent="0.25">
      <c r="A818" s="196"/>
      <c r="B818" s="33"/>
      <c r="C818" s="1"/>
      <c r="D818" s="1"/>
      <c r="E818" s="1"/>
      <c r="F818" s="1"/>
      <c r="G818" s="2"/>
      <c r="H818" s="23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customHeight="1" x14ac:dyDescent="0.25">
      <c r="A819" s="196"/>
      <c r="B819" s="33"/>
      <c r="C819" s="1"/>
      <c r="D819" s="1"/>
      <c r="E819" s="1"/>
      <c r="F819" s="1"/>
      <c r="G819" s="2"/>
      <c r="H819" s="23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customHeight="1" x14ac:dyDescent="0.25">
      <c r="A820" s="196"/>
      <c r="B820" s="33"/>
      <c r="C820" s="1"/>
      <c r="D820" s="1"/>
      <c r="E820" s="1"/>
      <c r="F820" s="1"/>
      <c r="G820" s="2"/>
      <c r="H820" s="23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customHeight="1" x14ac:dyDescent="0.25">
      <c r="A821" s="196"/>
      <c r="B821" s="33"/>
      <c r="C821" s="1"/>
      <c r="D821" s="1"/>
      <c r="E821" s="1"/>
      <c r="F821" s="1"/>
      <c r="G821" s="2"/>
      <c r="H821" s="23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customHeight="1" x14ac:dyDescent="0.25">
      <c r="A822" s="196"/>
      <c r="B822" s="33"/>
      <c r="C822" s="1"/>
      <c r="D822" s="1"/>
      <c r="E822" s="1"/>
      <c r="F822" s="1"/>
      <c r="G822" s="2"/>
      <c r="H822" s="23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customHeight="1" x14ac:dyDescent="0.25">
      <c r="A823" s="196"/>
      <c r="B823" s="33"/>
      <c r="C823" s="1"/>
      <c r="D823" s="1"/>
      <c r="E823" s="1"/>
      <c r="F823" s="1"/>
      <c r="G823" s="2"/>
      <c r="H823" s="23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customHeight="1" x14ac:dyDescent="0.25">
      <c r="A824" s="196"/>
      <c r="B824" s="33"/>
      <c r="C824" s="1"/>
      <c r="D824" s="1"/>
      <c r="E824" s="1"/>
      <c r="F824" s="1"/>
      <c r="G824" s="2"/>
      <c r="H824" s="23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customHeight="1" x14ac:dyDescent="0.25">
      <c r="A825" s="196"/>
      <c r="B825" s="33"/>
      <c r="C825" s="1"/>
      <c r="D825" s="1"/>
      <c r="E825" s="1"/>
      <c r="F825" s="1"/>
      <c r="G825" s="2"/>
      <c r="H825" s="23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customHeight="1" x14ac:dyDescent="0.25">
      <c r="A826" s="196"/>
      <c r="B826" s="33"/>
      <c r="C826" s="1"/>
      <c r="D826" s="1"/>
      <c r="E826" s="1"/>
      <c r="F826" s="1"/>
      <c r="G826" s="2"/>
      <c r="H826" s="23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customHeight="1" x14ac:dyDescent="0.25">
      <c r="A827" s="196"/>
      <c r="B827" s="33"/>
      <c r="C827" s="1"/>
      <c r="D827" s="1"/>
      <c r="E827" s="1"/>
      <c r="F827" s="1"/>
      <c r="G827" s="2"/>
      <c r="H827" s="23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customHeight="1" x14ac:dyDescent="0.25">
      <c r="A828" s="196"/>
      <c r="B828" s="33"/>
      <c r="C828" s="1"/>
      <c r="D828" s="1"/>
      <c r="E828" s="1"/>
      <c r="F828" s="1"/>
      <c r="G828" s="2"/>
      <c r="H828" s="23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customHeight="1" x14ac:dyDescent="0.25">
      <c r="A829" s="196"/>
      <c r="B829" s="33"/>
      <c r="C829" s="1"/>
      <c r="D829" s="1"/>
      <c r="E829" s="1"/>
      <c r="F829" s="1"/>
      <c r="G829" s="2"/>
      <c r="H829" s="23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customHeight="1" x14ac:dyDescent="0.25">
      <c r="A830" s="196"/>
      <c r="B830" s="33"/>
      <c r="C830" s="1"/>
      <c r="D830" s="1"/>
      <c r="E830" s="1"/>
      <c r="F830" s="1"/>
      <c r="G830" s="2"/>
      <c r="H830" s="23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customHeight="1" x14ac:dyDescent="0.25">
      <c r="A831" s="196"/>
      <c r="B831" s="33"/>
      <c r="C831" s="1"/>
      <c r="D831" s="1"/>
      <c r="E831" s="1"/>
      <c r="F831" s="1"/>
      <c r="G831" s="2"/>
      <c r="H831" s="23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customHeight="1" x14ac:dyDescent="0.25">
      <c r="A832" s="196"/>
      <c r="B832" s="33"/>
      <c r="C832" s="1"/>
      <c r="D832" s="1"/>
      <c r="E832" s="1"/>
      <c r="F832" s="1"/>
      <c r="G832" s="2"/>
      <c r="H832" s="23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customHeight="1" x14ac:dyDescent="0.25">
      <c r="A833" s="196"/>
      <c r="B833" s="33"/>
      <c r="C833" s="1"/>
      <c r="D833" s="1"/>
      <c r="E833" s="1"/>
      <c r="F833" s="1"/>
      <c r="G833" s="2"/>
      <c r="H833" s="23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customHeight="1" x14ac:dyDescent="0.25">
      <c r="A834" s="196"/>
      <c r="B834" s="33"/>
      <c r="C834" s="1"/>
      <c r="D834" s="1"/>
      <c r="E834" s="1"/>
      <c r="F834" s="1"/>
      <c r="G834" s="2"/>
      <c r="H834" s="23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customHeight="1" x14ac:dyDescent="0.25">
      <c r="A835" s="196"/>
      <c r="B835" s="33"/>
      <c r="C835" s="1"/>
      <c r="D835" s="1"/>
      <c r="E835" s="1"/>
      <c r="F835" s="1"/>
      <c r="G835" s="2"/>
      <c r="H835" s="23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customHeight="1" x14ac:dyDescent="0.25">
      <c r="A836" s="196"/>
      <c r="B836" s="33"/>
      <c r="C836" s="1"/>
      <c r="D836" s="1"/>
      <c r="E836" s="1"/>
      <c r="F836" s="1"/>
      <c r="G836" s="2"/>
      <c r="H836" s="23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customHeight="1" x14ac:dyDescent="0.25">
      <c r="A837" s="196"/>
      <c r="B837" s="33"/>
      <c r="C837" s="1"/>
      <c r="D837" s="1"/>
      <c r="E837" s="1"/>
      <c r="F837" s="1"/>
      <c r="G837" s="2"/>
      <c r="H837" s="23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customHeight="1" x14ac:dyDescent="0.25">
      <c r="A838" s="196"/>
      <c r="B838" s="33"/>
      <c r="C838" s="1"/>
      <c r="D838" s="1"/>
      <c r="E838" s="1"/>
      <c r="F838" s="1"/>
      <c r="G838" s="2"/>
      <c r="H838" s="23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customHeight="1" x14ac:dyDescent="0.25">
      <c r="A839" s="196"/>
      <c r="B839" s="33"/>
      <c r="C839" s="1"/>
      <c r="D839" s="1"/>
      <c r="E839" s="1"/>
      <c r="F839" s="1"/>
      <c r="G839" s="2"/>
      <c r="H839" s="23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customHeight="1" x14ac:dyDescent="0.25">
      <c r="A840" s="196"/>
      <c r="B840" s="33"/>
      <c r="C840" s="1"/>
      <c r="D840" s="1"/>
      <c r="E840" s="1"/>
      <c r="F840" s="1"/>
      <c r="G840" s="2"/>
      <c r="H840" s="23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customHeight="1" x14ac:dyDescent="0.25">
      <c r="A841" s="196"/>
      <c r="B841" s="33"/>
      <c r="C841" s="1"/>
      <c r="D841" s="1"/>
      <c r="E841" s="1"/>
      <c r="F841" s="1"/>
      <c r="G841" s="2"/>
      <c r="H841" s="23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customHeight="1" x14ac:dyDescent="0.25">
      <c r="A842" s="196"/>
      <c r="B842" s="33"/>
      <c r="C842" s="1"/>
      <c r="D842" s="1"/>
      <c r="E842" s="1"/>
      <c r="F842" s="1"/>
      <c r="G842" s="2"/>
      <c r="H842" s="23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customHeight="1" x14ac:dyDescent="0.25">
      <c r="A843" s="196"/>
      <c r="B843" s="33"/>
      <c r="C843" s="1"/>
      <c r="D843" s="1"/>
      <c r="E843" s="1"/>
      <c r="F843" s="1"/>
      <c r="G843" s="2"/>
      <c r="H843" s="23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customHeight="1" x14ac:dyDescent="0.25">
      <c r="A844" s="196"/>
      <c r="B844" s="33"/>
      <c r="C844" s="1"/>
      <c r="D844" s="1"/>
      <c r="E844" s="1"/>
      <c r="F844" s="1"/>
      <c r="G844" s="2"/>
      <c r="H844" s="23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customHeight="1" x14ac:dyDescent="0.25">
      <c r="A845" s="196"/>
      <c r="B845" s="33"/>
      <c r="C845" s="1"/>
      <c r="D845" s="1"/>
      <c r="E845" s="1"/>
      <c r="F845" s="1"/>
      <c r="G845" s="2"/>
      <c r="H845" s="23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customHeight="1" x14ac:dyDescent="0.25">
      <c r="A846" s="196"/>
      <c r="B846" s="33"/>
      <c r="C846" s="1"/>
      <c r="D846" s="1"/>
      <c r="E846" s="1"/>
      <c r="F846" s="1"/>
      <c r="G846" s="2"/>
      <c r="H846" s="23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customHeight="1" x14ac:dyDescent="0.25">
      <c r="A847" s="196"/>
      <c r="B847" s="33"/>
      <c r="C847" s="1"/>
      <c r="D847" s="1"/>
      <c r="E847" s="1"/>
      <c r="F847" s="1"/>
      <c r="G847" s="2"/>
      <c r="H847" s="23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customHeight="1" x14ac:dyDescent="0.25">
      <c r="A848" s="196"/>
      <c r="B848" s="33"/>
      <c r="C848" s="1"/>
      <c r="D848" s="1"/>
      <c r="E848" s="1"/>
      <c r="F848" s="1"/>
      <c r="G848" s="2"/>
      <c r="H848" s="23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customHeight="1" x14ac:dyDescent="0.25">
      <c r="A849" s="196"/>
      <c r="B849" s="33"/>
      <c r="C849" s="1"/>
      <c r="D849" s="1"/>
      <c r="E849" s="1"/>
      <c r="F849" s="1"/>
      <c r="G849" s="2"/>
      <c r="H849" s="23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customHeight="1" x14ac:dyDescent="0.25">
      <c r="A850" s="196"/>
      <c r="B850" s="33"/>
      <c r="C850" s="1"/>
      <c r="D850" s="1"/>
      <c r="E850" s="1"/>
      <c r="F850" s="1"/>
      <c r="G850" s="2"/>
      <c r="H850" s="23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customHeight="1" x14ac:dyDescent="0.25">
      <c r="A851" s="196"/>
      <c r="B851" s="33"/>
      <c r="C851" s="1"/>
      <c r="D851" s="1"/>
      <c r="E851" s="1"/>
      <c r="F851" s="1"/>
      <c r="G851" s="2"/>
      <c r="H851" s="23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customHeight="1" x14ac:dyDescent="0.25">
      <c r="A852" s="196"/>
      <c r="B852" s="33"/>
      <c r="C852" s="1"/>
      <c r="D852" s="1"/>
      <c r="E852" s="1"/>
      <c r="F852" s="1"/>
      <c r="G852" s="2"/>
      <c r="H852" s="23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customHeight="1" x14ac:dyDescent="0.25">
      <c r="A853" s="196"/>
      <c r="B853" s="33"/>
      <c r="C853" s="1"/>
      <c r="D853" s="1"/>
      <c r="E853" s="1"/>
      <c r="F853" s="1"/>
      <c r="G853" s="2"/>
      <c r="H853" s="23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customHeight="1" x14ac:dyDescent="0.25">
      <c r="A854" s="196"/>
      <c r="B854" s="33"/>
      <c r="C854" s="1"/>
      <c r="D854" s="1"/>
      <c r="E854" s="1"/>
      <c r="F854" s="1"/>
      <c r="G854" s="2"/>
      <c r="H854" s="23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customHeight="1" x14ac:dyDescent="0.25">
      <c r="A855" s="196"/>
      <c r="B855" s="33"/>
      <c r="C855" s="1"/>
      <c r="D855" s="1"/>
      <c r="E855" s="1"/>
      <c r="F855" s="1"/>
      <c r="G855" s="2"/>
      <c r="H855" s="23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customHeight="1" x14ac:dyDescent="0.25">
      <c r="A856" s="196"/>
      <c r="B856" s="33"/>
      <c r="C856" s="1"/>
      <c r="D856" s="1"/>
      <c r="E856" s="1"/>
      <c r="F856" s="1"/>
      <c r="G856" s="2"/>
      <c r="H856" s="23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customHeight="1" x14ac:dyDescent="0.25">
      <c r="A857" s="196"/>
      <c r="B857" s="33"/>
      <c r="C857" s="1"/>
      <c r="D857" s="1"/>
      <c r="E857" s="1"/>
      <c r="F857" s="1"/>
      <c r="G857" s="2"/>
      <c r="H857" s="23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customHeight="1" x14ac:dyDescent="0.25">
      <c r="A858" s="196"/>
      <c r="B858" s="33"/>
      <c r="C858" s="1"/>
      <c r="D858" s="1"/>
      <c r="E858" s="1"/>
      <c r="F858" s="1"/>
      <c r="G858" s="2"/>
      <c r="H858" s="23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customHeight="1" x14ac:dyDescent="0.25">
      <c r="A859" s="196"/>
      <c r="B859" s="33"/>
      <c r="C859" s="1"/>
      <c r="D859" s="1"/>
      <c r="E859" s="1"/>
      <c r="F859" s="1"/>
      <c r="G859" s="2"/>
      <c r="H859" s="23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customHeight="1" x14ac:dyDescent="0.25">
      <c r="A860" s="196"/>
      <c r="B860" s="33"/>
      <c r="C860" s="1"/>
      <c r="D860" s="1"/>
      <c r="E860" s="1"/>
      <c r="F860" s="1"/>
      <c r="G860" s="2"/>
      <c r="H860" s="23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customHeight="1" x14ac:dyDescent="0.25">
      <c r="A861" s="196"/>
      <c r="B861" s="33"/>
      <c r="C861" s="1"/>
      <c r="D861" s="1"/>
      <c r="E861" s="1"/>
      <c r="F861" s="1"/>
      <c r="G861" s="2"/>
      <c r="H861" s="23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customHeight="1" x14ac:dyDescent="0.25">
      <c r="A862" s="196"/>
      <c r="B862" s="33"/>
      <c r="C862" s="1"/>
      <c r="D862" s="1"/>
      <c r="E862" s="1"/>
      <c r="F862" s="1"/>
      <c r="G862" s="2"/>
      <c r="H862" s="23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customHeight="1" x14ac:dyDescent="0.25">
      <c r="A863" s="196"/>
      <c r="B863" s="33"/>
      <c r="C863" s="1"/>
      <c r="D863" s="1"/>
      <c r="E863" s="1"/>
      <c r="F863" s="1"/>
      <c r="G863" s="2"/>
      <c r="H863" s="23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customHeight="1" x14ac:dyDescent="0.25">
      <c r="A864" s="196"/>
      <c r="B864" s="33"/>
      <c r="C864" s="1"/>
      <c r="D864" s="1"/>
      <c r="E864" s="1"/>
      <c r="F864" s="1"/>
      <c r="G864" s="2"/>
      <c r="H864" s="23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customHeight="1" x14ac:dyDescent="0.25">
      <c r="A865" s="196"/>
      <c r="B865" s="33"/>
      <c r="C865" s="1"/>
      <c r="D865" s="1"/>
      <c r="E865" s="1"/>
      <c r="F865" s="1"/>
      <c r="G865" s="2"/>
      <c r="H865" s="23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customHeight="1" x14ac:dyDescent="0.25">
      <c r="A866" s="196"/>
      <c r="B866" s="33"/>
      <c r="C866" s="1"/>
      <c r="D866" s="1"/>
      <c r="E866" s="1"/>
      <c r="F866" s="1"/>
      <c r="G866" s="2"/>
      <c r="H866" s="23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customHeight="1" x14ac:dyDescent="0.25">
      <c r="A867" s="196"/>
      <c r="B867" s="33"/>
      <c r="C867" s="1"/>
      <c r="D867" s="1"/>
      <c r="E867" s="1"/>
      <c r="F867" s="1"/>
      <c r="G867" s="2"/>
      <c r="H867" s="23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customHeight="1" x14ac:dyDescent="0.25">
      <c r="A868" s="196"/>
      <c r="B868" s="33"/>
      <c r="C868" s="1"/>
      <c r="D868" s="1"/>
      <c r="E868" s="1"/>
      <c r="F868" s="1"/>
      <c r="G868" s="2"/>
      <c r="H868" s="23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customHeight="1" x14ac:dyDescent="0.25">
      <c r="A869" s="196"/>
      <c r="B869" s="33"/>
      <c r="C869" s="1"/>
      <c r="D869" s="1"/>
      <c r="E869" s="1"/>
      <c r="F869" s="1"/>
      <c r="G869" s="2"/>
      <c r="H869" s="23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customHeight="1" x14ac:dyDescent="0.25">
      <c r="A870" s="196"/>
      <c r="B870" s="33"/>
      <c r="C870" s="1"/>
      <c r="D870" s="1"/>
      <c r="E870" s="1"/>
      <c r="F870" s="1"/>
      <c r="G870" s="2"/>
      <c r="H870" s="23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customHeight="1" x14ac:dyDescent="0.25">
      <c r="A871" s="196"/>
      <c r="B871" s="33"/>
      <c r="C871" s="1"/>
      <c r="D871" s="1"/>
      <c r="E871" s="1"/>
      <c r="F871" s="1"/>
      <c r="G871" s="2"/>
      <c r="H871" s="23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customHeight="1" x14ac:dyDescent="0.25">
      <c r="A872" s="196"/>
      <c r="B872" s="33"/>
      <c r="C872" s="1"/>
      <c r="D872" s="1"/>
      <c r="E872" s="1"/>
      <c r="F872" s="1"/>
      <c r="G872" s="2"/>
      <c r="H872" s="23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customHeight="1" x14ac:dyDescent="0.25">
      <c r="A873" s="196"/>
      <c r="B873" s="33"/>
      <c r="C873" s="1"/>
      <c r="D873" s="1"/>
      <c r="E873" s="1"/>
      <c r="F873" s="1"/>
      <c r="G873" s="2"/>
      <c r="H873" s="23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customHeight="1" x14ac:dyDescent="0.25">
      <c r="A874" s="196"/>
      <c r="B874" s="33"/>
      <c r="C874" s="1"/>
      <c r="D874" s="1"/>
      <c r="E874" s="1"/>
      <c r="F874" s="1"/>
      <c r="G874" s="2"/>
      <c r="H874" s="23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customHeight="1" x14ac:dyDescent="0.25">
      <c r="A875" s="196"/>
      <c r="B875" s="33"/>
      <c r="C875" s="1"/>
      <c r="D875" s="1"/>
      <c r="E875" s="1"/>
      <c r="F875" s="1"/>
      <c r="G875" s="2"/>
      <c r="H875" s="23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customHeight="1" x14ac:dyDescent="0.25">
      <c r="A876" s="196"/>
      <c r="B876" s="33"/>
      <c r="C876" s="1"/>
      <c r="D876" s="1"/>
      <c r="E876" s="1"/>
      <c r="F876" s="1"/>
      <c r="G876" s="2"/>
      <c r="H876" s="23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customHeight="1" x14ac:dyDescent="0.25">
      <c r="A877" s="196"/>
      <c r="B877" s="33"/>
      <c r="C877" s="1"/>
      <c r="D877" s="1"/>
      <c r="E877" s="1"/>
      <c r="F877" s="1"/>
      <c r="G877" s="2"/>
      <c r="H877" s="23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customHeight="1" x14ac:dyDescent="0.25">
      <c r="A878" s="196"/>
      <c r="B878" s="33"/>
      <c r="C878" s="1"/>
      <c r="D878" s="1"/>
      <c r="E878" s="1"/>
      <c r="F878" s="1"/>
      <c r="G878" s="2"/>
      <c r="H878" s="23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customHeight="1" x14ac:dyDescent="0.25">
      <c r="A879" s="196"/>
      <c r="B879" s="33"/>
      <c r="C879" s="1"/>
      <c r="D879" s="1"/>
      <c r="E879" s="1"/>
      <c r="F879" s="1"/>
      <c r="G879" s="2"/>
      <c r="H879" s="23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customHeight="1" x14ac:dyDescent="0.25">
      <c r="A880" s="196"/>
      <c r="B880" s="33"/>
      <c r="C880" s="1"/>
      <c r="D880" s="1"/>
      <c r="E880" s="1"/>
      <c r="F880" s="1"/>
      <c r="G880" s="2"/>
      <c r="H880" s="23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customHeight="1" x14ac:dyDescent="0.25">
      <c r="A881" s="196"/>
      <c r="B881" s="33"/>
      <c r="C881" s="1"/>
      <c r="D881" s="1"/>
      <c r="E881" s="1"/>
      <c r="F881" s="1"/>
      <c r="G881" s="2"/>
      <c r="H881" s="23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customHeight="1" x14ac:dyDescent="0.25">
      <c r="A882" s="196"/>
      <c r="B882" s="33"/>
      <c r="C882" s="1"/>
      <c r="D882" s="1"/>
      <c r="E882" s="1"/>
      <c r="F882" s="1"/>
      <c r="G882" s="2"/>
      <c r="H882" s="23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customHeight="1" x14ac:dyDescent="0.25">
      <c r="A883" s="196"/>
      <c r="B883" s="33"/>
      <c r="C883" s="1"/>
      <c r="D883" s="1"/>
      <c r="E883" s="1"/>
      <c r="F883" s="1"/>
      <c r="G883" s="2"/>
      <c r="H883" s="23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customHeight="1" x14ac:dyDescent="0.25">
      <c r="A884" s="196"/>
      <c r="B884" s="33"/>
      <c r="C884" s="1"/>
      <c r="D884" s="1"/>
      <c r="E884" s="1"/>
      <c r="F884" s="1"/>
      <c r="G884" s="2"/>
      <c r="H884" s="23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customHeight="1" x14ac:dyDescent="0.25">
      <c r="A885" s="196"/>
      <c r="B885" s="33"/>
      <c r="C885" s="1"/>
      <c r="D885" s="1"/>
      <c r="E885" s="1"/>
      <c r="F885" s="1"/>
      <c r="G885" s="2"/>
      <c r="H885" s="23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customHeight="1" x14ac:dyDescent="0.25">
      <c r="A886" s="196"/>
      <c r="B886" s="33"/>
      <c r="C886" s="1"/>
      <c r="D886" s="1"/>
      <c r="E886" s="1"/>
      <c r="F886" s="1"/>
      <c r="G886" s="2"/>
      <c r="H886" s="23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customHeight="1" x14ac:dyDescent="0.25">
      <c r="A887" s="196"/>
      <c r="B887" s="33"/>
      <c r="C887" s="1"/>
      <c r="D887" s="1"/>
      <c r="E887" s="1"/>
      <c r="F887" s="1"/>
      <c r="G887" s="2"/>
      <c r="H887" s="23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customHeight="1" x14ac:dyDescent="0.25">
      <c r="A888" s="196"/>
      <c r="B888" s="33"/>
      <c r="C888" s="1"/>
      <c r="D888" s="1"/>
      <c r="E888" s="1"/>
      <c r="F888" s="1"/>
      <c r="G888" s="2"/>
      <c r="H888" s="23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customHeight="1" x14ac:dyDescent="0.25">
      <c r="A889" s="196"/>
      <c r="B889" s="33"/>
      <c r="C889" s="1"/>
      <c r="D889" s="1"/>
      <c r="E889" s="1"/>
      <c r="F889" s="1"/>
      <c r="G889" s="2"/>
      <c r="H889" s="23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customHeight="1" x14ac:dyDescent="0.25">
      <c r="A890" s="196"/>
      <c r="B890" s="33"/>
      <c r="C890" s="1"/>
      <c r="D890" s="1"/>
      <c r="E890" s="1"/>
      <c r="F890" s="1"/>
      <c r="G890" s="2"/>
      <c r="H890" s="23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customHeight="1" x14ac:dyDescent="0.25">
      <c r="A891" s="196"/>
      <c r="B891" s="33"/>
      <c r="C891" s="1"/>
      <c r="D891" s="1"/>
      <c r="E891" s="1"/>
      <c r="F891" s="1"/>
      <c r="G891" s="2"/>
      <c r="H891" s="23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customHeight="1" x14ac:dyDescent="0.25">
      <c r="A892" s="196"/>
      <c r="B892" s="33"/>
      <c r="C892" s="1"/>
      <c r="D892" s="1"/>
      <c r="E892" s="1"/>
      <c r="F892" s="1"/>
      <c r="G892" s="2"/>
      <c r="H892" s="23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customHeight="1" x14ac:dyDescent="0.25">
      <c r="A893" s="196"/>
      <c r="B893" s="33"/>
      <c r="C893" s="1"/>
      <c r="D893" s="1"/>
      <c r="E893" s="1"/>
      <c r="F893" s="1"/>
      <c r="G893" s="2"/>
      <c r="H893" s="23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customHeight="1" x14ac:dyDescent="0.25">
      <c r="A894" s="196"/>
      <c r="B894" s="33"/>
      <c r="C894" s="1"/>
      <c r="D894" s="1"/>
      <c r="E894" s="1"/>
      <c r="F894" s="1"/>
      <c r="G894" s="2"/>
      <c r="H894" s="23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customHeight="1" x14ac:dyDescent="0.25">
      <c r="A895" s="196"/>
      <c r="B895" s="33"/>
      <c r="C895" s="1"/>
      <c r="D895" s="1"/>
      <c r="E895" s="1"/>
      <c r="F895" s="1"/>
      <c r="G895" s="2"/>
      <c r="H895" s="23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customHeight="1" x14ac:dyDescent="0.25">
      <c r="A896" s="196"/>
      <c r="B896" s="33"/>
      <c r="C896" s="1"/>
      <c r="D896" s="1"/>
      <c r="E896" s="1"/>
      <c r="F896" s="1"/>
      <c r="G896" s="2"/>
      <c r="H896" s="23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customHeight="1" x14ac:dyDescent="0.25">
      <c r="A897" s="196"/>
      <c r="B897" s="33"/>
      <c r="C897" s="1"/>
      <c r="D897" s="1"/>
      <c r="E897" s="1"/>
      <c r="F897" s="1"/>
      <c r="G897" s="2"/>
      <c r="H897" s="23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customHeight="1" x14ac:dyDescent="0.25">
      <c r="A898" s="196"/>
      <c r="B898" s="33"/>
      <c r="C898" s="1"/>
      <c r="D898" s="1"/>
      <c r="E898" s="1"/>
      <c r="F898" s="1"/>
      <c r="G898" s="2"/>
      <c r="H898" s="23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customHeight="1" x14ac:dyDescent="0.25">
      <c r="A899" s="196"/>
      <c r="B899" s="33"/>
      <c r="C899" s="1"/>
      <c r="D899" s="1"/>
      <c r="E899" s="1"/>
      <c r="F899" s="1"/>
      <c r="G899" s="2"/>
      <c r="H899" s="23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customHeight="1" x14ac:dyDescent="0.25">
      <c r="A900" s="196"/>
      <c r="B900" s="33"/>
      <c r="C900" s="1"/>
      <c r="D900" s="1"/>
      <c r="E900" s="1"/>
      <c r="F900" s="1"/>
      <c r="G900" s="2"/>
      <c r="H900" s="23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customHeight="1" x14ac:dyDescent="0.25">
      <c r="A901" s="196"/>
      <c r="B901" s="33"/>
      <c r="C901" s="1"/>
      <c r="D901" s="1"/>
      <c r="E901" s="1"/>
      <c r="F901" s="1"/>
      <c r="G901" s="2"/>
      <c r="H901" s="23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customHeight="1" x14ac:dyDescent="0.25">
      <c r="A902" s="196"/>
      <c r="B902" s="33"/>
      <c r="C902" s="1"/>
      <c r="D902" s="1"/>
      <c r="E902" s="1"/>
      <c r="F902" s="1"/>
      <c r="G902" s="2"/>
      <c r="H902" s="23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customHeight="1" x14ac:dyDescent="0.25">
      <c r="A903" s="196"/>
      <c r="B903" s="33"/>
      <c r="C903" s="1"/>
      <c r="D903" s="1"/>
      <c r="E903" s="1"/>
      <c r="F903" s="1"/>
      <c r="G903" s="2"/>
      <c r="H903" s="23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customHeight="1" x14ac:dyDescent="0.25">
      <c r="A904" s="196"/>
      <c r="B904" s="33"/>
      <c r="C904" s="1"/>
      <c r="D904" s="1"/>
      <c r="E904" s="1"/>
      <c r="F904" s="1"/>
      <c r="G904" s="2"/>
      <c r="H904" s="23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customHeight="1" x14ac:dyDescent="0.25">
      <c r="A905" s="196"/>
      <c r="B905" s="33"/>
      <c r="C905" s="1"/>
      <c r="D905" s="1"/>
      <c r="E905" s="1"/>
      <c r="F905" s="1"/>
      <c r="G905" s="2"/>
      <c r="H905" s="23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customHeight="1" x14ac:dyDescent="0.25">
      <c r="A906" s="196"/>
      <c r="B906" s="33"/>
      <c r="C906" s="1"/>
      <c r="D906" s="1"/>
      <c r="E906" s="1"/>
      <c r="F906" s="1"/>
      <c r="G906" s="2"/>
      <c r="H906" s="23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customHeight="1" x14ac:dyDescent="0.25">
      <c r="A907" s="196"/>
      <c r="B907" s="33"/>
      <c r="C907" s="1"/>
      <c r="D907" s="1"/>
      <c r="E907" s="1"/>
      <c r="F907" s="1"/>
      <c r="G907" s="2"/>
      <c r="H907" s="23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customHeight="1" x14ac:dyDescent="0.25">
      <c r="A908" s="196"/>
      <c r="B908" s="33"/>
      <c r="C908" s="1"/>
      <c r="D908" s="1"/>
      <c r="E908" s="1"/>
      <c r="F908" s="1"/>
      <c r="G908" s="2"/>
      <c r="H908" s="23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customHeight="1" x14ac:dyDescent="0.25">
      <c r="A909" s="196"/>
      <c r="B909" s="33"/>
      <c r="C909" s="1"/>
      <c r="D909" s="1"/>
      <c r="E909" s="1"/>
      <c r="F909" s="1"/>
      <c r="G909" s="2"/>
      <c r="H909" s="23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customHeight="1" x14ac:dyDescent="0.25">
      <c r="A910" s="196"/>
      <c r="B910" s="33"/>
      <c r="C910" s="1"/>
      <c r="D910" s="1"/>
      <c r="E910" s="1"/>
      <c r="F910" s="1"/>
      <c r="G910" s="2"/>
      <c r="H910" s="23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customHeight="1" x14ac:dyDescent="0.25">
      <c r="A911" s="196"/>
      <c r="B911" s="33"/>
      <c r="C911" s="1"/>
      <c r="D911" s="1"/>
      <c r="E911" s="1"/>
      <c r="F911" s="1"/>
      <c r="G911" s="2"/>
      <c r="H911" s="23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customHeight="1" x14ac:dyDescent="0.25">
      <c r="A912" s="196"/>
      <c r="B912" s="33"/>
      <c r="C912" s="1"/>
      <c r="D912" s="1"/>
      <c r="E912" s="1"/>
      <c r="F912" s="1"/>
      <c r="G912" s="2"/>
      <c r="H912" s="23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customHeight="1" x14ac:dyDescent="0.25">
      <c r="A913" s="196"/>
      <c r="B913" s="33"/>
      <c r="C913" s="1"/>
      <c r="D913" s="1"/>
      <c r="E913" s="1"/>
      <c r="F913" s="1"/>
      <c r="G913" s="2"/>
      <c r="H913" s="23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customHeight="1" x14ac:dyDescent="0.25">
      <c r="A914" s="196"/>
      <c r="B914" s="33"/>
      <c r="C914" s="1"/>
      <c r="D914" s="1"/>
      <c r="E914" s="1"/>
      <c r="F914" s="1"/>
      <c r="G914" s="2"/>
      <c r="H914" s="23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customHeight="1" x14ac:dyDescent="0.25">
      <c r="A915" s="196"/>
      <c r="B915" s="33"/>
      <c r="C915" s="1"/>
      <c r="D915" s="1"/>
      <c r="E915" s="1"/>
      <c r="F915" s="1"/>
      <c r="G915" s="2"/>
      <c r="H915" s="23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customHeight="1" x14ac:dyDescent="0.25">
      <c r="A916" s="196"/>
      <c r="B916" s="33"/>
      <c r="C916" s="1"/>
      <c r="D916" s="1"/>
      <c r="E916" s="1"/>
      <c r="F916" s="1"/>
      <c r="G916" s="2"/>
      <c r="H916" s="23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customHeight="1" x14ac:dyDescent="0.25">
      <c r="A917" s="196"/>
      <c r="B917" s="33"/>
      <c r="C917" s="1"/>
      <c r="D917" s="1"/>
      <c r="E917" s="1"/>
      <c r="F917" s="1"/>
      <c r="G917" s="2"/>
      <c r="H917" s="23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customHeight="1" x14ac:dyDescent="0.25">
      <c r="A918" s="196"/>
      <c r="B918" s="33"/>
      <c r="C918" s="1"/>
      <c r="D918" s="1"/>
      <c r="E918" s="1"/>
      <c r="F918" s="1"/>
      <c r="G918" s="2"/>
      <c r="H918" s="23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customHeight="1" x14ac:dyDescent="0.25">
      <c r="A919" s="196"/>
      <c r="B919" s="33"/>
      <c r="C919" s="1"/>
      <c r="D919" s="1"/>
      <c r="E919" s="1"/>
      <c r="F919" s="1"/>
      <c r="G919" s="2"/>
      <c r="H919" s="23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customHeight="1" x14ac:dyDescent="0.25">
      <c r="A920" s="196"/>
      <c r="B920" s="33"/>
      <c r="C920" s="1"/>
      <c r="D920" s="1"/>
      <c r="E920" s="1"/>
      <c r="F920" s="1"/>
      <c r="G920" s="2"/>
      <c r="H920" s="23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customHeight="1" x14ac:dyDescent="0.25">
      <c r="A921" s="196"/>
      <c r="B921" s="33"/>
      <c r="C921" s="1"/>
      <c r="D921" s="1"/>
      <c r="E921" s="1"/>
      <c r="F921" s="1"/>
      <c r="G921" s="2"/>
      <c r="H921" s="23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customHeight="1" x14ac:dyDescent="0.25">
      <c r="A922" s="196"/>
      <c r="B922" s="33"/>
      <c r="C922" s="1"/>
      <c r="D922" s="1"/>
      <c r="E922" s="1"/>
      <c r="F922" s="1"/>
      <c r="G922" s="2"/>
      <c r="H922" s="23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customHeight="1" x14ac:dyDescent="0.25">
      <c r="A923" s="196"/>
      <c r="B923" s="33"/>
      <c r="C923" s="1"/>
      <c r="D923" s="1"/>
      <c r="E923" s="1"/>
      <c r="F923" s="1"/>
      <c r="G923" s="2"/>
      <c r="H923" s="23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customHeight="1" x14ac:dyDescent="0.25">
      <c r="A924" s="196"/>
      <c r="B924" s="33"/>
      <c r="C924" s="1"/>
      <c r="D924" s="1"/>
      <c r="E924" s="1"/>
      <c r="F924" s="1"/>
      <c r="G924" s="2"/>
      <c r="H924" s="23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customHeight="1" x14ac:dyDescent="0.25">
      <c r="A925" s="196"/>
      <c r="B925" s="33"/>
      <c r="C925" s="1"/>
      <c r="D925" s="1"/>
      <c r="E925" s="1"/>
      <c r="F925" s="1"/>
      <c r="G925" s="2"/>
      <c r="H925" s="23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customHeight="1" x14ac:dyDescent="0.25">
      <c r="A926" s="196"/>
      <c r="B926" s="33"/>
      <c r="C926" s="1"/>
      <c r="D926" s="1"/>
      <c r="E926" s="1"/>
      <c r="F926" s="1"/>
      <c r="G926" s="2"/>
      <c r="H926" s="23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customHeight="1" x14ac:dyDescent="0.25">
      <c r="A927" s="196"/>
      <c r="B927" s="33"/>
      <c r="C927" s="1"/>
      <c r="D927" s="1"/>
      <c r="E927" s="1"/>
      <c r="F927" s="1"/>
      <c r="G927" s="2"/>
      <c r="H927" s="23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customHeight="1" x14ac:dyDescent="0.25">
      <c r="A928" s="196"/>
      <c r="B928" s="33"/>
      <c r="C928" s="1"/>
      <c r="D928" s="1"/>
      <c r="E928" s="1"/>
      <c r="F928" s="1"/>
      <c r="G928" s="2"/>
      <c r="H928" s="23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customHeight="1" x14ac:dyDescent="0.25">
      <c r="A929" s="196"/>
      <c r="B929" s="33"/>
      <c r="C929" s="1"/>
      <c r="D929" s="1"/>
      <c r="E929" s="1"/>
      <c r="F929" s="1"/>
      <c r="G929" s="2"/>
      <c r="H929" s="23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customHeight="1" x14ac:dyDescent="0.25">
      <c r="A930" s="196"/>
      <c r="B930" s="33"/>
      <c r="C930" s="1"/>
      <c r="D930" s="1"/>
      <c r="E930" s="1"/>
      <c r="F930" s="1"/>
      <c r="G930" s="2"/>
      <c r="H930" s="23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customHeight="1" x14ac:dyDescent="0.25">
      <c r="A931" s="196"/>
      <c r="B931" s="33"/>
      <c r="C931" s="1"/>
      <c r="D931" s="1"/>
      <c r="E931" s="1"/>
      <c r="F931" s="1"/>
      <c r="G931" s="2"/>
      <c r="H931" s="23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customHeight="1" x14ac:dyDescent="0.25">
      <c r="A932" s="196"/>
      <c r="B932" s="33"/>
      <c r="C932" s="1"/>
      <c r="D932" s="1"/>
      <c r="E932" s="1"/>
      <c r="F932" s="1"/>
      <c r="G932" s="2"/>
      <c r="H932" s="23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customHeight="1" x14ac:dyDescent="0.25">
      <c r="A933" s="196"/>
      <c r="B933" s="33"/>
      <c r="C933" s="1"/>
      <c r="D933" s="1"/>
      <c r="E933" s="1"/>
      <c r="F933" s="1"/>
      <c r="G933" s="2"/>
      <c r="H933" s="23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customHeight="1" x14ac:dyDescent="0.25">
      <c r="A934" s="196"/>
      <c r="B934" s="33"/>
      <c r="C934" s="1"/>
      <c r="D934" s="1"/>
      <c r="E934" s="1"/>
      <c r="F934" s="1"/>
      <c r="G934" s="2"/>
      <c r="H934" s="23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customHeight="1" x14ac:dyDescent="0.25">
      <c r="A935" s="196"/>
      <c r="B935" s="33"/>
      <c r="C935" s="1"/>
      <c r="D935" s="1"/>
      <c r="E935" s="1"/>
      <c r="F935" s="1"/>
      <c r="G935" s="2"/>
      <c r="H935" s="23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customHeight="1" x14ac:dyDescent="0.25">
      <c r="A936" s="196"/>
      <c r="B936" s="33"/>
      <c r="C936" s="1"/>
      <c r="D936" s="1"/>
      <c r="E936" s="1"/>
      <c r="F936" s="1"/>
      <c r="G936" s="2"/>
      <c r="H936" s="23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customHeight="1" x14ac:dyDescent="0.25">
      <c r="A937" s="196"/>
      <c r="B937" s="33"/>
      <c r="C937" s="1"/>
      <c r="D937" s="1"/>
      <c r="E937" s="1"/>
      <c r="F937" s="1"/>
      <c r="G937" s="2"/>
      <c r="H937" s="23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customHeight="1" x14ac:dyDescent="0.25">
      <c r="A938" s="196"/>
      <c r="B938" s="33"/>
      <c r="C938" s="1"/>
      <c r="D938" s="1"/>
      <c r="E938" s="1"/>
      <c r="F938" s="1"/>
      <c r="G938" s="2"/>
      <c r="H938" s="23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customHeight="1" x14ac:dyDescent="0.25">
      <c r="A939" s="196"/>
      <c r="B939" s="33"/>
      <c r="C939" s="1"/>
      <c r="D939" s="1"/>
      <c r="E939" s="1"/>
      <c r="F939" s="1"/>
      <c r="G939" s="2"/>
      <c r="H939" s="23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customHeight="1" x14ac:dyDescent="0.25">
      <c r="A940" s="196"/>
      <c r="B940" s="33"/>
      <c r="C940" s="1"/>
      <c r="D940" s="1"/>
      <c r="E940" s="1"/>
      <c r="F940" s="1"/>
      <c r="G940" s="2"/>
      <c r="H940" s="23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customHeight="1" x14ac:dyDescent="0.25">
      <c r="A941" s="196"/>
      <c r="B941" s="33"/>
      <c r="C941" s="1"/>
      <c r="D941" s="1"/>
      <c r="E941" s="1"/>
      <c r="F941" s="1"/>
      <c r="G941" s="2"/>
      <c r="H941" s="23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customHeight="1" x14ac:dyDescent="0.25">
      <c r="A942" s="196"/>
      <c r="B942" s="33"/>
      <c r="C942" s="1"/>
      <c r="D942" s="1"/>
      <c r="E942" s="1"/>
      <c r="F942" s="1"/>
      <c r="G942" s="2"/>
      <c r="H942" s="23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customHeight="1" x14ac:dyDescent="0.25">
      <c r="A943" s="196"/>
      <c r="B943" s="33"/>
      <c r="C943" s="1"/>
      <c r="D943" s="1"/>
      <c r="E943" s="1"/>
      <c r="F943" s="1"/>
      <c r="G943" s="2"/>
      <c r="H943" s="23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customHeight="1" x14ac:dyDescent="0.25">
      <c r="A944" s="196"/>
      <c r="B944" s="33"/>
      <c r="C944" s="1"/>
      <c r="D944" s="1"/>
      <c r="E944" s="1"/>
      <c r="F944" s="1"/>
      <c r="G944" s="2"/>
      <c r="H944" s="23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customHeight="1" x14ac:dyDescent="0.25">
      <c r="A945" s="196"/>
      <c r="B945" s="33"/>
      <c r="C945" s="1"/>
      <c r="D945" s="1"/>
      <c r="E945" s="1"/>
      <c r="F945" s="1"/>
      <c r="G945" s="2"/>
      <c r="H945" s="23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customHeight="1" x14ac:dyDescent="0.25">
      <c r="A946" s="196"/>
      <c r="B946" s="33"/>
      <c r="C946" s="1"/>
      <c r="D946" s="1"/>
      <c r="E946" s="1"/>
      <c r="F946" s="1"/>
      <c r="G946" s="2"/>
      <c r="H946" s="23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customHeight="1" x14ac:dyDescent="0.25">
      <c r="A947" s="196"/>
      <c r="B947" s="33"/>
      <c r="C947" s="1"/>
      <c r="D947" s="1"/>
      <c r="E947" s="1"/>
      <c r="F947" s="1"/>
      <c r="G947" s="2"/>
      <c r="H947" s="23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customHeight="1" x14ac:dyDescent="0.25">
      <c r="A948" s="196"/>
      <c r="B948" s="33"/>
      <c r="C948" s="1"/>
      <c r="D948" s="1"/>
      <c r="E948" s="1"/>
      <c r="F948" s="1"/>
      <c r="G948" s="2"/>
      <c r="H948" s="23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customHeight="1" x14ac:dyDescent="0.25">
      <c r="A949" s="196"/>
      <c r="B949" s="33"/>
      <c r="C949" s="1"/>
      <c r="D949" s="1"/>
      <c r="E949" s="1"/>
      <c r="F949" s="1"/>
      <c r="G949" s="2"/>
      <c r="H949" s="23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customHeight="1" x14ac:dyDescent="0.25">
      <c r="A950" s="196"/>
      <c r="B950" s="33"/>
      <c r="C950" s="1"/>
      <c r="D950" s="1"/>
      <c r="E950" s="1"/>
      <c r="F950" s="1"/>
      <c r="G950" s="2"/>
      <c r="H950" s="23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customHeight="1" x14ac:dyDescent="0.25">
      <c r="A951" s="196"/>
      <c r="B951" s="33"/>
      <c r="C951" s="1"/>
      <c r="D951" s="1"/>
      <c r="E951" s="1"/>
      <c r="F951" s="1"/>
      <c r="G951" s="2"/>
      <c r="H951" s="23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customHeight="1" x14ac:dyDescent="0.25">
      <c r="A952" s="196"/>
      <c r="B952" s="33"/>
      <c r="C952" s="1"/>
      <c r="D952" s="1"/>
      <c r="E952" s="1"/>
      <c r="F952" s="1"/>
      <c r="G952" s="2"/>
      <c r="H952" s="23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customHeight="1" x14ac:dyDescent="0.25">
      <c r="A953" s="196"/>
      <c r="B953" s="33"/>
      <c r="C953" s="1"/>
      <c r="D953" s="1"/>
      <c r="E953" s="1"/>
      <c r="F953" s="1"/>
      <c r="G953" s="2"/>
      <c r="H953" s="23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customHeight="1" x14ac:dyDescent="0.25">
      <c r="A954" s="196"/>
      <c r="B954" s="33"/>
      <c r="C954" s="1"/>
      <c r="D954" s="1"/>
      <c r="E954" s="1"/>
      <c r="F954" s="1"/>
      <c r="G954" s="2"/>
      <c r="H954" s="23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customHeight="1" x14ac:dyDescent="0.25">
      <c r="A955" s="196"/>
      <c r="B955" s="33"/>
      <c r="C955" s="1"/>
      <c r="D955" s="1"/>
      <c r="E955" s="1"/>
      <c r="F955" s="1"/>
      <c r="G955" s="2"/>
      <c r="H955" s="23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customHeight="1" x14ac:dyDescent="0.25">
      <c r="A956" s="196"/>
      <c r="B956" s="33"/>
      <c r="C956" s="1"/>
      <c r="D956" s="1"/>
      <c r="E956" s="1"/>
      <c r="F956" s="1"/>
      <c r="G956" s="2"/>
      <c r="H956" s="23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customHeight="1" x14ac:dyDescent="0.25">
      <c r="A957" s="196"/>
      <c r="B957" s="33"/>
      <c r="C957" s="1"/>
      <c r="D957" s="1"/>
      <c r="E957" s="1"/>
      <c r="F957" s="1"/>
      <c r="G957" s="2"/>
      <c r="H957" s="23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customHeight="1" x14ac:dyDescent="0.25">
      <c r="A958" s="196"/>
      <c r="B958" s="33"/>
      <c r="C958" s="1"/>
      <c r="D958" s="1"/>
      <c r="E958" s="1"/>
      <c r="F958" s="1"/>
      <c r="G958" s="2"/>
      <c r="H958" s="23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customHeight="1" x14ac:dyDescent="0.25">
      <c r="A959" s="196"/>
      <c r="B959" s="33"/>
      <c r="C959" s="1"/>
      <c r="D959" s="1"/>
      <c r="E959" s="1"/>
      <c r="F959" s="1"/>
      <c r="G959" s="2"/>
      <c r="H959" s="23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customHeight="1" x14ac:dyDescent="0.25">
      <c r="A960" s="196"/>
      <c r="B960" s="33"/>
      <c r="C960" s="1"/>
      <c r="D960" s="1"/>
      <c r="E960" s="1"/>
      <c r="F960" s="1"/>
      <c r="G960" s="2"/>
      <c r="H960" s="23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customHeight="1" x14ac:dyDescent="0.25">
      <c r="A961" s="196"/>
      <c r="B961" s="33"/>
      <c r="C961" s="1"/>
      <c r="D961" s="1"/>
      <c r="E961" s="1"/>
      <c r="F961" s="1"/>
      <c r="G961" s="2"/>
      <c r="H961" s="23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customHeight="1" x14ac:dyDescent="0.25">
      <c r="A962" s="196"/>
      <c r="B962" s="33"/>
      <c r="C962" s="1"/>
      <c r="D962" s="1"/>
      <c r="E962" s="1"/>
      <c r="F962" s="1"/>
      <c r="G962" s="2"/>
      <c r="H962" s="23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customHeight="1" x14ac:dyDescent="0.25">
      <c r="A963" s="196"/>
      <c r="B963" s="33"/>
      <c r="C963" s="1"/>
      <c r="D963" s="1"/>
      <c r="E963" s="1"/>
      <c r="F963" s="1"/>
      <c r="G963" s="2"/>
      <c r="H963" s="23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customHeight="1" x14ac:dyDescent="0.25">
      <c r="A964" s="196"/>
      <c r="B964" s="33"/>
      <c r="C964" s="1"/>
      <c r="D964" s="1"/>
      <c r="E964" s="1"/>
      <c r="F964" s="1"/>
      <c r="G964" s="2"/>
      <c r="H964" s="23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customHeight="1" x14ac:dyDescent="0.25">
      <c r="A965" s="196"/>
      <c r="B965" s="33"/>
      <c r="C965" s="1"/>
      <c r="D965" s="1"/>
      <c r="E965" s="1"/>
      <c r="F965" s="1"/>
      <c r="G965" s="2"/>
      <c r="H965" s="23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customHeight="1" x14ac:dyDescent="0.25">
      <c r="A966" s="196"/>
      <c r="B966" s="33"/>
      <c r="C966" s="1"/>
      <c r="D966" s="1"/>
      <c r="E966" s="1"/>
      <c r="F966" s="1"/>
      <c r="G966" s="2"/>
      <c r="H966" s="23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customHeight="1" x14ac:dyDescent="0.25">
      <c r="A967" s="196"/>
      <c r="B967" s="33"/>
      <c r="C967" s="1"/>
      <c r="D967" s="1"/>
      <c r="E967" s="1"/>
      <c r="F967" s="1"/>
      <c r="G967" s="2"/>
      <c r="H967" s="23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customHeight="1" x14ac:dyDescent="0.25">
      <c r="A968" s="196"/>
      <c r="B968" s="33"/>
      <c r="C968" s="1"/>
      <c r="D968" s="1"/>
      <c r="E968" s="1"/>
      <c r="F968" s="1"/>
      <c r="G968" s="2"/>
      <c r="H968" s="23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customHeight="1" x14ac:dyDescent="0.25">
      <c r="A969" s="196"/>
      <c r="B969" s="33"/>
      <c r="C969" s="1"/>
      <c r="D969" s="1"/>
      <c r="E969" s="1"/>
      <c r="F969" s="1"/>
      <c r="G969" s="2"/>
      <c r="H969" s="23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customHeight="1" x14ac:dyDescent="0.25">
      <c r="A970" s="196"/>
      <c r="B970" s="33"/>
      <c r="C970" s="1"/>
      <c r="D970" s="1"/>
      <c r="E970" s="1"/>
      <c r="F970" s="1"/>
      <c r="G970" s="2"/>
      <c r="H970" s="23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customHeight="1" x14ac:dyDescent="0.25">
      <c r="A971" s="196"/>
      <c r="B971" s="33"/>
      <c r="C971" s="1"/>
      <c r="D971" s="1"/>
      <c r="E971" s="1"/>
      <c r="F971" s="1"/>
      <c r="G971" s="2"/>
      <c r="H971" s="23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customHeight="1" x14ac:dyDescent="0.25">
      <c r="A972" s="196"/>
      <c r="B972" s="33"/>
      <c r="C972" s="1"/>
      <c r="D972" s="1"/>
      <c r="E972" s="1"/>
      <c r="F972" s="1"/>
      <c r="G972" s="2"/>
      <c r="H972" s="23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customHeight="1" x14ac:dyDescent="0.25">
      <c r="A973" s="196"/>
      <c r="B973" s="33"/>
      <c r="C973" s="1"/>
      <c r="D973" s="1"/>
      <c r="E973" s="1"/>
      <c r="F973" s="1"/>
      <c r="G973" s="2"/>
      <c r="H973" s="23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customHeight="1" x14ac:dyDescent="0.25">
      <c r="A974" s="196"/>
      <c r="B974" s="33"/>
      <c r="C974" s="1"/>
      <c r="D974" s="1"/>
      <c r="E974" s="1"/>
      <c r="F974" s="1"/>
      <c r="G974" s="2"/>
      <c r="H974" s="23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customHeight="1" x14ac:dyDescent="0.25">
      <c r="A975" s="196"/>
      <c r="B975" s="33"/>
      <c r="C975" s="1"/>
      <c r="D975" s="1"/>
      <c r="E975" s="1"/>
      <c r="F975" s="1"/>
      <c r="G975" s="2"/>
      <c r="H975" s="23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customHeight="1" x14ac:dyDescent="0.25">
      <c r="A976" s="196"/>
      <c r="B976" s="33"/>
      <c r="C976" s="1"/>
      <c r="D976" s="1"/>
      <c r="E976" s="1"/>
      <c r="F976" s="1"/>
      <c r="G976" s="2"/>
      <c r="H976" s="23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customHeight="1" x14ac:dyDescent="0.25">
      <c r="A977" s="196"/>
      <c r="B977" s="33"/>
      <c r="C977" s="1"/>
      <c r="D977" s="1"/>
      <c r="E977" s="1"/>
      <c r="F977" s="1"/>
      <c r="G977" s="2"/>
      <c r="H977" s="23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customHeight="1" x14ac:dyDescent="0.25">
      <c r="A978" s="196"/>
      <c r="B978" s="33"/>
      <c r="C978" s="1"/>
      <c r="D978" s="1"/>
      <c r="E978" s="1"/>
      <c r="F978" s="1"/>
      <c r="G978" s="2"/>
      <c r="H978" s="23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customHeight="1" x14ac:dyDescent="0.25">
      <c r="A979" s="196"/>
      <c r="B979" s="33"/>
      <c r="C979" s="1"/>
      <c r="D979" s="1"/>
      <c r="E979" s="1"/>
      <c r="F979" s="1"/>
      <c r="G979" s="2"/>
      <c r="H979" s="23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customHeight="1" x14ac:dyDescent="0.25">
      <c r="A980" s="196"/>
      <c r="B980" s="33"/>
      <c r="C980" s="1"/>
      <c r="D980" s="1"/>
      <c r="E980" s="1"/>
      <c r="F980" s="1"/>
      <c r="G980" s="2"/>
      <c r="H980" s="23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customHeight="1" x14ac:dyDescent="0.25">
      <c r="A981" s="196"/>
      <c r="B981" s="33"/>
      <c r="C981" s="1"/>
      <c r="D981" s="1"/>
      <c r="E981" s="1"/>
      <c r="F981" s="1"/>
      <c r="G981" s="2"/>
      <c r="H981" s="23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customHeight="1" x14ac:dyDescent="0.25">
      <c r="A982" s="196"/>
      <c r="B982" s="33"/>
      <c r="C982" s="1"/>
      <c r="D982" s="1"/>
      <c r="E982" s="1"/>
      <c r="F982" s="1"/>
      <c r="G982" s="2"/>
      <c r="H982" s="23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customHeight="1" x14ac:dyDescent="0.25">
      <c r="A983" s="196"/>
      <c r="B983" s="33"/>
      <c r="C983" s="1"/>
      <c r="D983" s="1"/>
      <c r="E983" s="1"/>
      <c r="F983" s="1"/>
      <c r="G983" s="2"/>
      <c r="H983" s="23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customHeight="1" x14ac:dyDescent="0.25">
      <c r="A984" s="196"/>
      <c r="B984" s="33"/>
      <c r="C984" s="1"/>
      <c r="D984" s="1"/>
      <c r="E984" s="1"/>
      <c r="F984" s="1"/>
      <c r="G984" s="2"/>
      <c r="H984" s="23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customHeight="1" x14ac:dyDescent="0.25">
      <c r="A985" s="196"/>
      <c r="B985" s="33"/>
      <c r="C985" s="1"/>
      <c r="D985" s="1"/>
      <c r="E985" s="1"/>
      <c r="F985" s="1"/>
      <c r="G985" s="2"/>
      <c r="H985" s="23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customHeight="1" x14ac:dyDescent="0.25">
      <c r="A986" s="196"/>
      <c r="B986" s="33"/>
      <c r="C986" s="1"/>
      <c r="D986" s="1"/>
      <c r="E986" s="1"/>
      <c r="F986" s="1"/>
      <c r="G986" s="2"/>
      <c r="H986" s="23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customHeight="1" x14ac:dyDescent="0.25">
      <c r="A987" s="196"/>
      <c r="B987" s="33"/>
      <c r="C987" s="1"/>
      <c r="D987" s="1"/>
      <c r="E987" s="1"/>
      <c r="F987" s="1"/>
      <c r="G987" s="2"/>
      <c r="H987" s="23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customHeight="1" x14ac:dyDescent="0.25">
      <c r="A988" s="196"/>
      <c r="B988" s="33"/>
      <c r="C988" s="1"/>
      <c r="D988" s="1"/>
      <c r="E988" s="1"/>
      <c r="F988" s="1"/>
      <c r="G988" s="2"/>
      <c r="H988" s="23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customHeight="1" x14ac:dyDescent="0.25">
      <c r="A989" s="196"/>
      <c r="B989" s="33"/>
      <c r="C989" s="1"/>
      <c r="D989" s="1"/>
      <c r="E989" s="1"/>
      <c r="F989" s="1"/>
      <c r="G989" s="2"/>
      <c r="H989" s="23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customHeight="1" x14ac:dyDescent="0.25">
      <c r="A990" s="196"/>
      <c r="B990" s="33"/>
      <c r="C990" s="1"/>
      <c r="D990" s="1"/>
      <c r="E990" s="1"/>
      <c r="F990" s="1"/>
      <c r="G990" s="2"/>
      <c r="H990" s="23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customHeight="1" x14ac:dyDescent="0.25">
      <c r="A991" s="196"/>
      <c r="B991" s="33"/>
      <c r="C991" s="1"/>
      <c r="D991" s="1"/>
      <c r="E991" s="1"/>
      <c r="F991" s="1"/>
      <c r="G991" s="2"/>
      <c r="H991" s="23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15.75" customHeight="1" x14ac:dyDescent="0.25">
      <c r="A992" s="196"/>
      <c r="B992" s="33"/>
      <c r="C992" s="1"/>
      <c r="D992" s="1"/>
      <c r="E992" s="1"/>
      <c r="F992" s="1"/>
      <c r="G992" s="2"/>
      <c r="H992" s="23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15.75" customHeight="1" x14ac:dyDescent="0.25">
      <c r="A993" s="196"/>
      <c r="B993" s="33"/>
      <c r="C993" s="1"/>
      <c r="D993" s="1"/>
      <c r="E993" s="1"/>
      <c r="F993" s="1"/>
      <c r="G993" s="2"/>
      <c r="H993" s="23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15.75" customHeight="1" x14ac:dyDescent="0.25">
      <c r="A994" s="196"/>
      <c r="B994" s="33"/>
      <c r="C994" s="1"/>
      <c r="D994" s="1"/>
      <c r="E994" s="1"/>
      <c r="F994" s="1"/>
      <c r="G994" s="2"/>
      <c r="H994" s="23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1:26" ht="15.75" customHeight="1" x14ac:dyDescent="0.25">
      <c r="A995" s="196"/>
      <c r="B995" s="33"/>
      <c r="C995" s="1"/>
      <c r="D995" s="1"/>
      <c r="E995" s="1"/>
      <c r="F995" s="1"/>
      <c r="G995" s="2"/>
      <c r="H995" s="23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1:26" ht="15.75" customHeight="1" x14ac:dyDescent="0.25">
      <c r="A996" s="196"/>
      <c r="B996" s="33"/>
      <c r="C996" s="1"/>
      <c r="D996" s="1"/>
      <c r="E996" s="1"/>
      <c r="F996" s="1"/>
      <c r="G996" s="2"/>
      <c r="H996" s="23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1:26" ht="15.75" customHeight="1" x14ac:dyDescent="0.25">
      <c r="A997" s="196"/>
      <c r="B997" s="33"/>
      <c r="C997" s="1"/>
      <c r="D997" s="1"/>
      <c r="E997" s="1"/>
      <c r="F997" s="1"/>
      <c r="G997" s="2"/>
      <c r="H997" s="23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1:26" ht="15.75" customHeight="1" x14ac:dyDescent="0.25">
      <c r="A998" s="196"/>
      <c r="B998" s="33"/>
      <c r="C998" s="1"/>
      <c r="D998" s="1"/>
      <c r="E998" s="1"/>
      <c r="F998" s="1"/>
      <c r="G998" s="2"/>
      <c r="H998" s="23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</sheetData>
  <dataValidations count="1">
    <dataValidation type="list" allowBlank="1" showErrorMessage="1" sqref="B73:B78" xr:uid="{00000000-0002-0000-0100-000000000000}">
      <formula1>#REF!</formula1>
    </dataValidation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CP1000"/>
  <sheetViews>
    <sheetView workbookViewId="0"/>
  </sheetViews>
  <sheetFormatPr defaultColWidth="14.42578125" defaultRowHeight="15" customHeight="1" x14ac:dyDescent="0.25"/>
  <cols>
    <col min="1" max="1" width="4.7109375" style="124" customWidth="1"/>
    <col min="2" max="2" width="4.7109375" style="115" customWidth="1"/>
    <col min="3" max="3" width="20.7109375" customWidth="1"/>
    <col min="4" max="4" width="0.85546875" customWidth="1"/>
    <col min="5" max="5" width="10.7109375" customWidth="1"/>
    <col min="6" max="6" width="0.85546875" customWidth="1"/>
    <col min="7" max="7" width="10.7109375" hidden="1" customWidth="1"/>
    <col min="8" max="8" width="0.85546875" hidden="1" customWidth="1"/>
    <col min="9" max="9" width="10.7109375" customWidth="1"/>
    <col min="10" max="10" width="0.85546875" customWidth="1"/>
    <col min="11" max="11" width="10.7109375" hidden="1" customWidth="1"/>
    <col min="12" max="12" width="0.85546875" hidden="1" customWidth="1"/>
    <col min="13" max="14" width="10.7109375" hidden="1" customWidth="1"/>
    <col min="15" max="15" width="10.7109375" customWidth="1"/>
    <col min="16" max="16" width="4.7109375" style="133" customWidth="1"/>
    <col min="17" max="17" width="4.7109375" style="124" customWidth="1"/>
    <col min="18" max="18" width="4.7109375" style="115" customWidth="1"/>
    <col min="19" max="19" width="20.7109375" customWidth="1"/>
    <col min="20" max="20" width="0.85546875" customWidth="1"/>
    <col min="21" max="21" width="10.7109375" customWidth="1"/>
    <col min="22" max="22" width="0.85546875" customWidth="1"/>
    <col min="23" max="23" width="10.7109375" hidden="1" customWidth="1"/>
    <col min="24" max="24" width="0.85546875" hidden="1" customWidth="1"/>
    <col min="25" max="25" width="10.7109375" customWidth="1"/>
    <col min="26" max="26" width="0.85546875" customWidth="1"/>
    <col min="27" max="27" width="10.7109375" hidden="1" customWidth="1"/>
    <col min="28" max="28" width="0.85546875" hidden="1" customWidth="1"/>
    <col min="29" max="30" width="10.7109375" hidden="1" customWidth="1"/>
    <col min="31" max="31" width="10.7109375" customWidth="1"/>
    <col min="32" max="32" width="4.7109375" style="115" customWidth="1"/>
    <col min="33" max="33" width="4.7109375" style="124" customWidth="1"/>
    <col min="34" max="34" width="4.7109375" style="115" customWidth="1"/>
    <col min="35" max="35" width="20.7109375" customWidth="1"/>
    <col min="36" max="36" width="0.85546875" customWidth="1"/>
    <col min="37" max="37" width="10.7109375" customWidth="1"/>
    <col min="38" max="38" width="0.85546875" customWidth="1"/>
    <col min="39" max="39" width="10.7109375" hidden="1" customWidth="1"/>
    <col min="40" max="40" width="0.85546875" hidden="1" customWidth="1"/>
    <col min="41" max="41" width="10.7109375" customWidth="1"/>
    <col min="42" max="42" width="0.85546875" customWidth="1"/>
    <col min="43" max="43" width="10.7109375" hidden="1" customWidth="1"/>
    <col min="44" max="44" width="0.85546875" hidden="1" customWidth="1"/>
    <col min="45" max="46" width="10.7109375" hidden="1" customWidth="1"/>
    <col min="47" max="47" width="10.7109375" customWidth="1"/>
    <col min="48" max="48" width="4.7109375" style="115" customWidth="1"/>
    <col min="49" max="49" width="4.7109375" style="124" customWidth="1"/>
    <col min="50" max="50" width="4.7109375" style="115" customWidth="1"/>
    <col min="51" max="51" width="20.7109375" customWidth="1"/>
    <col min="52" max="52" width="0.85546875" customWidth="1"/>
    <col min="53" max="53" width="10.7109375" customWidth="1"/>
    <col min="54" max="54" width="0.85546875" customWidth="1"/>
    <col min="55" max="55" width="10.7109375" hidden="1" customWidth="1"/>
    <col min="56" max="56" width="0.85546875" hidden="1" customWidth="1"/>
    <col min="57" max="57" width="10.7109375" customWidth="1"/>
    <col min="58" max="58" width="0.85546875" customWidth="1"/>
    <col min="59" max="59" width="10.7109375" hidden="1" customWidth="1"/>
    <col min="60" max="60" width="0.85546875" hidden="1" customWidth="1"/>
    <col min="61" max="62" width="10.7109375" hidden="1" customWidth="1"/>
    <col min="63" max="63" width="10.7109375" customWidth="1"/>
    <col min="64" max="64" width="4.7109375" style="115" customWidth="1"/>
    <col min="65" max="65" width="4.7109375" style="124" customWidth="1"/>
    <col min="66" max="66" width="4.7109375" style="115" hidden="1" customWidth="1"/>
    <col min="67" max="67" width="20.7109375" hidden="1" customWidth="1"/>
    <col min="68" max="68" width="0.85546875" hidden="1" customWidth="1"/>
    <col min="69" max="69" width="10.7109375" hidden="1" customWidth="1"/>
    <col min="70" max="70" width="0.85546875" hidden="1" customWidth="1"/>
    <col min="71" max="71" width="10.7109375" hidden="1" customWidth="1"/>
    <col min="72" max="72" width="0.85546875" hidden="1" customWidth="1"/>
    <col min="73" max="73" width="10.7109375" hidden="1" customWidth="1"/>
    <col min="74" max="74" width="0.85546875" hidden="1" customWidth="1"/>
    <col min="75" max="77" width="10.7109375" hidden="1" customWidth="1"/>
    <col min="78" max="80" width="4.7109375" hidden="1" customWidth="1"/>
    <col min="81" max="81" width="20.7109375" hidden="1" customWidth="1"/>
    <col min="82" max="82" width="0.85546875" hidden="1" customWidth="1"/>
    <col min="83" max="83" width="10.7109375" hidden="1" customWidth="1"/>
    <col min="84" max="84" width="0.85546875" hidden="1" customWidth="1"/>
    <col min="85" max="85" width="10.7109375" hidden="1" customWidth="1"/>
    <col min="86" max="86" width="0.85546875" hidden="1" customWidth="1"/>
    <col min="87" max="87" width="10.7109375" hidden="1" customWidth="1"/>
    <col min="88" max="88" width="0.85546875" hidden="1" customWidth="1"/>
    <col min="89" max="91" width="10.7109375" hidden="1" customWidth="1"/>
    <col min="92" max="92" width="4.7109375" hidden="1" customWidth="1"/>
    <col min="93" max="93" width="4.7109375" style="115" hidden="1" customWidth="1"/>
    <col min="94" max="94" width="14.42578125" style="124"/>
  </cols>
  <sheetData>
    <row r="1" spans="1:94" s="124" customFormat="1" ht="15.75" thickBot="1" x14ac:dyDescent="0.3">
      <c r="A1" s="58"/>
      <c r="B1" s="128"/>
      <c r="C1" s="129"/>
      <c r="D1" s="58"/>
      <c r="E1" s="59"/>
      <c r="F1" s="58"/>
      <c r="G1" s="58"/>
      <c r="H1" s="58"/>
      <c r="I1" s="58"/>
      <c r="J1" s="58"/>
      <c r="K1" s="58"/>
      <c r="L1" s="58"/>
      <c r="M1" s="58"/>
      <c r="N1" s="58"/>
      <c r="O1" s="58"/>
      <c r="P1" s="130"/>
      <c r="Q1" s="58"/>
      <c r="R1" s="128"/>
      <c r="S1" s="129"/>
      <c r="T1" s="58"/>
      <c r="U1" s="59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128"/>
      <c r="AI1" s="129"/>
      <c r="AJ1" s="58"/>
      <c r="AK1" s="59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128"/>
      <c r="AY1" s="129"/>
      <c r="AZ1" s="58"/>
      <c r="BA1" s="59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130"/>
      <c r="BO1" s="129"/>
      <c r="BP1" s="58"/>
      <c r="BQ1" s="59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128"/>
      <c r="CC1" s="129"/>
      <c r="CD1" s="58"/>
      <c r="CE1" s="59"/>
      <c r="CF1" s="58"/>
      <c r="CG1" s="58"/>
      <c r="CH1" s="58"/>
      <c r="CI1" s="58"/>
      <c r="CJ1" s="58"/>
      <c r="CK1" s="58"/>
      <c r="CL1" s="58"/>
      <c r="CM1" s="58"/>
      <c r="CN1" s="58"/>
      <c r="CO1" s="58"/>
    </row>
    <row r="2" spans="1:94" s="115" customFormat="1" ht="21" x14ac:dyDescent="0.35">
      <c r="A2" s="58"/>
      <c r="B2" s="141"/>
      <c r="C2" s="256" t="s">
        <v>133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160"/>
      <c r="Q2" s="58"/>
      <c r="R2" s="141"/>
      <c r="S2" s="253" t="s">
        <v>134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5"/>
      <c r="AF2" s="142"/>
      <c r="AG2" s="58"/>
      <c r="AH2" s="141"/>
      <c r="AI2" s="253" t="s">
        <v>127</v>
      </c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5"/>
      <c r="AV2" s="142"/>
      <c r="AW2" s="58"/>
      <c r="AX2" s="141"/>
      <c r="AY2" s="253" t="s">
        <v>140</v>
      </c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5"/>
      <c r="BL2" s="142"/>
      <c r="BM2" s="58"/>
      <c r="BN2" s="135"/>
      <c r="BO2" s="247" t="s">
        <v>133</v>
      </c>
      <c r="BP2" s="248"/>
      <c r="BQ2" s="248"/>
      <c r="BR2" s="248"/>
      <c r="BS2" s="248"/>
      <c r="BT2" s="248"/>
      <c r="BU2" s="248"/>
      <c r="BV2" s="248"/>
      <c r="BW2" s="248"/>
      <c r="BX2" s="248"/>
      <c r="BY2" s="249"/>
      <c r="BZ2" s="127"/>
      <c r="CA2" s="26"/>
      <c r="CB2" s="126"/>
      <c r="CC2" s="247" t="s">
        <v>138</v>
      </c>
      <c r="CD2" s="248"/>
      <c r="CE2" s="248"/>
      <c r="CF2" s="248"/>
      <c r="CG2" s="248"/>
      <c r="CH2" s="248"/>
      <c r="CI2" s="248"/>
      <c r="CJ2" s="248"/>
      <c r="CK2" s="248"/>
      <c r="CL2" s="248"/>
      <c r="CM2" s="249"/>
      <c r="CN2" s="127"/>
      <c r="CO2" s="12"/>
      <c r="CP2" s="124"/>
    </row>
    <row r="3" spans="1:94" ht="21" x14ac:dyDescent="0.35">
      <c r="A3" s="58"/>
      <c r="B3" s="143"/>
      <c r="C3" s="250" t="s">
        <v>135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161"/>
      <c r="Q3" s="58"/>
      <c r="R3" s="143"/>
      <c r="S3" s="250" t="s">
        <v>136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2"/>
      <c r="AF3" s="144"/>
      <c r="AG3" s="58"/>
      <c r="AH3" s="143"/>
      <c r="AI3" s="250" t="s">
        <v>137</v>
      </c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2"/>
      <c r="AV3" s="144"/>
      <c r="AW3" s="58"/>
      <c r="AX3" s="143"/>
      <c r="AY3" s="250" t="s">
        <v>132</v>
      </c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2"/>
      <c r="BL3" s="144"/>
      <c r="BM3" s="58"/>
      <c r="BN3" s="134"/>
      <c r="BO3" s="250" t="s">
        <v>139</v>
      </c>
      <c r="BP3" s="251"/>
      <c r="BQ3" s="251"/>
      <c r="BR3" s="251"/>
      <c r="BS3" s="251"/>
      <c r="BT3" s="251"/>
      <c r="BU3" s="251"/>
      <c r="BV3" s="251"/>
      <c r="BW3" s="251"/>
      <c r="BX3" s="251"/>
      <c r="BY3" s="252"/>
      <c r="BZ3" s="34"/>
      <c r="CA3" s="33"/>
      <c r="CB3" s="35"/>
      <c r="CC3" s="250" t="s">
        <v>141</v>
      </c>
      <c r="CD3" s="251"/>
      <c r="CE3" s="251"/>
      <c r="CF3" s="251"/>
      <c r="CG3" s="251"/>
      <c r="CH3" s="251"/>
      <c r="CI3" s="251"/>
      <c r="CJ3" s="251"/>
      <c r="CK3" s="251"/>
      <c r="CL3" s="251"/>
      <c r="CM3" s="252"/>
      <c r="CN3" s="34"/>
      <c r="CO3" s="23"/>
    </row>
    <row r="4" spans="1:94" x14ac:dyDescent="0.25">
      <c r="A4" s="58"/>
      <c r="B4" s="143"/>
      <c r="C4" s="238" t="s">
        <v>148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  <c r="P4" s="161"/>
      <c r="Q4" s="58"/>
      <c r="R4" s="143"/>
      <c r="S4" s="238" t="s">
        <v>149</v>
      </c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  <c r="AF4" s="144"/>
      <c r="AG4" s="58"/>
      <c r="AH4" s="143"/>
      <c r="AI4" s="238" t="s">
        <v>151</v>
      </c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60"/>
      <c r="AV4" s="144"/>
      <c r="AW4" s="58"/>
      <c r="AX4" s="143"/>
      <c r="AY4" s="238" t="s">
        <v>150</v>
      </c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40"/>
      <c r="BL4" s="144"/>
      <c r="BM4" s="58"/>
      <c r="BN4" s="121"/>
      <c r="BO4" s="241" t="s">
        <v>81</v>
      </c>
      <c r="BP4" s="242"/>
      <c r="BQ4" s="242"/>
      <c r="BR4" s="242"/>
      <c r="BS4" s="242"/>
      <c r="BT4" s="242"/>
      <c r="BU4" s="242"/>
      <c r="BV4" s="242"/>
      <c r="BW4" s="242"/>
      <c r="BX4" s="242"/>
      <c r="BY4" s="243"/>
      <c r="BZ4" s="34"/>
      <c r="CA4" s="33"/>
      <c r="CB4" s="35"/>
      <c r="CC4" s="244" t="s">
        <v>64</v>
      </c>
      <c r="CD4" s="245"/>
      <c r="CE4" s="245"/>
      <c r="CF4" s="245"/>
      <c r="CG4" s="245"/>
      <c r="CH4" s="245"/>
      <c r="CI4" s="245"/>
      <c r="CJ4" s="245"/>
      <c r="CK4" s="245"/>
      <c r="CL4" s="245"/>
      <c r="CM4" s="246"/>
      <c r="CN4" s="34"/>
      <c r="CO4" s="23"/>
    </row>
    <row r="5" spans="1:94" x14ac:dyDescent="0.25">
      <c r="A5" s="58"/>
      <c r="B5" s="143"/>
      <c r="C5" s="37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61"/>
      <c r="Q5" s="58"/>
      <c r="R5" s="143"/>
      <c r="S5" s="37"/>
      <c r="T5" s="1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44"/>
      <c r="AG5" s="58"/>
      <c r="AH5" s="143"/>
      <c r="AI5" s="37"/>
      <c r="AJ5" s="1"/>
      <c r="A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44"/>
      <c r="AW5" s="58"/>
      <c r="AX5" s="145"/>
      <c r="AY5" s="37"/>
      <c r="AZ5" s="1"/>
      <c r="BA5" s="2"/>
      <c r="BB5" s="1"/>
      <c r="BC5" s="1"/>
      <c r="BD5" s="1"/>
      <c r="BE5" s="1"/>
      <c r="BF5" s="1"/>
      <c r="BG5" s="1"/>
      <c r="BH5" s="1"/>
      <c r="BI5" s="1"/>
      <c r="BJ5" s="1"/>
      <c r="BK5" s="1"/>
      <c r="BL5" s="144"/>
      <c r="BM5" s="58"/>
      <c r="BN5" s="121"/>
      <c r="BO5" s="37"/>
      <c r="BP5" s="1"/>
      <c r="BQ5" s="2"/>
      <c r="BR5" s="1"/>
      <c r="BS5" s="1"/>
      <c r="BT5" s="1"/>
      <c r="BU5" s="1"/>
      <c r="BV5" s="1"/>
      <c r="BW5" s="1"/>
      <c r="BX5" s="1"/>
      <c r="BY5" s="1"/>
      <c r="BZ5" s="34"/>
      <c r="CA5" s="33"/>
      <c r="CB5" s="35"/>
      <c r="CC5" s="37"/>
      <c r="CD5" s="1"/>
      <c r="CE5" s="2"/>
      <c r="CF5" s="1"/>
      <c r="CG5" s="1"/>
      <c r="CH5" s="1"/>
      <c r="CI5" s="1"/>
      <c r="CJ5" s="1"/>
      <c r="CK5" s="1"/>
      <c r="CL5" s="1"/>
      <c r="CM5" s="1"/>
      <c r="CN5" s="34"/>
      <c r="CO5" s="23"/>
    </row>
    <row r="6" spans="1:94" x14ac:dyDescent="0.25">
      <c r="A6" s="58"/>
      <c r="B6" s="143"/>
      <c r="C6" s="111" t="s">
        <v>29</v>
      </c>
      <c r="D6" s="112"/>
      <c r="E6" s="113" t="s">
        <v>75</v>
      </c>
      <c r="F6" s="113"/>
      <c r="G6" s="114" t="s">
        <v>126</v>
      </c>
      <c r="H6" s="113"/>
      <c r="I6" s="113" t="s">
        <v>76</v>
      </c>
      <c r="J6" s="113"/>
      <c r="K6" s="113" t="s">
        <v>77</v>
      </c>
      <c r="L6" s="113"/>
      <c r="M6" s="113" t="s">
        <v>65</v>
      </c>
      <c r="N6" s="113" t="s">
        <v>66</v>
      </c>
      <c r="O6" s="113" t="s">
        <v>46</v>
      </c>
      <c r="P6" s="161"/>
      <c r="Q6" s="58"/>
      <c r="R6" s="143"/>
      <c r="S6" s="111" t="s">
        <v>29</v>
      </c>
      <c r="T6" s="112"/>
      <c r="U6" s="113" t="s">
        <v>75</v>
      </c>
      <c r="V6" s="113"/>
      <c r="W6" s="114" t="s">
        <v>126</v>
      </c>
      <c r="X6" s="113"/>
      <c r="Y6" s="113" t="s">
        <v>76</v>
      </c>
      <c r="Z6" s="113"/>
      <c r="AA6" s="113" t="s">
        <v>77</v>
      </c>
      <c r="AB6" s="113"/>
      <c r="AC6" s="113" t="s">
        <v>65</v>
      </c>
      <c r="AD6" s="113" t="s">
        <v>66</v>
      </c>
      <c r="AE6" s="113" t="s">
        <v>46</v>
      </c>
      <c r="AF6" s="144"/>
      <c r="AG6" s="58"/>
      <c r="AH6" s="143"/>
      <c r="AI6" s="111" t="s">
        <v>29</v>
      </c>
      <c r="AJ6" s="112"/>
      <c r="AK6" s="113" t="s">
        <v>75</v>
      </c>
      <c r="AL6" s="113"/>
      <c r="AM6" s="114" t="s">
        <v>126</v>
      </c>
      <c r="AN6" s="113"/>
      <c r="AO6" s="113" t="s">
        <v>76</v>
      </c>
      <c r="AP6" s="113"/>
      <c r="AQ6" s="113" t="s">
        <v>77</v>
      </c>
      <c r="AR6" s="113"/>
      <c r="AS6" s="113" t="s">
        <v>65</v>
      </c>
      <c r="AT6" s="113" t="s">
        <v>66</v>
      </c>
      <c r="AU6" s="113" t="s">
        <v>46</v>
      </c>
      <c r="AV6" s="144"/>
      <c r="AW6" s="58"/>
      <c r="AX6" s="143"/>
      <c r="AY6" s="111" t="s">
        <v>29</v>
      </c>
      <c r="AZ6" s="112"/>
      <c r="BA6" s="113" t="s">
        <v>75</v>
      </c>
      <c r="BB6" s="113"/>
      <c r="BC6" s="114" t="s">
        <v>126</v>
      </c>
      <c r="BD6" s="113"/>
      <c r="BE6" s="113" t="s">
        <v>76</v>
      </c>
      <c r="BF6" s="113"/>
      <c r="BG6" s="113" t="s">
        <v>77</v>
      </c>
      <c r="BH6" s="113"/>
      <c r="BI6" s="113" t="s">
        <v>65</v>
      </c>
      <c r="BJ6" s="113" t="s">
        <v>66</v>
      </c>
      <c r="BK6" s="113" t="s">
        <v>46</v>
      </c>
      <c r="BL6" s="144"/>
      <c r="BM6" s="58"/>
      <c r="BN6" s="121"/>
      <c r="BO6" s="62" t="s">
        <v>29</v>
      </c>
      <c r="BP6" s="60"/>
      <c r="BQ6" s="3" t="s">
        <v>45</v>
      </c>
      <c r="BR6" s="61"/>
      <c r="BS6" s="61" t="s">
        <v>76</v>
      </c>
      <c r="BT6" s="61"/>
      <c r="BU6" s="61" t="s">
        <v>77</v>
      </c>
      <c r="BV6" s="61"/>
      <c r="BW6" s="61" t="s">
        <v>65</v>
      </c>
      <c r="BX6" s="61" t="s">
        <v>66</v>
      </c>
      <c r="BY6" s="61" t="s">
        <v>46</v>
      </c>
      <c r="BZ6" s="34"/>
      <c r="CA6" s="33"/>
      <c r="CB6" s="35"/>
      <c r="CC6" s="62" t="s">
        <v>29</v>
      </c>
      <c r="CD6" s="60"/>
      <c r="CE6" s="61" t="s">
        <v>75</v>
      </c>
      <c r="CF6" s="61"/>
      <c r="CG6" s="61" t="s">
        <v>76</v>
      </c>
      <c r="CH6" s="61"/>
      <c r="CI6" s="61" t="s">
        <v>77</v>
      </c>
      <c r="CJ6" s="61"/>
      <c r="CK6" s="61" t="s">
        <v>65</v>
      </c>
      <c r="CL6" s="61" t="s">
        <v>66</v>
      </c>
      <c r="CM6" s="61" t="s">
        <v>46</v>
      </c>
      <c r="CN6" s="34"/>
      <c r="CO6" s="23"/>
    </row>
    <row r="7" spans="1:94" x14ac:dyDescent="0.25">
      <c r="A7" s="58"/>
      <c r="B7" s="146">
        <f>COUNTIF(Table!E:E,C7)</f>
        <v>1</v>
      </c>
      <c r="C7" s="102" t="s">
        <v>120</v>
      </c>
      <c r="D7" s="105"/>
      <c r="E7" s="106">
        <v>4.0972222222222222E-2</v>
      </c>
      <c r="F7" s="105"/>
      <c r="G7" s="107">
        <v>4.3020833333333335E-2</v>
      </c>
      <c r="H7" s="105"/>
      <c r="I7" s="106">
        <v>3.8321759259259257E-2</v>
      </c>
      <c r="J7" s="105"/>
      <c r="K7" s="108">
        <f t="shared" ref="K7:K38" si="0">IF(G7="","",IF(I7&lt;G7,G7-I7,""))</f>
        <v>4.6990740740740777E-3</v>
      </c>
      <c r="L7" s="105"/>
      <c r="M7" s="109">
        <f t="shared" ref="M7:M38" si="1">(G7/I7*100.05)-100</f>
        <v>12.318287526427071</v>
      </c>
      <c r="N7" s="110">
        <f t="shared" ref="N7:N38" si="2">M7*10</f>
        <v>123.18287526427071</v>
      </c>
      <c r="O7" s="110">
        <f t="shared" ref="O7:O38" si="3">IF(I7="","",ROUND(IF(N7&gt;=50,50,IF(N7&lt;=5.9,6,N7)),0))</f>
        <v>50</v>
      </c>
      <c r="P7" s="159"/>
      <c r="Q7" s="58"/>
      <c r="R7" s="146">
        <f>COUNTIF(Table!E:E,S7)</f>
        <v>1</v>
      </c>
      <c r="S7" s="117" t="s">
        <v>120</v>
      </c>
      <c r="T7" s="105"/>
      <c r="U7" s="106">
        <v>1.8379629629629628E-2</v>
      </c>
      <c r="V7" s="105"/>
      <c r="W7" s="106">
        <v>1.9293981481481485E-2</v>
      </c>
      <c r="X7" s="105"/>
      <c r="Y7" s="233">
        <v>1.8229166666666668E-2</v>
      </c>
      <c r="Z7" s="105"/>
      <c r="AA7" s="108">
        <f t="shared" ref="AA7:AA38" si="4">IF(W7="","",IF(Y7&lt;W7,W7-Y7,""))</f>
        <v>1.064814814814817E-3</v>
      </c>
      <c r="AB7" s="105"/>
      <c r="AC7" s="109">
        <f t="shared" ref="AC7:AC38" si="5">(W7/Y7*100.05)-100</f>
        <v>5.8941904761904738</v>
      </c>
      <c r="AD7" s="110">
        <f t="shared" ref="AD7:AD38" si="6">AC7*10</f>
        <v>58.941904761904738</v>
      </c>
      <c r="AE7" s="110">
        <f t="shared" ref="AE7:AE38" si="7">IF(Y7="","",ROUND(IF(AD7&gt;=50,50,IF(AD7&lt;=2.9,3,AD7)),0))</f>
        <v>50</v>
      </c>
      <c r="AF7" s="158" t="str">
        <f t="shared" ref="AF7:AF10" si="8">IF(AD7="","",IF(AD7&lt;AB7,AB7-AD7,""))</f>
        <v/>
      </c>
      <c r="AG7" s="58"/>
      <c r="AH7" s="146">
        <f>COUNTIF(Table!E:E,AI7)</f>
        <v>1</v>
      </c>
      <c r="AI7" s="102" t="s">
        <v>120</v>
      </c>
      <c r="AJ7" s="105"/>
      <c r="AK7" s="106">
        <v>1.8287037037037036E-2</v>
      </c>
      <c r="AL7" s="105"/>
      <c r="AM7" s="116">
        <v>1.9201388888888889E-2</v>
      </c>
      <c r="AN7" s="105"/>
      <c r="AO7" s="234">
        <v>1.7233796296296296E-2</v>
      </c>
      <c r="AP7" s="105"/>
      <c r="AQ7" s="108">
        <f t="shared" ref="AQ7:AQ47" si="9">IF(AM7="","",IF(AO7&lt;AM7,AM7-AO7,""))</f>
        <v>1.9675925925925937E-3</v>
      </c>
      <c r="AR7" s="105"/>
      <c r="AS7" s="109">
        <f t="shared" ref="AS7:AS47" si="10">(AM7/AO7*100.05)-100</f>
        <v>11.472766957689728</v>
      </c>
      <c r="AT7" s="110">
        <f t="shared" ref="AT7:AT47" si="11">AS7*10</f>
        <v>114.72766957689728</v>
      </c>
      <c r="AU7" s="110">
        <f t="shared" ref="AU7:AU47" si="12">IF(AO7="","",ROUND(IF(AT7&gt;=50,50,IF(AT7&lt;=2.9,3,AT7)),0))</f>
        <v>50</v>
      </c>
      <c r="AV7" s="148"/>
      <c r="AW7" s="58"/>
      <c r="AX7" s="146">
        <f>COUNTIF(Table!E:E,AY7)</f>
        <v>1</v>
      </c>
      <c r="AY7" s="102" t="s">
        <v>146</v>
      </c>
      <c r="AZ7" s="105"/>
      <c r="BA7" s="106">
        <v>2.989583333333333E-2</v>
      </c>
      <c r="BB7" s="105"/>
      <c r="BC7" s="116">
        <v>3.138888888888889E-2</v>
      </c>
      <c r="BD7" s="105"/>
      <c r="BE7" s="234">
        <v>3.0162037037037032E-2</v>
      </c>
      <c r="BF7" s="105"/>
      <c r="BG7" s="108">
        <f t="shared" ref="BG7:BG38" si="13">IF(BC7="","",IF(BE7&lt;BC7,BC7-BE7,""))</f>
        <v>1.2268518518518574E-3</v>
      </c>
      <c r="BH7" s="105"/>
      <c r="BI7" s="109">
        <f t="shared" ref="BI7:BI38" si="14">(BC7/BE7*100.05)-100</f>
        <v>4.1195702225633397</v>
      </c>
      <c r="BJ7" s="110">
        <f t="shared" ref="BJ7:BJ38" si="15">BI7*10</f>
        <v>41.195702225633397</v>
      </c>
      <c r="BK7" s="110">
        <f t="shared" ref="BK7:BK38" si="16">IF(BE7="","",ROUND(IF(BJ7&gt;=50,50,IF(BJ7&lt;=4.9,5,BJ7)),0))</f>
        <v>41</v>
      </c>
      <c r="BL7" s="147"/>
      <c r="BM7" s="137"/>
      <c r="BN7" s="122">
        <f>COUNTIF(Table!E:E,BO7)</f>
        <v>0</v>
      </c>
      <c r="BO7" s="63"/>
      <c r="BP7" s="68"/>
      <c r="BQ7" s="97"/>
      <c r="BR7" s="68"/>
      <c r="BS7" s="66"/>
      <c r="BT7" s="68"/>
      <c r="BU7" s="67"/>
      <c r="BV7" s="68"/>
      <c r="BW7" s="64"/>
      <c r="BX7" s="65"/>
      <c r="BY7" s="65"/>
      <c r="BZ7" s="71"/>
      <c r="CA7" s="69"/>
      <c r="CB7" s="70">
        <f>COUNTIF(Table!E:E,CC7)</f>
        <v>0</v>
      </c>
      <c r="CC7" s="63"/>
      <c r="CD7" s="68"/>
      <c r="CE7" s="66"/>
      <c r="CF7" s="68"/>
      <c r="CG7" s="66"/>
      <c r="CH7" s="68"/>
      <c r="CI7" s="67" t="str">
        <f t="shared" ref="CI7" si="17">IF(CG7="","",IF(CG7&lt;CE7,CE7-CG7,""))</f>
        <v/>
      </c>
      <c r="CJ7" s="68"/>
      <c r="CK7" s="64" t="e">
        <f t="shared" ref="CK7:CK34" si="18">(CE7/CG7*100.05)-100</f>
        <v>#DIV/0!</v>
      </c>
      <c r="CL7" s="65" t="e">
        <f t="shared" ref="CL7:CL34" si="19">CK7*10</f>
        <v>#DIV/0!</v>
      </c>
      <c r="CM7" s="65" t="str">
        <f t="shared" ref="CM7:CM34" si="20">IF(CG7="","",ROUND(IF(CL7&gt;=50,50,IF(CL7&lt;=0,0,CL7)),0))</f>
        <v/>
      </c>
      <c r="CN7" s="41"/>
      <c r="CO7" s="23"/>
    </row>
    <row r="8" spans="1:94" x14ac:dyDescent="0.25">
      <c r="A8" s="58"/>
      <c r="B8" s="146">
        <f>COUNTIF(Table!E:E,C8)</f>
        <v>1</v>
      </c>
      <c r="C8" s="102" t="s">
        <v>115</v>
      </c>
      <c r="D8" s="105"/>
      <c r="E8" s="106">
        <v>3.3680555555555554E-2</v>
      </c>
      <c r="F8" s="105"/>
      <c r="G8" s="107">
        <v>3.5370370370370365E-2</v>
      </c>
      <c r="H8" s="105"/>
      <c r="I8" s="106">
        <v>3.363425925925926E-2</v>
      </c>
      <c r="J8" s="105"/>
      <c r="K8" s="108">
        <f t="shared" si="0"/>
        <v>1.7361111111111049E-3</v>
      </c>
      <c r="L8" s="105"/>
      <c r="M8" s="109">
        <f t="shared" si="1"/>
        <v>5.2143152099105095</v>
      </c>
      <c r="N8" s="110">
        <f t="shared" si="2"/>
        <v>52.143152099105095</v>
      </c>
      <c r="O8" s="110">
        <f t="shared" si="3"/>
        <v>50</v>
      </c>
      <c r="P8" s="159"/>
      <c r="Q8" s="58"/>
      <c r="R8" s="146">
        <f>COUNTIF(Table!E:E,S8)</f>
        <v>1</v>
      </c>
      <c r="S8" s="117" t="s">
        <v>115</v>
      </c>
      <c r="T8" s="105"/>
      <c r="U8" s="106">
        <v>1.6122685185185184E-2</v>
      </c>
      <c r="V8" s="105"/>
      <c r="W8" s="106">
        <v>1.6932870370370369E-2</v>
      </c>
      <c r="X8" s="105"/>
      <c r="Y8" s="233">
        <v>1.5821759259259261E-2</v>
      </c>
      <c r="Z8" s="105"/>
      <c r="AA8" s="108">
        <f t="shared" si="4"/>
        <v>1.1111111111111079E-3</v>
      </c>
      <c r="AB8" s="105"/>
      <c r="AC8" s="109">
        <f t="shared" si="5"/>
        <v>7.0761887344549734</v>
      </c>
      <c r="AD8" s="110">
        <f t="shared" si="6"/>
        <v>70.761887344549734</v>
      </c>
      <c r="AE8" s="110">
        <f t="shared" si="7"/>
        <v>50</v>
      </c>
      <c r="AF8" s="158" t="str">
        <f t="shared" si="8"/>
        <v/>
      </c>
      <c r="AG8" s="58"/>
      <c r="AH8" s="146">
        <f>COUNTIF(Table!E:E,AI8)</f>
        <v>1</v>
      </c>
      <c r="AI8" s="102" t="s">
        <v>30</v>
      </c>
      <c r="AJ8" s="105"/>
      <c r="AK8" s="106">
        <v>1.3425925925925924E-2</v>
      </c>
      <c r="AL8" s="105"/>
      <c r="AM8" s="116">
        <v>1.4097222222222221E-2</v>
      </c>
      <c r="AN8" s="105"/>
      <c r="AO8" s="106">
        <v>1.3935185185185184E-2</v>
      </c>
      <c r="AP8" s="105"/>
      <c r="AQ8" s="108">
        <f t="shared" si="9"/>
        <v>1.6203703703703692E-4</v>
      </c>
      <c r="AR8" s="105"/>
      <c r="AS8" s="109">
        <f t="shared" si="10"/>
        <v>1.2133720930232528</v>
      </c>
      <c r="AT8" s="110">
        <f t="shared" si="11"/>
        <v>12.133720930232528</v>
      </c>
      <c r="AU8" s="110">
        <f t="shared" si="12"/>
        <v>12</v>
      </c>
      <c r="AV8" s="148"/>
      <c r="AW8" s="58"/>
      <c r="AX8" s="146">
        <f>COUNTIF(Table!E:E,AY8)</f>
        <v>1</v>
      </c>
      <c r="AY8" s="102" t="s">
        <v>144</v>
      </c>
      <c r="AZ8" s="105"/>
      <c r="BA8" s="106">
        <v>2.480324074074074E-2</v>
      </c>
      <c r="BB8" s="105"/>
      <c r="BC8" s="116">
        <v>2.6041666666666668E-2</v>
      </c>
      <c r="BD8" s="105"/>
      <c r="BE8" s="234">
        <v>2.2916666666666669E-2</v>
      </c>
      <c r="BF8" s="105"/>
      <c r="BG8" s="108">
        <f t="shared" si="13"/>
        <v>3.1249999999999993E-3</v>
      </c>
      <c r="BH8" s="105"/>
      <c r="BI8" s="109">
        <f t="shared" si="14"/>
        <v>13.693181818181799</v>
      </c>
      <c r="BJ8" s="110">
        <f t="shared" si="15"/>
        <v>136.93181818181799</v>
      </c>
      <c r="BK8" s="110">
        <f t="shared" si="16"/>
        <v>50</v>
      </c>
      <c r="BL8" s="147"/>
      <c r="BM8" s="137"/>
      <c r="BN8" s="122">
        <f>COUNTIF(Table!E:E,BO8)</f>
        <v>0</v>
      </c>
      <c r="BO8" s="63"/>
      <c r="BP8" s="68"/>
      <c r="BQ8" s="97"/>
      <c r="BR8" s="68"/>
      <c r="BS8" s="66"/>
      <c r="BT8" s="68"/>
      <c r="BU8" s="67"/>
      <c r="BV8" s="68"/>
      <c r="BW8" s="64"/>
      <c r="BX8" s="65"/>
      <c r="BY8" s="65"/>
      <c r="BZ8" s="71"/>
      <c r="CA8" s="69"/>
      <c r="CB8" s="70">
        <f>COUNTIF(Table!E:E,CC8)</f>
        <v>0</v>
      </c>
      <c r="CC8" s="63"/>
      <c r="CD8" s="68"/>
      <c r="CE8" s="66"/>
      <c r="CF8" s="68"/>
      <c r="CG8" s="66"/>
      <c r="CH8" s="68"/>
      <c r="CI8" s="67" t="str">
        <f t="shared" ref="CI8:CI34" si="21">IF(CG8="","",IF(CG8&lt;CE8,CE8-CG8,""))</f>
        <v/>
      </c>
      <c r="CJ8" s="68"/>
      <c r="CK8" s="64" t="e">
        <f t="shared" si="18"/>
        <v>#DIV/0!</v>
      </c>
      <c r="CL8" s="65" t="e">
        <f t="shared" si="19"/>
        <v>#DIV/0!</v>
      </c>
      <c r="CM8" s="65" t="str">
        <f t="shared" si="20"/>
        <v/>
      </c>
      <c r="CN8" s="41"/>
      <c r="CO8" s="23"/>
    </row>
    <row r="9" spans="1:94" x14ac:dyDescent="0.25">
      <c r="A9" s="58"/>
      <c r="B9" s="146">
        <f>COUNTIF(Table!E:E,C9)</f>
        <v>1</v>
      </c>
      <c r="C9" s="102" t="s">
        <v>61</v>
      </c>
      <c r="D9" s="105"/>
      <c r="E9" s="106">
        <v>3.4722222222222224E-2</v>
      </c>
      <c r="F9" s="105"/>
      <c r="G9" s="107">
        <v>3.6458333333333336E-2</v>
      </c>
      <c r="H9" s="105"/>
      <c r="I9" s="106">
        <v>3.4456018518518518E-2</v>
      </c>
      <c r="J9" s="105"/>
      <c r="K9" s="108">
        <f t="shared" si="0"/>
        <v>2.0023148148148179E-3</v>
      </c>
      <c r="L9" s="105"/>
      <c r="M9" s="109">
        <f t="shared" si="1"/>
        <v>5.8641249580114305</v>
      </c>
      <c r="N9" s="110">
        <f t="shared" si="2"/>
        <v>58.641249580114305</v>
      </c>
      <c r="O9" s="110">
        <f t="shared" si="3"/>
        <v>50</v>
      </c>
      <c r="P9" s="159"/>
      <c r="Q9" s="58"/>
      <c r="R9" s="146">
        <f>COUNTIF(Table!E:E,S9)</f>
        <v>1</v>
      </c>
      <c r="S9" s="117" t="s">
        <v>32</v>
      </c>
      <c r="T9" s="105"/>
      <c r="U9" s="106">
        <v>1.3020833333333334E-2</v>
      </c>
      <c r="V9" s="105"/>
      <c r="W9" s="106">
        <v>1.3668981481481482E-2</v>
      </c>
      <c r="X9" s="105"/>
      <c r="Y9" s="233">
        <v>1.2789351851851852E-2</v>
      </c>
      <c r="Z9" s="105"/>
      <c r="AA9" s="108">
        <f t="shared" si="4"/>
        <v>8.7962962962962951E-4</v>
      </c>
      <c r="AB9" s="105"/>
      <c r="AC9" s="109">
        <f t="shared" si="5"/>
        <v>6.9312669683257866</v>
      </c>
      <c r="AD9" s="110">
        <f t="shared" si="6"/>
        <v>69.312669683257866</v>
      </c>
      <c r="AE9" s="110">
        <f t="shared" si="7"/>
        <v>50</v>
      </c>
      <c r="AF9" s="158" t="str">
        <f t="shared" si="8"/>
        <v/>
      </c>
      <c r="AG9" s="58"/>
      <c r="AH9" s="146">
        <f>COUNTIF(Table!E:E,AI9)</f>
        <v>1</v>
      </c>
      <c r="AI9" s="102" t="s">
        <v>115</v>
      </c>
      <c r="AJ9" s="105"/>
      <c r="AK9" s="106">
        <v>1.5972222222222224E-2</v>
      </c>
      <c r="AL9" s="105"/>
      <c r="AM9" s="116">
        <v>1.6770833333333332E-2</v>
      </c>
      <c r="AN9" s="105"/>
      <c r="AO9" s="234">
        <v>1.5243055555555557E-2</v>
      </c>
      <c r="AP9" s="105"/>
      <c r="AQ9" s="108">
        <f t="shared" si="9"/>
        <v>1.5277777777777755E-3</v>
      </c>
      <c r="AR9" s="105"/>
      <c r="AS9" s="109">
        <f t="shared" si="10"/>
        <v>10.077790432801805</v>
      </c>
      <c r="AT9" s="110">
        <f t="shared" si="11"/>
        <v>100.77790432801805</v>
      </c>
      <c r="AU9" s="110">
        <f t="shared" si="12"/>
        <v>50</v>
      </c>
      <c r="AV9" s="148"/>
      <c r="AW9" s="58"/>
      <c r="AX9" s="146">
        <f>COUNTIF(Table!E:E,AY9)</f>
        <v>1</v>
      </c>
      <c r="AY9" s="102" t="s">
        <v>145</v>
      </c>
      <c r="AZ9" s="105"/>
      <c r="BA9" s="106">
        <v>2.7083333333333334E-2</v>
      </c>
      <c r="BB9" s="105"/>
      <c r="BC9" s="116">
        <v>2.8437500000000001E-2</v>
      </c>
      <c r="BD9" s="105"/>
      <c r="BE9" s="234">
        <v>2.6979166666666669E-2</v>
      </c>
      <c r="BF9" s="105"/>
      <c r="BG9" s="108">
        <f t="shared" si="13"/>
        <v>1.4583333333333323E-3</v>
      </c>
      <c r="BH9" s="105"/>
      <c r="BI9" s="109">
        <f t="shared" si="14"/>
        <v>5.4581081081080924</v>
      </c>
      <c r="BJ9" s="110">
        <f t="shared" si="15"/>
        <v>54.581081081080924</v>
      </c>
      <c r="BK9" s="110">
        <f t="shared" si="16"/>
        <v>50</v>
      </c>
      <c r="BL9" s="147"/>
      <c r="BM9" s="137"/>
      <c r="BN9" s="122">
        <f>COUNTIF(Table!E:E,BO9)</f>
        <v>0</v>
      </c>
      <c r="BO9" s="63"/>
      <c r="BP9" s="68"/>
      <c r="BQ9" s="97"/>
      <c r="BR9" s="68"/>
      <c r="BS9" s="66"/>
      <c r="BT9" s="68"/>
      <c r="BU9" s="67"/>
      <c r="BV9" s="68"/>
      <c r="BW9" s="64"/>
      <c r="BX9" s="65"/>
      <c r="BY9" s="65"/>
      <c r="BZ9" s="71"/>
      <c r="CA9" s="69"/>
      <c r="CB9" s="70">
        <f>COUNTIF(Table!E:E,CC9)</f>
        <v>0</v>
      </c>
      <c r="CC9" s="63"/>
      <c r="CD9" s="68"/>
      <c r="CE9" s="66"/>
      <c r="CF9" s="68"/>
      <c r="CG9" s="66"/>
      <c r="CH9" s="68"/>
      <c r="CI9" s="67" t="str">
        <f t="shared" si="21"/>
        <v/>
      </c>
      <c r="CJ9" s="68"/>
      <c r="CK9" s="64" t="e">
        <f t="shared" si="18"/>
        <v>#DIV/0!</v>
      </c>
      <c r="CL9" s="65" t="e">
        <f t="shared" si="19"/>
        <v>#DIV/0!</v>
      </c>
      <c r="CM9" s="65" t="str">
        <f t="shared" si="20"/>
        <v/>
      </c>
      <c r="CN9" s="41"/>
      <c r="CO9" s="23"/>
    </row>
    <row r="10" spans="1:94" x14ac:dyDescent="0.25">
      <c r="A10" s="58"/>
      <c r="B10" s="146">
        <f>COUNTIF(Table!E:E,C10)</f>
        <v>1</v>
      </c>
      <c r="C10" s="102" t="s">
        <v>63</v>
      </c>
      <c r="D10" s="105"/>
      <c r="E10" s="106">
        <v>3.6111111111111115E-2</v>
      </c>
      <c r="F10" s="105"/>
      <c r="G10" s="107">
        <v>3.7916666666666668E-2</v>
      </c>
      <c r="H10" s="105"/>
      <c r="I10" s="106">
        <v>3.8969907407407404E-2</v>
      </c>
      <c r="J10" s="105"/>
      <c r="K10" s="108" t="str">
        <f t="shared" si="0"/>
        <v/>
      </c>
      <c r="L10" s="105"/>
      <c r="M10" s="109">
        <f t="shared" si="1"/>
        <v>-2.6540540540540576</v>
      </c>
      <c r="N10" s="110">
        <f t="shared" si="2"/>
        <v>-26.540540540540576</v>
      </c>
      <c r="O10" s="110">
        <f t="shared" si="3"/>
        <v>6</v>
      </c>
      <c r="P10" s="159"/>
      <c r="Q10" s="58"/>
      <c r="R10" s="146">
        <f>COUNTIF(Table!E:E,S10)</f>
        <v>1</v>
      </c>
      <c r="S10" s="117" t="s">
        <v>61</v>
      </c>
      <c r="T10" s="105"/>
      <c r="U10" s="106">
        <v>1.6666666666666666E-2</v>
      </c>
      <c r="V10" s="105"/>
      <c r="W10" s="106">
        <v>1.7499999999999998E-2</v>
      </c>
      <c r="X10" s="105"/>
      <c r="Y10" s="233">
        <v>1.577546296296296E-2</v>
      </c>
      <c r="Z10" s="105"/>
      <c r="AA10" s="108">
        <f t="shared" si="4"/>
        <v>1.7245370370370383E-3</v>
      </c>
      <c r="AB10" s="105"/>
      <c r="AC10" s="109">
        <f t="shared" si="5"/>
        <v>10.987234042553197</v>
      </c>
      <c r="AD10" s="110">
        <f t="shared" si="6"/>
        <v>109.87234042553197</v>
      </c>
      <c r="AE10" s="110">
        <f t="shared" si="7"/>
        <v>50</v>
      </c>
      <c r="AF10" s="158" t="str">
        <f t="shared" si="8"/>
        <v/>
      </c>
      <c r="AG10" s="58"/>
      <c r="AH10" s="146">
        <f>COUNTIF(Table!E:E,AI10)</f>
        <v>1</v>
      </c>
      <c r="AI10" s="102" t="s">
        <v>142</v>
      </c>
      <c r="AJ10" s="105"/>
      <c r="AK10" s="106">
        <v>1.8055555555555557E-2</v>
      </c>
      <c r="AL10" s="105"/>
      <c r="AM10" s="116">
        <v>1.8958333333333334E-2</v>
      </c>
      <c r="AN10" s="105"/>
      <c r="AO10" s="234">
        <v>1.7997685185185186E-2</v>
      </c>
      <c r="AP10" s="105"/>
      <c r="AQ10" s="108">
        <f t="shared" si="9"/>
        <v>9.6064814814814797E-4</v>
      </c>
      <c r="AR10" s="105"/>
      <c r="AS10" s="109">
        <f t="shared" si="10"/>
        <v>5.3902893890675188</v>
      </c>
      <c r="AT10" s="110">
        <f t="shared" si="11"/>
        <v>53.902893890675188</v>
      </c>
      <c r="AU10" s="110">
        <f t="shared" si="12"/>
        <v>50</v>
      </c>
      <c r="AV10" s="148"/>
      <c r="AW10" s="58"/>
      <c r="AX10" s="146">
        <f>COUNTIF(Table!E:E,AY10)</f>
        <v>1</v>
      </c>
      <c r="AY10" s="102" t="s">
        <v>120</v>
      </c>
      <c r="AZ10" s="105"/>
      <c r="BA10" s="106">
        <v>2.9131944444444446E-2</v>
      </c>
      <c r="BB10" s="105"/>
      <c r="BC10" s="116">
        <v>3.0590277777777775E-2</v>
      </c>
      <c r="BD10" s="105"/>
      <c r="BE10" s="234">
        <v>3.2939814814814811E-2</v>
      </c>
      <c r="BF10" s="105"/>
      <c r="BG10" s="108" t="str">
        <f t="shared" si="13"/>
        <v/>
      </c>
      <c r="BH10" s="105"/>
      <c r="BI10" s="109">
        <f t="shared" si="14"/>
        <v>-7.0863843991566995</v>
      </c>
      <c r="BJ10" s="110">
        <f t="shared" si="15"/>
        <v>-70.863843991566995</v>
      </c>
      <c r="BK10" s="110">
        <f t="shared" si="16"/>
        <v>5</v>
      </c>
      <c r="BL10" s="147"/>
      <c r="BM10" s="137"/>
      <c r="BN10" s="122">
        <f>COUNTIF(Table!E:E,BO10)</f>
        <v>0</v>
      </c>
      <c r="BO10" s="63"/>
      <c r="BP10" s="68"/>
      <c r="BQ10" s="97"/>
      <c r="BR10" s="68"/>
      <c r="BS10" s="66"/>
      <c r="BT10" s="68"/>
      <c r="BU10" s="67"/>
      <c r="BV10" s="68"/>
      <c r="BW10" s="64"/>
      <c r="BX10" s="65"/>
      <c r="BY10" s="65"/>
      <c r="BZ10" s="71"/>
      <c r="CA10" s="69"/>
      <c r="CB10" s="70">
        <f>COUNTIF(Table!E:E,CC10)</f>
        <v>0</v>
      </c>
      <c r="CC10" s="63"/>
      <c r="CD10" s="68"/>
      <c r="CE10" s="66"/>
      <c r="CF10" s="68"/>
      <c r="CG10" s="66"/>
      <c r="CH10" s="68"/>
      <c r="CI10" s="67" t="str">
        <f t="shared" si="21"/>
        <v/>
      </c>
      <c r="CJ10" s="68"/>
      <c r="CK10" s="64" t="e">
        <f t="shared" si="18"/>
        <v>#DIV/0!</v>
      </c>
      <c r="CL10" s="65" t="e">
        <f t="shared" si="19"/>
        <v>#DIV/0!</v>
      </c>
      <c r="CM10" s="65" t="str">
        <f t="shared" si="20"/>
        <v/>
      </c>
      <c r="CN10" s="41"/>
      <c r="CO10" s="23"/>
    </row>
    <row r="11" spans="1:94" x14ac:dyDescent="0.25">
      <c r="A11" s="58"/>
      <c r="B11" s="146">
        <f>COUNTIF(Table!E:E,C11)</f>
        <v>1</v>
      </c>
      <c r="C11" s="102" t="s">
        <v>142</v>
      </c>
      <c r="D11" s="105"/>
      <c r="E11" s="106">
        <v>3.8194444444444441E-2</v>
      </c>
      <c r="F11" s="105"/>
      <c r="G11" s="107">
        <v>4.010416666666667E-2</v>
      </c>
      <c r="H11" s="105"/>
      <c r="I11" s="106">
        <v>3.7499999999999999E-2</v>
      </c>
      <c r="J11" s="105"/>
      <c r="K11" s="108">
        <f t="shared" si="0"/>
        <v>2.6041666666666713E-3</v>
      </c>
      <c r="L11" s="105"/>
      <c r="M11" s="109">
        <f t="shared" si="1"/>
        <v>6.9979166666666828</v>
      </c>
      <c r="N11" s="110">
        <f t="shared" si="2"/>
        <v>69.979166666666828</v>
      </c>
      <c r="O11" s="110">
        <f t="shared" si="3"/>
        <v>50</v>
      </c>
      <c r="P11" s="159"/>
      <c r="Q11" s="58"/>
      <c r="R11" s="146">
        <f>COUNTIF(Table!E:E,S11)</f>
        <v>1</v>
      </c>
      <c r="S11" s="117" t="s">
        <v>63</v>
      </c>
      <c r="T11" s="105"/>
      <c r="U11" s="106">
        <v>1.8680555555555554E-2</v>
      </c>
      <c r="V11" s="105"/>
      <c r="W11" s="106">
        <v>1.9618055555555555E-2</v>
      </c>
      <c r="X11" s="105"/>
      <c r="Y11" s="233">
        <v>1.7291666666666667E-2</v>
      </c>
      <c r="Z11" s="105"/>
      <c r="AA11" s="108">
        <f t="shared" si="4"/>
        <v>2.3263888888888883E-3</v>
      </c>
      <c r="AB11" s="105"/>
      <c r="AC11" s="109">
        <f t="shared" si="5"/>
        <v>13.510542168674689</v>
      </c>
      <c r="AD11" s="110">
        <f t="shared" si="6"/>
        <v>135.10542168674689</v>
      </c>
      <c r="AE11" s="110">
        <f t="shared" si="7"/>
        <v>50</v>
      </c>
      <c r="AF11" s="159"/>
      <c r="AG11" s="58"/>
      <c r="AH11" s="146">
        <f>COUNTIF(Table!E:E,AI11)</f>
        <v>1</v>
      </c>
      <c r="AI11" s="102" t="s">
        <v>33</v>
      </c>
      <c r="AJ11" s="105"/>
      <c r="AK11" s="106">
        <v>1.9444444444444445E-2</v>
      </c>
      <c r="AL11" s="105"/>
      <c r="AM11" s="116">
        <v>2.0416666666666666E-2</v>
      </c>
      <c r="AN11" s="105"/>
      <c r="AO11" s="234">
        <v>1.9791666666666666E-2</v>
      </c>
      <c r="AP11" s="105"/>
      <c r="AQ11" s="108">
        <f t="shared" si="9"/>
        <v>6.2500000000000056E-4</v>
      </c>
      <c r="AR11" s="105"/>
      <c r="AS11" s="109">
        <f t="shared" si="10"/>
        <v>3.2094736842105362</v>
      </c>
      <c r="AT11" s="110">
        <f t="shared" si="11"/>
        <v>32.094736842105362</v>
      </c>
      <c r="AU11" s="110">
        <f t="shared" si="12"/>
        <v>32</v>
      </c>
      <c r="AV11" s="148"/>
      <c r="AW11" s="58"/>
      <c r="AX11" s="146">
        <f>COUNTIF(Table!E:E,AY11)</f>
        <v>1</v>
      </c>
      <c r="AY11" s="102" t="s">
        <v>115</v>
      </c>
      <c r="AZ11" s="105"/>
      <c r="BA11" s="106">
        <v>2.5763888888888892E-2</v>
      </c>
      <c r="BB11" s="105"/>
      <c r="BC11" s="116">
        <v>2.704861111111111E-2</v>
      </c>
      <c r="BD11" s="105"/>
      <c r="BE11" s="234">
        <v>2.5520833333333336E-2</v>
      </c>
      <c r="BF11" s="105"/>
      <c r="BG11" s="108">
        <f t="shared" si="13"/>
        <v>1.5277777777777737E-3</v>
      </c>
      <c r="BH11" s="105"/>
      <c r="BI11" s="109">
        <f t="shared" si="14"/>
        <v>6.0393877551020125</v>
      </c>
      <c r="BJ11" s="110">
        <f t="shared" si="15"/>
        <v>60.393877551020125</v>
      </c>
      <c r="BK11" s="110">
        <f t="shared" si="16"/>
        <v>50</v>
      </c>
      <c r="BL11" s="147"/>
      <c r="BM11" s="137"/>
      <c r="BN11" s="122">
        <f>COUNTIF(Table!E:E,BO11)</f>
        <v>0</v>
      </c>
      <c r="BO11" s="63"/>
      <c r="BP11" s="68"/>
      <c r="BQ11" s="97"/>
      <c r="BR11" s="68"/>
      <c r="BS11" s="66"/>
      <c r="BT11" s="68"/>
      <c r="BU11" s="67"/>
      <c r="BV11" s="68"/>
      <c r="BW11" s="64"/>
      <c r="BX11" s="65"/>
      <c r="BY11" s="65"/>
      <c r="BZ11" s="71"/>
      <c r="CA11" s="69"/>
      <c r="CB11" s="70">
        <f>COUNTIF(Table!E:E,CC11)</f>
        <v>0</v>
      </c>
      <c r="CC11" s="63"/>
      <c r="CD11" s="68"/>
      <c r="CE11" s="66"/>
      <c r="CF11" s="68"/>
      <c r="CG11" s="66"/>
      <c r="CH11" s="68"/>
      <c r="CI11" s="67" t="str">
        <f t="shared" si="21"/>
        <v/>
      </c>
      <c r="CJ11" s="68"/>
      <c r="CK11" s="64" t="e">
        <f t="shared" si="18"/>
        <v>#DIV/0!</v>
      </c>
      <c r="CL11" s="65" t="e">
        <f t="shared" si="19"/>
        <v>#DIV/0!</v>
      </c>
      <c r="CM11" s="65" t="str">
        <f t="shared" si="20"/>
        <v/>
      </c>
      <c r="CN11" s="41"/>
      <c r="CO11" s="23"/>
    </row>
    <row r="12" spans="1:94" ht="15.75" x14ac:dyDescent="0.25">
      <c r="A12" s="58"/>
      <c r="B12" s="146">
        <f>COUNTIF(Table!E:E,C12)</f>
        <v>1</v>
      </c>
      <c r="C12" s="102" t="s">
        <v>33</v>
      </c>
      <c r="D12" s="105"/>
      <c r="E12" s="106">
        <v>3.9409722222222221E-2</v>
      </c>
      <c r="F12" s="105"/>
      <c r="G12" s="107">
        <v>4.1377314814814818E-2</v>
      </c>
      <c r="H12" s="105"/>
      <c r="I12" s="106">
        <v>4.0057870370370369E-2</v>
      </c>
      <c r="J12" s="105"/>
      <c r="K12" s="108">
        <f t="shared" si="0"/>
        <v>1.3194444444444495E-3</v>
      </c>
      <c r="L12" s="105"/>
      <c r="M12" s="109">
        <f t="shared" si="1"/>
        <v>3.3454926321872449</v>
      </c>
      <c r="N12" s="110">
        <f t="shared" si="2"/>
        <v>33.454926321872449</v>
      </c>
      <c r="O12" s="110">
        <f t="shared" si="3"/>
        <v>33</v>
      </c>
      <c r="P12" s="159"/>
      <c r="Q12" s="58"/>
      <c r="R12" s="146">
        <f>COUNTIF(Table!E:E,S12)</f>
        <v>1</v>
      </c>
      <c r="S12" s="102" t="s">
        <v>142</v>
      </c>
      <c r="T12" s="105"/>
      <c r="U12" s="106">
        <v>1.8379629629629628E-2</v>
      </c>
      <c r="V12" s="105"/>
      <c r="W12" s="106">
        <v>1.9293981481481485E-2</v>
      </c>
      <c r="X12" s="105"/>
      <c r="Y12" s="233">
        <v>1.8067129629629631E-2</v>
      </c>
      <c r="Z12" s="105"/>
      <c r="AA12" s="108">
        <f t="shared" si="4"/>
        <v>1.226851851851854E-3</v>
      </c>
      <c r="AB12" s="105"/>
      <c r="AC12" s="109">
        <f t="shared" si="5"/>
        <v>6.8439141575912856</v>
      </c>
      <c r="AD12" s="110">
        <f t="shared" si="6"/>
        <v>68.439141575912856</v>
      </c>
      <c r="AE12" s="110">
        <f t="shared" si="7"/>
        <v>50</v>
      </c>
      <c r="AF12" s="159"/>
      <c r="AG12" s="58"/>
      <c r="AH12" s="146">
        <f>COUNTIF(Table!E:E,AI12)</f>
        <v>1</v>
      </c>
      <c r="AI12" s="102" t="s">
        <v>85</v>
      </c>
      <c r="AJ12" s="105"/>
      <c r="AK12" s="106">
        <v>1.6203703703703703E-2</v>
      </c>
      <c r="AL12" s="105"/>
      <c r="AM12" s="116">
        <v>1.7013888888888887E-2</v>
      </c>
      <c r="AN12" s="105"/>
      <c r="AO12" s="234">
        <v>1.6145833333333335E-2</v>
      </c>
      <c r="AP12" s="105"/>
      <c r="AQ12" s="108">
        <f t="shared" si="9"/>
        <v>8.6805555555555247E-4</v>
      </c>
      <c r="AR12" s="105"/>
      <c r="AS12" s="109">
        <f t="shared" si="10"/>
        <v>5.4290322580644812</v>
      </c>
      <c r="AT12" s="110">
        <f t="shared" si="11"/>
        <v>54.290322580644812</v>
      </c>
      <c r="AU12" s="110">
        <f t="shared" si="12"/>
        <v>50</v>
      </c>
      <c r="AV12" s="148"/>
      <c r="AW12" s="58"/>
      <c r="AX12" s="146">
        <f>COUNTIF(Table!E:E,AY12)</f>
        <v>1</v>
      </c>
      <c r="AY12" s="102" t="s">
        <v>32</v>
      </c>
      <c r="AZ12" s="105"/>
      <c r="BA12" s="106">
        <v>2.162037037037037E-2</v>
      </c>
      <c r="BB12" s="105"/>
      <c r="BC12" s="116">
        <v>2.269675925925926E-2</v>
      </c>
      <c r="BD12" s="105"/>
      <c r="BE12" s="234">
        <v>2.0625000000000001E-2</v>
      </c>
      <c r="BF12" s="105"/>
      <c r="BG12" s="108">
        <f t="shared" si="13"/>
        <v>2.0717592592592593E-3</v>
      </c>
      <c r="BH12" s="105"/>
      <c r="BI12" s="109">
        <f t="shared" si="14"/>
        <v>10.099915824915826</v>
      </c>
      <c r="BJ12" s="110">
        <f t="shared" si="15"/>
        <v>100.99915824915826</v>
      </c>
      <c r="BK12" s="110">
        <f t="shared" si="16"/>
        <v>50</v>
      </c>
      <c r="BL12" s="147"/>
      <c r="BM12" s="137"/>
      <c r="BN12" s="122">
        <f>COUNTIF(Table!E:E,BO12)</f>
        <v>0</v>
      </c>
      <c r="BO12" s="24"/>
      <c r="BP12" s="68"/>
      <c r="BQ12" s="97"/>
      <c r="BR12" s="68"/>
      <c r="BS12" s="66"/>
      <c r="BT12" s="68"/>
      <c r="BU12" s="67"/>
      <c r="BV12" s="68"/>
      <c r="BW12" s="64"/>
      <c r="BX12" s="65"/>
      <c r="BY12" s="65"/>
      <c r="BZ12" s="71"/>
      <c r="CA12" s="69"/>
      <c r="CB12" s="70">
        <f>COUNTIF(Table!E:E,CC12)</f>
        <v>0</v>
      </c>
      <c r="CC12" s="63"/>
      <c r="CD12" s="68"/>
      <c r="CE12" s="66"/>
      <c r="CF12" s="68"/>
      <c r="CG12" s="66"/>
      <c r="CH12" s="68"/>
      <c r="CI12" s="67" t="str">
        <f t="shared" si="21"/>
        <v/>
      </c>
      <c r="CJ12" s="68"/>
      <c r="CK12" s="64" t="e">
        <f t="shared" si="18"/>
        <v>#DIV/0!</v>
      </c>
      <c r="CL12" s="65" t="e">
        <f t="shared" si="19"/>
        <v>#DIV/0!</v>
      </c>
      <c r="CM12" s="65" t="str">
        <f t="shared" si="20"/>
        <v/>
      </c>
      <c r="CN12" s="41"/>
      <c r="CO12" s="23"/>
    </row>
    <row r="13" spans="1:94" x14ac:dyDescent="0.25">
      <c r="A13" s="58"/>
      <c r="B13" s="146">
        <f>COUNTIF(Table!E:E,C13)</f>
        <v>1</v>
      </c>
      <c r="C13" s="102" t="s">
        <v>85</v>
      </c>
      <c r="D13" s="105"/>
      <c r="E13" s="106">
        <v>3.5243055555555555E-2</v>
      </c>
      <c r="F13" s="105"/>
      <c r="G13" s="107">
        <v>3.7002314814814814E-2</v>
      </c>
      <c r="H13" s="105"/>
      <c r="I13" s="106">
        <v>3.4050925925925922E-2</v>
      </c>
      <c r="J13" s="105"/>
      <c r="K13" s="108">
        <f t="shared" si="0"/>
        <v>2.9513888888888923E-3</v>
      </c>
      <c r="L13" s="105"/>
      <c r="M13" s="109">
        <f t="shared" si="1"/>
        <v>8.7219068660775037</v>
      </c>
      <c r="N13" s="110">
        <f t="shared" si="2"/>
        <v>87.219068660775037</v>
      </c>
      <c r="O13" s="110">
        <f t="shared" si="3"/>
        <v>50</v>
      </c>
      <c r="P13" s="159"/>
      <c r="Q13" s="58"/>
      <c r="R13" s="146">
        <f>COUNTIF(Table!E:E,S13)</f>
        <v>1</v>
      </c>
      <c r="S13" s="117" t="s">
        <v>85</v>
      </c>
      <c r="T13" s="105"/>
      <c r="U13" s="106">
        <v>1.6331018518518519E-2</v>
      </c>
      <c r="V13" s="105"/>
      <c r="W13" s="106">
        <v>1.7152777777777777E-2</v>
      </c>
      <c r="X13" s="105"/>
      <c r="Y13" s="233">
        <v>1.6053240740740739E-2</v>
      </c>
      <c r="Z13" s="105"/>
      <c r="AA13" s="108">
        <f t="shared" si="4"/>
        <v>1.0995370370370378E-3</v>
      </c>
      <c r="AB13" s="105"/>
      <c r="AC13" s="109">
        <f t="shared" si="5"/>
        <v>6.9027397260274057</v>
      </c>
      <c r="AD13" s="110">
        <f t="shared" si="6"/>
        <v>69.027397260274057</v>
      </c>
      <c r="AE13" s="110">
        <f t="shared" si="7"/>
        <v>50</v>
      </c>
      <c r="AF13" s="159"/>
      <c r="AG13" s="58"/>
      <c r="AH13" s="146">
        <f>COUNTIF(Table!E:E,AI13)</f>
        <v>1</v>
      </c>
      <c r="AI13" s="102" t="s">
        <v>88</v>
      </c>
      <c r="AJ13" s="105"/>
      <c r="AK13" s="106">
        <v>1.8287037037037036E-2</v>
      </c>
      <c r="AL13" s="105"/>
      <c r="AM13" s="116">
        <v>1.9201388888888889E-2</v>
      </c>
      <c r="AN13" s="105"/>
      <c r="AO13" s="234">
        <v>1.7766203703703704E-2</v>
      </c>
      <c r="AP13" s="105"/>
      <c r="AQ13" s="108">
        <f t="shared" si="9"/>
        <v>1.4351851851851852E-3</v>
      </c>
      <c r="AR13" s="105"/>
      <c r="AS13" s="109">
        <f t="shared" si="10"/>
        <v>8.1322149837133537</v>
      </c>
      <c r="AT13" s="110">
        <f t="shared" si="11"/>
        <v>81.322149837133537</v>
      </c>
      <c r="AU13" s="110">
        <f t="shared" si="12"/>
        <v>50</v>
      </c>
      <c r="AV13" s="148"/>
      <c r="AW13" s="58"/>
      <c r="AX13" s="146">
        <f>COUNTIF(Table!E:E,AY13)</f>
        <v>1</v>
      </c>
      <c r="AY13" s="102" t="s">
        <v>61</v>
      </c>
      <c r="AZ13" s="105"/>
      <c r="BA13" s="106">
        <v>2.6666666666666668E-2</v>
      </c>
      <c r="BB13" s="105"/>
      <c r="BC13" s="116">
        <v>2.7997685185185184E-2</v>
      </c>
      <c r="BD13" s="105"/>
      <c r="BE13" s="234">
        <v>2.6388888888888889E-2</v>
      </c>
      <c r="BF13" s="105"/>
      <c r="BG13" s="108">
        <f t="shared" si="13"/>
        <v>1.6087962962962957E-3</v>
      </c>
      <c r="BH13" s="105"/>
      <c r="BI13" s="109">
        <f t="shared" si="14"/>
        <v>6.1495394736842002</v>
      </c>
      <c r="BJ13" s="110">
        <f t="shared" si="15"/>
        <v>61.495394736842002</v>
      </c>
      <c r="BK13" s="110">
        <f t="shared" si="16"/>
        <v>50</v>
      </c>
      <c r="BL13" s="147"/>
      <c r="BM13" s="137"/>
      <c r="BN13" s="122">
        <f>COUNTIF(Table!E:E,BO13)</f>
        <v>0</v>
      </c>
      <c r="BO13" s="63"/>
      <c r="BP13" s="68"/>
      <c r="BQ13" s="97"/>
      <c r="BR13" s="68"/>
      <c r="BS13" s="66"/>
      <c r="BT13" s="68"/>
      <c r="BU13" s="67"/>
      <c r="BV13" s="68"/>
      <c r="BW13" s="64"/>
      <c r="BX13" s="65"/>
      <c r="BY13" s="65"/>
      <c r="BZ13" s="71"/>
      <c r="CA13" s="69"/>
      <c r="CB13" s="70">
        <f>COUNTIF(Table!E:E,CC13)</f>
        <v>0</v>
      </c>
      <c r="CC13" s="63"/>
      <c r="CD13" s="68"/>
      <c r="CE13" s="66"/>
      <c r="CF13" s="68"/>
      <c r="CG13" s="66"/>
      <c r="CH13" s="68"/>
      <c r="CI13" s="67" t="str">
        <f t="shared" si="21"/>
        <v/>
      </c>
      <c r="CJ13" s="68"/>
      <c r="CK13" s="64" t="e">
        <f t="shared" si="18"/>
        <v>#DIV/0!</v>
      </c>
      <c r="CL13" s="65" t="e">
        <f t="shared" si="19"/>
        <v>#DIV/0!</v>
      </c>
      <c r="CM13" s="65" t="str">
        <f t="shared" si="20"/>
        <v/>
      </c>
      <c r="CN13" s="41"/>
      <c r="CO13" s="23"/>
    </row>
    <row r="14" spans="1:94" x14ac:dyDescent="0.25">
      <c r="A14" s="58"/>
      <c r="B14" s="146">
        <f>COUNTIF(Table!E:E,C14)</f>
        <v>1</v>
      </c>
      <c r="C14" s="102" t="s">
        <v>88</v>
      </c>
      <c r="D14" s="105"/>
      <c r="E14" s="106">
        <v>3.7499999999999999E-2</v>
      </c>
      <c r="F14" s="105"/>
      <c r="G14" s="107">
        <v>3.9375E-2</v>
      </c>
      <c r="H14" s="105"/>
      <c r="I14" s="106">
        <v>3.8067129629629631E-2</v>
      </c>
      <c r="J14" s="105"/>
      <c r="K14" s="108">
        <f t="shared" si="0"/>
        <v>1.307870370370369E-3</v>
      </c>
      <c r="L14" s="105"/>
      <c r="M14" s="109">
        <f t="shared" si="1"/>
        <v>3.4874125874125923</v>
      </c>
      <c r="N14" s="110">
        <f t="shared" si="2"/>
        <v>34.874125874125923</v>
      </c>
      <c r="O14" s="110">
        <f t="shared" si="3"/>
        <v>35</v>
      </c>
      <c r="P14" s="159"/>
      <c r="Q14" s="58"/>
      <c r="R14" s="146">
        <f>COUNTIF(Table!E:E,S14)</f>
        <v>1</v>
      </c>
      <c r="S14" s="117" t="s">
        <v>88</v>
      </c>
      <c r="T14" s="105"/>
      <c r="U14" s="106">
        <v>1.8252314814814815E-2</v>
      </c>
      <c r="V14" s="105"/>
      <c r="W14" s="106">
        <v>1.9166666666666669E-2</v>
      </c>
      <c r="X14" s="105"/>
      <c r="Y14" s="233">
        <v>1.923611111111111E-2</v>
      </c>
      <c r="Z14" s="105"/>
      <c r="AA14" s="108" t="str">
        <f t="shared" si="4"/>
        <v/>
      </c>
      <c r="AB14" s="105"/>
      <c r="AC14" s="109">
        <f t="shared" si="5"/>
        <v>-0.31119133574006241</v>
      </c>
      <c r="AD14" s="110">
        <f t="shared" si="6"/>
        <v>-3.1119133574006241</v>
      </c>
      <c r="AE14" s="110">
        <f t="shared" si="7"/>
        <v>3</v>
      </c>
      <c r="AF14" s="159"/>
      <c r="AG14" s="58"/>
      <c r="AH14" s="146">
        <f>COUNTIF(Table!E:E,AI14)</f>
        <v>1</v>
      </c>
      <c r="AI14" s="102" t="s">
        <v>114</v>
      </c>
      <c r="AJ14" s="105"/>
      <c r="AK14" s="106">
        <v>1.5509259259259257E-2</v>
      </c>
      <c r="AL14" s="105"/>
      <c r="AM14" s="116">
        <v>1.6284722222222221E-2</v>
      </c>
      <c r="AN14" s="105"/>
      <c r="AO14" s="234">
        <v>1.5416666666666667E-2</v>
      </c>
      <c r="AP14" s="105"/>
      <c r="AQ14" s="108">
        <f t="shared" si="9"/>
        <v>8.6805555555555421E-4</v>
      </c>
      <c r="AR14" s="105"/>
      <c r="AS14" s="109">
        <f t="shared" si="10"/>
        <v>5.6834459459459339</v>
      </c>
      <c r="AT14" s="110">
        <f t="shared" si="11"/>
        <v>56.834459459459339</v>
      </c>
      <c r="AU14" s="110">
        <f t="shared" si="12"/>
        <v>50</v>
      </c>
      <c r="AV14" s="148"/>
      <c r="AW14" s="58"/>
      <c r="AX14" s="146">
        <f>COUNTIF(Table!E:E,AY14)</f>
        <v>1</v>
      </c>
      <c r="AY14" s="102" t="s">
        <v>33</v>
      </c>
      <c r="AZ14" s="105"/>
      <c r="BA14" s="106">
        <v>3.184027777777778E-2</v>
      </c>
      <c r="BB14" s="105"/>
      <c r="BC14" s="116">
        <v>3.3437500000000002E-2</v>
      </c>
      <c r="BD14" s="105"/>
      <c r="BE14" s="234">
        <v>3.2129629629629626E-2</v>
      </c>
      <c r="BF14" s="105"/>
      <c r="BG14" s="108">
        <f t="shared" si="13"/>
        <v>1.3078703703703759E-3</v>
      </c>
      <c r="BH14" s="105"/>
      <c r="BI14" s="109">
        <f t="shared" si="14"/>
        <v>4.1226404899135503</v>
      </c>
      <c r="BJ14" s="110">
        <f t="shared" si="15"/>
        <v>41.226404899135503</v>
      </c>
      <c r="BK14" s="110">
        <f t="shared" si="16"/>
        <v>41</v>
      </c>
      <c r="BL14" s="147"/>
      <c r="BM14" s="137"/>
      <c r="BN14" s="122">
        <f>COUNTIF(Table!E:E,BO14)</f>
        <v>0</v>
      </c>
      <c r="BO14" s="63"/>
      <c r="BP14" s="68"/>
      <c r="BQ14" s="97"/>
      <c r="BR14" s="68"/>
      <c r="BS14" s="66"/>
      <c r="BT14" s="68"/>
      <c r="BU14" s="67"/>
      <c r="BV14" s="68"/>
      <c r="BW14" s="64"/>
      <c r="BX14" s="65"/>
      <c r="BY14" s="65"/>
      <c r="BZ14" s="71"/>
      <c r="CA14" s="69"/>
      <c r="CB14" s="70">
        <f>COUNTIF(Table!E:E,CC14)</f>
        <v>0</v>
      </c>
      <c r="CC14" s="63"/>
      <c r="CD14" s="68"/>
      <c r="CE14" s="66"/>
      <c r="CF14" s="68"/>
      <c r="CG14" s="66"/>
      <c r="CH14" s="68"/>
      <c r="CI14" s="67" t="str">
        <f t="shared" si="21"/>
        <v/>
      </c>
      <c r="CJ14" s="68"/>
      <c r="CK14" s="64" t="e">
        <f t="shared" si="18"/>
        <v>#DIV/0!</v>
      </c>
      <c r="CL14" s="65" t="e">
        <f t="shared" si="19"/>
        <v>#DIV/0!</v>
      </c>
      <c r="CM14" s="65" t="str">
        <f t="shared" si="20"/>
        <v/>
      </c>
      <c r="CN14" s="41"/>
      <c r="CO14" s="23"/>
    </row>
    <row r="15" spans="1:94" x14ac:dyDescent="0.25">
      <c r="A15" s="58"/>
      <c r="B15" s="146">
        <f>COUNTIF(Table!E:E,C15)</f>
        <v>1</v>
      </c>
      <c r="C15" s="102" t="s">
        <v>114</v>
      </c>
      <c r="D15" s="105"/>
      <c r="E15" s="106">
        <v>3.2986111111111112E-2</v>
      </c>
      <c r="F15" s="105"/>
      <c r="G15" s="107">
        <v>3.4641203703703702E-2</v>
      </c>
      <c r="H15" s="105"/>
      <c r="I15" s="106">
        <v>3.2812500000000001E-2</v>
      </c>
      <c r="J15" s="105"/>
      <c r="K15" s="108">
        <f t="shared" si="0"/>
        <v>1.8287037037037004E-3</v>
      </c>
      <c r="L15" s="105"/>
      <c r="M15" s="109">
        <f t="shared" si="1"/>
        <v>5.6259788359788274</v>
      </c>
      <c r="N15" s="110">
        <f t="shared" si="2"/>
        <v>56.259788359788274</v>
      </c>
      <c r="O15" s="110">
        <f t="shared" si="3"/>
        <v>50</v>
      </c>
      <c r="P15" s="159"/>
      <c r="Q15" s="58"/>
      <c r="R15" s="146">
        <f>COUNTIF(Table!E:E,S15)</f>
        <v>1</v>
      </c>
      <c r="S15" s="117" t="s">
        <v>114</v>
      </c>
      <c r="T15" s="105"/>
      <c r="U15" s="106">
        <v>1.5625E-2</v>
      </c>
      <c r="V15" s="105"/>
      <c r="W15" s="106">
        <v>1.6400462962962964E-2</v>
      </c>
      <c r="X15" s="105"/>
      <c r="Y15" s="233">
        <v>1.5416666666666667E-2</v>
      </c>
      <c r="Z15" s="105"/>
      <c r="AA15" s="108">
        <f t="shared" si="4"/>
        <v>9.8379629629629685E-4</v>
      </c>
      <c r="AB15" s="105"/>
      <c r="AC15" s="109">
        <f t="shared" si="5"/>
        <v>6.434572072072072</v>
      </c>
      <c r="AD15" s="110">
        <f t="shared" si="6"/>
        <v>64.34572072072072</v>
      </c>
      <c r="AE15" s="110">
        <f t="shared" si="7"/>
        <v>50</v>
      </c>
      <c r="AF15" s="159"/>
      <c r="AG15" s="58"/>
      <c r="AH15" s="146">
        <f>COUNTIF(Table!E:E,AI15)</f>
        <v>1</v>
      </c>
      <c r="AI15" s="102" t="s">
        <v>67</v>
      </c>
      <c r="AJ15" s="105"/>
      <c r="AK15" s="106">
        <v>1.7824074074074076E-2</v>
      </c>
      <c r="AL15" s="105"/>
      <c r="AM15" s="116">
        <v>1.8715277777777779E-2</v>
      </c>
      <c r="AN15" s="105"/>
      <c r="AO15" s="234">
        <v>1.622685185185185E-2</v>
      </c>
      <c r="AP15" s="105"/>
      <c r="AQ15" s="108">
        <f t="shared" si="9"/>
        <v>2.4884259259259287E-3</v>
      </c>
      <c r="AR15" s="105"/>
      <c r="AS15" s="109">
        <f t="shared" si="10"/>
        <v>15.392902995720419</v>
      </c>
      <c r="AT15" s="110">
        <f t="shared" si="11"/>
        <v>153.92902995720419</v>
      </c>
      <c r="AU15" s="110">
        <f t="shared" si="12"/>
        <v>50</v>
      </c>
      <c r="AV15" s="148"/>
      <c r="AW15" s="58"/>
      <c r="AX15" s="146">
        <f>COUNTIF(Table!E:E,AY15)</f>
        <v>1</v>
      </c>
      <c r="AY15" s="102" t="s">
        <v>85</v>
      </c>
      <c r="AZ15" s="105"/>
      <c r="BA15" s="106">
        <v>2.7060185185185187E-2</v>
      </c>
      <c r="BB15" s="105"/>
      <c r="BC15" s="116">
        <v>2.8414351851851847E-2</v>
      </c>
      <c r="BD15" s="105"/>
      <c r="BE15" s="234">
        <v>2.6724537037037036E-2</v>
      </c>
      <c r="BF15" s="105"/>
      <c r="BG15" s="108">
        <f t="shared" si="13"/>
        <v>1.6898148148148107E-3</v>
      </c>
      <c r="BH15" s="105"/>
      <c r="BI15" s="109">
        <f t="shared" si="14"/>
        <v>6.3762451277609244</v>
      </c>
      <c r="BJ15" s="110">
        <f t="shared" si="15"/>
        <v>63.762451277609244</v>
      </c>
      <c r="BK15" s="110">
        <f t="shared" si="16"/>
        <v>50</v>
      </c>
      <c r="BL15" s="147"/>
      <c r="BM15" s="137"/>
      <c r="BN15" s="122">
        <f>COUNTIF(Table!E:E,BO15)</f>
        <v>0</v>
      </c>
      <c r="BO15" s="63"/>
      <c r="BP15" s="68"/>
      <c r="BQ15" s="97"/>
      <c r="BR15" s="68"/>
      <c r="BS15" s="66"/>
      <c r="BT15" s="68"/>
      <c r="BU15" s="67"/>
      <c r="BV15" s="68"/>
      <c r="BW15" s="64"/>
      <c r="BX15" s="65"/>
      <c r="BY15" s="65"/>
      <c r="BZ15" s="71"/>
      <c r="CA15" s="69"/>
      <c r="CB15" s="70">
        <f>COUNTIF(Table!E:E,CC15)</f>
        <v>0</v>
      </c>
      <c r="CC15" s="63"/>
      <c r="CD15" s="68"/>
      <c r="CE15" s="66"/>
      <c r="CF15" s="68"/>
      <c r="CG15" s="66"/>
      <c r="CH15" s="68"/>
      <c r="CI15" s="67" t="str">
        <f t="shared" si="21"/>
        <v/>
      </c>
      <c r="CJ15" s="68"/>
      <c r="CK15" s="64" t="e">
        <f t="shared" si="18"/>
        <v>#DIV/0!</v>
      </c>
      <c r="CL15" s="65" t="e">
        <f t="shared" si="19"/>
        <v>#DIV/0!</v>
      </c>
      <c r="CM15" s="65" t="str">
        <f t="shared" si="20"/>
        <v/>
      </c>
      <c r="CN15" s="41"/>
      <c r="CO15" s="23"/>
    </row>
    <row r="16" spans="1:94" x14ac:dyDescent="0.25">
      <c r="A16" s="58"/>
      <c r="B16" s="146">
        <f>COUNTIF(Table!E:E,C16)</f>
        <v>1</v>
      </c>
      <c r="C16" s="102" t="s">
        <v>84</v>
      </c>
      <c r="D16" s="105"/>
      <c r="E16" s="106">
        <v>3.0555555555555555E-2</v>
      </c>
      <c r="F16" s="105"/>
      <c r="G16" s="107">
        <v>3.2083333333333332E-2</v>
      </c>
      <c r="H16" s="105"/>
      <c r="I16" s="106">
        <v>2.8946759259259255E-2</v>
      </c>
      <c r="J16" s="105"/>
      <c r="K16" s="108">
        <f t="shared" si="0"/>
        <v>3.1365740740740763E-3</v>
      </c>
      <c r="L16" s="105"/>
      <c r="M16" s="109">
        <f t="shared" si="1"/>
        <v>10.891083566573386</v>
      </c>
      <c r="N16" s="110">
        <f t="shared" si="2"/>
        <v>108.91083566573386</v>
      </c>
      <c r="O16" s="110">
        <f t="shared" si="3"/>
        <v>50</v>
      </c>
      <c r="P16" s="159"/>
      <c r="Q16" s="58"/>
      <c r="R16" s="146">
        <f>COUNTIF(Table!E:E,S16)</f>
        <v>1</v>
      </c>
      <c r="S16" s="117" t="s">
        <v>84</v>
      </c>
      <c r="T16" s="105"/>
      <c r="U16" s="106">
        <v>1.4236111111111111E-2</v>
      </c>
      <c r="V16" s="105"/>
      <c r="W16" s="106">
        <v>1.494212962962963E-2</v>
      </c>
      <c r="X16" s="105"/>
      <c r="Y16" s="233">
        <v>1.3784722222222224E-2</v>
      </c>
      <c r="Z16" s="105"/>
      <c r="AA16" s="108">
        <f t="shared" si="4"/>
        <v>1.1574074074074056E-3</v>
      </c>
      <c r="AB16" s="105"/>
      <c r="AC16" s="109">
        <f t="shared" si="5"/>
        <v>8.4505037783375201</v>
      </c>
      <c r="AD16" s="110">
        <f t="shared" si="6"/>
        <v>84.505037783375201</v>
      </c>
      <c r="AE16" s="110">
        <f t="shared" si="7"/>
        <v>50</v>
      </c>
      <c r="AF16" s="159"/>
      <c r="AG16" s="58"/>
      <c r="AH16" s="146">
        <f>COUNTIF(Table!E:E,AI16)</f>
        <v>1</v>
      </c>
      <c r="AI16" s="102" t="s">
        <v>113</v>
      </c>
      <c r="AJ16" s="105"/>
      <c r="AK16" s="106">
        <v>1.5046296296296295E-2</v>
      </c>
      <c r="AL16" s="105"/>
      <c r="AM16" s="116">
        <v>1.579861111111111E-2</v>
      </c>
      <c r="AN16" s="105"/>
      <c r="AO16" s="234">
        <v>1.480324074074074E-2</v>
      </c>
      <c r="AP16" s="105"/>
      <c r="AQ16" s="108">
        <f t="shared" si="9"/>
        <v>9.9537037037037042E-4</v>
      </c>
      <c r="AR16" s="105"/>
      <c r="AS16" s="109">
        <f t="shared" si="10"/>
        <v>6.7773651290070376</v>
      </c>
      <c r="AT16" s="110">
        <f t="shared" si="11"/>
        <v>67.773651290070376</v>
      </c>
      <c r="AU16" s="110">
        <f t="shared" si="12"/>
        <v>50</v>
      </c>
      <c r="AV16" s="148"/>
      <c r="AW16" s="58"/>
      <c r="AX16" s="146">
        <f>COUNTIF(Table!E:E,AY16)</f>
        <v>1</v>
      </c>
      <c r="AY16" s="102" t="s">
        <v>88</v>
      </c>
      <c r="AZ16" s="105"/>
      <c r="BA16" s="106">
        <v>3.0023148148148149E-2</v>
      </c>
      <c r="BB16" s="105"/>
      <c r="BC16" s="116">
        <v>3.1527777777777773E-2</v>
      </c>
      <c r="BD16" s="105"/>
      <c r="BE16" s="234">
        <v>2.9305555555555557E-2</v>
      </c>
      <c r="BF16" s="105"/>
      <c r="BG16" s="108">
        <f t="shared" si="13"/>
        <v>2.2222222222222157E-3</v>
      </c>
      <c r="BH16" s="105"/>
      <c r="BI16" s="109">
        <f t="shared" si="14"/>
        <v>7.6367298578198728</v>
      </c>
      <c r="BJ16" s="110">
        <f t="shared" si="15"/>
        <v>76.367298578198728</v>
      </c>
      <c r="BK16" s="110">
        <f t="shared" si="16"/>
        <v>50</v>
      </c>
      <c r="BL16" s="147"/>
      <c r="BM16" s="137"/>
      <c r="BN16" s="122">
        <f>COUNTIF(Table!E:E,BO16)</f>
        <v>0</v>
      </c>
      <c r="BO16" s="63"/>
      <c r="BP16" s="68"/>
      <c r="BQ16" s="97"/>
      <c r="BR16" s="68"/>
      <c r="BS16" s="66"/>
      <c r="BT16" s="68"/>
      <c r="BU16" s="67"/>
      <c r="BV16" s="68"/>
      <c r="BW16" s="64"/>
      <c r="BX16" s="65"/>
      <c r="BY16" s="65"/>
      <c r="BZ16" s="71"/>
      <c r="CA16" s="69"/>
      <c r="CB16" s="70">
        <f>COUNTIF(Table!E:E,CC16)</f>
        <v>0</v>
      </c>
      <c r="CC16" s="63"/>
      <c r="CD16" s="68"/>
      <c r="CE16" s="66"/>
      <c r="CF16" s="68"/>
      <c r="CG16" s="66"/>
      <c r="CH16" s="68"/>
      <c r="CI16" s="67" t="str">
        <f t="shared" si="21"/>
        <v/>
      </c>
      <c r="CJ16" s="68"/>
      <c r="CK16" s="64" t="e">
        <f t="shared" si="18"/>
        <v>#DIV/0!</v>
      </c>
      <c r="CL16" s="65" t="e">
        <f t="shared" si="19"/>
        <v>#DIV/0!</v>
      </c>
      <c r="CM16" s="65" t="str">
        <f t="shared" si="20"/>
        <v/>
      </c>
      <c r="CN16" s="41"/>
      <c r="CO16" s="23"/>
    </row>
    <row r="17" spans="1:93" x14ac:dyDescent="0.25">
      <c r="A17" s="58"/>
      <c r="B17" s="146">
        <f>COUNTIF(Table!E:E,C17)</f>
        <v>1</v>
      </c>
      <c r="C17" s="102" t="s">
        <v>70</v>
      </c>
      <c r="D17" s="105"/>
      <c r="E17" s="106">
        <v>3.1944444444444449E-2</v>
      </c>
      <c r="F17" s="105"/>
      <c r="G17" s="107">
        <v>3.3541666666666664E-2</v>
      </c>
      <c r="H17" s="105"/>
      <c r="I17" s="106">
        <v>3.2372685185185185E-2</v>
      </c>
      <c r="J17" s="105"/>
      <c r="K17" s="108">
        <f t="shared" si="0"/>
        <v>1.1689814814814792E-3</v>
      </c>
      <c r="L17" s="105"/>
      <c r="M17" s="109">
        <f t="shared" si="1"/>
        <v>3.6628173042545455</v>
      </c>
      <c r="N17" s="110">
        <f t="shared" si="2"/>
        <v>36.628173042545455</v>
      </c>
      <c r="O17" s="110">
        <f t="shared" si="3"/>
        <v>37</v>
      </c>
      <c r="P17" s="159"/>
      <c r="Q17" s="58"/>
      <c r="R17" s="146">
        <f>COUNTIF(Table!E:E,S17)</f>
        <v>1</v>
      </c>
      <c r="S17" s="117" t="s">
        <v>70</v>
      </c>
      <c r="T17" s="105"/>
      <c r="U17" s="106">
        <v>1.5972222222222224E-2</v>
      </c>
      <c r="V17" s="105"/>
      <c r="W17" s="106">
        <v>1.6770833333333332E-2</v>
      </c>
      <c r="X17" s="105"/>
      <c r="Y17" s="233">
        <v>1.5578703703703704E-2</v>
      </c>
      <c r="Z17" s="105"/>
      <c r="AA17" s="108">
        <f t="shared" si="4"/>
        <v>1.1921296296296281E-3</v>
      </c>
      <c r="AB17" s="105"/>
      <c r="AC17" s="109">
        <f t="shared" si="5"/>
        <v>7.7061292719167795</v>
      </c>
      <c r="AD17" s="110">
        <f t="shared" si="6"/>
        <v>77.061292719167795</v>
      </c>
      <c r="AE17" s="110">
        <f t="shared" si="7"/>
        <v>50</v>
      </c>
      <c r="AF17" s="159"/>
      <c r="AG17" s="58"/>
      <c r="AH17" s="146">
        <f>COUNTIF(Table!E:E,AI17)</f>
        <v>1</v>
      </c>
      <c r="AI17" s="102" t="s">
        <v>62</v>
      </c>
      <c r="AJ17" s="105"/>
      <c r="AK17" s="106">
        <v>1.6666666666666666E-2</v>
      </c>
      <c r="AL17" s="105"/>
      <c r="AM17" s="116">
        <v>1.7499999999999998E-2</v>
      </c>
      <c r="AN17" s="105"/>
      <c r="AO17" s="234">
        <v>1.6249999999999997E-2</v>
      </c>
      <c r="AP17" s="105"/>
      <c r="AQ17" s="108">
        <f t="shared" si="9"/>
        <v>1.2500000000000011E-3</v>
      </c>
      <c r="AR17" s="105"/>
      <c r="AS17" s="109">
        <f t="shared" si="10"/>
        <v>7.7461538461538595</v>
      </c>
      <c r="AT17" s="110">
        <f t="shared" si="11"/>
        <v>77.461538461538595</v>
      </c>
      <c r="AU17" s="110">
        <f t="shared" si="12"/>
        <v>50</v>
      </c>
      <c r="AV17" s="148"/>
      <c r="AW17" s="58"/>
      <c r="AX17" s="146">
        <f>COUNTIF(Table!E:E,AY17)</f>
        <v>1</v>
      </c>
      <c r="AY17" s="102" t="s">
        <v>84</v>
      </c>
      <c r="AZ17" s="105"/>
      <c r="BA17" s="106">
        <v>2.3009259259259257E-2</v>
      </c>
      <c r="BB17" s="105"/>
      <c r="BC17" s="116">
        <v>2.4155092592592589E-2</v>
      </c>
      <c r="BD17" s="105"/>
      <c r="BE17" s="234">
        <v>2.2581018518518518E-2</v>
      </c>
      <c r="BF17" s="105"/>
      <c r="BG17" s="108">
        <f t="shared" si="13"/>
        <v>1.5740740740740715E-3</v>
      </c>
      <c r="BH17" s="105"/>
      <c r="BI17" s="109">
        <f t="shared" si="14"/>
        <v>7.0242696053305735</v>
      </c>
      <c r="BJ17" s="110">
        <f t="shared" si="15"/>
        <v>70.242696053305735</v>
      </c>
      <c r="BK17" s="110">
        <f t="shared" si="16"/>
        <v>50</v>
      </c>
      <c r="BL17" s="147"/>
      <c r="BM17" s="137"/>
      <c r="BN17" s="122">
        <f>COUNTIF(Table!E:E,BO17)</f>
        <v>0</v>
      </c>
      <c r="BO17" s="63"/>
      <c r="BP17" s="68"/>
      <c r="BQ17" s="97"/>
      <c r="BR17" s="68"/>
      <c r="BS17" s="66"/>
      <c r="BT17" s="68"/>
      <c r="BU17" s="67"/>
      <c r="BV17" s="68"/>
      <c r="BW17" s="64"/>
      <c r="BX17" s="65"/>
      <c r="BY17" s="65"/>
      <c r="BZ17" s="71"/>
      <c r="CA17" s="69"/>
      <c r="CB17" s="70">
        <f>COUNTIF(Table!E:E,CC17)</f>
        <v>0</v>
      </c>
      <c r="CC17" s="63"/>
      <c r="CD17" s="68"/>
      <c r="CE17" s="66"/>
      <c r="CF17" s="68"/>
      <c r="CG17" s="66"/>
      <c r="CH17" s="68"/>
      <c r="CI17" s="67" t="str">
        <f t="shared" si="21"/>
        <v/>
      </c>
      <c r="CJ17" s="68"/>
      <c r="CK17" s="64" t="e">
        <f t="shared" si="18"/>
        <v>#DIV/0!</v>
      </c>
      <c r="CL17" s="65" t="e">
        <f t="shared" si="19"/>
        <v>#DIV/0!</v>
      </c>
      <c r="CM17" s="65" t="str">
        <f t="shared" si="20"/>
        <v/>
      </c>
      <c r="CN17" s="41"/>
      <c r="CO17" s="23"/>
    </row>
    <row r="18" spans="1:93" x14ac:dyDescent="0.25">
      <c r="A18" s="58"/>
      <c r="B18" s="146">
        <f>COUNTIF(Table!E:E,C18)</f>
        <v>1</v>
      </c>
      <c r="C18" s="102" t="s">
        <v>67</v>
      </c>
      <c r="D18" s="105"/>
      <c r="E18" s="106">
        <v>3.5243055555555555E-2</v>
      </c>
      <c r="F18" s="105"/>
      <c r="G18" s="107">
        <v>3.7002314814814814E-2</v>
      </c>
      <c r="H18" s="105"/>
      <c r="I18" s="106">
        <v>3.6782407407407409E-2</v>
      </c>
      <c r="J18" s="105"/>
      <c r="K18" s="108">
        <f t="shared" si="0"/>
        <v>2.1990740740740478E-4</v>
      </c>
      <c r="L18" s="105"/>
      <c r="M18" s="109">
        <f t="shared" si="1"/>
        <v>0.64815921963499079</v>
      </c>
      <c r="N18" s="110">
        <f t="shared" si="2"/>
        <v>6.4815921963499079</v>
      </c>
      <c r="O18" s="110">
        <f t="shared" si="3"/>
        <v>6</v>
      </c>
      <c r="P18" s="159"/>
      <c r="Q18" s="58"/>
      <c r="R18" s="146">
        <f>COUNTIF(Table!E:E,S18)</f>
        <v>1</v>
      </c>
      <c r="S18" s="117" t="s">
        <v>67</v>
      </c>
      <c r="T18" s="105"/>
      <c r="U18" s="106">
        <v>1.7638888888888888E-2</v>
      </c>
      <c r="V18" s="105"/>
      <c r="W18" s="106">
        <v>1.8518518518518521E-2</v>
      </c>
      <c r="X18" s="105"/>
      <c r="Y18" s="233">
        <v>1.8101851851851852E-2</v>
      </c>
      <c r="Z18" s="105"/>
      <c r="AA18" s="108">
        <f t="shared" si="4"/>
        <v>4.1666666666666935E-4</v>
      </c>
      <c r="AB18" s="105"/>
      <c r="AC18" s="109">
        <f t="shared" si="5"/>
        <v>2.3529411764705941</v>
      </c>
      <c r="AD18" s="110">
        <f t="shared" si="6"/>
        <v>23.529411764705941</v>
      </c>
      <c r="AE18" s="110">
        <f t="shared" si="7"/>
        <v>24</v>
      </c>
      <c r="AF18" s="159"/>
      <c r="AG18" s="58"/>
      <c r="AH18" s="146">
        <f>COUNTIF(Table!E:E,AI18)</f>
        <v>1</v>
      </c>
      <c r="AI18" s="102" t="s">
        <v>130</v>
      </c>
      <c r="AJ18" s="105"/>
      <c r="AK18" s="106">
        <v>1.7361111111111112E-2</v>
      </c>
      <c r="AL18" s="105"/>
      <c r="AM18" s="116">
        <v>1.8229166666666668E-2</v>
      </c>
      <c r="AN18" s="105"/>
      <c r="AO18" s="234">
        <v>1.7650462962962962E-2</v>
      </c>
      <c r="AP18" s="105"/>
      <c r="AQ18" s="108">
        <f t="shared" si="9"/>
        <v>5.7870370370370627E-4</v>
      </c>
      <c r="AR18" s="105"/>
      <c r="AS18" s="109">
        <f t="shared" si="10"/>
        <v>3.3303278688524784</v>
      </c>
      <c r="AT18" s="110">
        <f t="shared" si="11"/>
        <v>33.303278688524784</v>
      </c>
      <c r="AU18" s="110">
        <f t="shared" si="12"/>
        <v>33</v>
      </c>
      <c r="AV18" s="148"/>
      <c r="AW18" s="58"/>
      <c r="AX18" s="146">
        <f>COUNTIF(Table!E:E,AY18)</f>
        <v>1</v>
      </c>
      <c r="AY18" s="102" t="s">
        <v>70</v>
      </c>
      <c r="AZ18" s="105"/>
      <c r="BA18" s="106">
        <v>2.5729166666666664E-2</v>
      </c>
      <c r="BB18" s="105"/>
      <c r="BC18" s="116">
        <v>2.7013888888888889E-2</v>
      </c>
      <c r="BD18" s="105"/>
      <c r="BE18" s="234">
        <v>2.7303240740740743E-2</v>
      </c>
      <c r="BF18" s="105"/>
      <c r="BG18" s="108" t="str">
        <f t="shared" si="13"/>
        <v/>
      </c>
      <c r="BH18" s="105"/>
      <c r="BI18" s="109">
        <f t="shared" si="14"/>
        <v>-1.0103009749894056</v>
      </c>
      <c r="BJ18" s="110">
        <f t="shared" si="15"/>
        <v>-10.103009749894056</v>
      </c>
      <c r="BK18" s="110">
        <f t="shared" si="16"/>
        <v>5</v>
      </c>
      <c r="BL18" s="147"/>
      <c r="BM18" s="137"/>
      <c r="BN18" s="122">
        <f>COUNTIF(Table!E:E,BO18)</f>
        <v>0</v>
      </c>
      <c r="BO18" s="63"/>
      <c r="BP18" s="68"/>
      <c r="BQ18" s="97"/>
      <c r="BR18" s="68"/>
      <c r="BS18" s="66"/>
      <c r="BT18" s="68"/>
      <c r="BU18" s="67"/>
      <c r="BV18" s="68"/>
      <c r="BW18" s="64"/>
      <c r="BX18" s="65"/>
      <c r="BY18" s="65"/>
      <c r="BZ18" s="71"/>
      <c r="CA18" s="69"/>
      <c r="CB18" s="70">
        <f>COUNTIF(Table!E:E,CC18)</f>
        <v>0</v>
      </c>
      <c r="CC18" s="63"/>
      <c r="CD18" s="68"/>
      <c r="CE18" s="66"/>
      <c r="CF18" s="68"/>
      <c r="CG18" s="66"/>
      <c r="CH18" s="68"/>
      <c r="CI18" s="67" t="str">
        <f t="shared" si="21"/>
        <v/>
      </c>
      <c r="CJ18" s="68"/>
      <c r="CK18" s="64" t="e">
        <f t="shared" si="18"/>
        <v>#DIV/0!</v>
      </c>
      <c r="CL18" s="65" t="e">
        <f t="shared" si="19"/>
        <v>#DIV/0!</v>
      </c>
      <c r="CM18" s="65" t="str">
        <f t="shared" si="20"/>
        <v/>
      </c>
      <c r="CN18" s="41"/>
      <c r="CO18" s="23"/>
    </row>
    <row r="19" spans="1:93" x14ac:dyDescent="0.25">
      <c r="A19" s="58"/>
      <c r="B19" s="146">
        <f>COUNTIF(Table!E:E,C19)</f>
        <v>1</v>
      </c>
      <c r="C19" s="102" t="s">
        <v>113</v>
      </c>
      <c r="D19" s="105"/>
      <c r="E19" s="106">
        <v>3.0555555555555555E-2</v>
      </c>
      <c r="F19" s="105"/>
      <c r="G19" s="107">
        <v>3.2083333333333332E-2</v>
      </c>
      <c r="H19" s="105"/>
      <c r="I19" s="106">
        <v>3.1215277777777783E-2</v>
      </c>
      <c r="J19" s="105"/>
      <c r="K19" s="108">
        <f t="shared" si="0"/>
        <v>8.68055555555549E-4</v>
      </c>
      <c r="L19" s="105"/>
      <c r="M19" s="109">
        <f t="shared" si="1"/>
        <v>2.8322580645160969</v>
      </c>
      <c r="N19" s="110">
        <f t="shared" si="2"/>
        <v>28.322580645160969</v>
      </c>
      <c r="O19" s="110">
        <f t="shared" si="3"/>
        <v>28</v>
      </c>
      <c r="P19" s="159"/>
      <c r="Q19" s="58"/>
      <c r="R19" s="146">
        <f>COUNTIF(Table!E:E,S19)</f>
        <v>1</v>
      </c>
      <c r="S19" s="117" t="s">
        <v>116</v>
      </c>
      <c r="T19" s="105"/>
      <c r="U19" s="106">
        <v>1.6122685185185184E-2</v>
      </c>
      <c r="V19" s="105"/>
      <c r="W19" s="106">
        <v>1.6932870370370369E-2</v>
      </c>
      <c r="X19" s="105"/>
      <c r="Y19" s="233">
        <v>1.9861111111111111E-2</v>
      </c>
      <c r="Z19" s="105"/>
      <c r="AA19" s="108" t="str">
        <f t="shared" si="4"/>
        <v/>
      </c>
      <c r="AB19" s="105"/>
      <c r="AC19" s="109">
        <f t="shared" si="5"/>
        <v>-14.700961538461542</v>
      </c>
      <c r="AD19" s="110">
        <f t="shared" si="6"/>
        <v>-147.00961538461542</v>
      </c>
      <c r="AE19" s="110">
        <f t="shared" si="7"/>
        <v>3</v>
      </c>
      <c r="AF19" s="159"/>
      <c r="AG19" s="58"/>
      <c r="AH19" s="146">
        <f>COUNTIF(Table!E:E,AI19)</f>
        <v>1</v>
      </c>
      <c r="AI19" s="102" t="s">
        <v>37</v>
      </c>
      <c r="AJ19" s="105"/>
      <c r="AK19" s="106">
        <v>1.6203703703703703E-2</v>
      </c>
      <c r="AL19" s="105"/>
      <c r="AM19" s="116">
        <v>1.7013888888888887E-2</v>
      </c>
      <c r="AN19" s="105"/>
      <c r="AO19" s="234">
        <v>1.5185185185185185E-2</v>
      </c>
      <c r="AP19" s="105"/>
      <c r="AQ19" s="108">
        <f t="shared" si="9"/>
        <v>1.8287037037037022E-3</v>
      </c>
      <c r="AR19" s="105"/>
      <c r="AS19" s="109">
        <f t="shared" si="10"/>
        <v>12.098704268292678</v>
      </c>
      <c r="AT19" s="110">
        <f t="shared" si="11"/>
        <v>120.98704268292678</v>
      </c>
      <c r="AU19" s="110">
        <f t="shared" si="12"/>
        <v>50</v>
      </c>
      <c r="AV19" s="148"/>
      <c r="AW19" s="58"/>
      <c r="AX19" s="146">
        <f>COUNTIF(Table!E:E,AY19)</f>
        <v>1</v>
      </c>
      <c r="AY19" s="102" t="s">
        <v>67</v>
      </c>
      <c r="AZ19" s="105"/>
      <c r="BA19" s="106">
        <v>2.7430555555555555E-2</v>
      </c>
      <c r="BB19" s="105"/>
      <c r="BC19" s="116">
        <v>2.8807870370370373E-2</v>
      </c>
      <c r="BD19" s="105"/>
      <c r="BE19" s="234">
        <v>2.7037037037037037E-2</v>
      </c>
      <c r="BF19" s="105"/>
      <c r="BG19" s="108">
        <f t="shared" si="13"/>
        <v>1.7708333333333361E-3</v>
      </c>
      <c r="BH19" s="105"/>
      <c r="BI19" s="109">
        <f t="shared" si="14"/>
        <v>6.6029323630137071</v>
      </c>
      <c r="BJ19" s="110">
        <f t="shared" si="15"/>
        <v>66.029323630137071</v>
      </c>
      <c r="BK19" s="110">
        <f t="shared" si="16"/>
        <v>50</v>
      </c>
      <c r="BL19" s="147"/>
      <c r="BM19" s="137"/>
      <c r="BN19" s="122">
        <f>COUNTIF(Table!E:E,BO19)</f>
        <v>0</v>
      </c>
      <c r="BO19" s="63"/>
      <c r="BP19" s="68"/>
      <c r="BQ19" s="97"/>
      <c r="BR19" s="68"/>
      <c r="BS19" s="66"/>
      <c r="BT19" s="68"/>
      <c r="BU19" s="67"/>
      <c r="BV19" s="68"/>
      <c r="BW19" s="64"/>
      <c r="BX19" s="65"/>
      <c r="BY19" s="65"/>
      <c r="BZ19" s="71"/>
      <c r="CA19" s="69"/>
      <c r="CB19" s="70">
        <f>COUNTIF(Table!E:E,CC19)</f>
        <v>0</v>
      </c>
      <c r="CC19" s="63"/>
      <c r="CD19" s="68"/>
      <c r="CE19" s="66"/>
      <c r="CF19" s="68"/>
      <c r="CG19" s="66"/>
      <c r="CH19" s="68"/>
      <c r="CI19" s="67" t="str">
        <f t="shared" si="21"/>
        <v/>
      </c>
      <c r="CJ19" s="68"/>
      <c r="CK19" s="64" t="e">
        <f t="shared" si="18"/>
        <v>#DIV/0!</v>
      </c>
      <c r="CL19" s="65" t="e">
        <f t="shared" si="19"/>
        <v>#DIV/0!</v>
      </c>
      <c r="CM19" s="65" t="str">
        <f t="shared" si="20"/>
        <v/>
      </c>
      <c r="CN19" s="41"/>
      <c r="CO19" s="23"/>
    </row>
    <row r="20" spans="1:93" x14ac:dyDescent="0.25">
      <c r="A20" s="58"/>
      <c r="B20" s="146">
        <f>COUNTIF(Table!E:E,C20)</f>
        <v>1</v>
      </c>
      <c r="C20" s="102" t="s">
        <v>116</v>
      </c>
      <c r="D20" s="105"/>
      <c r="E20" s="106">
        <v>3.4525462962962966E-2</v>
      </c>
      <c r="F20" s="105"/>
      <c r="G20" s="107">
        <v>3.6249999999999998E-2</v>
      </c>
      <c r="H20" s="105"/>
      <c r="I20" s="106">
        <v>3.363425925925926E-2</v>
      </c>
      <c r="J20" s="105"/>
      <c r="K20" s="108">
        <f t="shared" si="0"/>
        <v>2.6157407407407379E-3</v>
      </c>
      <c r="L20" s="105"/>
      <c r="M20" s="109">
        <f t="shared" si="1"/>
        <v>7.8309015829318582</v>
      </c>
      <c r="N20" s="110">
        <f t="shared" si="2"/>
        <v>78.309015829318582</v>
      </c>
      <c r="O20" s="110">
        <f t="shared" si="3"/>
        <v>50</v>
      </c>
      <c r="P20" s="159"/>
      <c r="Q20" s="58"/>
      <c r="R20" s="146">
        <f>COUNTIF(Table!E:E,S20)</f>
        <v>1</v>
      </c>
      <c r="S20" s="117" t="s">
        <v>62</v>
      </c>
      <c r="T20" s="105"/>
      <c r="U20" s="106">
        <v>1.6666666666666666E-2</v>
      </c>
      <c r="V20" s="105"/>
      <c r="W20" s="106">
        <v>1.7499999999999998E-2</v>
      </c>
      <c r="X20" s="105"/>
      <c r="Y20" s="233">
        <v>1.6516203703703703E-2</v>
      </c>
      <c r="Z20" s="105"/>
      <c r="AA20" s="108">
        <f t="shared" si="4"/>
        <v>9.8379629629629511E-4</v>
      </c>
      <c r="AB20" s="105"/>
      <c r="AC20" s="109">
        <f t="shared" si="5"/>
        <v>6.0095304835318757</v>
      </c>
      <c r="AD20" s="110">
        <f t="shared" si="6"/>
        <v>60.095304835318757</v>
      </c>
      <c r="AE20" s="110">
        <f t="shared" si="7"/>
        <v>50</v>
      </c>
      <c r="AF20" s="159"/>
      <c r="AG20" s="58"/>
      <c r="AH20" s="146">
        <f>COUNTIF(Table!E:E,AI20)</f>
        <v>1</v>
      </c>
      <c r="AI20" s="102" t="s">
        <v>80</v>
      </c>
      <c r="AJ20" s="105"/>
      <c r="AK20" s="106">
        <v>1.6203703703703703E-2</v>
      </c>
      <c r="AL20" s="105"/>
      <c r="AM20" s="116">
        <v>1.7013888888888887E-2</v>
      </c>
      <c r="AN20" s="105"/>
      <c r="AO20" s="234">
        <v>1.638888888888889E-2</v>
      </c>
      <c r="AP20" s="105"/>
      <c r="AQ20" s="108">
        <f t="shared" si="9"/>
        <v>6.2499999999999709E-4</v>
      </c>
      <c r="AR20" s="105"/>
      <c r="AS20" s="109">
        <f t="shared" si="10"/>
        <v>3.8654661016949063</v>
      </c>
      <c r="AT20" s="110">
        <f t="shared" si="11"/>
        <v>38.654661016949063</v>
      </c>
      <c r="AU20" s="110">
        <f t="shared" si="12"/>
        <v>39</v>
      </c>
      <c r="AV20" s="148"/>
      <c r="AW20" s="58"/>
      <c r="AX20" s="146">
        <f>COUNTIF(Table!E:E,AY20)</f>
        <v>1</v>
      </c>
      <c r="AY20" s="102" t="s">
        <v>113</v>
      </c>
      <c r="AZ20" s="105"/>
      <c r="BA20" s="106">
        <v>2.480324074074074E-2</v>
      </c>
      <c r="BB20" s="105"/>
      <c r="BC20" s="116">
        <v>2.6041666666666668E-2</v>
      </c>
      <c r="BD20" s="105"/>
      <c r="BE20" s="234">
        <v>2.8622685185185185E-2</v>
      </c>
      <c r="BF20" s="105"/>
      <c r="BG20" s="108" t="str">
        <f t="shared" si="13"/>
        <v/>
      </c>
      <c r="BH20" s="105"/>
      <c r="BI20" s="109">
        <f t="shared" si="14"/>
        <v>-8.9718964820056613</v>
      </c>
      <c r="BJ20" s="110">
        <f t="shared" si="15"/>
        <v>-89.718964820056613</v>
      </c>
      <c r="BK20" s="110">
        <f t="shared" si="16"/>
        <v>5</v>
      </c>
      <c r="BL20" s="147"/>
      <c r="BM20" s="137"/>
      <c r="BN20" s="122">
        <f>COUNTIF(Table!E:E,BO20)</f>
        <v>0</v>
      </c>
      <c r="BO20" s="63"/>
      <c r="BP20" s="68"/>
      <c r="BQ20" s="97"/>
      <c r="BR20" s="68"/>
      <c r="BS20" s="66"/>
      <c r="BT20" s="68"/>
      <c r="BU20" s="67"/>
      <c r="BV20" s="68"/>
      <c r="BW20" s="64"/>
      <c r="BX20" s="65"/>
      <c r="BY20" s="65"/>
      <c r="BZ20" s="71"/>
      <c r="CA20" s="69"/>
      <c r="CB20" s="70">
        <f>COUNTIF(Table!E:E,CC20)</f>
        <v>0</v>
      </c>
      <c r="CC20" s="63"/>
      <c r="CD20" s="68"/>
      <c r="CE20" s="66"/>
      <c r="CF20" s="68"/>
      <c r="CG20" s="66"/>
      <c r="CH20" s="68"/>
      <c r="CI20" s="67" t="str">
        <f t="shared" si="21"/>
        <v/>
      </c>
      <c r="CJ20" s="68"/>
      <c r="CK20" s="64" t="e">
        <f t="shared" si="18"/>
        <v>#DIV/0!</v>
      </c>
      <c r="CL20" s="65" t="e">
        <f t="shared" si="19"/>
        <v>#DIV/0!</v>
      </c>
      <c r="CM20" s="65" t="str">
        <f t="shared" si="20"/>
        <v/>
      </c>
      <c r="CN20" s="41"/>
      <c r="CO20" s="23"/>
    </row>
    <row r="21" spans="1:93" ht="15.75" customHeight="1" x14ac:dyDescent="0.25">
      <c r="A21" s="58"/>
      <c r="B21" s="146">
        <f>COUNTIF(Table!E:E,C21)</f>
        <v>1</v>
      </c>
      <c r="C21" s="102" t="s">
        <v>71</v>
      </c>
      <c r="D21" s="105"/>
      <c r="E21" s="106">
        <v>3.4525462962962966E-2</v>
      </c>
      <c r="F21" s="105"/>
      <c r="G21" s="107">
        <v>3.6249999999999998E-2</v>
      </c>
      <c r="H21" s="105"/>
      <c r="I21" s="106">
        <v>3.2384259259259258E-2</v>
      </c>
      <c r="J21" s="105"/>
      <c r="K21" s="108">
        <f t="shared" si="0"/>
        <v>3.865740740740739E-3</v>
      </c>
      <c r="L21" s="105"/>
      <c r="M21" s="109">
        <f t="shared" si="1"/>
        <v>11.99306647605431</v>
      </c>
      <c r="N21" s="110">
        <f t="shared" si="2"/>
        <v>119.9306647605431</v>
      </c>
      <c r="O21" s="110">
        <f t="shared" si="3"/>
        <v>50</v>
      </c>
      <c r="P21" s="159"/>
      <c r="Q21" s="58"/>
      <c r="R21" s="146">
        <f>COUNTIF(Table!E:E,S21)</f>
        <v>1</v>
      </c>
      <c r="S21" s="117" t="s">
        <v>35</v>
      </c>
      <c r="T21" s="105"/>
      <c r="U21" s="106">
        <v>1.6666666666666666E-2</v>
      </c>
      <c r="V21" s="105"/>
      <c r="W21" s="106">
        <v>1.7499999999999998E-2</v>
      </c>
      <c r="X21" s="105"/>
      <c r="Y21" s="233">
        <v>1.6064814814814813E-2</v>
      </c>
      <c r="Z21" s="105"/>
      <c r="AA21" s="108">
        <f t="shared" si="4"/>
        <v>1.4351851851851852E-3</v>
      </c>
      <c r="AB21" s="105"/>
      <c r="AC21" s="109">
        <f t="shared" si="5"/>
        <v>8.9881844380403493</v>
      </c>
      <c r="AD21" s="110">
        <f t="shared" si="6"/>
        <v>89.881844380403493</v>
      </c>
      <c r="AE21" s="110">
        <f t="shared" si="7"/>
        <v>50</v>
      </c>
      <c r="AF21" s="159"/>
      <c r="AG21" s="58"/>
      <c r="AH21" s="146">
        <f>COUNTIF(Table!E:E,AI21)</f>
        <v>1</v>
      </c>
      <c r="AI21" s="102" t="s">
        <v>56</v>
      </c>
      <c r="AJ21" s="105"/>
      <c r="AK21" s="106">
        <v>1.5046296296296295E-2</v>
      </c>
      <c r="AL21" s="105"/>
      <c r="AM21" s="116">
        <v>1.579861111111111E-2</v>
      </c>
      <c r="AN21" s="105"/>
      <c r="AO21" s="234">
        <v>1.4537037037037038E-2</v>
      </c>
      <c r="AP21" s="105"/>
      <c r="AQ21" s="108">
        <f t="shared" si="9"/>
        <v>1.2615740740740729E-3</v>
      </c>
      <c r="AR21" s="105"/>
      <c r="AS21" s="109">
        <f t="shared" si="10"/>
        <v>8.7326831210191074</v>
      </c>
      <c r="AT21" s="110">
        <f t="shared" si="11"/>
        <v>87.326831210191074</v>
      </c>
      <c r="AU21" s="110">
        <f t="shared" si="12"/>
        <v>50</v>
      </c>
      <c r="AV21" s="148"/>
      <c r="AW21" s="58"/>
      <c r="AX21" s="146">
        <f>COUNTIF(Table!E:E,AY21)</f>
        <v>1</v>
      </c>
      <c r="AY21" s="102" t="s">
        <v>116</v>
      </c>
      <c r="AZ21" s="105"/>
      <c r="BA21" s="106">
        <v>2.6736111111111113E-2</v>
      </c>
      <c r="BB21" s="105"/>
      <c r="BC21" s="116">
        <v>2.8078703703703703E-2</v>
      </c>
      <c r="BD21" s="105"/>
      <c r="BE21" s="234">
        <v>3.3564814814814818E-2</v>
      </c>
      <c r="BF21" s="105"/>
      <c r="BG21" s="108" t="str">
        <f t="shared" si="13"/>
        <v/>
      </c>
      <c r="BH21" s="105"/>
      <c r="BI21" s="109">
        <f t="shared" si="14"/>
        <v>-16.303000000000011</v>
      </c>
      <c r="BJ21" s="110">
        <f t="shared" si="15"/>
        <v>-163.03000000000011</v>
      </c>
      <c r="BK21" s="110">
        <f t="shared" si="16"/>
        <v>5</v>
      </c>
      <c r="BL21" s="147"/>
      <c r="BM21" s="137"/>
      <c r="BN21" s="122">
        <f>COUNTIF(Table!E:E,BO21)</f>
        <v>0</v>
      </c>
      <c r="BO21" s="63"/>
      <c r="BP21" s="68"/>
      <c r="BQ21" s="97"/>
      <c r="BR21" s="68"/>
      <c r="BS21" s="66"/>
      <c r="BT21" s="68"/>
      <c r="BU21" s="67"/>
      <c r="BV21" s="68"/>
      <c r="BW21" s="64"/>
      <c r="BX21" s="65"/>
      <c r="BY21" s="65"/>
      <c r="BZ21" s="71"/>
      <c r="CA21" s="69"/>
      <c r="CB21" s="70">
        <f>COUNTIF(Table!E:E,CC21)</f>
        <v>0</v>
      </c>
      <c r="CC21" s="63"/>
      <c r="CD21" s="68"/>
      <c r="CE21" s="66"/>
      <c r="CF21" s="68"/>
      <c r="CG21" s="66"/>
      <c r="CH21" s="68"/>
      <c r="CI21" s="67" t="str">
        <f t="shared" si="21"/>
        <v/>
      </c>
      <c r="CJ21" s="68"/>
      <c r="CK21" s="64" t="e">
        <f t="shared" si="18"/>
        <v>#DIV/0!</v>
      </c>
      <c r="CL21" s="65" t="e">
        <f t="shared" si="19"/>
        <v>#DIV/0!</v>
      </c>
      <c r="CM21" s="65" t="str">
        <f t="shared" si="20"/>
        <v/>
      </c>
      <c r="CN21" s="41"/>
      <c r="CO21" s="23"/>
    </row>
    <row r="22" spans="1:93" ht="15.75" customHeight="1" x14ac:dyDescent="0.25">
      <c r="A22" s="58"/>
      <c r="B22" s="146">
        <f>COUNTIF(Table!E:E,C22)</f>
        <v>1</v>
      </c>
      <c r="C22" s="102" t="s">
        <v>80</v>
      </c>
      <c r="D22" s="105"/>
      <c r="E22" s="106">
        <v>3.6249999999999998E-2</v>
      </c>
      <c r="F22" s="105"/>
      <c r="G22" s="107">
        <v>3.8067129629629631E-2</v>
      </c>
      <c r="H22" s="105"/>
      <c r="I22" s="106">
        <v>3.4074074074074076E-2</v>
      </c>
      <c r="J22" s="105"/>
      <c r="K22" s="108">
        <f t="shared" si="0"/>
        <v>3.9930555555555552E-3</v>
      </c>
      <c r="L22" s="105"/>
      <c r="M22" s="109">
        <f t="shared" si="1"/>
        <v>11.774609374999997</v>
      </c>
      <c r="N22" s="110">
        <f t="shared" si="2"/>
        <v>117.74609374999997</v>
      </c>
      <c r="O22" s="110">
        <f t="shared" si="3"/>
        <v>50</v>
      </c>
      <c r="P22" s="159"/>
      <c r="Q22" s="58"/>
      <c r="R22" s="146">
        <f>COUNTIF(Table!E:E,S22)</f>
        <v>1</v>
      </c>
      <c r="S22" s="117" t="s">
        <v>37</v>
      </c>
      <c r="T22" s="105"/>
      <c r="U22" s="106">
        <v>1.6666666666666666E-2</v>
      </c>
      <c r="V22" s="105"/>
      <c r="W22" s="106">
        <v>1.7499999999999998E-2</v>
      </c>
      <c r="X22" s="105"/>
      <c r="Y22" s="233">
        <v>1.6030092592592592E-2</v>
      </c>
      <c r="Z22" s="105"/>
      <c r="AA22" s="108">
        <f t="shared" si="4"/>
        <v>1.4699074074074059E-3</v>
      </c>
      <c r="AB22" s="105"/>
      <c r="AC22" s="109">
        <f t="shared" si="5"/>
        <v>9.2242599277978314</v>
      </c>
      <c r="AD22" s="110">
        <f t="shared" si="6"/>
        <v>92.242599277978314</v>
      </c>
      <c r="AE22" s="110">
        <f t="shared" si="7"/>
        <v>50</v>
      </c>
      <c r="AF22" s="159"/>
      <c r="AG22" s="58"/>
      <c r="AH22" s="146">
        <f>COUNTIF(Table!E:E,AI22)</f>
        <v>1</v>
      </c>
      <c r="AI22" s="102" t="s">
        <v>109</v>
      </c>
      <c r="AJ22" s="105"/>
      <c r="AK22" s="106">
        <v>1.2962962962962963E-2</v>
      </c>
      <c r="AL22" s="105"/>
      <c r="AM22" s="116">
        <v>1.3611111111111114E-2</v>
      </c>
      <c r="AN22" s="105"/>
      <c r="AO22" s="106">
        <v>1.2604166666666666E-2</v>
      </c>
      <c r="AP22" s="105"/>
      <c r="AQ22" s="108">
        <f t="shared" si="9"/>
        <v>1.0069444444444475E-3</v>
      </c>
      <c r="AR22" s="105"/>
      <c r="AS22" s="109">
        <f t="shared" si="10"/>
        <v>8.0429752066115867</v>
      </c>
      <c r="AT22" s="110">
        <f t="shared" si="11"/>
        <v>80.429752066115867</v>
      </c>
      <c r="AU22" s="110">
        <f t="shared" si="12"/>
        <v>50</v>
      </c>
      <c r="AV22" s="148"/>
      <c r="AW22" s="58"/>
      <c r="AX22" s="146">
        <f>COUNTIF(Table!E:E,AY22)</f>
        <v>1</v>
      </c>
      <c r="AY22" s="102" t="s">
        <v>62</v>
      </c>
      <c r="AZ22" s="105"/>
      <c r="BA22" s="106">
        <v>2.7465277777777772E-2</v>
      </c>
      <c r="BB22" s="105"/>
      <c r="BC22" s="116">
        <v>2.884259259259259E-2</v>
      </c>
      <c r="BD22" s="105"/>
      <c r="BE22" s="234">
        <v>2.7743055555555559E-2</v>
      </c>
      <c r="BF22" s="105"/>
      <c r="BG22" s="108">
        <f t="shared" si="13"/>
        <v>1.0995370370370308E-3</v>
      </c>
      <c r="BH22" s="105"/>
      <c r="BI22" s="109">
        <f t="shared" si="14"/>
        <v>4.0152690863579181</v>
      </c>
      <c r="BJ22" s="110">
        <f t="shared" si="15"/>
        <v>40.152690863579181</v>
      </c>
      <c r="BK22" s="110">
        <f t="shared" si="16"/>
        <v>40</v>
      </c>
      <c r="BL22" s="147"/>
      <c r="BM22" s="137"/>
      <c r="BN22" s="122">
        <f>COUNTIF(Table!E:E,BO22)</f>
        <v>0</v>
      </c>
      <c r="BO22" s="63"/>
      <c r="BP22" s="68"/>
      <c r="BQ22" s="97"/>
      <c r="BR22" s="68"/>
      <c r="BS22" s="66"/>
      <c r="BT22" s="68"/>
      <c r="BU22" s="67"/>
      <c r="BV22" s="68"/>
      <c r="BW22" s="64"/>
      <c r="BX22" s="65"/>
      <c r="BY22" s="65"/>
      <c r="BZ22" s="71"/>
      <c r="CA22" s="69"/>
      <c r="CB22" s="70">
        <f>COUNTIF(Table!E:E,CC22)</f>
        <v>0</v>
      </c>
      <c r="CC22" s="63"/>
      <c r="CD22" s="68"/>
      <c r="CE22" s="66"/>
      <c r="CF22" s="68"/>
      <c r="CG22" s="66"/>
      <c r="CH22" s="68"/>
      <c r="CI22" s="67" t="str">
        <f t="shared" si="21"/>
        <v/>
      </c>
      <c r="CJ22" s="68"/>
      <c r="CK22" s="64" t="e">
        <f t="shared" si="18"/>
        <v>#DIV/0!</v>
      </c>
      <c r="CL22" s="65" t="e">
        <f t="shared" si="19"/>
        <v>#DIV/0!</v>
      </c>
      <c r="CM22" s="65" t="str">
        <f t="shared" si="20"/>
        <v/>
      </c>
      <c r="CN22" s="41"/>
      <c r="CO22" s="23"/>
    </row>
    <row r="23" spans="1:93" ht="15.75" customHeight="1" x14ac:dyDescent="0.25">
      <c r="A23" s="58"/>
      <c r="B23" s="146">
        <f>COUNTIF(Table!E:E,C23)</f>
        <v>1</v>
      </c>
      <c r="C23" s="102" t="s">
        <v>109</v>
      </c>
      <c r="D23" s="105"/>
      <c r="E23" s="106">
        <v>2.7071759259259257E-2</v>
      </c>
      <c r="F23" s="105"/>
      <c r="G23" s="107">
        <v>2.8425925925925924E-2</v>
      </c>
      <c r="H23" s="105"/>
      <c r="I23" s="106">
        <v>2.6782407407407408E-2</v>
      </c>
      <c r="J23" s="105"/>
      <c r="K23" s="108">
        <f t="shared" si="0"/>
        <v>1.6435185185185164E-3</v>
      </c>
      <c r="L23" s="105"/>
      <c r="M23" s="109">
        <f t="shared" si="1"/>
        <v>6.1896283491789035</v>
      </c>
      <c r="N23" s="110">
        <f t="shared" si="2"/>
        <v>61.896283491789035</v>
      </c>
      <c r="O23" s="110">
        <f t="shared" si="3"/>
        <v>50</v>
      </c>
      <c r="P23" s="159"/>
      <c r="Q23" s="58"/>
      <c r="R23" s="146">
        <f>COUNTIF(Table!E:E,S23)</f>
        <v>1</v>
      </c>
      <c r="S23" s="117" t="s">
        <v>71</v>
      </c>
      <c r="T23" s="105"/>
      <c r="U23" s="106">
        <v>1.5532407407407406E-2</v>
      </c>
      <c r="V23" s="105"/>
      <c r="W23" s="106">
        <v>1.6307870370370372E-2</v>
      </c>
      <c r="X23" s="105"/>
      <c r="Y23" s="233">
        <v>1.5509259259259257E-2</v>
      </c>
      <c r="Z23" s="105"/>
      <c r="AA23" s="108">
        <f t="shared" si="4"/>
        <v>7.9861111111111452E-4</v>
      </c>
      <c r="AB23" s="105"/>
      <c r="AC23" s="109">
        <f t="shared" si="5"/>
        <v>5.2018283582089708</v>
      </c>
      <c r="AD23" s="110">
        <f t="shared" si="6"/>
        <v>52.018283582089708</v>
      </c>
      <c r="AE23" s="110">
        <f t="shared" si="7"/>
        <v>50</v>
      </c>
      <c r="AF23" s="159"/>
      <c r="AG23" s="58"/>
      <c r="AH23" s="146">
        <f>COUNTIF(Table!E:E,AI23)</f>
        <v>1</v>
      </c>
      <c r="AI23" s="102" t="s">
        <v>82</v>
      </c>
      <c r="AJ23" s="105"/>
      <c r="AK23" s="106">
        <v>1.2731481481481481E-2</v>
      </c>
      <c r="AL23" s="105"/>
      <c r="AM23" s="116">
        <v>1.3368055555555557E-2</v>
      </c>
      <c r="AN23" s="105"/>
      <c r="AO23" s="106">
        <v>1.2418981481481482E-2</v>
      </c>
      <c r="AP23" s="105"/>
      <c r="AQ23" s="108">
        <f t="shared" si="9"/>
        <v>9.490740740740744E-4</v>
      </c>
      <c r="AR23" s="105"/>
      <c r="AS23" s="109">
        <f t="shared" si="10"/>
        <v>7.6959459459459509</v>
      </c>
      <c r="AT23" s="110">
        <f t="shared" si="11"/>
        <v>76.959459459459509</v>
      </c>
      <c r="AU23" s="110">
        <f t="shared" si="12"/>
        <v>50</v>
      </c>
      <c r="AV23" s="148"/>
      <c r="AW23" s="58"/>
      <c r="AX23" s="146">
        <f>COUNTIF(Table!E:E,AY23)</f>
        <v>1</v>
      </c>
      <c r="AY23" s="102" t="s">
        <v>35</v>
      </c>
      <c r="AZ23" s="105"/>
      <c r="BA23" s="106">
        <v>2.7152777777777779E-2</v>
      </c>
      <c r="BB23" s="105"/>
      <c r="BC23" s="116">
        <v>2.8506944444444442E-2</v>
      </c>
      <c r="BD23" s="105"/>
      <c r="BE23" s="234">
        <v>2.4999999999999998E-2</v>
      </c>
      <c r="BF23" s="105"/>
      <c r="BG23" s="108">
        <f t="shared" si="13"/>
        <v>3.5069444444444445E-3</v>
      </c>
      <c r="BH23" s="105"/>
      <c r="BI23" s="109">
        <f t="shared" si="14"/>
        <v>14.084791666666661</v>
      </c>
      <c r="BJ23" s="110">
        <f t="shared" si="15"/>
        <v>140.84791666666661</v>
      </c>
      <c r="BK23" s="110">
        <f t="shared" si="16"/>
        <v>50</v>
      </c>
      <c r="BL23" s="147"/>
      <c r="BM23" s="137"/>
      <c r="BN23" s="122">
        <f>COUNTIF(Table!E:E,BO23)</f>
        <v>0</v>
      </c>
      <c r="BO23" s="63"/>
      <c r="BP23" s="68"/>
      <c r="BQ23" s="97"/>
      <c r="BR23" s="68"/>
      <c r="BS23" s="66"/>
      <c r="BT23" s="68"/>
      <c r="BU23" s="67"/>
      <c r="BV23" s="68"/>
      <c r="BW23" s="64"/>
      <c r="BX23" s="65"/>
      <c r="BY23" s="65"/>
      <c r="BZ23" s="71"/>
      <c r="CA23" s="69"/>
      <c r="CB23" s="70">
        <f>COUNTIF(Table!E:E,CC23)</f>
        <v>0</v>
      </c>
      <c r="CC23" s="63"/>
      <c r="CD23" s="68"/>
      <c r="CE23" s="66"/>
      <c r="CF23" s="68"/>
      <c r="CG23" s="66"/>
      <c r="CH23" s="68"/>
      <c r="CI23" s="67" t="str">
        <f t="shared" si="21"/>
        <v/>
      </c>
      <c r="CJ23" s="68"/>
      <c r="CK23" s="64" t="e">
        <f t="shared" si="18"/>
        <v>#DIV/0!</v>
      </c>
      <c r="CL23" s="65" t="e">
        <f t="shared" si="19"/>
        <v>#DIV/0!</v>
      </c>
      <c r="CM23" s="65" t="str">
        <f t="shared" si="20"/>
        <v/>
      </c>
      <c r="CN23" s="41"/>
      <c r="CO23" s="23"/>
    </row>
    <row r="24" spans="1:93" ht="15.75" customHeight="1" x14ac:dyDescent="0.25">
      <c r="A24" s="58"/>
      <c r="B24" s="146">
        <f>COUNTIF(Table!E:E,C24)</f>
        <v>1</v>
      </c>
      <c r="C24" s="102" t="s">
        <v>38</v>
      </c>
      <c r="D24" s="105"/>
      <c r="E24" s="106">
        <v>2.9861111111111113E-2</v>
      </c>
      <c r="F24" s="105"/>
      <c r="G24" s="107">
        <v>3.1354166666666662E-2</v>
      </c>
      <c r="H24" s="105"/>
      <c r="I24" s="106">
        <v>3.0682870370370371E-2</v>
      </c>
      <c r="J24" s="105"/>
      <c r="K24" s="108">
        <f t="shared" si="0"/>
        <v>6.7129629629629137E-4</v>
      </c>
      <c r="L24" s="105"/>
      <c r="M24" s="109">
        <f t="shared" si="1"/>
        <v>2.2389475669558436</v>
      </c>
      <c r="N24" s="110">
        <f t="shared" si="2"/>
        <v>22.389475669558436</v>
      </c>
      <c r="O24" s="110">
        <f t="shared" si="3"/>
        <v>22</v>
      </c>
      <c r="P24" s="159"/>
      <c r="Q24" s="58"/>
      <c r="R24" s="146">
        <f>COUNTIF(Table!E:E,S24)</f>
        <v>1</v>
      </c>
      <c r="S24" s="117" t="s">
        <v>80</v>
      </c>
      <c r="T24" s="105"/>
      <c r="U24" s="106">
        <v>1.6342592592592593E-2</v>
      </c>
      <c r="V24" s="105"/>
      <c r="W24" s="106">
        <v>1.7164351851851851E-2</v>
      </c>
      <c r="X24" s="105"/>
      <c r="Y24" s="233">
        <v>1.6087962962962964E-2</v>
      </c>
      <c r="Z24" s="105"/>
      <c r="AA24" s="108">
        <f t="shared" si="4"/>
        <v>1.0763888888888871E-3</v>
      </c>
      <c r="AB24" s="105"/>
      <c r="AC24" s="109">
        <f t="shared" si="5"/>
        <v>6.7439928057553828</v>
      </c>
      <c r="AD24" s="110">
        <f t="shared" si="6"/>
        <v>67.439928057553828</v>
      </c>
      <c r="AE24" s="110">
        <f t="shared" si="7"/>
        <v>50</v>
      </c>
      <c r="AF24" s="159"/>
      <c r="AG24" s="58"/>
      <c r="AH24" s="146">
        <f>COUNTIF(Table!E:E,AI24)</f>
        <v>1</v>
      </c>
      <c r="AI24" s="102" t="s">
        <v>83</v>
      </c>
      <c r="AJ24" s="105"/>
      <c r="AK24" s="106">
        <v>1.3425925925925924E-2</v>
      </c>
      <c r="AL24" s="105"/>
      <c r="AM24" s="116">
        <v>1.4097222222222221E-2</v>
      </c>
      <c r="AN24" s="105"/>
      <c r="AO24" s="106">
        <v>1.3344907407407408E-2</v>
      </c>
      <c r="AP24" s="105"/>
      <c r="AQ24" s="108">
        <f t="shared" si="9"/>
        <v>7.523148148148133E-4</v>
      </c>
      <c r="AR24" s="105"/>
      <c r="AS24" s="109">
        <f t="shared" si="10"/>
        <v>5.6902862098872475</v>
      </c>
      <c r="AT24" s="110">
        <f t="shared" si="11"/>
        <v>56.902862098872475</v>
      </c>
      <c r="AU24" s="110">
        <f t="shared" si="12"/>
        <v>50</v>
      </c>
      <c r="AV24" s="148"/>
      <c r="AW24" s="58"/>
      <c r="AX24" s="146">
        <f>COUNTIF(Table!E:E,AY24)</f>
        <v>1</v>
      </c>
      <c r="AY24" s="102" t="s">
        <v>37</v>
      </c>
      <c r="AZ24" s="105"/>
      <c r="BA24" s="106">
        <v>2.5659722222222223E-2</v>
      </c>
      <c r="BB24" s="105"/>
      <c r="BC24" s="116">
        <v>2.6944444444444441E-2</v>
      </c>
      <c r="BD24" s="105"/>
      <c r="BE24" s="234">
        <v>2.5497685185185189E-2</v>
      </c>
      <c r="BF24" s="105"/>
      <c r="BG24" s="108">
        <f t="shared" si="13"/>
        <v>1.4467592592592518E-3</v>
      </c>
      <c r="BH24" s="105"/>
      <c r="BI24" s="109">
        <f t="shared" si="14"/>
        <v>5.7269178393099907</v>
      </c>
      <c r="BJ24" s="110">
        <f t="shared" si="15"/>
        <v>57.269178393099907</v>
      </c>
      <c r="BK24" s="110">
        <f t="shared" si="16"/>
        <v>50</v>
      </c>
      <c r="BL24" s="147"/>
      <c r="BM24" s="137"/>
      <c r="BN24" s="122">
        <f>COUNTIF(Table!E:E,BO24)</f>
        <v>0</v>
      </c>
      <c r="BO24" s="63"/>
      <c r="BP24" s="68"/>
      <c r="BQ24" s="97"/>
      <c r="BR24" s="68"/>
      <c r="BS24" s="66"/>
      <c r="BT24" s="68"/>
      <c r="BU24" s="67"/>
      <c r="BV24" s="68"/>
      <c r="BW24" s="64"/>
      <c r="BX24" s="65"/>
      <c r="BY24" s="65"/>
      <c r="BZ24" s="71"/>
      <c r="CA24" s="69"/>
      <c r="CB24" s="70">
        <f>COUNTIF(Table!E:E,CC24)</f>
        <v>0</v>
      </c>
      <c r="CC24" s="63"/>
      <c r="CD24" s="68"/>
      <c r="CE24" s="66"/>
      <c r="CF24" s="68"/>
      <c r="CG24" s="66"/>
      <c r="CH24" s="68"/>
      <c r="CI24" s="67" t="str">
        <f t="shared" si="21"/>
        <v/>
      </c>
      <c r="CJ24" s="68"/>
      <c r="CK24" s="64" t="e">
        <f t="shared" si="18"/>
        <v>#DIV/0!</v>
      </c>
      <c r="CL24" s="65" t="e">
        <f t="shared" si="19"/>
        <v>#DIV/0!</v>
      </c>
      <c r="CM24" s="65" t="str">
        <f t="shared" si="20"/>
        <v/>
      </c>
      <c r="CN24" s="41"/>
      <c r="CO24" s="23"/>
    </row>
    <row r="25" spans="1:93" ht="15.75" customHeight="1" x14ac:dyDescent="0.25">
      <c r="A25" s="58"/>
      <c r="B25" s="146">
        <f>COUNTIF(Table!E:E,C25)</f>
        <v>1</v>
      </c>
      <c r="C25" s="102" t="s">
        <v>82</v>
      </c>
      <c r="D25" s="105"/>
      <c r="E25" s="106">
        <v>2.7199074074074073E-2</v>
      </c>
      <c r="F25" s="105"/>
      <c r="G25" s="107">
        <v>2.855324074074074E-2</v>
      </c>
      <c r="H25" s="105"/>
      <c r="I25" s="106">
        <v>2.6331018518518517E-2</v>
      </c>
      <c r="J25" s="105"/>
      <c r="K25" s="108">
        <f t="shared" si="0"/>
        <v>2.2222222222222227E-3</v>
      </c>
      <c r="L25" s="105"/>
      <c r="M25" s="109">
        <f t="shared" si="1"/>
        <v>8.4937802197802199</v>
      </c>
      <c r="N25" s="110">
        <f t="shared" si="2"/>
        <v>84.937802197802199</v>
      </c>
      <c r="O25" s="110">
        <f t="shared" si="3"/>
        <v>50</v>
      </c>
      <c r="P25" s="159"/>
      <c r="Q25" s="58"/>
      <c r="R25" s="146">
        <f>COUNTIF(Table!E:E,S25)</f>
        <v>1</v>
      </c>
      <c r="S25" s="117" t="s">
        <v>109</v>
      </c>
      <c r="T25" s="105"/>
      <c r="U25" s="106">
        <v>1.2789351851851852E-2</v>
      </c>
      <c r="V25" s="105"/>
      <c r="W25" s="106">
        <v>1.3425925925925924E-2</v>
      </c>
      <c r="X25" s="105"/>
      <c r="Y25" s="233">
        <v>1.2939814814814814E-2</v>
      </c>
      <c r="Z25" s="105"/>
      <c r="AA25" s="108">
        <f t="shared" si="4"/>
        <v>4.8611111111111077E-4</v>
      </c>
      <c r="AB25" s="105"/>
      <c r="AC25" s="109">
        <f t="shared" si="5"/>
        <v>3.808586762075123</v>
      </c>
      <c r="AD25" s="110">
        <f t="shared" si="6"/>
        <v>38.08586762075123</v>
      </c>
      <c r="AE25" s="110">
        <f t="shared" si="7"/>
        <v>38</v>
      </c>
      <c r="AF25" s="159"/>
      <c r="AG25" s="58"/>
      <c r="AH25" s="146">
        <f>COUNTIF(Table!E:E,AI25)</f>
        <v>1</v>
      </c>
      <c r="AI25" s="102" t="s">
        <v>36</v>
      </c>
      <c r="AJ25" s="105"/>
      <c r="AK25" s="106">
        <v>1.4351851851851852E-2</v>
      </c>
      <c r="AL25" s="105"/>
      <c r="AM25" s="116">
        <v>1.5069444444444443E-2</v>
      </c>
      <c r="AN25" s="105"/>
      <c r="AO25" s="234">
        <v>1.4768518518518519E-2</v>
      </c>
      <c r="AP25" s="105"/>
      <c r="AQ25" s="108">
        <f t="shared" si="9"/>
        <v>3.0092592592592324E-4</v>
      </c>
      <c r="AR25" s="105"/>
      <c r="AS25" s="109">
        <f t="shared" si="10"/>
        <v>2.0886363636363399</v>
      </c>
      <c r="AT25" s="110">
        <f t="shared" si="11"/>
        <v>20.886363636363399</v>
      </c>
      <c r="AU25" s="110">
        <f t="shared" si="12"/>
        <v>21</v>
      </c>
      <c r="AV25" s="148"/>
      <c r="AW25" s="58"/>
      <c r="AX25" s="146">
        <f>COUNTIF(Table!E:E,AY25)</f>
        <v>1</v>
      </c>
      <c r="AY25" s="102" t="s">
        <v>80</v>
      </c>
      <c r="AZ25" s="105"/>
      <c r="BA25" s="106">
        <v>2.7083333333333334E-2</v>
      </c>
      <c r="BB25" s="105"/>
      <c r="BC25" s="116">
        <v>2.8437500000000001E-2</v>
      </c>
      <c r="BD25" s="105"/>
      <c r="BE25" s="234">
        <v>2.6898148148148147E-2</v>
      </c>
      <c r="BF25" s="105"/>
      <c r="BG25" s="108">
        <f t="shared" si="13"/>
        <v>1.5393518518518542E-3</v>
      </c>
      <c r="BH25" s="105"/>
      <c r="BI25" s="109">
        <f t="shared" si="14"/>
        <v>5.7757530120481988</v>
      </c>
      <c r="BJ25" s="110">
        <f t="shared" si="15"/>
        <v>57.757530120481988</v>
      </c>
      <c r="BK25" s="110">
        <f t="shared" si="16"/>
        <v>50</v>
      </c>
      <c r="BL25" s="147"/>
      <c r="BM25" s="137"/>
      <c r="BN25" s="122">
        <f>COUNTIF(Table!E:E,BO25)</f>
        <v>0</v>
      </c>
      <c r="BO25" s="63"/>
      <c r="BP25" s="68"/>
      <c r="BQ25" s="97"/>
      <c r="BR25" s="68"/>
      <c r="BS25" s="66"/>
      <c r="BT25" s="68"/>
      <c r="BU25" s="67"/>
      <c r="BV25" s="68"/>
      <c r="BW25" s="64"/>
      <c r="BX25" s="65"/>
      <c r="BY25" s="65"/>
      <c r="BZ25" s="71"/>
      <c r="CA25" s="69"/>
      <c r="CB25" s="70">
        <f>COUNTIF(Table!E:E,CC25)</f>
        <v>0</v>
      </c>
      <c r="CC25" s="63"/>
      <c r="CD25" s="68"/>
      <c r="CE25" s="66"/>
      <c r="CF25" s="68"/>
      <c r="CG25" s="66"/>
      <c r="CH25" s="68"/>
      <c r="CI25" s="67" t="str">
        <f t="shared" si="21"/>
        <v/>
      </c>
      <c r="CJ25" s="68"/>
      <c r="CK25" s="64" t="e">
        <f t="shared" si="18"/>
        <v>#DIV/0!</v>
      </c>
      <c r="CL25" s="65" t="e">
        <f t="shared" si="19"/>
        <v>#DIV/0!</v>
      </c>
      <c r="CM25" s="65" t="str">
        <f t="shared" si="20"/>
        <v/>
      </c>
      <c r="CN25" s="41"/>
      <c r="CO25" s="23"/>
    </row>
    <row r="26" spans="1:93" ht="15.75" customHeight="1" x14ac:dyDescent="0.25">
      <c r="A26" s="58"/>
      <c r="B26" s="146">
        <f>COUNTIF(Table!E:E,C26)</f>
        <v>1</v>
      </c>
      <c r="C26" s="102" t="s">
        <v>112</v>
      </c>
      <c r="D26" s="105"/>
      <c r="E26" s="106">
        <v>2.7083333333333334E-2</v>
      </c>
      <c r="F26" s="105"/>
      <c r="G26" s="107">
        <v>2.8437500000000001E-2</v>
      </c>
      <c r="H26" s="105"/>
      <c r="I26" s="106">
        <v>2.736111111111111E-2</v>
      </c>
      <c r="J26" s="105"/>
      <c r="K26" s="108">
        <f t="shared" si="0"/>
        <v>1.0763888888888906E-3</v>
      </c>
      <c r="L26" s="105"/>
      <c r="M26" s="109">
        <f t="shared" si="1"/>
        <v>3.9859771573604093</v>
      </c>
      <c r="N26" s="110">
        <f t="shared" si="2"/>
        <v>39.859771573604093</v>
      </c>
      <c r="O26" s="110">
        <f t="shared" si="3"/>
        <v>40</v>
      </c>
      <c r="P26" s="159"/>
      <c r="Q26" s="58"/>
      <c r="R26" s="146">
        <f>COUNTIF(Table!E:E,S26)</f>
        <v>1</v>
      </c>
      <c r="S26" s="117" t="s">
        <v>38</v>
      </c>
      <c r="T26" s="105"/>
      <c r="U26" s="106">
        <v>1.4236111111111111E-2</v>
      </c>
      <c r="V26" s="105"/>
      <c r="W26" s="106">
        <v>1.494212962962963E-2</v>
      </c>
      <c r="X26" s="105"/>
      <c r="Y26" s="233">
        <v>1.4166666666666666E-2</v>
      </c>
      <c r="Z26" s="105"/>
      <c r="AA26" s="108">
        <f t="shared" si="4"/>
        <v>7.7546296296296391E-4</v>
      </c>
      <c r="AB26" s="105"/>
      <c r="AC26" s="109">
        <f t="shared" si="5"/>
        <v>5.5265931372549062</v>
      </c>
      <c r="AD26" s="110">
        <f t="shared" si="6"/>
        <v>55.265931372549062</v>
      </c>
      <c r="AE26" s="110">
        <f t="shared" si="7"/>
        <v>50</v>
      </c>
      <c r="AF26" s="159"/>
      <c r="AG26" s="58"/>
      <c r="AH26" s="146">
        <f>COUNTIF(Table!E:E,AI26)</f>
        <v>1</v>
      </c>
      <c r="AI26" s="102" t="s">
        <v>40</v>
      </c>
      <c r="AJ26" s="105"/>
      <c r="AK26" s="106">
        <v>1.8055555555555557E-2</v>
      </c>
      <c r="AL26" s="105"/>
      <c r="AM26" s="116">
        <v>1.8958333333333334E-2</v>
      </c>
      <c r="AN26" s="105"/>
      <c r="AO26" s="234">
        <v>1.7673611111111109E-2</v>
      </c>
      <c r="AP26" s="105"/>
      <c r="AQ26" s="108">
        <f t="shared" si="9"/>
        <v>1.2847222222222253E-3</v>
      </c>
      <c r="AR26" s="105"/>
      <c r="AS26" s="109">
        <f t="shared" si="10"/>
        <v>7.322789783890002</v>
      </c>
      <c r="AT26" s="110">
        <f t="shared" si="11"/>
        <v>73.22789783890002</v>
      </c>
      <c r="AU26" s="110">
        <f t="shared" si="12"/>
        <v>50</v>
      </c>
      <c r="AV26" s="148"/>
      <c r="AW26" s="58"/>
      <c r="AX26" s="146">
        <f>COUNTIF(Table!E:E,AY26)</f>
        <v>1</v>
      </c>
      <c r="AY26" s="102" t="s">
        <v>109</v>
      </c>
      <c r="AZ26" s="105"/>
      <c r="BA26" s="106">
        <v>2.1284722222222222E-2</v>
      </c>
      <c r="BB26" s="105"/>
      <c r="BC26" s="116">
        <v>2.2349537037037032E-2</v>
      </c>
      <c r="BD26" s="105"/>
      <c r="BE26" s="234">
        <v>2.0312500000000001E-2</v>
      </c>
      <c r="BF26" s="105"/>
      <c r="BG26" s="108">
        <f t="shared" si="13"/>
        <v>2.0370370370370317E-3</v>
      </c>
      <c r="BH26" s="105"/>
      <c r="BI26" s="109">
        <f t="shared" si="14"/>
        <v>10.083504273504246</v>
      </c>
      <c r="BJ26" s="110">
        <f t="shared" si="15"/>
        <v>100.83504273504246</v>
      </c>
      <c r="BK26" s="110">
        <f t="shared" si="16"/>
        <v>50</v>
      </c>
      <c r="BL26" s="147"/>
      <c r="BM26" s="137"/>
      <c r="BN26" s="122">
        <f>COUNTIF(Table!E:E,BO26)</f>
        <v>0</v>
      </c>
      <c r="BO26" s="63"/>
      <c r="BP26" s="68"/>
      <c r="BQ26" s="97"/>
      <c r="BR26" s="68"/>
      <c r="BS26" s="66"/>
      <c r="BT26" s="68"/>
      <c r="BU26" s="67"/>
      <c r="BV26" s="68"/>
      <c r="BW26" s="64"/>
      <c r="BX26" s="65"/>
      <c r="BY26" s="65"/>
      <c r="BZ26" s="71"/>
      <c r="CA26" s="69"/>
      <c r="CB26" s="70">
        <f>COUNTIF(Table!E:E,CC26)</f>
        <v>0</v>
      </c>
      <c r="CC26" s="63"/>
      <c r="CD26" s="68"/>
      <c r="CE26" s="66"/>
      <c r="CF26" s="68"/>
      <c r="CG26" s="66"/>
      <c r="CH26" s="68"/>
      <c r="CI26" s="67" t="str">
        <f t="shared" si="21"/>
        <v/>
      </c>
      <c r="CJ26" s="68"/>
      <c r="CK26" s="64" t="e">
        <f t="shared" si="18"/>
        <v>#DIV/0!</v>
      </c>
      <c r="CL26" s="65" t="e">
        <f t="shared" si="19"/>
        <v>#DIV/0!</v>
      </c>
      <c r="CM26" s="65" t="str">
        <f t="shared" si="20"/>
        <v/>
      </c>
      <c r="CN26" s="41"/>
      <c r="CO26" s="23"/>
    </row>
    <row r="27" spans="1:93" ht="15.75" customHeight="1" x14ac:dyDescent="0.25">
      <c r="A27" s="58"/>
      <c r="B27" s="146">
        <f>COUNTIF(Table!E:E,C27)</f>
        <v>1</v>
      </c>
      <c r="C27" s="102" t="s">
        <v>83</v>
      </c>
      <c r="D27" s="105"/>
      <c r="E27" s="106">
        <v>2.7604166666666666E-2</v>
      </c>
      <c r="F27" s="105"/>
      <c r="G27" s="107">
        <v>2.8981481481481483E-2</v>
      </c>
      <c r="H27" s="105"/>
      <c r="I27" s="106">
        <v>2.7673611111111111E-2</v>
      </c>
      <c r="J27" s="105"/>
      <c r="K27" s="108">
        <f t="shared" si="0"/>
        <v>1.3078703703703724E-3</v>
      </c>
      <c r="L27" s="105"/>
      <c r="M27" s="109">
        <f t="shared" si="1"/>
        <v>4.7784190715182007</v>
      </c>
      <c r="N27" s="110">
        <f t="shared" si="2"/>
        <v>47.784190715182007</v>
      </c>
      <c r="O27" s="110">
        <f t="shared" si="3"/>
        <v>48</v>
      </c>
      <c r="P27" s="159"/>
      <c r="Q27" s="58"/>
      <c r="R27" s="146">
        <f>COUNTIF(Table!E:E,S27)</f>
        <v>1</v>
      </c>
      <c r="S27" s="117" t="s">
        <v>82</v>
      </c>
      <c r="T27" s="105"/>
      <c r="U27" s="106">
        <v>1.2569444444444446E-2</v>
      </c>
      <c r="V27" s="105"/>
      <c r="W27" s="106">
        <v>1.3194444444444444E-2</v>
      </c>
      <c r="X27" s="105"/>
      <c r="Y27" s="233">
        <v>1.2511574074074073E-2</v>
      </c>
      <c r="Z27" s="105"/>
      <c r="AA27" s="108">
        <f t="shared" si="4"/>
        <v>6.8287037037037188E-4</v>
      </c>
      <c r="AB27" s="105"/>
      <c r="AC27" s="109">
        <f t="shared" si="5"/>
        <v>5.5106382978723616</v>
      </c>
      <c r="AD27" s="110">
        <f t="shared" si="6"/>
        <v>55.106382978723616</v>
      </c>
      <c r="AE27" s="110">
        <f t="shared" si="7"/>
        <v>50</v>
      </c>
      <c r="AF27" s="159"/>
      <c r="AG27" s="58"/>
      <c r="AH27" s="146">
        <f>COUNTIF(Table!E:E,AI27)</f>
        <v>1</v>
      </c>
      <c r="AI27" s="102" t="s">
        <v>41</v>
      </c>
      <c r="AJ27" s="105"/>
      <c r="AK27" s="106">
        <v>1.7824074074074076E-2</v>
      </c>
      <c r="AL27" s="105"/>
      <c r="AM27" s="116">
        <v>1.8715277777777779E-2</v>
      </c>
      <c r="AN27" s="105"/>
      <c r="AO27" s="234">
        <v>1.8449074074074073E-2</v>
      </c>
      <c r="AP27" s="105"/>
      <c r="AQ27" s="108">
        <f t="shared" si="9"/>
        <v>2.66203703703706E-4</v>
      </c>
      <c r="AR27" s="105"/>
      <c r="AS27" s="109">
        <f t="shared" si="10"/>
        <v>1.4936323713927209</v>
      </c>
      <c r="AT27" s="110">
        <f t="shared" si="11"/>
        <v>14.936323713927209</v>
      </c>
      <c r="AU27" s="110">
        <f t="shared" si="12"/>
        <v>15</v>
      </c>
      <c r="AV27" s="148"/>
      <c r="AW27" s="58"/>
      <c r="AX27" s="146">
        <f>COUNTIF(Table!E:E,AY27)</f>
        <v>1</v>
      </c>
      <c r="AY27" s="102" t="s">
        <v>38</v>
      </c>
      <c r="AZ27" s="105"/>
      <c r="BA27" s="106">
        <v>2.3946759259259261E-2</v>
      </c>
      <c r="BB27" s="105"/>
      <c r="BC27" s="116">
        <v>2.5138888888888891E-2</v>
      </c>
      <c r="BD27" s="105"/>
      <c r="BE27" s="234">
        <v>2.7303240740740743E-2</v>
      </c>
      <c r="BF27" s="105"/>
      <c r="BG27" s="108" t="str">
        <f t="shared" si="13"/>
        <v/>
      </c>
      <c r="BH27" s="105"/>
      <c r="BI27" s="109">
        <f t="shared" si="14"/>
        <v>-7.8810512929207306</v>
      </c>
      <c r="BJ27" s="110">
        <f t="shared" si="15"/>
        <v>-78.810512929207306</v>
      </c>
      <c r="BK27" s="110">
        <f t="shared" si="16"/>
        <v>5</v>
      </c>
      <c r="BL27" s="147"/>
      <c r="BM27" s="137"/>
      <c r="BN27" s="122">
        <f>COUNTIF(Table!E:E,BO27)</f>
        <v>0</v>
      </c>
      <c r="BO27" s="63"/>
      <c r="BP27" s="68"/>
      <c r="BQ27" s="97"/>
      <c r="BR27" s="68"/>
      <c r="BS27" s="66"/>
      <c r="BT27" s="68"/>
      <c r="BU27" s="67"/>
      <c r="BV27" s="68"/>
      <c r="BW27" s="64"/>
      <c r="BX27" s="65"/>
      <c r="BY27" s="65"/>
      <c r="BZ27" s="71"/>
      <c r="CA27" s="69"/>
      <c r="CB27" s="70">
        <f>COUNTIF(Table!E:E,CC27)</f>
        <v>0</v>
      </c>
      <c r="CC27" s="63"/>
      <c r="CD27" s="68"/>
      <c r="CE27" s="66"/>
      <c r="CF27" s="68"/>
      <c r="CG27" s="66"/>
      <c r="CH27" s="68"/>
      <c r="CI27" s="67" t="str">
        <f t="shared" si="21"/>
        <v/>
      </c>
      <c r="CJ27" s="68"/>
      <c r="CK27" s="64" t="e">
        <f t="shared" si="18"/>
        <v>#DIV/0!</v>
      </c>
      <c r="CL27" s="65" t="e">
        <f t="shared" si="19"/>
        <v>#DIV/0!</v>
      </c>
      <c r="CM27" s="65" t="str">
        <f t="shared" si="20"/>
        <v/>
      </c>
      <c r="CN27" s="41"/>
      <c r="CO27" s="23"/>
    </row>
    <row r="28" spans="1:93" ht="15.75" customHeight="1" x14ac:dyDescent="0.25">
      <c r="A28" s="58"/>
      <c r="B28" s="146">
        <f>COUNTIF(Table!E:E,C28)</f>
        <v>1</v>
      </c>
      <c r="C28" s="102" t="s">
        <v>36</v>
      </c>
      <c r="D28" s="105"/>
      <c r="E28" s="106">
        <v>2.9861111111111113E-2</v>
      </c>
      <c r="F28" s="105"/>
      <c r="G28" s="107">
        <v>3.1354166666666662E-2</v>
      </c>
      <c r="H28" s="105"/>
      <c r="I28" s="106">
        <v>2.9675925925925925E-2</v>
      </c>
      <c r="J28" s="105"/>
      <c r="K28" s="108">
        <f t="shared" si="0"/>
        <v>1.6782407407407371E-3</v>
      </c>
      <c r="L28" s="105"/>
      <c r="M28" s="109">
        <f t="shared" si="1"/>
        <v>5.7080538221528627</v>
      </c>
      <c r="N28" s="110">
        <f t="shared" si="2"/>
        <v>57.080538221528627</v>
      </c>
      <c r="O28" s="110">
        <f t="shared" si="3"/>
        <v>50</v>
      </c>
      <c r="P28" s="159"/>
      <c r="Q28" s="58"/>
      <c r="R28" s="146">
        <f>COUNTIF(Table!E:E,S28)</f>
        <v>1</v>
      </c>
      <c r="S28" s="117" t="s">
        <v>112</v>
      </c>
      <c r="T28" s="105"/>
      <c r="U28" s="106">
        <v>1.2847222222222223E-2</v>
      </c>
      <c r="V28" s="105"/>
      <c r="W28" s="106">
        <v>1.3495370370370371E-2</v>
      </c>
      <c r="X28" s="105"/>
      <c r="Y28" s="233">
        <v>1.2789351851851852E-2</v>
      </c>
      <c r="Z28" s="105"/>
      <c r="AA28" s="108">
        <f t="shared" si="4"/>
        <v>7.0601851851851902E-4</v>
      </c>
      <c r="AB28" s="105"/>
      <c r="AC28" s="109">
        <f t="shared" si="5"/>
        <v>5.5731221719456983</v>
      </c>
      <c r="AD28" s="110">
        <f t="shared" si="6"/>
        <v>55.731221719456983</v>
      </c>
      <c r="AE28" s="110">
        <f t="shared" si="7"/>
        <v>50</v>
      </c>
      <c r="AF28" s="159"/>
      <c r="AG28" s="58"/>
      <c r="AH28" s="146">
        <f>COUNTIF(Table!E:E,AI28)</f>
        <v>1</v>
      </c>
      <c r="AI28" s="102" t="s">
        <v>117</v>
      </c>
      <c r="AJ28" s="105"/>
      <c r="AK28" s="106">
        <v>1.6435185185185188E-2</v>
      </c>
      <c r="AL28" s="105"/>
      <c r="AM28" s="116">
        <v>1.7256944444444446E-2</v>
      </c>
      <c r="AN28" s="105"/>
      <c r="AO28" s="234">
        <v>1.5532407407407406E-2</v>
      </c>
      <c r="AP28" s="105"/>
      <c r="AQ28" s="108">
        <f t="shared" si="9"/>
        <v>1.72453703703704E-3</v>
      </c>
      <c r="AR28" s="105"/>
      <c r="AS28" s="109">
        <f t="shared" si="10"/>
        <v>11.158383010432217</v>
      </c>
      <c r="AT28" s="110">
        <f t="shared" si="11"/>
        <v>111.58383010432217</v>
      </c>
      <c r="AU28" s="110">
        <f t="shared" si="12"/>
        <v>50</v>
      </c>
      <c r="AV28" s="148"/>
      <c r="AW28" s="58"/>
      <c r="AX28" s="146">
        <f>COUNTIF(Table!E:E,AY28)</f>
        <v>1</v>
      </c>
      <c r="AY28" s="102" t="s">
        <v>82</v>
      </c>
      <c r="AZ28" s="105"/>
      <c r="BA28" s="106">
        <v>2.0925925925925928E-2</v>
      </c>
      <c r="BB28" s="105"/>
      <c r="BC28" s="116">
        <v>2.1967592592592594E-2</v>
      </c>
      <c r="BD28" s="105"/>
      <c r="BE28" s="234">
        <v>2.0682870370370372E-2</v>
      </c>
      <c r="BF28" s="105"/>
      <c r="BG28" s="108">
        <f t="shared" si="13"/>
        <v>1.2847222222222218E-3</v>
      </c>
      <c r="BH28" s="105"/>
      <c r="BI28" s="109">
        <f t="shared" si="14"/>
        <v>6.2646334639059802</v>
      </c>
      <c r="BJ28" s="110">
        <f t="shared" si="15"/>
        <v>62.646334639059802</v>
      </c>
      <c r="BK28" s="110">
        <f t="shared" si="16"/>
        <v>50</v>
      </c>
      <c r="BL28" s="147"/>
      <c r="BM28" s="137"/>
      <c r="BN28" s="136"/>
      <c r="BO28" s="43"/>
      <c r="BP28" s="44"/>
      <c r="BQ28" s="45"/>
      <c r="BR28" s="1"/>
      <c r="BS28" s="3"/>
      <c r="BT28" s="2"/>
      <c r="BU28" s="36" t="str">
        <f>IF(BS28="","",IF(BS28&lt;BQ28,BQ28-BS28,""))</f>
        <v/>
      </c>
      <c r="BV28" s="36" t="str">
        <f t="shared" ref="BV28:BV30" si="22">IF(BT28="","",IF(BT28&lt;BR28,BR28-BT28,""))</f>
        <v/>
      </c>
      <c r="BW28" s="36" t="str">
        <f t="shared" ref="BW28:BW30" si="23">IF(BU28="","",IF(BU28&lt;BS28,BS28-BU28,""))</f>
        <v/>
      </c>
      <c r="BX28" s="36" t="str">
        <f t="shared" ref="BX28:BX30" si="24">IF(BV28="","",IF(BV28&lt;BT28,BT28-BV28,""))</f>
        <v/>
      </c>
      <c r="BY28" s="36" t="str">
        <f t="shared" ref="BY28:BY30" si="25">IF(BW28="","",IF(BW28&lt;BU28,BU28-BW28,""))</f>
        <v/>
      </c>
      <c r="BZ28" s="42" t="str">
        <f t="shared" ref="BZ28:BZ30" si="26">IF(BX28="","",IF(BX28&lt;BV28,BV28-BX28,""))</f>
        <v/>
      </c>
      <c r="CA28" s="69"/>
      <c r="CB28" s="70">
        <f>COUNTIF(Table!E:E,CC28)</f>
        <v>0</v>
      </c>
      <c r="CC28" s="63"/>
      <c r="CD28" s="68"/>
      <c r="CE28" s="66"/>
      <c r="CF28" s="68"/>
      <c r="CG28" s="66"/>
      <c r="CH28" s="68"/>
      <c r="CI28" s="67" t="str">
        <f t="shared" si="21"/>
        <v/>
      </c>
      <c r="CJ28" s="68"/>
      <c r="CK28" s="64" t="e">
        <f t="shared" si="18"/>
        <v>#DIV/0!</v>
      </c>
      <c r="CL28" s="65" t="e">
        <f t="shared" si="19"/>
        <v>#DIV/0!</v>
      </c>
      <c r="CM28" s="65" t="str">
        <f t="shared" si="20"/>
        <v/>
      </c>
      <c r="CN28" s="41"/>
      <c r="CO28" s="23"/>
    </row>
    <row r="29" spans="1:93" ht="15.75" customHeight="1" x14ac:dyDescent="0.25">
      <c r="A29" s="58"/>
      <c r="B29" s="146">
        <f>COUNTIF(Table!E:E,C29)</f>
        <v>1</v>
      </c>
      <c r="C29" s="102" t="s">
        <v>87</v>
      </c>
      <c r="D29" s="105"/>
      <c r="E29" s="106">
        <v>2.6736111111111113E-2</v>
      </c>
      <c r="F29" s="105"/>
      <c r="G29" s="107">
        <v>2.8078703703703703E-2</v>
      </c>
      <c r="H29" s="105"/>
      <c r="I29" s="106">
        <v>2.6574074074074073E-2</v>
      </c>
      <c r="J29" s="105"/>
      <c r="K29" s="108">
        <f t="shared" si="0"/>
        <v>1.5046296296296301E-3</v>
      </c>
      <c r="L29" s="105"/>
      <c r="M29" s="109">
        <f t="shared" si="1"/>
        <v>5.7148519163762899</v>
      </c>
      <c r="N29" s="110">
        <f t="shared" si="2"/>
        <v>57.148519163762899</v>
      </c>
      <c r="O29" s="110">
        <f t="shared" si="3"/>
        <v>50</v>
      </c>
      <c r="P29" s="159"/>
      <c r="Q29" s="58"/>
      <c r="R29" s="146">
        <f>COUNTIF(Table!E:E,S29)</f>
        <v>1</v>
      </c>
      <c r="S29" s="117" t="s">
        <v>83</v>
      </c>
      <c r="T29" s="105"/>
      <c r="U29" s="106">
        <v>1.3182870370370371E-2</v>
      </c>
      <c r="V29" s="105"/>
      <c r="W29" s="106">
        <v>1.3842592592592594E-2</v>
      </c>
      <c r="X29" s="105"/>
      <c r="Y29" s="233">
        <v>1.3263888888888889E-2</v>
      </c>
      <c r="Z29" s="105"/>
      <c r="AA29" s="108">
        <f t="shared" si="4"/>
        <v>5.7870370370370454E-4</v>
      </c>
      <c r="AB29" s="105"/>
      <c r="AC29" s="109">
        <f t="shared" si="5"/>
        <v>4.4151832460732976</v>
      </c>
      <c r="AD29" s="110">
        <f t="shared" si="6"/>
        <v>44.151832460732976</v>
      </c>
      <c r="AE29" s="110">
        <f t="shared" si="7"/>
        <v>44</v>
      </c>
      <c r="AF29" s="159"/>
      <c r="AG29" s="58"/>
      <c r="AH29" s="146">
        <f>COUNTIF(Table!E:E,AI29)</f>
        <v>1</v>
      </c>
      <c r="AI29" s="102" t="s">
        <v>122</v>
      </c>
      <c r="AJ29" s="105"/>
      <c r="AK29" s="106">
        <v>1.8981481481481481E-2</v>
      </c>
      <c r="AL29" s="105"/>
      <c r="AM29" s="116">
        <v>1.9930555555555556E-2</v>
      </c>
      <c r="AN29" s="105"/>
      <c r="AO29" s="234">
        <v>1.7650462962962962E-2</v>
      </c>
      <c r="AP29" s="105"/>
      <c r="AQ29" s="108">
        <f t="shared" si="9"/>
        <v>2.280092592592594E-3</v>
      </c>
      <c r="AR29" s="105"/>
      <c r="AS29" s="109">
        <f t="shared" si="10"/>
        <v>12.974491803278696</v>
      </c>
      <c r="AT29" s="110">
        <f t="shared" si="11"/>
        <v>129.74491803278696</v>
      </c>
      <c r="AU29" s="110">
        <f t="shared" si="12"/>
        <v>50</v>
      </c>
      <c r="AV29" s="148"/>
      <c r="AW29" s="58"/>
      <c r="AX29" s="146">
        <f>COUNTIF(Table!E:E,AY29)</f>
        <v>1</v>
      </c>
      <c r="AY29" s="102" t="s">
        <v>112</v>
      </c>
      <c r="AZ29" s="105"/>
      <c r="BA29" s="106">
        <v>2.162037037037037E-2</v>
      </c>
      <c r="BB29" s="105"/>
      <c r="BC29" s="116">
        <v>2.269675925925926E-2</v>
      </c>
      <c r="BD29" s="105"/>
      <c r="BE29" s="234">
        <v>2.179398148148148E-2</v>
      </c>
      <c r="BF29" s="105"/>
      <c r="BG29" s="108">
        <f t="shared" si="13"/>
        <v>9.0277777777778012E-4</v>
      </c>
      <c r="BH29" s="105"/>
      <c r="BI29" s="109">
        <f t="shared" si="14"/>
        <v>4.1943972384492838</v>
      </c>
      <c r="BJ29" s="110">
        <f t="shared" si="15"/>
        <v>41.943972384492838</v>
      </c>
      <c r="BK29" s="110">
        <f t="shared" si="16"/>
        <v>42</v>
      </c>
      <c r="BL29" s="147"/>
      <c r="BM29" s="137"/>
      <c r="BN29" s="136"/>
      <c r="BO29" s="43" t="s">
        <v>69</v>
      </c>
      <c r="BP29" s="44"/>
      <c r="BQ29" s="45"/>
      <c r="BR29" s="1"/>
      <c r="BS29" s="3"/>
      <c r="BT29" s="2"/>
      <c r="BU29" s="36" t="str">
        <f>IF(BS29="","",IF(BS29&lt;BQ29,BQ29-BS29,""))</f>
        <v/>
      </c>
      <c r="BV29" s="36" t="str">
        <f t="shared" si="22"/>
        <v/>
      </c>
      <c r="BW29" s="36" t="str">
        <f t="shared" si="23"/>
        <v/>
      </c>
      <c r="BX29" s="36" t="str">
        <f t="shared" si="24"/>
        <v/>
      </c>
      <c r="BY29" s="36" t="str">
        <f t="shared" si="25"/>
        <v/>
      </c>
      <c r="BZ29" s="42" t="str">
        <f t="shared" si="26"/>
        <v/>
      </c>
      <c r="CA29" s="69"/>
      <c r="CB29" s="70">
        <f>COUNTIF(Table!E:E,CC29)</f>
        <v>0</v>
      </c>
      <c r="CC29" s="63"/>
      <c r="CD29" s="68"/>
      <c r="CE29" s="66"/>
      <c r="CF29" s="68"/>
      <c r="CG29" s="66"/>
      <c r="CH29" s="68"/>
      <c r="CI29" s="67" t="str">
        <f t="shared" si="21"/>
        <v/>
      </c>
      <c r="CJ29" s="68"/>
      <c r="CK29" s="64" t="e">
        <f t="shared" si="18"/>
        <v>#DIV/0!</v>
      </c>
      <c r="CL29" s="65" t="e">
        <f t="shared" si="19"/>
        <v>#DIV/0!</v>
      </c>
      <c r="CM29" s="65" t="str">
        <f t="shared" si="20"/>
        <v/>
      </c>
      <c r="CN29" s="41"/>
      <c r="CO29" s="23"/>
    </row>
    <row r="30" spans="1:93" ht="15.75" customHeight="1" thickBot="1" x14ac:dyDescent="0.3">
      <c r="A30" s="58"/>
      <c r="B30" s="146">
        <f>COUNTIF(Table!E:E,C30)</f>
        <v>1</v>
      </c>
      <c r="C30" s="102" t="s">
        <v>39</v>
      </c>
      <c r="D30" s="105"/>
      <c r="E30" s="106">
        <v>3.6805555555555557E-2</v>
      </c>
      <c r="F30" s="105"/>
      <c r="G30" s="107">
        <v>3.8645833333333331E-2</v>
      </c>
      <c r="H30" s="105"/>
      <c r="I30" s="106">
        <v>3.5659722222222225E-2</v>
      </c>
      <c r="J30" s="105"/>
      <c r="K30" s="108">
        <f t="shared" si="0"/>
        <v>2.9861111111111061E-3</v>
      </c>
      <c r="L30" s="105"/>
      <c r="M30" s="109">
        <f t="shared" si="1"/>
        <v>8.4280915287244227</v>
      </c>
      <c r="N30" s="110">
        <f t="shared" si="2"/>
        <v>84.280915287244227</v>
      </c>
      <c r="O30" s="110">
        <f t="shared" si="3"/>
        <v>50</v>
      </c>
      <c r="P30" s="159"/>
      <c r="Q30" s="58"/>
      <c r="R30" s="146">
        <f>COUNTIF(Table!E:E,S30)</f>
        <v>1</v>
      </c>
      <c r="S30" s="117" t="s">
        <v>36</v>
      </c>
      <c r="T30" s="105"/>
      <c r="U30" s="106">
        <v>1.4756944444444446E-2</v>
      </c>
      <c r="V30" s="105"/>
      <c r="W30" s="106">
        <v>1.5497685185185186E-2</v>
      </c>
      <c r="X30" s="105"/>
      <c r="Y30" s="233">
        <v>1.494212962962963E-2</v>
      </c>
      <c r="Z30" s="105"/>
      <c r="AA30" s="108">
        <f t="shared" si="4"/>
        <v>5.5555555555555566E-4</v>
      </c>
      <c r="AB30" s="105"/>
      <c r="AC30" s="109">
        <f t="shared" si="5"/>
        <v>3.7699070487993822</v>
      </c>
      <c r="AD30" s="110">
        <f t="shared" si="6"/>
        <v>37.699070487993822</v>
      </c>
      <c r="AE30" s="110">
        <f t="shared" si="7"/>
        <v>38</v>
      </c>
      <c r="AF30" s="159"/>
      <c r="AG30" s="58"/>
      <c r="AH30" s="146">
        <f>COUNTIF(Table!E:E,AI30)</f>
        <v>1</v>
      </c>
      <c r="AI30" s="102" t="s">
        <v>131</v>
      </c>
      <c r="AJ30" s="105"/>
      <c r="AK30" s="106">
        <v>2.0833333333333332E-2</v>
      </c>
      <c r="AL30" s="105"/>
      <c r="AM30" s="116">
        <v>2.1875000000000002E-2</v>
      </c>
      <c r="AN30" s="105"/>
      <c r="AO30" s="234">
        <v>2.0960648148148148E-2</v>
      </c>
      <c r="AP30" s="105"/>
      <c r="AQ30" s="108">
        <f t="shared" si="9"/>
        <v>9.1435185185185369E-4</v>
      </c>
      <c r="AR30" s="105"/>
      <c r="AS30" s="109">
        <f t="shared" si="10"/>
        <v>4.4144119271121127</v>
      </c>
      <c r="AT30" s="110">
        <f t="shared" si="11"/>
        <v>44.144119271121127</v>
      </c>
      <c r="AU30" s="110">
        <f t="shared" si="12"/>
        <v>44</v>
      </c>
      <c r="AV30" s="148"/>
      <c r="AW30" s="58"/>
      <c r="AX30" s="146">
        <f>COUNTIF(Table!E:E,AY30)</f>
        <v>1</v>
      </c>
      <c r="AY30" s="102" t="s">
        <v>83</v>
      </c>
      <c r="AZ30" s="105"/>
      <c r="BA30" s="106">
        <v>2.1990740740740741E-2</v>
      </c>
      <c r="BB30" s="105"/>
      <c r="BC30" s="116">
        <v>2.3090277777777779E-2</v>
      </c>
      <c r="BD30" s="105"/>
      <c r="BE30" s="234">
        <v>2.1886574074074072E-2</v>
      </c>
      <c r="BF30" s="105"/>
      <c r="BG30" s="108">
        <f t="shared" si="13"/>
        <v>1.2037037037037068E-3</v>
      </c>
      <c r="BH30" s="105"/>
      <c r="BI30" s="109">
        <f t="shared" si="14"/>
        <v>5.5524854574299383</v>
      </c>
      <c r="BJ30" s="110">
        <f t="shared" si="15"/>
        <v>55.524854574299383</v>
      </c>
      <c r="BK30" s="110">
        <f t="shared" si="16"/>
        <v>50</v>
      </c>
      <c r="BL30" s="147"/>
      <c r="BM30" s="137"/>
      <c r="BN30" s="123"/>
      <c r="BO30" s="47"/>
      <c r="BP30" s="48"/>
      <c r="BQ30" s="49"/>
      <c r="BR30" s="27"/>
      <c r="BS30" s="50"/>
      <c r="BT30" s="28"/>
      <c r="BU30" s="51" t="str">
        <f>IF(BS30="","",IF(BS30&lt;BQ30,BQ30-BS30,""))</f>
        <v/>
      </c>
      <c r="BV30" s="51" t="str">
        <f t="shared" si="22"/>
        <v/>
      </c>
      <c r="BW30" s="51" t="str">
        <f t="shared" si="23"/>
        <v/>
      </c>
      <c r="BX30" s="51" t="str">
        <f t="shared" si="24"/>
        <v/>
      </c>
      <c r="BY30" s="51" t="str">
        <f t="shared" si="25"/>
        <v/>
      </c>
      <c r="BZ30" s="52" t="str">
        <f t="shared" si="26"/>
        <v/>
      </c>
      <c r="CA30" s="69"/>
      <c r="CB30" s="70">
        <f>COUNTIF(Table!E:E,CC30)</f>
        <v>0</v>
      </c>
      <c r="CC30" s="63"/>
      <c r="CD30" s="68"/>
      <c r="CE30" s="66"/>
      <c r="CF30" s="68"/>
      <c r="CG30" s="66"/>
      <c r="CH30" s="68"/>
      <c r="CI30" s="67" t="str">
        <f t="shared" si="21"/>
        <v/>
      </c>
      <c r="CJ30" s="68"/>
      <c r="CK30" s="64" t="e">
        <f t="shared" si="18"/>
        <v>#DIV/0!</v>
      </c>
      <c r="CL30" s="65" t="e">
        <f t="shared" si="19"/>
        <v>#DIV/0!</v>
      </c>
      <c r="CM30" s="65" t="str">
        <f t="shared" si="20"/>
        <v/>
      </c>
      <c r="CN30" s="41"/>
      <c r="CO30" s="23"/>
    </row>
    <row r="31" spans="1:93" ht="15.75" customHeight="1" x14ac:dyDescent="0.25">
      <c r="A31" s="58"/>
      <c r="B31" s="146">
        <f>COUNTIF(Table!E:E,C31)</f>
        <v>1</v>
      </c>
      <c r="C31" s="102" t="s">
        <v>40</v>
      </c>
      <c r="D31" s="105"/>
      <c r="E31" s="106">
        <v>3.8541666666666669E-2</v>
      </c>
      <c r="F31" s="105"/>
      <c r="G31" s="107">
        <v>4.0474537037037038E-2</v>
      </c>
      <c r="H31" s="105"/>
      <c r="I31" s="106">
        <v>3.8981481481481485E-2</v>
      </c>
      <c r="J31" s="105"/>
      <c r="K31" s="108">
        <f t="shared" si="0"/>
        <v>1.493055555555553E-3</v>
      </c>
      <c r="L31" s="105"/>
      <c r="M31" s="109">
        <f t="shared" si="1"/>
        <v>3.8820813539192187</v>
      </c>
      <c r="N31" s="110">
        <f t="shared" si="2"/>
        <v>38.820813539192187</v>
      </c>
      <c r="O31" s="110">
        <f t="shared" si="3"/>
        <v>39</v>
      </c>
      <c r="P31" s="159"/>
      <c r="Q31" s="58"/>
      <c r="R31" s="146">
        <f>COUNTIF(Table!E:E,S31)</f>
        <v>1</v>
      </c>
      <c r="S31" s="117" t="s">
        <v>40</v>
      </c>
      <c r="T31" s="105"/>
      <c r="U31" s="106">
        <v>1.8692129629629631E-2</v>
      </c>
      <c r="V31" s="105"/>
      <c r="W31" s="106">
        <v>1.9629629629629629E-2</v>
      </c>
      <c r="X31" s="105"/>
      <c r="Y31" s="233">
        <v>1.7928240740740741E-2</v>
      </c>
      <c r="Z31" s="105"/>
      <c r="AA31" s="108">
        <f t="shared" si="4"/>
        <v>1.7013888888888877E-3</v>
      </c>
      <c r="AB31" s="105"/>
      <c r="AC31" s="109">
        <f t="shared" si="5"/>
        <v>9.5447385409941745</v>
      </c>
      <c r="AD31" s="110">
        <f t="shared" si="6"/>
        <v>95.447385409941745</v>
      </c>
      <c r="AE31" s="110">
        <f t="shared" si="7"/>
        <v>50</v>
      </c>
      <c r="AF31" s="159"/>
      <c r="AG31" s="58"/>
      <c r="AH31" s="146">
        <f>COUNTIF(Table!E:E,AI31)</f>
        <v>1</v>
      </c>
      <c r="AI31" s="102" t="s">
        <v>86</v>
      </c>
      <c r="AJ31" s="105"/>
      <c r="AK31" s="106">
        <v>1.5277777777777777E-2</v>
      </c>
      <c r="AL31" s="105"/>
      <c r="AM31" s="116">
        <v>1.6041666666666666E-2</v>
      </c>
      <c r="AN31" s="105"/>
      <c r="AO31" s="234">
        <v>1.5057870370370369E-2</v>
      </c>
      <c r="AP31" s="105"/>
      <c r="AQ31" s="108">
        <f t="shared" si="9"/>
        <v>9.8379629629629685E-4</v>
      </c>
      <c r="AR31" s="105"/>
      <c r="AS31" s="109">
        <f t="shared" si="10"/>
        <v>6.5867025365103871</v>
      </c>
      <c r="AT31" s="110">
        <f t="shared" si="11"/>
        <v>65.867025365103871</v>
      </c>
      <c r="AU31" s="110">
        <f t="shared" si="12"/>
        <v>50</v>
      </c>
      <c r="AV31" s="148"/>
      <c r="AW31" s="58"/>
      <c r="AX31" s="146">
        <f>COUNTIF(Table!E:E,AY31)</f>
        <v>1</v>
      </c>
      <c r="AY31" s="102" t="s">
        <v>36</v>
      </c>
      <c r="AZ31" s="105"/>
      <c r="BA31" s="106">
        <v>2.3587962962962963E-2</v>
      </c>
      <c r="BB31" s="105"/>
      <c r="BC31" s="116">
        <v>2.476851851851852E-2</v>
      </c>
      <c r="BD31" s="105"/>
      <c r="BE31" s="234">
        <v>2.5694444444444447E-2</v>
      </c>
      <c r="BF31" s="105"/>
      <c r="BG31" s="108" t="str">
        <f t="shared" si="13"/>
        <v/>
      </c>
      <c r="BH31" s="105"/>
      <c r="BI31" s="109">
        <f t="shared" si="14"/>
        <v>-3.5554054054054092</v>
      </c>
      <c r="BJ31" s="110">
        <f t="shared" si="15"/>
        <v>-35.554054054054092</v>
      </c>
      <c r="BK31" s="110">
        <f t="shared" si="16"/>
        <v>5</v>
      </c>
      <c r="BL31" s="147"/>
      <c r="BM31" s="137"/>
      <c r="BN31" s="134"/>
      <c r="BO31" s="37"/>
      <c r="BP31" s="1"/>
      <c r="BQ31" s="2"/>
      <c r="BR31" s="1"/>
      <c r="BS31" s="1"/>
      <c r="BT31" s="1"/>
      <c r="BU31" s="1"/>
      <c r="BV31" s="1"/>
      <c r="BW31" s="1"/>
      <c r="BX31" s="1"/>
      <c r="BY31" s="1"/>
      <c r="BZ31" s="1"/>
      <c r="CA31" s="69"/>
      <c r="CB31" s="70">
        <f>COUNTIF(Table!E:E,CC31)</f>
        <v>0</v>
      </c>
      <c r="CC31" s="63"/>
      <c r="CD31" s="68"/>
      <c r="CE31" s="66"/>
      <c r="CF31" s="68"/>
      <c r="CG31" s="66"/>
      <c r="CH31" s="68"/>
      <c r="CI31" s="67" t="str">
        <f t="shared" si="21"/>
        <v/>
      </c>
      <c r="CJ31" s="68"/>
      <c r="CK31" s="64" t="e">
        <f t="shared" si="18"/>
        <v>#DIV/0!</v>
      </c>
      <c r="CL31" s="65" t="e">
        <f t="shared" si="19"/>
        <v>#DIV/0!</v>
      </c>
      <c r="CM31" s="65" t="str">
        <f t="shared" si="20"/>
        <v/>
      </c>
      <c r="CN31" s="41"/>
      <c r="CO31" s="23"/>
    </row>
    <row r="32" spans="1:93" ht="15.75" customHeight="1" x14ac:dyDescent="0.25">
      <c r="A32" s="58"/>
      <c r="B32" s="146">
        <f>COUNTIF(Table!E:E,C32)</f>
        <v>1</v>
      </c>
      <c r="C32" s="102" t="s">
        <v>41</v>
      </c>
      <c r="D32" s="105"/>
      <c r="E32" s="106">
        <v>3.8541666666666669E-2</v>
      </c>
      <c r="F32" s="105"/>
      <c r="G32" s="107">
        <v>4.0474537037037038E-2</v>
      </c>
      <c r="H32" s="105"/>
      <c r="I32" s="106">
        <v>3.8229166666666668E-2</v>
      </c>
      <c r="J32" s="105"/>
      <c r="K32" s="108">
        <f t="shared" si="0"/>
        <v>2.2453703703703698E-3</v>
      </c>
      <c r="L32" s="105"/>
      <c r="M32" s="109">
        <f t="shared" si="1"/>
        <v>5.9263851044504889</v>
      </c>
      <c r="N32" s="110">
        <f t="shared" si="2"/>
        <v>59.263851044504889</v>
      </c>
      <c r="O32" s="110">
        <f t="shared" si="3"/>
        <v>50</v>
      </c>
      <c r="P32" s="159"/>
      <c r="Q32" s="58"/>
      <c r="R32" s="146">
        <f>COUNTIF(Table!E:E,S32)</f>
        <v>1</v>
      </c>
      <c r="S32" s="102" t="s">
        <v>41</v>
      </c>
      <c r="T32" s="105"/>
      <c r="U32" s="106">
        <v>1.8333333333333333E-2</v>
      </c>
      <c r="V32" s="105"/>
      <c r="W32" s="106">
        <v>1.9247685185185184E-2</v>
      </c>
      <c r="X32" s="105"/>
      <c r="Y32" s="233">
        <v>1.7766203703703704E-2</v>
      </c>
      <c r="Z32" s="105"/>
      <c r="AA32" s="108">
        <f t="shared" si="4"/>
        <v>1.4814814814814795E-3</v>
      </c>
      <c r="AB32" s="105"/>
      <c r="AC32" s="109">
        <f t="shared" si="5"/>
        <v>8.3929315960912021</v>
      </c>
      <c r="AD32" s="110">
        <f t="shared" si="6"/>
        <v>83.929315960912021</v>
      </c>
      <c r="AE32" s="110">
        <f t="shared" si="7"/>
        <v>50</v>
      </c>
      <c r="AF32" s="159"/>
      <c r="AG32" s="58"/>
      <c r="AH32" s="146">
        <f>COUNTIF(Table!E:E,AI32)</f>
        <v>1</v>
      </c>
      <c r="AI32" s="102" t="s">
        <v>59</v>
      </c>
      <c r="AJ32" s="105"/>
      <c r="AK32" s="106">
        <v>1.3888888888888888E-2</v>
      </c>
      <c r="AL32" s="105"/>
      <c r="AM32" s="116">
        <v>1.4583333333333332E-2</v>
      </c>
      <c r="AN32" s="105"/>
      <c r="AO32" s="106">
        <v>1.4004629629629631E-2</v>
      </c>
      <c r="AP32" s="105"/>
      <c r="AQ32" s="108">
        <f t="shared" si="9"/>
        <v>5.7870370370370107E-4</v>
      </c>
      <c r="AR32" s="105"/>
      <c r="AS32" s="109">
        <f t="shared" si="10"/>
        <v>4.184297520661147</v>
      </c>
      <c r="AT32" s="110">
        <f t="shared" si="11"/>
        <v>41.84297520661147</v>
      </c>
      <c r="AU32" s="110">
        <f t="shared" si="12"/>
        <v>42</v>
      </c>
      <c r="AV32" s="148"/>
      <c r="AW32" s="58"/>
      <c r="AX32" s="146">
        <f>COUNTIF(Table!E:E,AY32)</f>
        <v>1</v>
      </c>
      <c r="AY32" s="102" t="s">
        <v>39</v>
      </c>
      <c r="AZ32" s="105"/>
      <c r="BA32" s="106">
        <v>2.8344907407407412E-2</v>
      </c>
      <c r="BB32" s="105"/>
      <c r="BC32" s="116">
        <v>2.9756944444444447E-2</v>
      </c>
      <c r="BD32" s="105"/>
      <c r="BE32" s="234">
        <v>2.7766203703703706E-2</v>
      </c>
      <c r="BF32" s="105"/>
      <c r="BG32" s="108">
        <f t="shared" si="13"/>
        <v>1.9907407407407408E-3</v>
      </c>
      <c r="BH32" s="105"/>
      <c r="BI32" s="109">
        <f t="shared" si="14"/>
        <v>7.2232388495206266</v>
      </c>
      <c r="BJ32" s="110">
        <f t="shared" si="15"/>
        <v>72.232388495206266</v>
      </c>
      <c r="BK32" s="110">
        <f t="shared" si="16"/>
        <v>50</v>
      </c>
      <c r="BL32" s="147"/>
      <c r="BM32" s="137"/>
      <c r="BN32" s="134"/>
      <c r="BO32" s="37"/>
      <c r="BP32" s="1"/>
      <c r="BQ32" s="2"/>
      <c r="BR32" s="1"/>
      <c r="BS32" s="1"/>
      <c r="BT32" s="1"/>
      <c r="BU32" s="1"/>
      <c r="BV32" s="1"/>
      <c r="BW32" s="1"/>
      <c r="BX32" s="1"/>
      <c r="BY32" s="1"/>
      <c r="BZ32" s="1"/>
      <c r="CA32" s="69"/>
      <c r="CB32" s="70">
        <f>COUNTIF(Table!E:E,CC32)</f>
        <v>0</v>
      </c>
      <c r="CC32" s="63"/>
      <c r="CD32" s="68"/>
      <c r="CE32" s="66"/>
      <c r="CF32" s="68"/>
      <c r="CG32" s="66"/>
      <c r="CH32" s="68"/>
      <c r="CI32" s="67" t="str">
        <f t="shared" si="21"/>
        <v/>
      </c>
      <c r="CJ32" s="68"/>
      <c r="CK32" s="64" t="e">
        <f t="shared" si="18"/>
        <v>#DIV/0!</v>
      </c>
      <c r="CL32" s="65" t="e">
        <f t="shared" si="19"/>
        <v>#DIV/0!</v>
      </c>
      <c r="CM32" s="65" t="str">
        <f t="shared" si="20"/>
        <v/>
      </c>
      <c r="CN32" s="41"/>
      <c r="CO32" s="23"/>
    </row>
    <row r="33" spans="1:93" ht="15.75" customHeight="1" x14ac:dyDescent="0.25">
      <c r="A33" s="58"/>
      <c r="B33" s="146">
        <f>COUNTIF(Table!E:E,C33)</f>
        <v>1</v>
      </c>
      <c r="C33" s="102" t="s">
        <v>117</v>
      </c>
      <c r="D33" s="105"/>
      <c r="E33" s="106">
        <v>3.5104166666666665E-2</v>
      </c>
      <c r="F33" s="105"/>
      <c r="G33" s="107">
        <v>3.6863425925925931E-2</v>
      </c>
      <c r="H33" s="105"/>
      <c r="I33" s="106">
        <v>3.5104166666666665E-2</v>
      </c>
      <c r="J33" s="105"/>
      <c r="K33" s="108">
        <f t="shared" si="0"/>
        <v>1.759259259259266E-3</v>
      </c>
      <c r="L33" s="105"/>
      <c r="M33" s="109">
        <f t="shared" si="1"/>
        <v>5.064045499505454</v>
      </c>
      <c r="N33" s="110">
        <f t="shared" si="2"/>
        <v>50.64045499505454</v>
      </c>
      <c r="O33" s="110">
        <f t="shared" si="3"/>
        <v>50</v>
      </c>
      <c r="P33" s="159"/>
      <c r="Q33" s="58"/>
      <c r="R33" s="146">
        <f>COUNTIF(Table!E:E,S33)</f>
        <v>1</v>
      </c>
      <c r="S33" s="117" t="s">
        <v>117</v>
      </c>
      <c r="T33" s="105"/>
      <c r="U33" s="106">
        <v>1.6828703703703703E-2</v>
      </c>
      <c r="V33" s="105"/>
      <c r="W33" s="106">
        <v>1.7673611111111109E-2</v>
      </c>
      <c r="X33" s="105"/>
      <c r="Y33" s="233">
        <v>1.6284722222222221E-2</v>
      </c>
      <c r="Z33" s="105"/>
      <c r="AA33" s="108">
        <f t="shared" si="4"/>
        <v>1.3888888888888874E-3</v>
      </c>
      <c r="AB33" s="105"/>
      <c r="AC33" s="109">
        <f t="shared" si="5"/>
        <v>8.5830490405117104</v>
      </c>
      <c r="AD33" s="110">
        <f t="shared" si="6"/>
        <v>85.830490405117104</v>
      </c>
      <c r="AE33" s="110">
        <f t="shared" si="7"/>
        <v>50</v>
      </c>
      <c r="AF33" s="159"/>
      <c r="AG33" s="58"/>
      <c r="AH33" s="146">
        <f>COUNTIF(Table!E:E,AI33)</f>
        <v>1</v>
      </c>
      <c r="AI33" s="102" t="s">
        <v>121</v>
      </c>
      <c r="AJ33" s="105"/>
      <c r="AK33" s="106">
        <v>1.8749999999999999E-2</v>
      </c>
      <c r="AL33" s="105"/>
      <c r="AM33" s="116">
        <v>1.96875E-2</v>
      </c>
      <c r="AN33" s="105"/>
      <c r="AO33" s="234">
        <v>1.8333333333333333E-2</v>
      </c>
      <c r="AP33" s="105"/>
      <c r="AQ33" s="108">
        <f t="shared" si="9"/>
        <v>1.3541666666666667E-3</v>
      </c>
      <c r="AR33" s="105"/>
      <c r="AS33" s="109">
        <f t="shared" si="10"/>
        <v>7.4400568181818301</v>
      </c>
      <c r="AT33" s="110">
        <f t="shared" si="11"/>
        <v>74.400568181818301</v>
      </c>
      <c r="AU33" s="110">
        <f t="shared" si="12"/>
        <v>50</v>
      </c>
      <c r="AV33" s="148"/>
      <c r="AW33" s="58"/>
      <c r="AX33" s="146">
        <f>COUNTIF(Table!E:E,AY33)</f>
        <v>1</v>
      </c>
      <c r="AY33" s="102" t="s">
        <v>40</v>
      </c>
      <c r="AZ33" s="105"/>
      <c r="BA33" s="106">
        <v>2.9872685185185183E-2</v>
      </c>
      <c r="BB33" s="105"/>
      <c r="BC33" s="116">
        <v>3.1365740740740743E-2</v>
      </c>
      <c r="BD33" s="105"/>
      <c r="BE33" s="234">
        <v>2.9097222222222222E-2</v>
      </c>
      <c r="BF33" s="105"/>
      <c r="BG33" s="108">
        <f t="shared" si="13"/>
        <v>2.2685185185185204E-3</v>
      </c>
      <c r="BH33" s="105"/>
      <c r="BI33" s="109">
        <f t="shared" si="14"/>
        <v>7.8502386634844896</v>
      </c>
      <c r="BJ33" s="110">
        <f t="shared" si="15"/>
        <v>78.502386634844896</v>
      </c>
      <c r="BK33" s="110">
        <f t="shared" si="16"/>
        <v>50</v>
      </c>
      <c r="BL33" s="147"/>
      <c r="BM33" s="137"/>
      <c r="BN33" s="134"/>
      <c r="BO33" s="37"/>
      <c r="BP33" s="1"/>
      <c r="BQ33" s="2"/>
      <c r="BR33" s="1"/>
      <c r="BS33" s="1"/>
      <c r="BT33" s="1"/>
      <c r="BU33" s="1"/>
      <c r="BV33" s="1"/>
      <c r="BW33" s="1"/>
      <c r="BX33" s="1"/>
      <c r="BY33" s="1"/>
      <c r="BZ33" s="1"/>
      <c r="CA33" s="69"/>
      <c r="CB33" s="70">
        <f>COUNTIF(Table!E:E,CC33)</f>
        <v>0</v>
      </c>
      <c r="CC33" s="63"/>
      <c r="CD33" s="68"/>
      <c r="CE33" s="66"/>
      <c r="CF33" s="68"/>
      <c r="CG33" s="66"/>
      <c r="CH33" s="68"/>
      <c r="CI33" s="67" t="str">
        <f t="shared" si="21"/>
        <v/>
      </c>
      <c r="CJ33" s="68"/>
      <c r="CK33" s="64" t="e">
        <f t="shared" si="18"/>
        <v>#DIV/0!</v>
      </c>
      <c r="CL33" s="65" t="e">
        <f t="shared" si="19"/>
        <v>#DIV/0!</v>
      </c>
      <c r="CM33" s="65" t="str">
        <f t="shared" si="20"/>
        <v/>
      </c>
      <c r="CN33" s="41"/>
      <c r="CO33" s="23"/>
    </row>
    <row r="34" spans="1:93" ht="15.75" customHeight="1" x14ac:dyDescent="0.25">
      <c r="A34" s="58"/>
      <c r="B34" s="146">
        <f>COUNTIF(Table!E:E,C34)</f>
        <v>1</v>
      </c>
      <c r="C34" s="102" t="s">
        <v>124</v>
      </c>
      <c r="D34" s="105"/>
      <c r="E34" s="106">
        <v>3.9583333333333331E-2</v>
      </c>
      <c r="F34" s="105"/>
      <c r="G34" s="107">
        <v>4.1562500000000002E-2</v>
      </c>
      <c r="H34" s="105"/>
      <c r="I34" s="106">
        <v>4.02662037037037E-2</v>
      </c>
      <c r="J34" s="105"/>
      <c r="K34" s="108">
        <f t="shared" si="0"/>
        <v>1.2962962962963023E-3</v>
      </c>
      <c r="L34" s="105"/>
      <c r="M34" s="109">
        <f t="shared" si="1"/>
        <v>3.2709255533199411</v>
      </c>
      <c r="N34" s="110">
        <f t="shared" si="2"/>
        <v>32.709255533199411</v>
      </c>
      <c r="O34" s="110">
        <f t="shared" si="3"/>
        <v>33</v>
      </c>
      <c r="P34" s="159"/>
      <c r="Q34" s="58"/>
      <c r="R34" s="146">
        <f>COUNTIF(Table!E:E,S34)</f>
        <v>1</v>
      </c>
      <c r="S34" s="117" t="s">
        <v>124</v>
      </c>
      <c r="T34" s="105"/>
      <c r="U34" s="106">
        <v>1.9305555555555555E-2</v>
      </c>
      <c r="V34" s="105"/>
      <c r="W34" s="106">
        <v>2.0266203703703703E-2</v>
      </c>
      <c r="X34" s="105"/>
      <c r="Y34" s="233">
        <v>1.9050925925925926E-2</v>
      </c>
      <c r="Z34" s="105"/>
      <c r="AA34" s="108">
        <f t="shared" si="4"/>
        <v>1.2152777777777769E-3</v>
      </c>
      <c r="AB34" s="105"/>
      <c r="AC34" s="109">
        <f t="shared" si="5"/>
        <v>6.4322904009720503</v>
      </c>
      <c r="AD34" s="110">
        <f t="shared" si="6"/>
        <v>64.322904009720503</v>
      </c>
      <c r="AE34" s="110">
        <f t="shared" si="7"/>
        <v>50</v>
      </c>
      <c r="AF34" s="159"/>
      <c r="AG34" s="58"/>
      <c r="AH34" s="146">
        <f>COUNTIF(Table!E:E,AI34)</f>
        <v>1</v>
      </c>
      <c r="AI34" s="102" t="s">
        <v>129</v>
      </c>
      <c r="AJ34" s="105"/>
      <c r="AK34" s="106">
        <v>1.4351851851851852E-2</v>
      </c>
      <c r="AL34" s="105"/>
      <c r="AM34" s="116">
        <v>1.5069444444444443E-2</v>
      </c>
      <c r="AN34" s="105"/>
      <c r="AO34" s="234">
        <v>1.4236111111111111E-2</v>
      </c>
      <c r="AP34" s="105"/>
      <c r="AQ34" s="108">
        <f t="shared" si="9"/>
        <v>8.3333333333333176E-4</v>
      </c>
      <c r="AR34" s="105"/>
      <c r="AS34" s="109">
        <f t="shared" si="10"/>
        <v>5.906585365853644</v>
      </c>
      <c r="AT34" s="110">
        <f t="shared" si="11"/>
        <v>59.06585365853644</v>
      </c>
      <c r="AU34" s="110">
        <f t="shared" si="12"/>
        <v>50</v>
      </c>
      <c r="AV34" s="148"/>
      <c r="AW34" s="58"/>
      <c r="AX34" s="146">
        <f>COUNTIF(Table!E:E,AY34)</f>
        <v>1</v>
      </c>
      <c r="AY34" s="102" t="s">
        <v>41</v>
      </c>
      <c r="AZ34" s="105"/>
      <c r="BA34" s="106">
        <v>3.0023148148148149E-2</v>
      </c>
      <c r="BB34" s="105"/>
      <c r="BC34" s="116">
        <v>3.1527777777777773E-2</v>
      </c>
      <c r="BD34" s="105"/>
      <c r="BE34" s="234">
        <v>2.8634259259259262E-2</v>
      </c>
      <c r="BF34" s="105"/>
      <c r="BG34" s="108">
        <f t="shared" si="13"/>
        <v>2.8935185185185106E-3</v>
      </c>
      <c r="BH34" s="105"/>
      <c r="BI34" s="109">
        <f t="shared" si="14"/>
        <v>10.160145513338691</v>
      </c>
      <c r="BJ34" s="110">
        <f t="shared" si="15"/>
        <v>101.60145513338691</v>
      </c>
      <c r="BK34" s="110">
        <f t="shared" si="16"/>
        <v>50</v>
      </c>
      <c r="BL34" s="147"/>
      <c r="BM34" s="137"/>
      <c r="BN34" s="134"/>
      <c r="BO34" s="37"/>
      <c r="BP34" s="1"/>
      <c r="BQ34" s="2"/>
      <c r="BR34" s="1"/>
      <c r="BS34" s="1"/>
      <c r="BT34" s="1"/>
      <c r="BU34" s="1"/>
      <c r="BV34" s="1"/>
      <c r="BW34" s="1"/>
      <c r="BX34" s="1"/>
      <c r="BY34" s="1"/>
      <c r="BZ34" s="1"/>
      <c r="CA34" s="69"/>
      <c r="CB34" s="70">
        <f>COUNTIF(Table!E:E,CC34)</f>
        <v>0</v>
      </c>
      <c r="CC34" s="63"/>
      <c r="CD34" s="68"/>
      <c r="CE34" s="66"/>
      <c r="CF34" s="68"/>
      <c r="CG34" s="66"/>
      <c r="CH34" s="68"/>
      <c r="CI34" s="67" t="str">
        <f t="shared" si="21"/>
        <v/>
      </c>
      <c r="CJ34" s="68"/>
      <c r="CK34" s="64" t="e">
        <f t="shared" si="18"/>
        <v>#DIV/0!</v>
      </c>
      <c r="CL34" s="65" t="e">
        <f t="shared" si="19"/>
        <v>#DIV/0!</v>
      </c>
      <c r="CM34" s="65" t="str">
        <f t="shared" si="20"/>
        <v/>
      </c>
      <c r="CN34" s="41"/>
      <c r="CO34" s="23"/>
    </row>
    <row r="35" spans="1:93" ht="15.75" customHeight="1" x14ac:dyDescent="0.25">
      <c r="A35" s="58"/>
      <c r="B35" s="146">
        <f>COUNTIF(Table!E:E,C35)</f>
        <v>1</v>
      </c>
      <c r="C35" s="102" t="s">
        <v>60</v>
      </c>
      <c r="D35" s="105"/>
      <c r="E35" s="106">
        <v>3.0555555555555555E-2</v>
      </c>
      <c r="F35" s="105"/>
      <c r="G35" s="107">
        <v>3.2083333333333332E-2</v>
      </c>
      <c r="H35" s="105"/>
      <c r="I35" s="106">
        <v>3.1909722222222221E-2</v>
      </c>
      <c r="J35" s="105"/>
      <c r="K35" s="108">
        <f t="shared" si="0"/>
        <v>1.7361111111111049E-4</v>
      </c>
      <c r="L35" s="105"/>
      <c r="M35" s="109">
        <f t="shared" si="1"/>
        <v>0.59434167573448349</v>
      </c>
      <c r="N35" s="110">
        <f t="shared" si="2"/>
        <v>5.9434167573448349</v>
      </c>
      <c r="O35" s="110">
        <f t="shared" si="3"/>
        <v>6</v>
      </c>
      <c r="P35" s="159"/>
      <c r="Q35" s="58"/>
      <c r="R35" s="146">
        <f>COUNTIF(Table!E:E,S35)</f>
        <v>1</v>
      </c>
      <c r="S35" s="117" t="s">
        <v>60</v>
      </c>
      <c r="T35" s="105"/>
      <c r="U35" s="106">
        <v>1.5625E-2</v>
      </c>
      <c r="V35" s="105"/>
      <c r="W35" s="106">
        <v>1.6400462962962964E-2</v>
      </c>
      <c r="X35" s="105"/>
      <c r="Y35" s="233">
        <v>1.5694444444444445E-2</v>
      </c>
      <c r="Z35" s="105"/>
      <c r="AA35" s="108">
        <f t="shared" si="4"/>
        <v>7.0601851851851902E-4</v>
      </c>
      <c r="AB35" s="105"/>
      <c r="AC35" s="109">
        <f t="shared" si="5"/>
        <v>4.5507743362831832</v>
      </c>
      <c r="AD35" s="110">
        <f t="shared" si="6"/>
        <v>45.507743362831832</v>
      </c>
      <c r="AE35" s="110">
        <f t="shared" si="7"/>
        <v>46</v>
      </c>
      <c r="AF35" s="159"/>
      <c r="AG35" s="58"/>
      <c r="AH35" s="146">
        <f>COUNTIF(Table!E:E,AI35)</f>
        <v>1</v>
      </c>
      <c r="AI35" s="102" t="s">
        <v>118</v>
      </c>
      <c r="AJ35" s="105"/>
      <c r="AK35" s="106">
        <v>1.6435185185185188E-2</v>
      </c>
      <c r="AL35" s="105"/>
      <c r="AM35" s="116">
        <v>1.7256944444444446E-2</v>
      </c>
      <c r="AN35" s="105"/>
      <c r="AO35" s="234">
        <v>1.6157407407407409E-2</v>
      </c>
      <c r="AP35" s="105"/>
      <c r="AQ35" s="108">
        <f t="shared" si="9"/>
        <v>1.0995370370370378E-3</v>
      </c>
      <c r="AR35" s="105"/>
      <c r="AS35" s="109">
        <f t="shared" si="10"/>
        <v>6.8585601719197768</v>
      </c>
      <c r="AT35" s="110">
        <f t="shared" si="11"/>
        <v>68.585601719197768</v>
      </c>
      <c r="AU35" s="110">
        <f t="shared" si="12"/>
        <v>50</v>
      </c>
      <c r="AV35" s="148"/>
      <c r="AW35" s="58"/>
      <c r="AX35" s="146">
        <f>COUNTIF(Table!E:E,AY35)</f>
        <v>1</v>
      </c>
      <c r="AY35" s="102" t="s">
        <v>117</v>
      </c>
      <c r="AZ35" s="105"/>
      <c r="BA35" s="106">
        <v>2.6249999999999999E-2</v>
      </c>
      <c r="BB35" s="105"/>
      <c r="BC35" s="116">
        <v>2.7557870370370368E-2</v>
      </c>
      <c r="BD35" s="105"/>
      <c r="BE35" s="234">
        <v>2.5729166666666664E-2</v>
      </c>
      <c r="BF35" s="105"/>
      <c r="BG35" s="108">
        <f t="shared" si="13"/>
        <v>1.8287037037037039E-3</v>
      </c>
      <c r="BH35" s="105"/>
      <c r="BI35" s="109">
        <f t="shared" si="14"/>
        <v>7.1610661268556015</v>
      </c>
      <c r="BJ35" s="110">
        <f t="shared" si="15"/>
        <v>71.610661268556015</v>
      </c>
      <c r="BK35" s="110">
        <f t="shared" si="16"/>
        <v>50</v>
      </c>
      <c r="BL35" s="147"/>
      <c r="BM35" s="137"/>
      <c r="BN35" s="134"/>
      <c r="BO35" s="37"/>
      <c r="BP35" s="1"/>
      <c r="BQ35" s="2"/>
      <c r="BR35" s="1"/>
      <c r="BS35" s="1"/>
      <c r="BT35" s="1"/>
      <c r="BU35" s="1"/>
      <c r="BV35" s="1"/>
      <c r="BW35" s="1"/>
      <c r="BX35" s="1"/>
      <c r="BY35" s="1"/>
      <c r="BZ35" s="1"/>
      <c r="CA35" s="69"/>
      <c r="CB35" s="70">
        <f>COUNTIF(Table!E:E,CC35)</f>
        <v>0</v>
      </c>
      <c r="CC35" s="63"/>
      <c r="CD35" s="68"/>
      <c r="CE35" s="66"/>
      <c r="CF35" s="68"/>
      <c r="CG35" s="66"/>
      <c r="CH35" s="68"/>
      <c r="CI35" s="67" t="str">
        <f t="shared" ref="CI35:CI36" si="27">IF(CG35="","",IF(CG35&lt;CE35,CE35-CG35,""))</f>
        <v/>
      </c>
      <c r="CJ35" s="68"/>
      <c r="CK35" s="64" t="e">
        <f t="shared" ref="CK35:CK36" si="28">(CE35/CG35*100.05)-100</f>
        <v>#DIV/0!</v>
      </c>
      <c r="CL35" s="65" t="e">
        <f t="shared" ref="CL35:CL36" si="29">CK35*10</f>
        <v>#DIV/0!</v>
      </c>
      <c r="CM35" s="65" t="str">
        <f t="shared" ref="CM35:CM36" si="30">IF(CG35="","",ROUND(IF(CL35&gt;=50,50,IF(CL35&lt;=0,0,CL35)),0))</f>
        <v/>
      </c>
      <c r="CN35" s="41"/>
      <c r="CO35" s="23"/>
    </row>
    <row r="36" spans="1:93" ht="15.75" customHeight="1" x14ac:dyDescent="0.25">
      <c r="A36" s="58"/>
      <c r="B36" s="146">
        <f>COUNTIF(Table!E:E,C36)</f>
        <v>1</v>
      </c>
      <c r="C36" s="102" t="s">
        <v>79</v>
      </c>
      <c r="D36" s="105"/>
      <c r="E36" s="106">
        <v>4.027777777777778E-2</v>
      </c>
      <c r="F36" s="105"/>
      <c r="G36" s="107">
        <v>4.2291666666666665E-2</v>
      </c>
      <c r="H36" s="105"/>
      <c r="I36" s="106">
        <v>4.1412037037037039E-2</v>
      </c>
      <c r="J36" s="105"/>
      <c r="K36" s="108">
        <f t="shared" si="0"/>
        <v>8.7962962962962604E-4</v>
      </c>
      <c r="L36" s="105"/>
      <c r="M36" s="109">
        <f t="shared" si="1"/>
        <v>2.1751537171603985</v>
      </c>
      <c r="N36" s="110">
        <f t="shared" si="2"/>
        <v>21.751537171603985</v>
      </c>
      <c r="O36" s="110">
        <f t="shared" si="3"/>
        <v>22</v>
      </c>
      <c r="P36" s="159"/>
      <c r="Q36" s="58"/>
      <c r="R36" s="146">
        <f>COUNTIF(Table!E:E,S36)</f>
        <v>1</v>
      </c>
      <c r="S36" s="117" t="s">
        <v>79</v>
      </c>
      <c r="T36" s="105"/>
      <c r="U36" s="106">
        <v>1.9305555555555555E-2</v>
      </c>
      <c r="V36" s="105"/>
      <c r="W36" s="106">
        <v>2.0266203703703703E-2</v>
      </c>
      <c r="X36" s="105"/>
      <c r="Y36" s="233">
        <v>1.9791666666666666E-2</v>
      </c>
      <c r="Z36" s="105"/>
      <c r="AA36" s="108">
        <f t="shared" si="4"/>
        <v>4.745370370370372E-4</v>
      </c>
      <c r="AB36" s="105"/>
      <c r="AC36" s="109">
        <f t="shared" si="5"/>
        <v>2.4488596491227952</v>
      </c>
      <c r="AD36" s="110">
        <f t="shared" si="6"/>
        <v>24.488596491227952</v>
      </c>
      <c r="AE36" s="110">
        <f t="shared" si="7"/>
        <v>24</v>
      </c>
      <c r="AF36" s="159"/>
      <c r="AG36" s="58"/>
      <c r="AH36" s="146">
        <f>COUNTIF(Table!E:E,AI36)</f>
        <v>1</v>
      </c>
      <c r="AI36" s="102" t="s">
        <v>57</v>
      </c>
      <c r="AJ36" s="105"/>
      <c r="AK36" s="106">
        <v>1.7824074074074076E-2</v>
      </c>
      <c r="AL36" s="105"/>
      <c r="AM36" s="116">
        <v>1.8715277777777779E-2</v>
      </c>
      <c r="AN36" s="105"/>
      <c r="AO36" s="234">
        <v>1.6944444444444443E-2</v>
      </c>
      <c r="AP36" s="105"/>
      <c r="AQ36" s="108">
        <f t="shared" si="9"/>
        <v>1.7708333333333361E-3</v>
      </c>
      <c r="AR36" s="105"/>
      <c r="AS36" s="109">
        <f t="shared" si="10"/>
        <v>10.50604508196723</v>
      </c>
      <c r="AT36" s="110">
        <f t="shared" si="11"/>
        <v>105.0604508196723</v>
      </c>
      <c r="AU36" s="110">
        <f t="shared" si="12"/>
        <v>50</v>
      </c>
      <c r="AV36" s="148"/>
      <c r="AW36" s="58"/>
      <c r="AX36" s="146">
        <f>COUNTIF(Table!E:E,AY36)</f>
        <v>1</v>
      </c>
      <c r="AY36" s="102" t="s">
        <v>60</v>
      </c>
      <c r="AZ36" s="105"/>
      <c r="BA36" s="106">
        <v>2.5358796296296296E-2</v>
      </c>
      <c r="BB36" s="105"/>
      <c r="BC36" s="116">
        <v>2.6631944444444444E-2</v>
      </c>
      <c r="BD36" s="105"/>
      <c r="BE36" s="234">
        <v>2.4594907407407409E-2</v>
      </c>
      <c r="BF36" s="105"/>
      <c r="BG36" s="108">
        <f t="shared" si="13"/>
        <v>2.0370370370370351E-3</v>
      </c>
      <c r="BH36" s="105"/>
      <c r="BI36" s="109">
        <f t="shared" si="14"/>
        <v>8.3364941176470353</v>
      </c>
      <c r="BJ36" s="110">
        <f t="shared" si="15"/>
        <v>83.364941176470353</v>
      </c>
      <c r="BK36" s="110">
        <f t="shared" si="16"/>
        <v>50</v>
      </c>
      <c r="BL36" s="147"/>
      <c r="BM36" s="137"/>
      <c r="BN36" s="134"/>
      <c r="BO36" s="37"/>
      <c r="BP36" s="1"/>
      <c r="BQ36" s="2"/>
      <c r="BR36" s="1"/>
      <c r="BS36" s="1"/>
      <c r="BT36" s="1"/>
      <c r="BU36" s="1"/>
      <c r="BV36" s="1"/>
      <c r="BW36" s="1"/>
      <c r="BX36" s="1"/>
      <c r="BY36" s="1"/>
      <c r="BZ36" s="1"/>
      <c r="CA36" s="69"/>
      <c r="CB36" s="70">
        <f>COUNTIF(Table!E:E,CC36)</f>
        <v>0</v>
      </c>
      <c r="CC36" s="63"/>
      <c r="CD36" s="68"/>
      <c r="CE36" s="66"/>
      <c r="CF36" s="68"/>
      <c r="CG36" s="66"/>
      <c r="CH36" s="68"/>
      <c r="CI36" s="67" t="str">
        <f t="shared" si="27"/>
        <v/>
      </c>
      <c r="CJ36" s="68"/>
      <c r="CK36" s="64" t="e">
        <f t="shared" si="28"/>
        <v>#DIV/0!</v>
      </c>
      <c r="CL36" s="65" t="e">
        <f t="shared" si="29"/>
        <v>#DIV/0!</v>
      </c>
      <c r="CM36" s="65" t="str">
        <f t="shared" si="30"/>
        <v/>
      </c>
      <c r="CN36" s="41"/>
      <c r="CO36" s="23"/>
    </row>
    <row r="37" spans="1:93" ht="15.75" customHeight="1" x14ac:dyDescent="0.25">
      <c r="A37" s="58"/>
      <c r="B37" s="146">
        <f>COUNTIF(Table!E:E,C37)</f>
        <v>1</v>
      </c>
      <c r="C37" s="102" t="s">
        <v>122</v>
      </c>
      <c r="D37" s="105"/>
      <c r="E37" s="106">
        <v>3.5763888888888887E-2</v>
      </c>
      <c r="F37" s="105"/>
      <c r="G37" s="107">
        <v>3.7557870370370373E-2</v>
      </c>
      <c r="H37" s="105"/>
      <c r="I37" s="106">
        <v>3.9340277777777773E-2</v>
      </c>
      <c r="J37" s="105"/>
      <c r="K37" s="108" t="str">
        <f t="shared" si="0"/>
        <v/>
      </c>
      <c r="L37" s="105"/>
      <c r="M37" s="109">
        <f t="shared" si="1"/>
        <v>-4.4830097087378533</v>
      </c>
      <c r="N37" s="110">
        <f t="shared" si="2"/>
        <v>-44.830097087378533</v>
      </c>
      <c r="O37" s="110">
        <f t="shared" si="3"/>
        <v>6</v>
      </c>
      <c r="P37" s="159"/>
      <c r="Q37" s="58"/>
      <c r="R37" s="146">
        <f>COUNTIF(Table!E:E,S37)</f>
        <v>1</v>
      </c>
      <c r="S37" s="117" t="s">
        <v>122</v>
      </c>
      <c r="T37" s="105"/>
      <c r="U37" s="106">
        <v>1.8865740740740742E-2</v>
      </c>
      <c r="V37" s="105"/>
      <c r="W37" s="106">
        <v>1.9814814814814816E-2</v>
      </c>
      <c r="X37" s="105"/>
      <c r="Y37" s="233">
        <v>1.8877314814814816E-2</v>
      </c>
      <c r="Z37" s="105"/>
      <c r="AA37" s="108">
        <f t="shared" si="4"/>
        <v>9.3750000000000083E-4</v>
      </c>
      <c r="AB37" s="105"/>
      <c r="AC37" s="109">
        <f t="shared" si="5"/>
        <v>5.0187614960147044</v>
      </c>
      <c r="AD37" s="110">
        <f t="shared" si="6"/>
        <v>50.187614960147044</v>
      </c>
      <c r="AE37" s="110">
        <f t="shared" si="7"/>
        <v>50</v>
      </c>
      <c r="AF37" s="159"/>
      <c r="AG37" s="58"/>
      <c r="AH37" s="146">
        <f>COUNTIF(Table!E:E,AI37)</f>
        <v>1</v>
      </c>
      <c r="AI37" s="102" t="s">
        <v>43</v>
      </c>
      <c r="AJ37" s="105"/>
      <c r="AK37" s="106">
        <v>1.8981481481481481E-2</v>
      </c>
      <c r="AL37" s="105"/>
      <c r="AM37" s="116">
        <v>1.9930555555555556E-2</v>
      </c>
      <c r="AN37" s="105"/>
      <c r="AO37" s="234">
        <v>1.6238425925925924E-2</v>
      </c>
      <c r="AP37" s="105"/>
      <c r="AQ37" s="108">
        <f t="shared" si="9"/>
        <v>3.692129629629632E-3</v>
      </c>
      <c r="AR37" s="105"/>
      <c r="AS37" s="109">
        <f t="shared" si="10"/>
        <v>22.798360655737724</v>
      </c>
      <c r="AT37" s="110">
        <f t="shared" si="11"/>
        <v>227.98360655737724</v>
      </c>
      <c r="AU37" s="110">
        <f t="shared" si="12"/>
        <v>50</v>
      </c>
      <c r="AV37" s="148"/>
      <c r="AW37" s="58"/>
      <c r="AX37" s="146">
        <f>COUNTIF(Table!E:E,AY37)</f>
        <v>1</v>
      </c>
      <c r="AY37" s="102" t="s">
        <v>79</v>
      </c>
      <c r="AZ37" s="105"/>
      <c r="BA37" s="106">
        <v>3.2916666666666664E-2</v>
      </c>
      <c r="BB37" s="105"/>
      <c r="BC37" s="116">
        <v>3.4560185185185187E-2</v>
      </c>
      <c r="BD37" s="105"/>
      <c r="BE37" s="234">
        <v>3.3194444444444443E-2</v>
      </c>
      <c r="BF37" s="105"/>
      <c r="BG37" s="108">
        <f t="shared" si="13"/>
        <v>1.3657407407407438E-3</v>
      </c>
      <c r="BH37" s="105"/>
      <c r="BI37" s="109">
        <f t="shared" si="14"/>
        <v>4.1664225941422615</v>
      </c>
      <c r="BJ37" s="110">
        <f t="shared" si="15"/>
        <v>41.664225941422615</v>
      </c>
      <c r="BK37" s="110">
        <f t="shared" si="16"/>
        <v>42</v>
      </c>
      <c r="BL37" s="147"/>
      <c r="BM37" s="58"/>
      <c r="BN37" s="134"/>
      <c r="BO37" s="37"/>
      <c r="BP37" s="1"/>
      <c r="BQ37" s="2"/>
      <c r="BR37" s="1"/>
      <c r="BS37" s="1"/>
      <c r="BT37" s="1"/>
      <c r="BU37" s="1"/>
      <c r="BV37" s="1"/>
      <c r="BW37" s="1"/>
      <c r="BX37" s="1"/>
      <c r="BY37" s="1"/>
      <c r="BZ37" s="1"/>
      <c r="CA37" s="33"/>
      <c r="CB37" s="40"/>
      <c r="CC37" s="43"/>
      <c r="CD37" s="44"/>
      <c r="CE37" s="45"/>
      <c r="CF37" s="1"/>
      <c r="CG37" s="3"/>
      <c r="CH37" s="2"/>
      <c r="CI37" s="36" t="str">
        <f>IF(CG37="","",IF(CG37&lt;CE37,CE37-CG37,""))</f>
        <v/>
      </c>
      <c r="CJ37" s="36" t="str">
        <f t="shared" ref="CJ37:CN39" si="31">IF(CH37="","",IF(CH37&lt;CF37,CF37-CH37,""))</f>
        <v/>
      </c>
      <c r="CK37" s="36" t="str">
        <f t="shared" si="31"/>
        <v/>
      </c>
      <c r="CL37" s="36" t="str">
        <f t="shared" si="31"/>
        <v/>
      </c>
      <c r="CM37" s="36" t="str">
        <f t="shared" si="31"/>
        <v/>
      </c>
      <c r="CN37" s="42" t="str">
        <f t="shared" si="31"/>
        <v/>
      </c>
      <c r="CO37" s="23"/>
    </row>
    <row r="38" spans="1:93" ht="15.75" customHeight="1" x14ac:dyDescent="0.25">
      <c r="A38" s="58"/>
      <c r="B38" s="146">
        <f>COUNTIF(Table!E:E,C38)</f>
        <v>1</v>
      </c>
      <c r="C38" s="102" t="s">
        <v>42</v>
      </c>
      <c r="D38" s="105"/>
      <c r="E38" s="106">
        <v>2.5347222222222219E-2</v>
      </c>
      <c r="F38" s="105"/>
      <c r="G38" s="107">
        <v>2.6608796296296297E-2</v>
      </c>
      <c r="H38" s="105"/>
      <c r="I38" s="106">
        <v>2.6030092592592594E-2</v>
      </c>
      <c r="J38" s="105"/>
      <c r="K38" s="108">
        <f t="shared" si="0"/>
        <v>5.787037037037028E-4</v>
      </c>
      <c r="L38" s="105"/>
      <c r="M38" s="109">
        <f t="shared" si="1"/>
        <v>2.2743219208536942</v>
      </c>
      <c r="N38" s="110">
        <f t="shared" si="2"/>
        <v>22.743219208536942</v>
      </c>
      <c r="O38" s="110">
        <f t="shared" si="3"/>
        <v>23</v>
      </c>
      <c r="P38" s="159"/>
      <c r="Q38" s="58"/>
      <c r="R38" s="146">
        <f>COUNTIF(Table!E:E,S38)</f>
        <v>1</v>
      </c>
      <c r="S38" s="117" t="s">
        <v>86</v>
      </c>
      <c r="T38" s="105"/>
      <c r="U38" s="106">
        <v>1.5625E-2</v>
      </c>
      <c r="V38" s="105"/>
      <c r="W38" s="106">
        <v>1.6400462962962964E-2</v>
      </c>
      <c r="X38" s="105"/>
      <c r="Y38" s="233">
        <v>1.5428240740740741E-2</v>
      </c>
      <c r="Z38" s="105"/>
      <c r="AA38" s="108">
        <f t="shared" si="4"/>
        <v>9.7222222222222328E-4</v>
      </c>
      <c r="AB38" s="105"/>
      <c r="AC38" s="109">
        <f t="shared" si="5"/>
        <v>6.3547261815454021</v>
      </c>
      <c r="AD38" s="110">
        <f t="shared" si="6"/>
        <v>63.547261815454021</v>
      </c>
      <c r="AE38" s="110">
        <f t="shared" si="7"/>
        <v>50</v>
      </c>
      <c r="AF38" s="159"/>
      <c r="AG38" s="58"/>
      <c r="AH38" s="146">
        <f>COUNTIF(Table!E:E,AI38)</f>
        <v>1</v>
      </c>
      <c r="AI38" s="102" t="s">
        <v>119</v>
      </c>
      <c r="AJ38" s="105"/>
      <c r="AK38" s="106">
        <v>1.8287037037037036E-2</v>
      </c>
      <c r="AL38" s="105"/>
      <c r="AM38" s="116">
        <v>1.9201388888888889E-2</v>
      </c>
      <c r="AN38" s="105"/>
      <c r="AO38" s="234">
        <v>1.699074074074074E-2</v>
      </c>
      <c r="AP38" s="105"/>
      <c r="AQ38" s="108">
        <f t="shared" si="9"/>
        <v>2.2106481481481491E-3</v>
      </c>
      <c r="AR38" s="105"/>
      <c r="AS38" s="109">
        <f t="shared" si="10"/>
        <v>13.067404632152588</v>
      </c>
      <c r="AT38" s="110">
        <f t="shared" si="11"/>
        <v>130.67404632152588</v>
      </c>
      <c r="AU38" s="110">
        <f t="shared" si="12"/>
        <v>50</v>
      </c>
      <c r="AV38" s="148"/>
      <c r="AW38" s="58"/>
      <c r="AX38" s="146">
        <f>COUNTIF(Table!E:E,AY38)</f>
        <v>1</v>
      </c>
      <c r="AY38" s="102" t="s">
        <v>122</v>
      </c>
      <c r="AZ38" s="105"/>
      <c r="BA38" s="106">
        <v>2.9826388888888892E-2</v>
      </c>
      <c r="BB38" s="105"/>
      <c r="BC38" s="116">
        <v>3.1319444444444448E-2</v>
      </c>
      <c r="BD38" s="105"/>
      <c r="BE38" s="234">
        <v>3.0914351851851849E-2</v>
      </c>
      <c r="BF38" s="105"/>
      <c r="BG38" s="108">
        <f t="shared" si="13"/>
        <v>4.0509259259259925E-4</v>
      </c>
      <c r="BH38" s="105"/>
      <c r="BI38" s="109">
        <f t="shared" si="14"/>
        <v>1.3610258330213725</v>
      </c>
      <c r="BJ38" s="110">
        <f t="shared" si="15"/>
        <v>13.610258330213725</v>
      </c>
      <c r="BK38" s="110">
        <f t="shared" si="16"/>
        <v>14</v>
      </c>
      <c r="BL38" s="147" t="str">
        <f t="shared" ref="BL38:BL39" si="32">IF(BJ38="","",IF(BJ38&lt;BH38,BH38-BJ38,""))</f>
        <v/>
      </c>
      <c r="BM38" s="58"/>
      <c r="BN38" s="134"/>
      <c r="BO38" s="37"/>
      <c r="BP38" s="1"/>
      <c r="BQ38" s="2"/>
      <c r="BR38" s="1"/>
      <c r="BS38" s="1"/>
      <c r="BT38" s="1"/>
      <c r="BU38" s="1"/>
      <c r="BV38" s="1"/>
      <c r="BW38" s="1"/>
      <c r="BX38" s="1"/>
      <c r="BY38" s="1"/>
      <c r="BZ38" s="1"/>
      <c r="CA38" s="33"/>
      <c r="CB38" s="40"/>
      <c r="CC38" s="43" t="s">
        <v>69</v>
      </c>
      <c r="CD38" s="44"/>
      <c r="CE38" s="45"/>
      <c r="CF38" s="1"/>
      <c r="CG38" s="3"/>
      <c r="CH38" s="2"/>
      <c r="CI38" s="36" t="str">
        <f>IF(CG38="","",IF(CG38&lt;CE38,CE38-CG38,""))</f>
        <v/>
      </c>
      <c r="CJ38" s="36" t="str">
        <f t="shared" si="31"/>
        <v/>
      </c>
      <c r="CK38" s="36" t="str">
        <f t="shared" si="31"/>
        <v/>
      </c>
      <c r="CL38" s="36" t="str">
        <f t="shared" si="31"/>
        <v/>
      </c>
      <c r="CM38" s="36" t="str">
        <f t="shared" si="31"/>
        <v/>
      </c>
      <c r="CN38" s="42" t="str">
        <f t="shared" si="31"/>
        <v/>
      </c>
      <c r="CO38" s="23"/>
    </row>
    <row r="39" spans="1:93" ht="15.75" customHeight="1" thickBot="1" x14ac:dyDescent="0.3">
      <c r="A39" s="58"/>
      <c r="B39" s="146">
        <f>COUNTIF(Table!E:E,C39)</f>
        <v>1</v>
      </c>
      <c r="C39" s="102" t="s">
        <v>86</v>
      </c>
      <c r="D39" s="105"/>
      <c r="E39" s="106">
        <v>3.1944444444444449E-2</v>
      </c>
      <c r="F39" s="105"/>
      <c r="G39" s="107">
        <v>3.3541666666666664E-2</v>
      </c>
      <c r="H39" s="105"/>
      <c r="I39" s="106">
        <v>3.1828703703703706E-2</v>
      </c>
      <c r="J39" s="105"/>
      <c r="K39" s="108">
        <f t="shared" ref="K39:K58" si="33">IF(G39="","",IF(I39&lt;G39,G39-I39,""))</f>
        <v>1.7129629629629578E-3</v>
      </c>
      <c r="L39" s="105"/>
      <c r="M39" s="109">
        <f t="shared" ref="M39:M58" si="34">(G39/I39*100.05)-100</f>
        <v>5.4345090909090601</v>
      </c>
      <c r="N39" s="110">
        <f t="shared" ref="N39:N58" si="35">M39*10</f>
        <v>54.345090909090601</v>
      </c>
      <c r="O39" s="110">
        <f t="shared" ref="O39:O58" si="36">IF(I39="","",ROUND(IF(N39&gt;=50,50,IF(N39&lt;=5.9,6,N39)),0))</f>
        <v>50</v>
      </c>
      <c r="P39" s="159"/>
      <c r="Q39" s="58"/>
      <c r="R39" s="146">
        <f>COUNTIF(Table!E:E,S39)</f>
        <v>1</v>
      </c>
      <c r="S39" s="102" t="s">
        <v>59</v>
      </c>
      <c r="T39" s="105"/>
      <c r="U39" s="106">
        <v>1.3796296296296298E-2</v>
      </c>
      <c r="V39" s="105"/>
      <c r="W39" s="106">
        <v>1.4490740740740742E-2</v>
      </c>
      <c r="X39" s="105"/>
      <c r="Y39" s="233">
        <v>1.3587962962962963E-2</v>
      </c>
      <c r="Z39" s="105"/>
      <c r="AA39" s="108">
        <f t="shared" ref="AA39:AA60" si="37">IF(W39="","",IF(Y39&lt;W39,W39-Y39,""))</f>
        <v>9.0277777777777839E-4</v>
      </c>
      <c r="AB39" s="105"/>
      <c r="AC39" s="109">
        <f t="shared" ref="AC39:AC60" si="38">(W39/Y39*100.05)-100</f>
        <v>6.6972742759795523</v>
      </c>
      <c r="AD39" s="110">
        <f t="shared" ref="AD39:AD60" si="39">AC39*10</f>
        <v>66.972742759795523</v>
      </c>
      <c r="AE39" s="110">
        <f t="shared" ref="AE39:AE60" si="40">IF(Y39="","",ROUND(IF(AD39&gt;=50,50,IF(AD39&lt;=2.9,3,AD39)),0))</f>
        <v>50</v>
      </c>
      <c r="AF39" s="159"/>
      <c r="AG39" s="58"/>
      <c r="AH39" s="146">
        <f>COUNTIF(Table!E:E,AI39)</f>
        <v>1</v>
      </c>
      <c r="AI39" s="102" t="s">
        <v>125</v>
      </c>
      <c r="AJ39" s="105"/>
      <c r="AK39" s="106">
        <v>2.0370370370370369E-2</v>
      </c>
      <c r="AL39" s="105"/>
      <c r="AM39" s="116">
        <v>2.1388888888888888E-2</v>
      </c>
      <c r="AN39" s="105"/>
      <c r="AO39" s="234">
        <v>1.8124999999999999E-2</v>
      </c>
      <c r="AP39" s="105"/>
      <c r="AQ39" s="108">
        <f t="shared" si="9"/>
        <v>3.2638888888888891E-3</v>
      </c>
      <c r="AR39" s="105"/>
      <c r="AS39" s="109">
        <f t="shared" si="10"/>
        <v>18.066666666666663</v>
      </c>
      <c r="AT39" s="110">
        <f t="shared" si="11"/>
        <v>180.66666666666663</v>
      </c>
      <c r="AU39" s="110">
        <f t="shared" si="12"/>
        <v>50</v>
      </c>
      <c r="AV39" s="148"/>
      <c r="AW39" s="58"/>
      <c r="AX39" s="146">
        <f>COUNTIF(Table!E:E,AY39)</f>
        <v>1</v>
      </c>
      <c r="AY39" s="102" t="s">
        <v>86</v>
      </c>
      <c r="AZ39" s="105"/>
      <c r="BA39" s="106">
        <v>2.5300925925925925E-2</v>
      </c>
      <c r="BB39" s="105"/>
      <c r="BC39" s="116">
        <v>2.6562499999999999E-2</v>
      </c>
      <c r="BD39" s="105"/>
      <c r="BE39" s="234">
        <v>2.5613425925925925E-2</v>
      </c>
      <c r="BF39" s="105"/>
      <c r="BG39" s="108">
        <f t="shared" ref="BG39:BG57" si="41">IF(BC39="","",IF(BE39&lt;BC39,BC39-BE39,""))</f>
        <v>9.490740740740744E-4</v>
      </c>
      <c r="BH39" s="105"/>
      <c r="BI39" s="109">
        <f t="shared" ref="BI39:BI57" si="42">(BC39/BE39*100.05)-100</f>
        <v>3.7572300045187461</v>
      </c>
      <c r="BJ39" s="110">
        <f t="shared" ref="BJ39:BJ57" si="43">BI39*10</f>
        <v>37.572300045187461</v>
      </c>
      <c r="BK39" s="110">
        <f t="shared" ref="BK39:BK57" si="44">IF(BE39="","",ROUND(IF(BJ39&gt;=50,50,IF(BJ39&lt;=4.9,5,BJ39)),0))</f>
        <v>38</v>
      </c>
      <c r="BL39" s="147" t="str">
        <f t="shared" si="32"/>
        <v/>
      </c>
      <c r="BM39" s="58"/>
      <c r="BN39" s="134"/>
      <c r="BO39" s="37"/>
      <c r="BP39" s="1"/>
      <c r="BQ39" s="2"/>
      <c r="BR39" s="1"/>
      <c r="BS39" s="1"/>
      <c r="BT39" s="1"/>
      <c r="BU39" s="1"/>
      <c r="BV39" s="1"/>
      <c r="BW39" s="1"/>
      <c r="BX39" s="1"/>
      <c r="BY39" s="1"/>
      <c r="BZ39" s="1"/>
      <c r="CA39" s="33"/>
      <c r="CB39" s="46"/>
      <c r="CC39" s="47"/>
      <c r="CD39" s="48"/>
      <c r="CE39" s="49"/>
      <c r="CF39" s="27"/>
      <c r="CG39" s="50"/>
      <c r="CH39" s="28"/>
      <c r="CI39" s="51" t="str">
        <f>IF(CG39="","",IF(CG39&lt;CE39,CE39-CG39,""))</f>
        <v/>
      </c>
      <c r="CJ39" s="51" t="str">
        <f t="shared" si="31"/>
        <v/>
      </c>
      <c r="CK39" s="51" t="str">
        <f t="shared" si="31"/>
        <v/>
      </c>
      <c r="CL39" s="51" t="str">
        <f t="shared" si="31"/>
        <v/>
      </c>
      <c r="CM39" s="51" t="str">
        <f t="shared" si="31"/>
        <v/>
      </c>
      <c r="CN39" s="52" t="str">
        <f t="shared" si="31"/>
        <v/>
      </c>
      <c r="CO39" s="23"/>
    </row>
    <row r="40" spans="1:93" ht="15.75" customHeight="1" x14ac:dyDescent="0.25">
      <c r="A40" s="58"/>
      <c r="B40" s="146">
        <f>COUNTIF(Table!E:E,C40)</f>
        <v>1</v>
      </c>
      <c r="C40" s="102" t="s">
        <v>59</v>
      </c>
      <c r="D40" s="105"/>
      <c r="E40" s="106">
        <v>2.8472222222222222E-2</v>
      </c>
      <c r="F40" s="105"/>
      <c r="G40" s="107">
        <v>2.989583333333333E-2</v>
      </c>
      <c r="H40" s="105"/>
      <c r="I40" s="106">
        <v>2.8969907407407406E-2</v>
      </c>
      <c r="J40" s="105"/>
      <c r="K40" s="108">
        <f t="shared" si="33"/>
        <v>9.2592592592592379E-4</v>
      </c>
      <c r="L40" s="105"/>
      <c r="M40" s="109">
        <f t="shared" si="34"/>
        <v>3.2477626847782659</v>
      </c>
      <c r="N40" s="110">
        <f t="shared" si="35"/>
        <v>32.477626847782659</v>
      </c>
      <c r="O40" s="110">
        <f t="shared" si="36"/>
        <v>32</v>
      </c>
      <c r="P40" s="159"/>
      <c r="Q40" s="58"/>
      <c r="R40" s="146">
        <f>COUNTIF(Table!E:E,S40)</f>
        <v>1</v>
      </c>
      <c r="S40" s="117" t="s">
        <v>121</v>
      </c>
      <c r="T40" s="105"/>
      <c r="U40" s="106">
        <v>1.8738425925925926E-2</v>
      </c>
      <c r="V40" s="105"/>
      <c r="W40" s="106">
        <v>1.9675925925925927E-2</v>
      </c>
      <c r="X40" s="105"/>
      <c r="Y40" s="233">
        <v>1.8900462962962963E-2</v>
      </c>
      <c r="Z40" s="105"/>
      <c r="AA40" s="108">
        <f t="shared" si="37"/>
        <v>7.7546296296296391E-4</v>
      </c>
      <c r="AB40" s="105"/>
      <c r="AC40" s="109">
        <f t="shared" si="38"/>
        <v>4.1549295774647987</v>
      </c>
      <c r="AD40" s="110">
        <f t="shared" si="39"/>
        <v>41.549295774647987</v>
      </c>
      <c r="AE40" s="110">
        <f t="shared" si="40"/>
        <v>42</v>
      </c>
      <c r="AF40" s="159"/>
      <c r="AG40" s="58"/>
      <c r="AH40" s="146">
        <f>COUNTIF(Table!E:E,AI40)</f>
        <v>1</v>
      </c>
      <c r="AI40" s="102" t="s">
        <v>47</v>
      </c>
      <c r="AJ40" s="105"/>
      <c r="AK40" s="106">
        <v>1.6203703703703703E-2</v>
      </c>
      <c r="AL40" s="105"/>
      <c r="AM40" s="116">
        <v>1.7013888888888887E-2</v>
      </c>
      <c r="AN40" s="105"/>
      <c r="AO40" s="234">
        <v>1.5891203703703703E-2</v>
      </c>
      <c r="AP40" s="105"/>
      <c r="AQ40" s="108">
        <f t="shared" si="9"/>
        <v>1.1226851851851849E-3</v>
      </c>
      <c r="AR40" s="105"/>
      <c r="AS40" s="109">
        <f t="shared" si="10"/>
        <v>7.1183539694100375</v>
      </c>
      <c r="AT40" s="110">
        <f t="shared" si="11"/>
        <v>71.183539694100375</v>
      </c>
      <c r="AU40" s="110">
        <f t="shared" si="12"/>
        <v>50</v>
      </c>
      <c r="AV40" s="148"/>
      <c r="AW40" s="58"/>
      <c r="AX40" s="146">
        <f>COUNTIF(Table!E:E,AY40)</f>
        <v>1</v>
      </c>
      <c r="AY40" s="102" t="s">
        <v>59</v>
      </c>
      <c r="AZ40" s="105"/>
      <c r="BA40" s="106">
        <v>2.2962962962962966E-2</v>
      </c>
      <c r="BB40" s="105"/>
      <c r="BC40" s="116">
        <v>2.4108796296296298E-2</v>
      </c>
      <c r="BD40" s="105"/>
      <c r="BE40" s="234">
        <v>2.2395833333333334E-2</v>
      </c>
      <c r="BF40" s="105"/>
      <c r="BG40" s="108">
        <f t="shared" si="41"/>
        <v>1.7129629629629647E-3</v>
      </c>
      <c r="BH40" s="105"/>
      <c r="BI40" s="109">
        <f t="shared" si="42"/>
        <v>7.7024031007751859</v>
      </c>
      <c r="BJ40" s="110">
        <f t="shared" si="43"/>
        <v>77.024031007751859</v>
      </c>
      <c r="BK40" s="110">
        <f t="shared" si="44"/>
        <v>50</v>
      </c>
      <c r="BL40" s="147"/>
      <c r="BM40" s="58"/>
      <c r="BN40" s="134"/>
      <c r="BO40" s="37"/>
      <c r="BP40" s="1"/>
      <c r="BQ40" s="2"/>
      <c r="BR40" s="1"/>
      <c r="BS40" s="1"/>
      <c r="BT40" s="1"/>
      <c r="BU40" s="1"/>
      <c r="BV40" s="1"/>
      <c r="BW40" s="1"/>
      <c r="BX40" s="1"/>
      <c r="BY40" s="1"/>
      <c r="BZ40" s="1"/>
      <c r="CA40" s="33"/>
      <c r="CB40" s="29"/>
      <c r="CC40" s="37"/>
      <c r="CD40" s="1"/>
      <c r="CE40" s="2"/>
      <c r="CF40" s="1"/>
      <c r="CG40" s="1"/>
      <c r="CH40" s="1"/>
      <c r="CI40" s="1"/>
      <c r="CJ40" s="1"/>
      <c r="CK40" s="1"/>
      <c r="CL40" s="1"/>
      <c r="CM40" s="1"/>
      <c r="CN40" s="1"/>
      <c r="CO40" s="23"/>
    </row>
    <row r="41" spans="1:93" ht="15.75" customHeight="1" x14ac:dyDescent="0.25">
      <c r="A41" s="58"/>
      <c r="B41" s="146">
        <f>COUNTIF(Table!E:E,C41)</f>
        <v>1</v>
      </c>
      <c r="C41" s="102" t="s">
        <v>121</v>
      </c>
      <c r="D41" s="105"/>
      <c r="E41" s="106">
        <v>3.9409722222222221E-2</v>
      </c>
      <c r="F41" s="105"/>
      <c r="G41" s="107">
        <v>4.1377314814814818E-2</v>
      </c>
      <c r="H41" s="105"/>
      <c r="I41" s="106">
        <v>3.9074074074074074E-2</v>
      </c>
      <c r="J41" s="105"/>
      <c r="K41" s="108">
        <f t="shared" si="33"/>
        <v>2.3032407407407446E-3</v>
      </c>
      <c r="L41" s="105"/>
      <c r="M41" s="109">
        <f t="shared" si="34"/>
        <v>5.947497037914701</v>
      </c>
      <c r="N41" s="110">
        <f t="shared" si="35"/>
        <v>59.47497037914701</v>
      </c>
      <c r="O41" s="110">
        <f t="shared" si="36"/>
        <v>50</v>
      </c>
      <c r="P41" s="159"/>
      <c r="Q41" s="58"/>
      <c r="R41" s="146">
        <f>COUNTIF(Table!E:E,S41)</f>
        <v>1</v>
      </c>
      <c r="S41" s="117" t="s">
        <v>118</v>
      </c>
      <c r="T41" s="105"/>
      <c r="U41" s="106">
        <v>1.712962962962963E-2</v>
      </c>
      <c r="V41" s="105"/>
      <c r="W41" s="106">
        <v>1.7986111111111109E-2</v>
      </c>
      <c r="X41" s="105"/>
      <c r="Y41" s="233">
        <v>1.6342592592592593E-2</v>
      </c>
      <c r="Z41" s="105"/>
      <c r="AA41" s="108">
        <f t="shared" si="37"/>
        <v>1.6435185185185164E-3</v>
      </c>
      <c r="AB41" s="105"/>
      <c r="AC41" s="109">
        <f t="shared" si="38"/>
        <v>10.11168555240792</v>
      </c>
      <c r="AD41" s="110">
        <f t="shared" si="39"/>
        <v>101.1168555240792</v>
      </c>
      <c r="AE41" s="110">
        <f t="shared" si="40"/>
        <v>50</v>
      </c>
      <c r="AF41" s="159"/>
      <c r="AG41" s="58"/>
      <c r="AH41" s="146">
        <f>COUNTIF(Table!E:E,AI41)</f>
        <v>1</v>
      </c>
      <c r="AI41" s="102" t="s">
        <v>89</v>
      </c>
      <c r="AJ41" s="105"/>
      <c r="AK41" s="106">
        <v>1.5277777777777777E-2</v>
      </c>
      <c r="AL41" s="105"/>
      <c r="AM41" s="116">
        <v>1.6041666666666666E-2</v>
      </c>
      <c r="AN41" s="105"/>
      <c r="AO41" s="234">
        <v>1.4479166666666668E-2</v>
      </c>
      <c r="AP41" s="105"/>
      <c r="AQ41" s="108">
        <f t="shared" si="9"/>
        <v>1.5624999999999979E-3</v>
      </c>
      <c r="AR41" s="105"/>
      <c r="AS41" s="109">
        <f t="shared" si="10"/>
        <v>10.846762589928034</v>
      </c>
      <c r="AT41" s="110">
        <f t="shared" si="11"/>
        <v>108.46762589928034</v>
      </c>
      <c r="AU41" s="110">
        <f t="shared" si="12"/>
        <v>50</v>
      </c>
      <c r="AV41" s="148"/>
      <c r="AW41" s="58"/>
      <c r="AX41" s="146">
        <f>COUNTIF(Table!E:E,AY41)</f>
        <v>1</v>
      </c>
      <c r="AY41" s="102" t="s">
        <v>121</v>
      </c>
      <c r="AZ41" s="105"/>
      <c r="BA41" s="106">
        <v>3.0983796296296297E-2</v>
      </c>
      <c r="BB41" s="105"/>
      <c r="BC41" s="116">
        <v>3.2534722222222222E-2</v>
      </c>
      <c r="BD41" s="105"/>
      <c r="BE41" s="234">
        <v>3.15625E-2</v>
      </c>
      <c r="BF41" s="105"/>
      <c r="BG41" s="108">
        <f t="shared" si="41"/>
        <v>9.7222222222222154E-4</v>
      </c>
      <c r="BH41" s="105"/>
      <c r="BI41" s="109">
        <f t="shared" si="42"/>
        <v>3.1318481848184803</v>
      </c>
      <c r="BJ41" s="110">
        <f t="shared" si="43"/>
        <v>31.318481848184803</v>
      </c>
      <c r="BK41" s="110">
        <f t="shared" si="44"/>
        <v>31</v>
      </c>
      <c r="BL41" s="147"/>
      <c r="BM41" s="58"/>
      <c r="BN41" s="134"/>
      <c r="BO41" s="37"/>
      <c r="BP41" s="1"/>
      <c r="BQ41" s="2"/>
      <c r="BR41" s="1"/>
      <c r="BS41" s="1"/>
      <c r="BT41" s="1"/>
      <c r="BU41" s="1"/>
      <c r="BV41" s="1"/>
      <c r="BW41" s="1"/>
      <c r="BX41" s="1"/>
      <c r="BY41" s="1"/>
      <c r="BZ41" s="1"/>
      <c r="CA41" s="33"/>
      <c r="CB41" s="29"/>
      <c r="CC41" s="37"/>
      <c r="CD41" s="1"/>
      <c r="CE41" s="2"/>
      <c r="CF41" s="1"/>
      <c r="CG41" s="1"/>
      <c r="CH41" s="1"/>
      <c r="CI41" s="1"/>
      <c r="CJ41" s="1"/>
      <c r="CK41" s="1"/>
      <c r="CL41" s="1"/>
      <c r="CM41" s="1"/>
      <c r="CN41" s="1"/>
      <c r="CO41" s="23"/>
    </row>
    <row r="42" spans="1:93" ht="15.75" customHeight="1" x14ac:dyDescent="0.25">
      <c r="A42" s="58"/>
      <c r="B42" s="146">
        <f>COUNTIF(Table!E:E,C42)</f>
        <v>1</v>
      </c>
      <c r="C42" s="102" t="s">
        <v>118</v>
      </c>
      <c r="D42" s="105"/>
      <c r="E42" s="106">
        <v>3.4027777777777775E-2</v>
      </c>
      <c r="F42" s="105"/>
      <c r="G42" s="107">
        <v>3.5729166666666666E-2</v>
      </c>
      <c r="H42" s="105"/>
      <c r="I42" s="106">
        <v>3.5706018518518519E-2</v>
      </c>
      <c r="J42" s="105"/>
      <c r="K42" s="108">
        <f t="shared" si="33"/>
        <v>2.3148148148147141E-5</v>
      </c>
      <c r="L42" s="105"/>
      <c r="M42" s="109">
        <f t="shared" si="34"/>
        <v>0.11486223662883788</v>
      </c>
      <c r="N42" s="110">
        <f t="shared" si="35"/>
        <v>1.1486223662883788</v>
      </c>
      <c r="O42" s="110">
        <f t="shared" si="36"/>
        <v>6</v>
      </c>
      <c r="P42" s="159"/>
      <c r="Q42" s="58"/>
      <c r="R42" s="146">
        <f>COUNTIF(Table!E:E,S42)</f>
        <v>1</v>
      </c>
      <c r="S42" s="117" t="s">
        <v>57</v>
      </c>
      <c r="T42" s="105"/>
      <c r="U42" s="106">
        <v>1.7361111111111112E-2</v>
      </c>
      <c r="V42" s="105"/>
      <c r="W42" s="106">
        <v>1.8229166666666668E-2</v>
      </c>
      <c r="X42" s="105"/>
      <c r="Y42" s="233">
        <v>1.8124999999999999E-2</v>
      </c>
      <c r="Z42" s="105"/>
      <c r="AA42" s="108">
        <f t="shared" si="37"/>
        <v>1.0416666666666907E-4</v>
      </c>
      <c r="AB42" s="105"/>
      <c r="AC42" s="109">
        <f t="shared" si="38"/>
        <v>0.625</v>
      </c>
      <c r="AD42" s="110">
        <f t="shared" si="39"/>
        <v>6.25</v>
      </c>
      <c r="AE42" s="110">
        <f t="shared" si="40"/>
        <v>6</v>
      </c>
      <c r="AF42" s="159"/>
      <c r="AG42" s="58"/>
      <c r="AH42" s="146">
        <f>COUNTIF(Table!E:E,AI42)</f>
        <v>1</v>
      </c>
      <c r="AI42" s="102" t="s">
        <v>55</v>
      </c>
      <c r="AJ42" s="105"/>
      <c r="AK42" s="106">
        <v>1.8518518518518521E-2</v>
      </c>
      <c r="AL42" s="105"/>
      <c r="AM42" s="116">
        <v>1.9444444444444445E-2</v>
      </c>
      <c r="AN42" s="105"/>
      <c r="AO42" s="234">
        <v>1.8055555555555557E-2</v>
      </c>
      <c r="AP42" s="105"/>
      <c r="AQ42" s="108">
        <f t="shared" si="9"/>
        <v>1.3888888888888874E-3</v>
      </c>
      <c r="AR42" s="105"/>
      <c r="AS42" s="109">
        <f t="shared" si="10"/>
        <v>7.7461538461538311</v>
      </c>
      <c r="AT42" s="110">
        <f t="shared" si="11"/>
        <v>77.461538461538311</v>
      </c>
      <c r="AU42" s="110">
        <f t="shared" si="12"/>
        <v>50</v>
      </c>
      <c r="AV42" s="148"/>
      <c r="AW42" s="58"/>
      <c r="AX42" s="146">
        <f>COUNTIF(Table!E:E,AY42)</f>
        <v>1</v>
      </c>
      <c r="AY42" s="102" t="s">
        <v>118</v>
      </c>
      <c r="AZ42" s="105"/>
      <c r="BA42" s="106">
        <v>2.7303240740740743E-2</v>
      </c>
      <c r="BB42" s="105"/>
      <c r="BC42" s="116">
        <v>2.8668981481481479E-2</v>
      </c>
      <c r="BD42" s="105"/>
      <c r="BE42" s="234">
        <v>2.7222222222222228E-2</v>
      </c>
      <c r="BF42" s="105"/>
      <c r="BG42" s="108">
        <f t="shared" si="41"/>
        <v>1.4467592592592518E-3</v>
      </c>
      <c r="BH42" s="105"/>
      <c r="BI42" s="109">
        <f t="shared" si="42"/>
        <v>5.3672831632652702</v>
      </c>
      <c r="BJ42" s="110">
        <f t="shared" si="43"/>
        <v>53.672831632652702</v>
      </c>
      <c r="BK42" s="110">
        <f t="shared" si="44"/>
        <v>50</v>
      </c>
      <c r="BL42" s="147"/>
      <c r="BM42" s="58"/>
      <c r="BN42" s="134"/>
      <c r="BO42" s="37"/>
      <c r="BP42" s="1"/>
      <c r="BQ42" s="2"/>
      <c r="BR42" s="1"/>
      <c r="BS42" s="1"/>
      <c r="BT42" s="1"/>
      <c r="BU42" s="1"/>
      <c r="BV42" s="1"/>
      <c r="BW42" s="1"/>
      <c r="BX42" s="1"/>
      <c r="BY42" s="1"/>
      <c r="BZ42" s="1"/>
      <c r="CA42" s="33"/>
      <c r="CB42" s="29"/>
      <c r="CC42" s="37"/>
      <c r="CD42" s="1"/>
      <c r="CE42" s="2"/>
      <c r="CF42" s="1"/>
      <c r="CG42" s="1"/>
      <c r="CH42" s="1"/>
      <c r="CI42" s="1"/>
      <c r="CJ42" s="1"/>
      <c r="CK42" s="1"/>
      <c r="CL42" s="1"/>
      <c r="CM42" s="1"/>
      <c r="CN42" s="1"/>
      <c r="CO42" s="23"/>
    </row>
    <row r="43" spans="1:93" ht="15.75" customHeight="1" x14ac:dyDescent="0.25">
      <c r="A43" s="58"/>
      <c r="B43" s="146">
        <f>COUNTIF(Table!E:E,C43)</f>
        <v>1</v>
      </c>
      <c r="C43" s="102" t="s">
        <v>57</v>
      </c>
      <c r="D43" s="105"/>
      <c r="E43" s="106">
        <v>3.6111111111111115E-2</v>
      </c>
      <c r="F43" s="105"/>
      <c r="G43" s="107">
        <v>3.7916666666666668E-2</v>
      </c>
      <c r="H43" s="105"/>
      <c r="I43" s="106">
        <v>3.6782407407407409E-2</v>
      </c>
      <c r="J43" s="105"/>
      <c r="K43" s="108">
        <f t="shared" si="33"/>
        <v>1.1342592592592585E-3</v>
      </c>
      <c r="L43" s="105"/>
      <c r="M43" s="109">
        <f t="shared" si="34"/>
        <v>3.1352422907488915</v>
      </c>
      <c r="N43" s="110">
        <f t="shared" si="35"/>
        <v>31.352422907488915</v>
      </c>
      <c r="O43" s="110">
        <f t="shared" si="36"/>
        <v>31</v>
      </c>
      <c r="P43" s="159"/>
      <c r="Q43" s="58"/>
      <c r="R43" s="146">
        <f>COUNTIF(Table!E:E,S43)</f>
        <v>1</v>
      </c>
      <c r="S43" s="117" t="s">
        <v>54</v>
      </c>
      <c r="T43" s="105"/>
      <c r="U43" s="106">
        <v>1.7361111111111112E-2</v>
      </c>
      <c r="V43" s="105"/>
      <c r="W43" s="106">
        <v>1.8229166666666668E-2</v>
      </c>
      <c r="X43" s="105"/>
      <c r="Y43" s="233">
        <v>1.6122685185185184E-2</v>
      </c>
      <c r="Z43" s="105"/>
      <c r="AA43" s="108">
        <f t="shared" si="37"/>
        <v>2.1064814814814835E-3</v>
      </c>
      <c r="AB43" s="105"/>
      <c r="AC43" s="109">
        <f t="shared" si="38"/>
        <v>13.121859296482427</v>
      </c>
      <c r="AD43" s="110">
        <f t="shared" si="39"/>
        <v>131.21859296482427</v>
      </c>
      <c r="AE43" s="110">
        <f t="shared" si="40"/>
        <v>50</v>
      </c>
      <c r="AF43" s="159"/>
      <c r="AG43" s="58"/>
      <c r="AH43" s="146">
        <f>COUNTIF(Table!E:E,AI43)</f>
        <v>1</v>
      </c>
      <c r="AI43" s="102" t="s">
        <v>48</v>
      </c>
      <c r="AJ43" s="105"/>
      <c r="AK43" s="106">
        <v>1.4351851851851852E-2</v>
      </c>
      <c r="AL43" s="105"/>
      <c r="AM43" s="116">
        <v>1.5069444444444443E-2</v>
      </c>
      <c r="AN43" s="105"/>
      <c r="AO43" s="234">
        <v>1.4409722222222221E-2</v>
      </c>
      <c r="AP43" s="105"/>
      <c r="AQ43" s="108">
        <f t="shared" si="9"/>
        <v>6.5972222222222127E-4</v>
      </c>
      <c r="AR43" s="105"/>
      <c r="AS43" s="109">
        <f t="shared" si="10"/>
        <v>4.6306024096385414</v>
      </c>
      <c r="AT43" s="110">
        <f t="shared" si="11"/>
        <v>46.306024096385414</v>
      </c>
      <c r="AU43" s="110">
        <f t="shared" si="12"/>
        <v>46</v>
      </c>
      <c r="AV43" s="148"/>
      <c r="AW43" s="58"/>
      <c r="AX43" s="146">
        <f>COUNTIF(Table!E:E,AY43)</f>
        <v>1</v>
      </c>
      <c r="AY43" s="102" t="s">
        <v>57</v>
      </c>
      <c r="AZ43" s="105"/>
      <c r="BA43" s="106">
        <v>2.8634259259259262E-2</v>
      </c>
      <c r="BB43" s="105"/>
      <c r="BC43" s="116">
        <v>3.006944444444444E-2</v>
      </c>
      <c r="BD43" s="105"/>
      <c r="BE43" s="234">
        <v>2.6909722222222224E-2</v>
      </c>
      <c r="BF43" s="105"/>
      <c r="BG43" s="108">
        <f t="shared" si="41"/>
        <v>3.1597222222222165E-3</v>
      </c>
      <c r="BH43" s="105"/>
      <c r="BI43" s="109">
        <f t="shared" si="42"/>
        <v>11.797806451612885</v>
      </c>
      <c r="BJ43" s="110">
        <f t="shared" si="43"/>
        <v>117.97806451612885</v>
      </c>
      <c r="BK43" s="110">
        <f t="shared" si="44"/>
        <v>50</v>
      </c>
      <c r="BL43" s="147"/>
      <c r="BM43" s="58"/>
      <c r="BN43" s="134"/>
      <c r="BO43" s="37"/>
      <c r="BP43" s="1"/>
      <c r="BQ43" s="2"/>
      <c r="BR43" s="1"/>
      <c r="BS43" s="1"/>
      <c r="BT43" s="1"/>
      <c r="BU43" s="1"/>
      <c r="BV43" s="1"/>
      <c r="BW43" s="1"/>
      <c r="BX43" s="1"/>
      <c r="BY43" s="1"/>
      <c r="BZ43" s="1"/>
      <c r="CA43" s="33"/>
      <c r="CB43" s="29"/>
      <c r="CC43" s="37"/>
      <c r="CD43" s="1"/>
      <c r="CE43" s="2"/>
      <c r="CF43" s="1"/>
      <c r="CG43" s="1"/>
      <c r="CH43" s="1"/>
      <c r="CI43" s="1"/>
      <c r="CJ43" s="1"/>
      <c r="CK43" s="1"/>
      <c r="CL43" s="1"/>
      <c r="CM43" s="1"/>
      <c r="CN43" s="1"/>
      <c r="CO43" s="23"/>
    </row>
    <row r="44" spans="1:93" ht="15.75" customHeight="1" x14ac:dyDescent="0.25">
      <c r="A44" s="58"/>
      <c r="B44" s="146">
        <f>COUNTIF(Table!E:E,C44)</f>
        <v>1</v>
      </c>
      <c r="C44" s="102" t="s">
        <v>43</v>
      </c>
      <c r="D44" s="105"/>
      <c r="E44" s="106">
        <v>3.951388888888889E-2</v>
      </c>
      <c r="F44" s="105"/>
      <c r="G44" s="107">
        <v>4.1493055555555554E-2</v>
      </c>
      <c r="H44" s="105"/>
      <c r="I44" s="106">
        <v>3.951388888888889E-2</v>
      </c>
      <c r="J44" s="105"/>
      <c r="K44" s="108">
        <f t="shared" si="33"/>
        <v>1.9791666666666638E-3</v>
      </c>
      <c r="L44" s="105"/>
      <c r="M44" s="109">
        <f t="shared" si="34"/>
        <v>5.0612917398945427</v>
      </c>
      <c r="N44" s="110">
        <f t="shared" si="35"/>
        <v>50.612917398945427</v>
      </c>
      <c r="O44" s="110">
        <f t="shared" si="36"/>
        <v>50</v>
      </c>
      <c r="P44" s="159"/>
      <c r="Q44" s="58"/>
      <c r="R44" s="146">
        <f>COUNTIF(Table!E:E,S44)</f>
        <v>1</v>
      </c>
      <c r="S44" s="117" t="s">
        <v>58</v>
      </c>
      <c r="T44" s="105"/>
      <c r="U44" s="106">
        <v>1.7361111111111112E-2</v>
      </c>
      <c r="V44" s="105"/>
      <c r="W44" s="106">
        <v>1.8229166666666668E-2</v>
      </c>
      <c r="X44" s="105"/>
      <c r="Y44" s="233">
        <v>1.6793981481481483E-2</v>
      </c>
      <c r="Z44" s="105"/>
      <c r="AA44" s="108">
        <f t="shared" si="37"/>
        <v>1.4351851851851852E-3</v>
      </c>
      <c r="AB44" s="105"/>
      <c r="AC44" s="109">
        <f t="shared" si="38"/>
        <v>8.6001033769813944</v>
      </c>
      <c r="AD44" s="110">
        <f t="shared" si="39"/>
        <v>86.001033769813944</v>
      </c>
      <c r="AE44" s="110">
        <f t="shared" si="40"/>
        <v>50</v>
      </c>
      <c r="AF44" s="159"/>
      <c r="AG44" s="58"/>
      <c r="AH44" s="146">
        <f>COUNTIF(Table!E:E,AI44)</f>
        <v>1</v>
      </c>
      <c r="AI44" s="102" t="s">
        <v>108</v>
      </c>
      <c r="AJ44" s="105"/>
      <c r="AK44" s="106">
        <v>1.2037037037037035E-2</v>
      </c>
      <c r="AL44" s="105"/>
      <c r="AM44" s="116">
        <v>1.2638888888888889E-2</v>
      </c>
      <c r="AN44" s="105"/>
      <c r="AO44" s="106">
        <v>1.2465277777777777E-2</v>
      </c>
      <c r="AP44" s="105"/>
      <c r="AQ44" s="108">
        <f t="shared" si="9"/>
        <v>1.7361111111111223E-4</v>
      </c>
      <c r="AR44" s="105"/>
      <c r="AS44" s="109">
        <f t="shared" si="10"/>
        <v>1.443454038997217</v>
      </c>
      <c r="AT44" s="110">
        <f t="shared" si="11"/>
        <v>14.43454038997217</v>
      </c>
      <c r="AU44" s="110">
        <f t="shared" si="12"/>
        <v>14</v>
      </c>
      <c r="AV44" s="148"/>
      <c r="AW44" s="58"/>
      <c r="AX44" s="146">
        <f>COUNTIF(Table!E:E,AY44)</f>
        <v>1</v>
      </c>
      <c r="AY44" s="102" t="s">
        <v>43</v>
      </c>
      <c r="AZ44" s="105"/>
      <c r="BA44" s="106">
        <v>2.7442129629629632E-2</v>
      </c>
      <c r="BB44" s="105"/>
      <c r="BC44" s="116">
        <v>2.8819444444444443E-2</v>
      </c>
      <c r="BD44" s="105"/>
      <c r="BE44" s="234">
        <v>2.8240740740740736E-2</v>
      </c>
      <c r="BF44" s="105"/>
      <c r="BG44" s="108">
        <f t="shared" si="41"/>
        <v>5.7870370370370627E-4</v>
      </c>
      <c r="BH44" s="105"/>
      <c r="BI44" s="109">
        <f t="shared" si="42"/>
        <v>2.1002049180328015</v>
      </c>
      <c r="BJ44" s="110">
        <f t="shared" si="43"/>
        <v>21.002049180328015</v>
      </c>
      <c r="BK44" s="110">
        <f t="shared" si="44"/>
        <v>21</v>
      </c>
      <c r="BL44" s="147"/>
      <c r="BM44" s="58"/>
      <c r="BN44" s="134"/>
      <c r="BO44" s="37"/>
      <c r="BP44" s="1"/>
      <c r="BQ44" s="2"/>
      <c r="BR44" s="1"/>
      <c r="BS44" s="1"/>
      <c r="BT44" s="1"/>
      <c r="BU44" s="1"/>
      <c r="BV44" s="1"/>
      <c r="BW44" s="1"/>
      <c r="BX44" s="1"/>
      <c r="BY44" s="1"/>
      <c r="BZ44" s="1"/>
      <c r="CA44" s="33"/>
      <c r="CB44" s="29"/>
      <c r="CC44" s="37"/>
      <c r="CD44" s="1"/>
      <c r="CE44" s="2"/>
      <c r="CF44" s="1"/>
      <c r="CG44" s="1"/>
      <c r="CH44" s="1"/>
      <c r="CI44" s="1"/>
      <c r="CJ44" s="1"/>
      <c r="CK44" s="1"/>
      <c r="CL44" s="1"/>
      <c r="CM44" s="1"/>
      <c r="CN44" s="1"/>
      <c r="CO44" s="23"/>
    </row>
    <row r="45" spans="1:93" ht="15.75" customHeight="1" x14ac:dyDescent="0.25">
      <c r="A45" s="58"/>
      <c r="B45" s="146">
        <f>COUNTIF(Table!E:E,C45)</f>
        <v>1</v>
      </c>
      <c r="C45" s="102" t="s">
        <v>68</v>
      </c>
      <c r="D45" s="105"/>
      <c r="E45" s="106">
        <v>3.888888888888889E-2</v>
      </c>
      <c r="F45" s="105"/>
      <c r="G45" s="107">
        <v>4.0833333333333333E-2</v>
      </c>
      <c r="H45" s="105"/>
      <c r="I45" s="106">
        <v>3.7175925925925925E-2</v>
      </c>
      <c r="J45" s="105"/>
      <c r="K45" s="108">
        <f t="shared" si="33"/>
        <v>3.6574074074074078E-3</v>
      </c>
      <c r="L45" s="105"/>
      <c r="M45" s="109">
        <f t="shared" si="34"/>
        <v>9.8930261519302576</v>
      </c>
      <c r="N45" s="110">
        <f t="shared" si="35"/>
        <v>98.930261519302576</v>
      </c>
      <c r="O45" s="110">
        <f t="shared" si="36"/>
        <v>50</v>
      </c>
      <c r="P45" s="159"/>
      <c r="Q45" s="58"/>
      <c r="R45" s="146">
        <f>COUNTIF(Table!E:E,S45)</f>
        <v>1</v>
      </c>
      <c r="S45" s="102" t="s">
        <v>43</v>
      </c>
      <c r="T45" s="105"/>
      <c r="U45" s="106">
        <v>1.894675925925926E-2</v>
      </c>
      <c r="V45" s="105"/>
      <c r="W45" s="106">
        <v>1.9895833333333331E-2</v>
      </c>
      <c r="X45" s="105"/>
      <c r="Y45" s="233">
        <v>2.1064814814814814E-2</v>
      </c>
      <c r="Z45" s="105"/>
      <c r="AA45" s="108" t="str">
        <f t="shared" si="37"/>
        <v/>
      </c>
      <c r="AB45" s="105"/>
      <c r="AC45" s="109">
        <f t="shared" si="38"/>
        <v>-5.5022252747252764</v>
      </c>
      <c r="AD45" s="110">
        <f t="shared" si="39"/>
        <v>-55.022252747252764</v>
      </c>
      <c r="AE45" s="110">
        <f t="shared" si="40"/>
        <v>3</v>
      </c>
      <c r="AF45" s="159"/>
      <c r="AG45" s="58"/>
      <c r="AH45" s="146">
        <f>COUNTIF(Table!E:E,AI45)</f>
        <v>1</v>
      </c>
      <c r="AI45" s="102" t="s">
        <v>49</v>
      </c>
      <c r="AJ45" s="105"/>
      <c r="AK45" s="106">
        <v>1.3194444444444444E-2</v>
      </c>
      <c r="AL45" s="105"/>
      <c r="AM45" s="116">
        <v>1.3854166666666666E-2</v>
      </c>
      <c r="AN45" s="105"/>
      <c r="AO45" s="106">
        <v>1.3043981481481483E-2</v>
      </c>
      <c r="AP45" s="105"/>
      <c r="AQ45" s="108">
        <f t="shared" si="9"/>
        <v>8.1018518518518289E-4</v>
      </c>
      <c r="AR45" s="105"/>
      <c r="AS45" s="109">
        <f t="shared" si="10"/>
        <v>6.2642857142857054</v>
      </c>
      <c r="AT45" s="110">
        <f t="shared" si="11"/>
        <v>62.642857142857054</v>
      </c>
      <c r="AU45" s="110">
        <f t="shared" si="12"/>
        <v>50</v>
      </c>
      <c r="AV45" s="148"/>
      <c r="AW45" s="58"/>
      <c r="AX45" s="146">
        <f>COUNTIF(Table!E:E,AY45)</f>
        <v>1</v>
      </c>
      <c r="AY45" s="102" t="s">
        <v>68</v>
      </c>
      <c r="AZ45" s="105"/>
      <c r="BA45" s="106">
        <v>2.8935185185185185E-2</v>
      </c>
      <c r="BB45" s="105"/>
      <c r="BC45" s="116">
        <v>3.0381944444444444E-2</v>
      </c>
      <c r="BD45" s="105"/>
      <c r="BE45" s="234">
        <v>2.854166666666667E-2</v>
      </c>
      <c r="BF45" s="105"/>
      <c r="BG45" s="108">
        <f t="shared" si="41"/>
        <v>1.840277777777774E-3</v>
      </c>
      <c r="BH45" s="105"/>
      <c r="BI45" s="109">
        <f t="shared" si="42"/>
        <v>6.5009124087590919</v>
      </c>
      <c r="BJ45" s="110">
        <f t="shared" si="43"/>
        <v>65.009124087590919</v>
      </c>
      <c r="BK45" s="110">
        <f t="shared" si="44"/>
        <v>50</v>
      </c>
      <c r="BL45" s="147"/>
      <c r="BM45" s="58"/>
      <c r="BN45" s="134"/>
      <c r="BO45" s="37"/>
      <c r="BP45" s="1"/>
      <c r="BQ45" s="2"/>
      <c r="BR45" s="1"/>
      <c r="BS45" s="1"/>
      <c r="BT45" s="1"/>
      <c r="BU45" s="1"/>
      <c r="BV45" s="1"/>
      <c r="BW45" s="1"/>
      <c r="BX45" s="1"/>
      <c r="BY45" s="1"/>
      <c r="BZ45" s="1"/>
      <c r="CA45" s="33"/>
      <c r="CB45" s="29"/>
      <c r="CC45" s="37"/>
      <c r="CD45" s="1"/>
      <c r="CE45" s="2"/>
      <c r="CF45" s="1"/>
      <c r="CG45" s="1"/>
      <c r="CH45" s="1"/>
      <c r="CI45" s="1"/>
      <c r="CJ45" s="1"/>
      <c r="CK45" s="1"/>
      <c r="CL45" s="1"/>
      <c r="CM45" s="1"/>
      <c r="CN45" s="1"/>
      <c r="CO45" s="23"/>
    </row>
    <row r="46" spans="1:93" ht="15.75" customHeight="1" x14ac:dyDescent="0.25">
      <c r="A46" s="58"/>
      <c r="B46" s="146">
        <f>COUNTIF(Table!E:E,C46)</f>
        <v>1</v>
      </c>
      <c r="C46" s="102" t="s">
        <v>119</v>
      </c>
      <c r="D46" s="105"/>
      <c r="E46" s="106">
        <v>3.8541666666666669E-2</v>
      </c>
      <c r="F46" s="105"/>
      <c r="G46" s="107">
        <v>4.0474537037037038E-2</v>
      </c>
      <c r="H46" s="105"/>
      <c r="I46" s="106">
        <v>3.8229166666666668E-2</v>
      </c>
      <c r="J46" s="105"/>
      <c r="K46" s="108">
        <f t="shared" si="33"/>
        <v>2.2453703703703698E-3</v>
      </c>
      <c r="L46" s="105"/>
      <c r="M46" s="109">
        <f t="shared" si="34"/>
        <v>5.9263851044504889</v>
      </c>
      <c r="N46" s="110">
        <f t="shared" si="35"/>
        <v>59.263851044504889</v>
      </c>
      <c r="O46" s="110">
        <f t="shared" si="36"/>
        <v>50</v>
      </c>
      <c r="P46" s="159"/>
      <c r="Q46" s="58"/>
      <c r="R46" s="146">
        <f>COUNTIF(Table!E:E,S46)</f>
        <v>1</v>
      </c>
      <c r="S46" s="117" t="s">
        <v>68</v>
      </c>
      <c r="T46" s="105"/>
      <c r="U46" s="106">
        <v>1.7824074074074076E-2</v>
      </c>
      <c r="V46" s="105"/>
      <c r="W46" s="106">
        <v>1.8715277777777779E-2</v>
      </c>
      <c r="X46" s="105"/>
      <c r="Y46" s="233">
        <v>1.7118055555555556E-2</v>
      </c>
      <c r="Z46" s="105"/>
      <c r="AA46" s="108">
        <f t="shared" si="37"/>
        <v>1.5972222222222221E-3</v>
      </c>
      <c r="AB46" s="105"/>
      <c r="AC46" s="109">
        <f t="shared" si="38"/>
        <v>9.3852941176470637</v>
      </c>
      <c r="AD46" s="110">
        <f t="shared" si="39"/>
        <v>93.852941176470637</v>
      </c>
      <c r="AE46" s="110">
        <f t="shared" si="40"/>
        <v>50</v>
      </c>
      <c r="AF46" s="159"/>
      <c r="AG46" s="58"/>
      <c r="AH46" s="146">
        <f>COUNTIF(Table!E:E,AI46)</f>
        <v>1</v>
      </c>
      <c r="AI46" s="102" t="s">
        <v>50</v>
      </c>
      <c r="AJ46" s="105"/>
      <c r="AK46" s="106">
        <v>1.2499999999999999E-2</v>
      </c>
      <c r="AL46" s="105"/>
      <c r="AM46" s="116">
        <v>1.3125E-2</v>
      </c>
      <c r="AN46" s="105"/>
      <c r="AO46" s="106">
        <v>1.2847222222222223E-2</v>
      </c>
      <c r="AP46" s="105"/>
      <c r="AQ46" s="108">
        <f t="shared" si="9"/>
        <v>2.777777777777761E-4</v>
      </c>
      <c r="AR46" s="105"/>
      <c r="AS46" s="109">
        <f t="shared" si="10"/>
        <v>2.2132432432432125</v>
      </c>
      <c r="AT46" s="110">
        <f t="shared" si="11"/>
        <v>22.132432432432125</v>
      </c>
      <c r="AU46" s="110">
        <f t="shared" si="12"/>
        <v>22</v>
      </c>
      <c r="AV46" s="148"/>
      <c r="AW46" s="58"/>
      <c r="AX46" s="146">
        <f>COUNTIF(Table!E:E,AY46)</f>
        <v>1</v>
      </c>
      <c r="AY46" s="102" t="s">
        <v>119</v>
      </c>
      <c r="AZ46" s="105"/>
      <c r="BA46" s="106">
        <v>2.8715277777777781E-2</v>
      </c>
      <c r="BB46" s="105"/>
      <c r="BC46" s="116">
        <v>3.0150462962962962E-2</v>
      </c>
      <c r="BD46" s="105"/>
      <c r="BE46" s="234">
        <v>2.8240740740740736E-2</v>
      </c>
      <c r="BF46" s="105"/>
      <c r="BG46" s="108">
        <f t="shared" si="41"/>
        <v>1.9097222222222258E-3</v>
      </c>
      <c r="BH46" s="105"/>
      <c r="BI46" s="109">
        <f t="shared" si="42"/>
        <v>6.815676229508199</v>
      </c>
      <c r="BJ46" s="110">
        <f t="shared" si="43"/>
        <v>68.15676229508199</v>
      </c>
      <c r="BK46" s="110">
        <f t="shared" si="44"/>
        <v>50</v>
      </c>
      <c r="BL46" s="147"/>
      <c r="BM46" s="58"/>
      <c r="BN46" s="134"/>
      <c r="BO46" s="37"/>
      <c r="BP46" s="1"/>
      <c r="BQ46" s="2"/>
      <c r="BR46" s="1"/>
      <c r="BS46" s="1"/>
      <c r="BT46" s="1"/>
      <c r="BU46" s="1"/>
      <c r="BV46" s="1"/>
      <c r="BW46" s="1"/>
      <c r="BX46" s="1"/>
      <c r="BY46" s="1"/>
      <c r="BZ46" s="1"/>
      <c r="CA46" s="33"/>
      <c r="CB46" s="29"/>
      <c r="CC46" s="37"/>
      <c r="CD46" s="1"/>
      <c r="CE46" s="2"/>
      <c r="CF46" s="1"/>
      <c r="CG46" s="1"/>
      <c r="CH46" s="1"/>
      <c r="CI46" s="1"/>
      <c r="CJ46" s="1"/>
      <c r="CK46" s="1"/>
      <c r="CL46" s="1"/>
      <c r="CM46" s="1"/>
      <c r="CN46" s="1"/>
      <c r="CO46" s="23"/>
    </row>
    <row r="47" spans="1:93" ht="15.75" customHeight="1" x14ac:dyDescent="0.25">
      <c r="A47" s="58"/>
      <c r="B47" s="146">
        <f>COUNTIF(Table!E:E,C47)</f>
        <v>1</v>
      </c>
      <c r="C47" s="102" t="s">
        <v>125</v>
      </c>
      <c r="D47" s="105"/>
      <c r="E47" s="106">
        <v>4.027777777777778E-2</v>
      </c>
      <c r="F47" s="105"/>
      <c r="G47" s="107">
        <v>4.2291666666666665E-2</v>
      </c>
      <c r="H47" s="105"/>
      <c r="I47" s="106">
        <v>4.4444444444444446E-2</v>
      </c>
      <c r="J47" s="105"/>
      <c r="K47" s="108" t="str">
        <f t="shared" si="33"/>
        <v/>
      </c>
      <c r="L47" s="105"/>
      <c r="M47" s="109">
        <f t="shared" si="34"/>
        <v>-4.7961718749999989</v>
      </c>
      <c r="N47" s="110">
        <f t="shared" si="35"/>
        <v>-47.961718749999989</v>
      </c>
      <c r="O47" s="110">
        <f t="shared" si="36"/>
        <v>6</v>
      </c>
      <c r="P47" s="159"/>
      <c r="Q47" s="58"/>
      <c r="R47" s="146">
        <f>COUNTIF(Table!E:E,S47)</f>
        <v>1</v>
      </c>
      <c r="S47" s="117" t="s">
        <v>119</v>
      </c>
      <c r="T47" s="105"/>
      <c r="U47" s="106">
        <v>1.8333333333333333E-2</v>
      </c>
      <c r="V47" s="105"/>
      <c r="W47" s="106">
        <v>1.9247685185185184E-2</v>
      </c>
      <c r="X47" s="105"/>
      <c r="Y47" s="233">
        <v>1.8263888888888889E-2</v>
      </c>
      <c r="Z47" s="105"/>
      <c r="AA47" s="108">
        <f t="shared" si="37"/>
        <v>9.8379629629629511E-4</v>
      </c>
      <c r="AB47" s="105"/>
      <c r="AC47" s="109">
        <f t="shared" si="38"/>
        <v>5.4392585551330797</v>
      </c>
      <c r="AD47" s="110">
        <f t="shared" si="39"/>
        <v>54.392585551330797</v>
      </c>
      <c r="AE47" s="110">
        <f t="shared" si="40"/>
        <v>50</v>
      </c>
      <c r="AF47" s="159"/>
      <c r="AG47" s="58"/>
      <c r="AH47" s="146">
        <f>COUNTIF(Table!E:E,AI47)</f>
        <v>1</v>
      </c>
      <c r="AI47" s="102" t="s">
        <v>51</v>
      </c>
      <c r="AJ47" s="105"/>
      <c r="AK47" s="106">
        <v>1.5509259259259257E-2</v>
      </c>
      <c r="AL47" s="105"/>
      <c r="AM47" s="116">
        <v>1.6284722222222221E-2</v>
      </c>
      <c r="AN47" s="105"/>
      <c r="AO47" s="234">
        <v>1.5636574074074074E-2</v>
      </c>
      <c r="AP47" s="105"/>
      <c r="AQ47" s="108">
        <f t="shared" si="9"/>
        <v>6.481481481481477E-4</v>
      </c>
      <c r="AR47" s="105"/>
      <c r="AS47" s="109">
        <f t="shared" si="10"/>
        <v>4.1971502590673424</v>
      </c>
      <c r="AT47" s="110">
        <f t="shared" si="11"/>
        <v>41.971502590673424</v>
      </c>
      <c r="AU47" s="110">
        <f t="shared" si="12"/>
        <v>42</v>
      </c>
      <c r="AV47" s="148"/>
      <c r="AW47" s="58"/>
      <c r="AX47" s="146">
        <f>COUNTIF(Table!E:E,AY47)</f>
        <v>1</v>
      </c>
      <c r="AY47" s="102" t="s">
        <v>125</v>
      </c>
      <c r="AZ47" s="105"/>
      <c r="BA47" s="106">
        <v>3.0636574074074076E-2</v>
      </c>
      <c r="BB47" s="105"/>
      <c r="BC47" s="116">
        <v>3.2164351851851854E-2</v>
      </c>
      <c r="BD47" s="105"/>
      <c r="BE47" s="234">
        <v>3.0092592592592591E-2</v>
      </c>
      <c r="BF47" s="105"/>
      <c r="BG47" s="108">
        <f t="shared" si="41"/>
        <v>2.0717592592592628E-3</v>
      </c>
      <c r="BH47" s="105"/>
      <c r="BI47" s="109">
        <f t="shared" si="42"/>
        <v>6.9380576923077086</v>
      </c>
      <c r="BJ47" s="110">
        <f t="shared" si="43"/>
        <v>69.380576923077086</v>
      </c>
      <c r="BK47" s="110">
        <f t="shared" si="44"/>
        <v>50</v>
      </c>
      <c r="BL47" s="147"/>
      <c r="BM47" s="58"/>
      <c r="BN47" s="134"/>
      <c r="BO47" s="37"/>
      <c r="BP47" s="1"/>
      <c r="BQ47" s="2"/>
      <c r="BR47" s="1"/>
      <c r="BS47" s="1"/>
      <c r="BT47" s="1"/>
      <c r="BU47" s="1"/>
      <c r="BV47" s="1"/>
      <c r="BW47" s="1"/>
      <c r="BX47" s="1"/>
      <c r="BY47" s="1"/>
      <c r="BZ47" s="1"/>
      <c r="CA47" s="33"/>
      <c r="CB47" s="29"/>
      <c r="CC47" s="37"/>
      <c r="CD47" s="1"/>
      <c r="CE47" s="2"/>
      <c r="CF47" s="1"/>
      <c r="CG47" s="1"/>
      <c r="CH47" s="1"/>
      <c r="CI47" s="1"/>
      <c r="CJ47" s="1"/>
      <c r="CK47" s="1"/>
      <c r="CL47" s="1"/>
      <c r="CM47" s="1"/>
      <c r="CN47" s="1"/>
      <c r="CO47" s="23"/>
    </row>
    <row r="48" spans="1:93" ht="15.75" customHeight="1" x14ac:dyDescent="0.25">
      <c r="A48" s="58"/>
      <c r="B48" s="146">
        <f>COUNTIF(Table!E:E,C48)</f>
        <v>1</v>
      </c>
      <c r="C48" s="102" t="s">
        <v>111</v>
      </c>
      <c r="D48" s="105"/>
      <c r="E48" s="106">
        <v>2.5347222222222219E-2</v>
      </c>
      <c r="F48" s="105"/>
      <c r="G48" s="107">
        <v>2.6608796296296297E-2</v>
      </c>
      <c r="H48" s="105"/>
      <c r="I48" s="106">
        <v>2.4756944444444443E-2</v>
      </c>
      <c r="J48" s="105"/>
      <c r="K48" s="108">
        <f t="shared" si="33"/>
        <v>1.8518518518518545E-3</v>
      </c>
      <c r="L48" s="105"/>
      <c r="M48" s="109">
        <f t="shared" si="34"/>
        <v>7.5338709677419473</v>
      </c>
      <c r="N48" s="110">
        <f t="shared" si="35"/>
        <v>75.338709677419473</v>
      </c>
      <c r="O48" s="110">
        <f t="shared" si="36"/>
        <v>50</v>
      </c>
      <c r="P48" s="159"/>
      <c r="Q48" s="58"/>
      <c r="R48" s="146">
        <f>COUNTIF(Table!E:E,S48)</f>
        <v>1</v>
      </c>
      <c r="S48" s="117" t="s">
        <v>125</v>
      </c>
      <c r="T48" s="105"/>
      <c r="U48" s="106">
        <v>2.1307870370370369E-2</v>
      </c>
      <c r="V48" s="105"/>
      <c r="W48" s="106">
        <v>2.2372685185185186E-2</v>
      </c>
      <c r="X48" s="105"/>
      <c r="Y48" s="233">
        <v>2.0335648148148148E-2</v>
      </c>
      <c r="Z48" s="105"/>
      <c r="AA48" s="108">
        <f t="shared" si="37"/>
        <v>2.0370370370370386E-3</v>
      </c>
      <c r="AB48" s="105"/>
      <c r="AC48" s="109">
        <f t="shared" si="38"/>
        <v>10.072083096186688</v>
      </c>
      <c r="AD48" s="110">
        <f t="shared" si="39"/>
        <v>100.72083096186688</v>
      </c>
      <c r="AE48" s="110">
        <f t="shared" si="40"/>
        <v>50</v>
      </c>
      <c r="AF48" s="159"/>
      <c r="AG48" s="58"/>
      <c r="AH48" s="143"/>
      <c r="AI48" s="81"/>
      <c r="AJ48" s="22"/>
      <c r="AK48" s="38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148"/>
      <c r="AW48" s="58"/>
      <c r="AX48" s="146">
        <f>COUNTIF(Table!E:E,AY48)</f>
        <v>1</v>
      </c>
      <c r="AY48" s="102" t="s">
        <v>128</v>
      </c>
      <c r="AZ48" s="105"/>
      <c r="BA48" s="106">
        <v>2.1909722222222223E-2</v>
      </c>
      <c r="BB48" s="105"/>
      <c r="BC48" s="116">
        <v>2.3009259259259257E-2</v>
      </c>
      <c r="BD48" s="105"/>
      <c r="BE48" s="234">
        <v>2.146990740740741E-2</v>
      </c>
      <c r="BF48" s="105"/>
      <c r="BG48" s="108">
        <f t="shared" si="41"/>
        <v>1.5393518518518473E-3</v>
      </c>
      <c r="BH48" s="105"/>
      <c r="BI48" s="109">
        <f t="shared" si="42"/>
        <v>7.223396226415062</v>
      </c>
      <c r="BJ48" s="110">
        <f t="shared" si="43"/>
        <v>72.23396226415062</v>
      </c>
      <c r="BK48" s="110">
        <f t="shared" si="44"/>
        <v>50</v>
      </c>
      <c r="BL48" s="147"/>
      <c r="BM48" s="58"/>
      <c r="BN48" s="134"/>
      <c r="BO48" s="37"/>
      <c r="BP48" s="1"/>
      <c r="BQ48" s="2"/>
      <c r="BR48" s="1"/>
      <c r="BS48" s="1"/>
      <c r="BT48" s="1"/>
      <c r="BU48" s="1"/>
      <c r="BV48" s="1"/>
      <c r="BW48" s="1"/>
      <c r="BX48" s="1"/>
      <c r="BY48" s="1"/>
      <c r="BZ48" s="1"/>
      <c r="CA48" s="33"/>
      <c r="CB48" s="29"/>
      <c r="CC48" s="37"/>
      <c r="CD48" s="1"/>
      <c r="CE48" s="2"/>
      <c r="CF48" s="1"/>
      <c r="CG48" s="1"/>
      <c r="CH48" s="1"/>
      <c r="CI48" s="1"/>
      <c r="CJ48" s="1"/>
      <c r="CK48" s="1"/>
      <c r="CL48" s="1"/>
      <c r="CM48" s="1"/>
      <c r="CN48" s="1"/>
      <c r="CO48" s="23"/>
    </row>
    <row r="49" spans="1:94" ht="15.75" customHeight="1" x14ac:dyDescent="0.25">
      <c r="A49" s="58"/>
      <c r="B49" s="146">
        <f>COUNTIF(Table!E:E,C49)</f>
        <v>1</v>
      </c>
      <c r="C49" s="102" t="s">
        <v>123</v>
      </c>
      <c r="D49" s="105"/>
      <c r="E49" s="106">
        <v>3.9583333333333331E-2</v>
      </c>
      <c r="F49" s="105"/>
      <c r="G49" s="107">
        <v>4.1562500000000002E-2</v>
      </c>
      <c r="H49" s="105"/>
      <c r="I49" s="106">
        <v>3.9571759259259258E-2</v>
      </c>
      <c r="J49" s="105"/>
      <c r="K49" s="108">
        <f t="shared" si="33"/>
        <v>1.9907407407407443E-3</v>
      </c>
      <c r="L49" s="105"/>
      <c r="M49" s="109">
        <f t="shared" si="34"/>
        <v>5.0832260894998598</v>
      </c>
      <c r="N49" s="110">
        <f t="shared" si="35"/>
        <v>50.832260894998598</v>
      </c>
      <c r="O49" s="110">
        <f t="shared" si="36"/>
        <v>50</v>
      </c>
      <c r="P49" s="159"/>
      <c r="Q49" s="58"/>
      <c r="R49" s="146">
        <f>COUNTIF(Table!E:E,S49)</f>
        <v>1</v>
      </c>
      <c r="S49" s="117" t="s">
        <v>111</v>
      </c>
      <c r="T49" s="105"/>
      <c r="U49" s="106">
        <v>1.1770833333333333E-2</v>
      </c>
      <c r="V49" s="105"/>
      <c r="W49" s="106">
        <v>1.2361111111111113E-2</v>
      </c>
      <c r="X49" s="105"/>
      <c r="Y49" s="233">
        <v>1.1388888888888888E-2</v>
      </c>
      <c r="Z49" s="105"/>
      <c r="AA49" s="108">
        <f t="shared" si="37"/>
        <v>9.7222222222222501E-4</v>
      </c>
      <c r="AB49" s="105"/>
      <c r="AC49" s="109">
        <f t="shared" si="38"/>
        <v>8.5908536585366164</v>
      </c>
      <c r="AD49" s="110">
        <f t="shared" si="39"/>
        <v>85.908536585366164</v>
      </c>
      <c r="AE49" s="110">
        <f t="shared" si="40"/>
        <v>50</v>
      </c>
      <c r="AF49" s="159"/>
      <c r="AG49" s="58"/>
      <c r="AH49" s="143"/>
      <c r="AI49" s="37"/>
      <c r="AJ49" s="1"/>
      <c r="AK49" s="2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48"/>
      <c r="AW49" s="58"/>
      <c r="AX49" s="146">
        <f>COUNTIF(Table!E:E,AY49)</f>
        <v>1</v>
      </c>
      <c r="AY49" s="102" t="s">
        <v>47</v>
      </c>
      <c r="AZ49" s="105"/>
      <c r="BA49" s="106">
        <v>2.6863425925925926E-2</v>
      </c>
      <c r="BB49" s="105"/>
      <c r="BC49" s="116">
        <v>2.8206018518518519E-2</v>
      </c>
      <c r="BD49" s="105"/>
      <c r="BE49" s="234">
        <v>2.6712962962962966E-2</v>
      </c>
      <c r="BF49" s="105"/>
      <c r="BG49" s="108">
        <f t="shared" si="41"/>
        <v>1.493055555555553E-3</v>
      </c>
      <c r="BH49" s="105"/>
      <c r="BI49" s="109">
        <f t="shared" si="42"/>
        <v>5.6420493934141973</v>
      </c>
      <c r="BJ49" s="110">
        <f t="shared" si="43"/>
        <v>56.420493934141973</v>
      </c>
      <c r="BK49" s="110">
        <f t="shared" si="44"/>
        <v>50</v>
      </c>
      <c r="BL49" s="147"/>
      <c r="BM49" s="58"/>
      <c r="BN49" s="134"/>
      <c r="BO49" s="37"/>
      <c r="BP49" s="1"/>
      <c r="BQ49" s="2"/>
      <c r="BR49" s="1"/>
      <c r="BS49" s="1"/>
      <c r="BT49" s="1"/>
      <c r="BU49" s="1"/>
      <c r="BV49" s="1"/>
      <c r="BW49" s="1"/>
      <c r="BX49" s="1"/>
      <c r="BY49" s="1"/>
      <c r="BZ49" s="1"/>
      <c r="CA49" s="33"/>
      <c r="CB49" s="29"/>
      <c r="CC49" s="37"/>
      <c r="CD49" s="1"/>
      <c r="CE49" s="2"/>
      <c r="CF49" s="1"/>
      <c r="CG49" s="1"/>
      <c r="CH49" s="1"/>
      <c r="CI49" s="1"/>
      <c r="CJ49" s="1"/>
      <c r="CK49" s="1"/>
      <c r="CL49" s="1"/>
      <c r="CM49" s="1"/>
      <c r="CN49" s="1"/>
      <c r="CO49" s="23"/>
    </row>
    <row r="50" spans="1:94" ht="15.75" customHeight="1" thickBot="1" x14ac:dyDescent="0.3">
      <c r="A50" s="58"/>
      <c r="B50" s="146">
        <f>COUNTIF(Table!E:E,C50)</f>
        <v>1</v>
      </c>
      <c r="C50" s="102" t="s">
        <v>73</v>
      </c>
      <c r="D50" s="105"/>
      <c r="E50" s="106">
        <v>3.7754629629629631E-2</v>
      </c>
      <c r="F50" s="105"/>
      <c r="G50" s="107">
        <v>3.9641203703703706E-2</v>
      </c>
      <c r="H50" s="105"/>
      <c r="I50" s="106">
        <v>3.7824074074074072E-2</v>
      </c>
      <c r="J50" s="105"/>
      <c r="K50" s="108">
        <f t="shared" si="33"/>
        <v>1.8171296296296338E-3</v>
      </c>
      <c r="L50" s="105"/>
      <c r="M50" s="109">
        <f t="shared" si="34"/>
        <v>4.8565636474908445</v>
      </c>
      <c r="N50" s="110">
        <f t="shared" si="35"/>
        <v>48.565636474908445</v>
      </c>
      <c r="O50" s="110">
        <f t="shared" si="36"/>
        <v>49</v>
      </c>
      <c r="P50" s="159"/>
      <c r="Q50" s="58"/>
      <c r="R50" s="146">
        <f>COUNTIF(Table!E:E,S50)</f>
        <v>1</v>
      </c>
      <c r="S50" s="117" t="s">
        <v>128</v>
      </c>
      <c r="T50" s="105"/>
      <c r="U50" s="106">
        <v>1.3020833333333334E-2</v>
      </c>
      <c r="V50" s="105"/>
      <c r="W50" s="106">
        <v>1.3668981481481482E-2</v>
      </c>
      <c r="X50" s="105"/>
      <c r="Y50" s="233">
        <v>1.2962962962962963E-2</v>
      </c>
      <c r="Z50" s="105"/>
      <c r="AA50" s="108">
        <f t="shared" si="37"/>
        <v>7.0601851851851902E-4</v>
      </c>
      <c r="AB50" s="105"/>
      <c r="AC50" s="109">
        <f t="shared" si="38"/>
        <v>5.4991517857143037</v>
      </c>
      <c r="AD50" s="110">
        <f t="shared" si="39"/>
        <v>54.991517857143037</v>
      </c>
      <c r="AE50" s="110">
        <f t="shared" si="40"/>
        <v>50</v>
      </c>
      <c r="AF50" s="159"/>
      <c r="AG50" s="58"/>
      <c r="AH50" s="149"/>
      <c r="AI50" s="150"/>
      <c r="AJ50" s="151"/>
      <c r="AK50" s="152"/>
      <c r="AL50" s="153"/>
      <c r="AM50" s="154"/>
      <c r="AN50" s="155"/>
      <c r="AO50" s="156" t="str">
        <f>IF(AM50="","",IF(AM50&lt;AK50,AK50-AM50,""))</f>
        <v/>
      </c>
      <c r="AP50" s="156" t="str">
        <f t="shared" ref="AP50" si="45">IF(AN50="","",IF(AN50&lt;AL50,AL50-AN50,""))</f>
        <v/>
      </c>
      <c r="AQ50" s="156" t="str">
        <f t="shared" ref="AQ50" si="46">IF(AO50="","",IF(AO50&lt;AM50,AM50-AO50,""))</f>
        <v/>
      </c>
      <c r="AR50" s="156" t="str">
        <f t="shared" ref="AR50" si="47">IF(AP50="","",IF(AP50&lt;AN50,AN50-AP50,""))</f>
        <v/>
      </c>
      <c r="AS50" s="156" t="str">
        <f>IF(AQ50="","",IF(AQ50&lt;AO50,AO50-AQ50,""))</f>
        <v/>
      </c>
      <c r="AT50" s="156" t="str">
        <f t="shared" ref="AT50" si="48">IF(AR50="","",IF(AR50&lt;AP50,AP50-AR50,""))</f>
        <v/>
      </c>
      <c r="AU50" s="156" t="str">
        <f t="shared" ref="AU50" si="49">IF(AS50="","",IF(AS50&lt;AQ50,AQ50-AS50,""))</f>
        <v/>
      </c>
      <c r="AV50" s="157" t="str">
        <f t="shared" ref="AV50" si="50">IF(AT50="","",IF(AT50&lt;AR50,AR50-AT50,""))</f>
        <v/>
      </c>
      <c r="AW50" s="58"/>
      <c r="AX50" s="146">
        <f>COUNTIF(Table!E:E,AY50)</f>
        <v>1</v>
      </c>
      <c r="AY50" s="102" t="s">
        <v>73</v>
      </c>
      <c r="AZ50" s="105"/>
      <c r="BA50" s="106">
        <v>2.8819444444444443E-2</v>
      </c>
      <c r="BB50" s="105"/>
      <c r="BC50" s="116">
        <v>3.0254629629629631E-2</v>
      </c>
      <c r="BD50" s="105"/>
      <c r="BE50" s="234">
        <v>2.9837962962962965E-2</v>
      </c>
      <c r="BF50" s="105"/>
      <c r="BG50" s="108">
        <f t="shared" si="41"/>
        <v>4.1666666666666588E-4</v>
      </c>
      <c r="BH50" s="105"/>
      <c r="BI50" s="109">
        <f t="shared" si="42"/>
        <v>1.4471295577967425</v>
      </c>
      <c r="BJ50" s="110">
        <f t="shared" si="43"/>
        <v>14.471295577967425</v>
      </c>
      <c r="BK50" s="110">
        <f t="shared" si="44"/>
        <v>14</v>
      </c>
      <c r="BL50" s="147"/>
      <c r="BM50" s="58"/>
      <c r="BN50" s="134"/>
      <c r="BO50" s="37"/>
      <c r="BP50" s="1"/>
      <c r="BQ50" s="2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29"/>
      <c r="CC50" s="37"/>
      <c r="CD50" s="1"/>
      <c r="CE50" s="2"/>
      <c r="CF50" s="1"/>
      <c r="CG50" s="1"/>
      <c r="CH50" s="1"/>
      <c r="CI50" s="1"/>
      <c r="CJ50" s="1"/>
      <c r="CK50" s="1"/>
      <c r="CL50" s="1"/>
      <c r="CM50" s="1"/>
      <c r="CN50" s="1"/>
      <c r="CO50" s="23"/>
    </row>
    <row r="51" spans="1:94" ht="15.75" customHeight="1" x14ac:dyDescent="0.25">
      <c r="A51" s="58"/>
      <c r="B51" s="146">
        <f>COUNTIF(Table!E:E,C51)</f>
        <v>1</v>
      </c>
      <c r="C51" s="102" t="s">
        <v>89</v>
      </c>
      <c r="D51" s="105"/>
      <c r="E51" s="106">
        <v>3.3680555555555554E-2</v>
      </c>
      <c r="F51" s="105"/>
      <c r="G51" s="107">
        <v>3.5370370370370365E-2</v>
      </c>
      <c r="H51" s="105"/>
      <c r="I51" s="106">
        <v>3.2951388888888891E-2</v>
      </c>
      <c r="J51" s="105"/>
      <c r="K51" s="108">
        <f t="shared" si="33"/>
        <v>2.4189814814814734E-3</v>
      </c>
      <c r="L51" s="105"/>
      <c r="M51" s="109">
        <f t="shared" si="34"/>
        <v>7.3947312961011278</v>
      </c>
      <c r="N51" s="110">
        <f t="shared" si="35"/>
        <v>73.947312961011278</v>
      </c>
      <c r="O51" s="110">
        <f t="shared" si="36"/>
        <v>50</v>
      </c>
      <c r="P51" s="159"/>
      <c r="Q51" s="58"/>
      <c r="R51" s="146">
        <f>COUNTIF(Table!E:E,S51)</f>
        <v>1</v>
      </c>
      <c r="S51" s="117" t="s">
        <v>47</v>
      </c>
      <c r="T51" s="105"/>
      <c r="U51" s="106">
        <v>1.5277777777777777E-2</v>
      </c>
      <c r="V51" s="105"/>
      <c r="W51" s="106">
        <v>1.6041666666666666E-2</v>
      </c>
      <c r="X51" s="105"/>
      <c r="Y51" s="233">
        <v>1.59375E-2</v>
      </c>
      <c r="Z51" s="105"/>
      <c r="AA51" s="108">
        <f t="shared" si="37"/>
        <v>1.041666666666656E-4</v>
      </c>
      <c r="AB51" s="105"/>
      <c r="AC51" s="109">
        <f t="shared" si="38"/>
        <v>0.70392156862745026</v>
      </c>
      <c r="AD51" s="110">
        <f t="shared" si="39"/>
        <v>7.0392156862745026</v>
      </c>
      <c r="AE51" s="110">
        <f t="shared" si="40"/>
        <v>7</v>
      </c>
      <c r="AF51" s="159"/>
      <c r="AG51" s="58"/>
      <c r="AH51" s="128"/>
      <c r="AI51" s="129"/>
      <c r="AJ51" s="58"/>
      <c r="AK51" s="59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146">
        <f>COUNTIF(Table!E:E,AY51)</f>
        <v>1</v>
      </c>
      <c r="AY51" s="102" t="s">
        <v>89</v>
      </c>
      <c r="AZ51" s="105"/>
      <c r="BA51" s="106">
        <v>2.4467592592592593E-2</v>
      </c>
      <c r="BB51" s="105"/>
      <c r="BC51" s="116">
        <v>2.5694444444444447E-2</v>
      </c>
      <c r="BD51" s="105"/>
      <c r="BE51" s="234">
        <v>2.7731481481481478E-2</v>
      </c>
      <c r="BF51" s="105"/>
      <c r="BG51" s="108" t="str">
        <f t="shared" si="41"/>
        <v/>
      </c>
      <c r="BH51" s="105"/>
      <c r="BI51" s="109">
        <f t="shared" si="42"/>
        <v>-7.2992487479131682</v>
      </c>
      <c r="BJ51" s="110">
        <f t="shared" si="43"/>
        <v>-72.992487479131682</v>
      </c>
      <c r="BK51" s="110">
        <f t="shared" si="44"/>
        <v>5</v>
      </c>
      <c r="BL51" s="147"/>
      <c r="BM51" s="58"/>
      <c r="BN51" s="134"/>
      <c r="BO51" s="37"/>
      <c r="BP51" s="1"/>
      <c r="BQ51" s="2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29"/>
      <c r="CC51" s="37"/>
      <c r="CD51" s="1"/>
      <c r="CE51" s="2"/>
      <c r="CF51" s="1"/>
      <c r="CG51" s="1"/>
      <c r="CH51" s="1"/>
      <c r="CI51" s="1"/>
      <c r="CJ51" s="1"/>
      <c r="CK51" s="1"/>
      <c r="CL51" s="1"/>
      <c r="CM51" s="1"/>
      <c r="CN51" s="1"/>
      <c r="CO51" s="23"/>
    </row>
    <row r="52" spans="1:94" ht="15.75" customHeight="1" x14ac:dyDescent="0.25">
      <c r="A52" s="58"/>
      <c r="B52" s="146">
        <f>COUNTIF(Table!E:E,C52)</f>
        <v>1</v>
      </c>
      <c r="C52" s="102" t="s">
        <v>55</v>
      </c>
      <c r="D52" s="105"/>
      <c r="E52" s="106">
        <v>3.888888888888889E-2</v>
      </c>
      <c r="F52" s="105"/>
      <c r="G52" s="107">
        <v>4.0833333333333333E-2</v>
      </c>
      <c r="H52" s="105"/>
      <c r="I52" s="106">
        <v>4.6828703703703706E-2</v>
      </c>
      <c r="J52" s="105"/>
      <c r="K52" s="108" t="str">
        <f t="shared" si="33"/>
        <v/>
      </c>
      <c r="L52" s="105"/>
      <c r="M52" s="109">
        <f t="shared" si="34"/>
        <v>-12.759169550173027</v>
      </c>
      <c r="N52" s="110">
        <f t="shared" si="35"/>
        <v>-127.59169550173027</v>
      </c>
      <c r="O52" s="110">
        <f t="shared" si="36"/>
        <v>6</v>
      </c>
      <c r="P52" s="159"/>
      <c r="Q52" s="58"/>
      <c r="R52" s="146">
        <f>COUNTIF(Table!E:E,S52)</f>
        <v>1</v>
      </c>
      <c r="S52" s="117" t="s">
        <v>72</v>
      </c>
      <c r="T52" s="105"/>
      <c r="U52" s="106">
        <v>1.3877314814814815E-2</v>
      </c>
      <c r="V52" s="105"/>
      <c r="W52" s="106">
        <v>1.4571759259259258E-2</v>
      </c>
      <c r="X52" s="105"/>
      <c r="Y52" s="233">
        <v>1.3796296296296298E-2</v>
      </c>
      <c r="Z52" s="105"/>
      <c r="AA52" s="108">
        <f t="shared" si="37"/>
        <v>7.7546296296296044E-4</v>
      </c>
      <c r="AB52" s="105"/>
      <c r="AC52" s="109">
        <f t="shared" si="38"/>
        <v>5.6736157718120666</v>
      </c>
      <c r="AD52" s="110">
        <f t="shared" si="39"/>
        <v>56.736157718120666</v>
      </c>
      <c r="AE52" s="110">
        <f t="shared" si="40"/>
        <v>50</v>
      </c>
      <c r="AF52" s="159"/>
      <c r="AG52" s="58"/>
      <c r="AH52" s="128"/>
      <c r="AI52" s="129"/>
      <c r="AJ52" s="58"/>
      <c r="AK52" s="59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146">
        <f>COUNTIF(Table!E:E,AY52)</f>
        <v>1</v>
      </c>
      <c r="AY52" s="102" t="s">
        <v>55</v>
      </c>
      <c r="AZ52" s="105"/>
      <c r="BA52" s="106">
        <v>3.0520833333333334E-2</v>
      </c>
      <c r="BB52" s="105"/>
      <c r="BC52" s="116">
        <v>3.2048611111111111E-2</v>
      </c>
      <c r="BD52" s="105"/>
      <c r="BE52" s="234">
        <v>3.1400462962962963E-2</v>
      </c>
      <c r="BF52" s="105"/>
      <c r="BG52" s="108">
        <f t="shared" si="41"/>
        <v>6.481481481481477E-4</v>
      </c>
      <c r="BH52" s="105"/>
      <c r="BI52" s="109">
        <f t="shared" si="42"/>
        <v>2.1151677110210017</v>
      </c>
      <c r="BJ52" s="110">
        <f t="shared" si="43"/>
        <v>21.151677110210017</v>
      </c>
      <c r="BK52" s="110">
        <f t="shared" si="44"/>
        <v>21</v>
      </c>
      <c r="BL52" s="147"/>
      <c r="BM52" s="58"/>
      <c r="BN52" s="134"/>
      <c r="BO52" s="37"/>
      <c r="BP52" s="1"/>
      <c r="BQ52" s="2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29"/>
      <c r="CC52" s="37"/>
      <c r="CD52" s="1"/>
      <c r="CE52" s="2"/>
      <c r="CF52" s="1"/>
      <c r="CG52" s="1"/>
      <c r="CH52" s="1"/>
      <c r="CI52" s="1"/>
      <c r="CJ52" s="1"/>
      <c r="CK52" s="1"/>
      <c r="CL52" s="1"/>
      <c r="CM52" s="1"/>
      <c r="CN52" s="1"/>
      <c r="CO52" s="23"/>
    </row>
    <row r="53" spans="1:94" ht="15.75" customHeight="1" x14ac:dyDescent="0.25">
      <c r="A53" s="58"/>
      <c r="B53" s="146">
        <f>COUNTIF(Table!E:E,C53)</f>
        <v>1</v>
      </c>
      <c r="C53" s="102" t="s">
        <v>48</v>
      </c>
      <c r="D53" s="105"/>
      <c r="E53" s="106">
        <v>3.125E-2</v>
      </c>
      <c r="F53" s="105"/>
      <c r="G53" s="107">
        <v>3.2812500000000001E-2</v>
      </c>
      <c r="H53" s="105"/>
      <c r="I53" s="106">
        <v>3.1469907407407412E-2</v>
      </c>
      <c r="J53" s="105"/>
      <c r="K53" s="108">
        <f t="shared" si="33"/>
        <v>1.3425925925925897E-3</v>
      </c>
      <c r="L53" s="105"/>
      <c r="M53" s="109">
        <f t="shared" si="34"/>
        <v>4.3184075027583475</v>
      </c>
      <c r="N53" s="110">
        <f t="shared" si="35"/>
        <v>43.184075027583475</v>
      </c>
      <c r="O53" s="110">
        <f t="shared" si="36"/>
        <v>43</v>
      </c>
      <c r="P53" s="159"/>
      <c r="Q53" s="58"/>
      <c r="R53" s="146">
        <f>COUNTIF(Table!E:E,S53)</f>
        <v>1</v>
      </c>
      <c r="S53" s="117" t="s">
        <v>73</v>
      </c>
      <c r="T53" s="105"/>
      <c r="U53" s="106">
        <v>1.8136574074074072E-2</v>
      </c>
      <c r="V53" s="105"/>
      <c r="W53" s="106">
        <v>1.9039351851851852E-2</v>
      </c>
      <c r="X53" s="105"/>
      <c r="Y53" s="233">
        <v>1.7048611111111112E-2</v>
      </c>
      <c r="Z53" s="105"/>
      <c r="AA53" s="108">
        <f t="shared" si="37"/>
        <v>1.9907407407407408E-3</v>
      </c>
      <c r="AB53" s="105"/>
      <c r="AC53" s="109">
        <f t="shared" si="38"/>
        <v>11.732688391038693</v>
      </c>
      <c r="AD53" s="110">
        <f t="shared" si="39"/>
        <v>117.32688391038693</v>
      </c>
      <c r="AE53" s="110">
        <f t="shared" si="40"/>
        <v>50</v>
      </c>
      <c r="AF53" s="159"/>
      <c r="AG53" s="58"/>
      <c r="AH53" s="128"/>
      <c r="AI53" s="129"/>
      <c r="AJ53" s="58"/>
      <c r="AK53" s="59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146">
        <f>COUNTIF(Table!E:E,AY53)</f>
        <v>1</v>
      </c>
      <c r="AY53" s="102" t="s">
        <v>48</v>
      </c>
      <c r="AZ53" s="105"/>
      <c r="BA53" s="106">
        <v>2.390046296296296E-2</v>
      </c>
      <c r="BB53" s="105"/>
      <c r="BC53" s="116">
        <v>2.5092592592592593E-2</v>
      </c>
      <c r="BD53" s="105"/>
      <c r="BE53" s="234">
        <v>2.4282407407407409E-2</v>
      </c>
      <c r="BF53" s="105"/>
      <c r="BG53" s="108">
        <f t="shared" si="41"/>
        <v>8.1018518518518462E-4</v>
      </c>
      <c r="BH53" s="105"/>
      <c r="BI53" s="109">
        <f t="shared" si="42"/>
        <v>3.3881792183031365</v>
      </c>
      <c r="BJ53" s="110">
        <f t="shared" si="43"/>
        <v>33.881792183031365</v>
      </c>
      <c r="BK53" s="110">
        <f t="shared" si="44"/>
        <v>34</v>
      </c>
      <c r="BL53" s="147"/>
      <c r="BM53" s="58"/>
      <c r="BN53" s="134"/>
      <c r="BO53" s="37"/>
      <c r="BP53" s="1"/>
      <c r="BQ53" s="2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29"/>
      <c r="CC53" s="37"/>
      <c r="CD53" s="1"/>
      <c r="CE53" s="2"/>
      <c r="CF53" s="1"/>
      <c r="CG53" s="1"/>
      <c r="CH53" s="1"/>
      <c r="CI53" s="1"/>
      <c r="CJ53" s="1"/>
      <c r="CK53" s="1"/>
      <c r="CL53" s="1"/>
      <c r="CM53" s="1"/>
      <c r="CN53" s="1"/>
      <c r="CO53" s="23"/>
    </row>
    <row r="54" spans="1:94" ht="15.75" customHeight="1" x14ac:dyDescent="0.25">
      <c r="A54" s="58"/>
      <c r="B54" s="146">
        <f>COUNTIF(Table!E:E,C54)</f>
        <v>1</v>
      </c>
      <c r="C54" s="102" t="s">
        <v>74</v>
      </c>
      <c r="D54" s="105"/>
      <c r="E54" s="106">
        <v>3.0555555555555555E-2</v>
      </c>
      <c r="F54" s="105"/>
      <c r="G54" s="107">
        <v>3.2083333333333332E-2</v>
      </c>
      <c r="H54" s="105"/>
      <c r="I54" s="106">
        <v>3.1712962962962964E-2</v>
      </c>
      <c r="J54" s="105"/>
      <c r="K54" s="108">
        <f t="shared" si="33"/>
        <v>3.7037037037036813E-4</v>
      </c>
      <c r="L54" s="105"/>
      <c r="M54" s="109">
        <f t="shared" si="34"/>
        <v>1.2184671532846636</v>
      </c>
      <c r="N54" s="110">
        <f t="shared" si="35"/>
        <v>12.184671532846636</v>
      </c>
      <c r="O54" s="110">
        <f t="shared" si="36"/>
        <v>12</v>
      </c>
      <c r="P54" s="159"/>
      <c r="Q54" s="58"/>
      <c r="R54" s="146">
        <f>COUNTIF(Table!E:E,S54)</f>
        <v>1</v>
      </c>
      <c r="S54" s="117" t="s">
        <v>89</v>
      </c>
      <c r="T54" s="105"/>
      <c r="U54" s="106">
        <v>1.5972222222222224E-2</v>
      </c>
      <c r="V54" s="105"/>
      <c r="W54" s="106">
        <v>1.6770833333333332E-2</v>
      </c>
      <c r="X54" s="105"/>
      <c r="Y54" s="233">
        <v>1.5081018518518516E-2</v>
      </c>
      <c r="Z54" s="105"/>
      <c r="AA54" s="108">
        <f t="shared" si="37"/>
        <v>1.6898148148148159E-3</v>
      </c>
      <c r="AB54" s="105"/>
      <c r="AC54" s="109">
        <f t="shared" si="38"/>
        <v>11.2605141980046</v>
      </c>
      <c r="AD54" s="110">
        <f t="shared" si="39"/>
        <v>112.605141980046</v>
      </c>
      <c r="AE54" s="110">
        <f t="shared" si="40"/>
        <v>50</v>
      </c>
      <c r="AF54" s="159"/>
      <c r="AG54" s="58"/>
      <c r="AH54" s="128"/>
      <c r="AI54" s="129"/>
      <c r="AJ54" s="58"/>
      <c r="AK54" s="59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146">
        <f>COUNTIF(Table!E:E,AY54)</f>
        <v>1</v>
      </c>
      <c r="AY54" s="102" t="s">
        <v>74</v>
      </c>
      <c r="AZ54" s="105"/>
      <c r="BA54" s="106">
        <v>2.3703703703703703E-2</v>
      </c>
      <c r="BB54" s="105"/>
      <c r="BC54" s="116">
        <v>2.4884259259259259E-2</v>
      </c>
      <c r="BD54" s="105"/>
      <c r="BE54" s="234">
        <v>2.3680555555555555E-2</v>
      </c>
      <c r="BF54" s="105"/>
      <c r="BG54" s="108">
        <f t="shared" si="41"/>
        <v>1.2037037037037034E-3</v>
      </c>
      <c r="BH54" s="105"/>
      <c r="BI54" s="109">
        <f t="shared" si="42"/>
        <v>5.1356304985337147</v>
      </c>
      <c r="BJ54" s="110">
        <f t="shared" si="43"/>
        <v>51.356304985337147</v>
      </c>
      <c r="BK54" s="110">
        <f t="shared" si="44"/>
        <v>50</v>
      </c>
      <c r="BL54" s="147"/>
      <c r="BM54" s="58"/>
      <c r="BN54" s="134"/>
      <c r="BO54" s="37"/>
      <c r="BP54" s="1"/>
      <c r="BQ54" s="2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29"/>
      <c r="CC54" s="37"/>
      <c r="CD54" s="1"/>
      <c r="CE54" s="2"/>
      <c r="CF54" s="1"/>
      <c r="CG54" s="1"/>
      <c r="CH54" s="1"/>
      <c r="CI54" s="1"/>
      <c r="CJ54" s="1"/>
      <c r="CK54" s="1"/>
      <c r="CL54" s="1"/>
      <c r="CM54" s="1"/>
      <c r="CN54" s="1"/>
      <c r="CO54" s="23"/>
    </row>
    <row r="55" spans="1:94" ht="15.75" customHeight="1" x14ac:dyDescent="0.25">
      <c r="A55" s="58"/>
      <c r="B55" s="146">
        <f>COUNTIF(Table!E:E,C55)</f>
        <v>1</v>
      </c>
      <c r="C55" s="102" t="s">
        <v>49</v>
      </c>
      <c r="D55" s="105"/>
      <c r="E55" s="106">
        <v>2.7766203703703706E-2</v>
      </c>
      <c r="F55" s="105"/>
      <c r="G55" s="107">
        <v>2.9155092592592594E-2</v>
      </c>
      <c r="H55" s="105"/>
      <c r="I55" s="106">
        <v>2.7430555555555555E-2</v>
      </c>
      <c r="J55" s="105"/>
      <c r="K55" s="108">
        <f t="shared" si="33"/>
        <v>1.7245370370370383E-3</v>
      </c>
      <c r="L55" s="105"/>
      <c r="M55" s="109">
        <f t="shared" si="34"/>
        <v>6.3400632911392307</v>
      </c>
      <c r="N55" s="110">
        <f t="shared" si="35"/>
        <v>63.400632911392307</v>
      </c>
      <c r="O55" s="110">
        <f t="shared" si="36"/>
        <v>50</v>
      </c>
      <c r="P55" s="159"/>
      <c r="Q55" s="58"/>
      <c r="R55" s="146">
        <f>COUNTIF(Table!E:E,S55)</f>
        <v>1</v>
      </c>
      <c r="S55" s="117" t="s">
        <v>55</v>
      </c>
      <c r="T55" s="105"/>
      <c r="U55" s="106">
        <v>2.2453703703703708E-2</v>
      </c>
      <c r="V55" s="105"/>
      <c r="W55" s="106">
        <v>2.3576388888888893E-2</v>
      </c>
      <c r="X55" s="105"/>
      <c r="Y55" s="233">
        <v>1.8402777777777778E-2</v>
      </c>
      <c r="Z55" s="105"/>
      <c r="AA55" s="108">
        <f t="shared" si="37"/>
        <v>5.1736111111111149E-3</v>
      </c>
      <c r="AB55" s="105"/>
      <c r="AC55" s="109">
        <f t="shared" si="38"/>
        <v>28.177264150943415</v>
      </c>
      <c r="AD55" s="110">
        <f t="shared" si="39"/>
        <v>281.77264150943415</v>
      </c>
      <c r="AE55" s="110">
        <f t="shared" si="40"/>
        <v>50</v>
      </c>
      <c r="AF55" s="159"/>
      <c r="AG55" s="58"/>
      <c r="AH55" s="128"/>
      <c r="AI55" s="129"/>
      <c r="AJ55" s="58"/>
      <c r="AK55" s="59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146">
        <f>COUNTIF(Table!E:E,AY55)</f>
        <v>1</v>
      </c>
      <c r="AY55" s="102" t="s">
        <v>49</v>
      </c>
      <c r="AZ55" s="105"/>
      <c r="BA55" s="106">
        <v>2.1805555555555554E-2</v>
      </c>
      <c r="BB55" s="105"/>
      <c r="BC55" s="116">
        <v>2.2893518518518521E-2</v>
      </c>
      <c r="BD55" s="105"/>
      <c r="BE55" s="234">
        <v>2.314814814814815E-2</v>
      </c>
      <c r="BF55" s="105"/>
      <c r="BG55" s="108" t="str">
        <f t="shared" si="41"/>
        <v/>
      </c>
      <c r="BH55" s="105"/>
      <c r="BI55" s="109">
        <f t="shared" si="42"/>
        <v>-1.0505500000000012</v>
      </c>
      <c r="BJ55" s="110">
        <f t="shared" si="43"/>
        <v>-10.505500000000012</v>
      </c>
      <c r="BK55" s="110">
        <f t="shared" si="44"/>
        <v>5</v>
      </c>
      <c r="BL55" s="147"/>
      <c r="BM55" s="58"/>
      <c r="BN55" s="134"/>
      <c r="BO55" s="37"/>
      <c r="BP55" s="1"/>
      <c r="BQ55" s="2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29"/>
      <c r="CC55" s="37"/>
      <c r="CD55" s="1"/>
      <c r="CE55" s="2"/>
      <c r="CF55" s="1"/>
      <c r="CG55" s="1"/>
      <c r="CH55" s="1"/>
      <c r="CI55" s="1"/>
      <c r="CJ55" s="1"/>
      <c r="CK55" s="1"/>
      <c r="CL55" s="1"/>
      <c r="CM55" s="1"/>
      <c r="CN55" s="1"/>
      <c r="CO55" s="23"/>
    </row>
    <row r="56" spans="1:94" ht="15.75" customHeight="1" x14ac:dyDescent="0.25">
      <c r="A56" s="58"/>
      <c r="B56" s="146">
        <f>COUNTIF(Table!E:E,C56)</f>
        <v>1</v>
      </c>
      <c r="C56" s="102" t="s">
        <v>50</v>
      </c>
      <c r="D56" s="105"/>
      <c r="E56" s="106">
        <v>2.5347222222222219E-2</v>
      </c>
      <c r="F56" s="105"/>
      <c r="G56" s="107">
        <v>2.6608796296296297E-2</v>
      </c>
      <c r="H56" s="105"/>
      <c r="I56" s="106">
        <v>2.5752314814814815E-2</v>
      </c>
      <c r="J56" s="105"/>
      <c r="K56" s="108">
        <f t="shared" si="33"/>
        <v>8.5648148148148237E-4</v>
      </c>
      <c r="L56" s="105"/>
      <c r="M56" s="109">
        <f t="shared" si="34"/>
        <v>3.3775056179775191</v>
      </c>
      <c r="N56" s="110">
        <f t="shared" si="35"/>
        <v>33.775056179775191</v>
      </c>
      <c r="O56" s="110">
        <f t="shared" si="36"/>
        <v>34</v>
      </c>
      <c r="P56" s="159"/>
      <c r="Q56" s="58"/>
      <c r="R56" s="146">
        <f>COUNTIF(Table!E:E,S56)</f>
        <v>1</v>
      </c>
      <c r="S56" s="117" t="s">
        <v>48</v>
      </c>
      <c r="T56" s="105"/>
      <c r="U56" s="106">
        <v>1.5277777777777777E-2</v>
      </c>
      <c r="V56" s="105"/>
      <c r="W56" s="106">
        <v>1.6041666666666666E-2</v>
      </c>
      <c r="X56" s="105"/>
      <c r="Y56" s="233">
        <v>1.4143518518518519E-2</v>
      </c>
      <c r="Z56" s="105"/>
      <c r="AA56" s="108">
        <f t="shared" si="37"/>
        <v>1.8981481481481471E-3</v>
      </c>
      <c r="AB56" s="105"/>
      <c r="AC56" s="109">
        <f t="shared" si="38"/>
        <v>13.477332242225842</v>
      </c>
      <c r="AD56" s="110">
        <f t="shared" si="39"/>
        <v>134.77332242225842</v>
      </c>
      <c r="AE56" s="110">
        <f t="shared" si="40"/>
        <v>50</v>
      </c>
      <c r="AF56" s="159"/>
      <c r="AG56" s="58"/>
      <c r="AH56" s="128"/>
      <c r="AI56" s="129"/>
      <c r="AJ56" s="58"/>
      <c r="AK56" s="59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146">
        <f>COUNTIF(Table!E:E,AY56)</f>
        <v>1</v>
      </c>
      <c r="AY56" s="102" t="s">
        <v>51</v>
      </c>
      <c r="AZ56" s="105"/>
      <c r="BA56" s="106">
        <v>2.5972222222222219E-2</v>
      </c>
      <c r="BB56" s="105"/>
      <c r="BC56" s="116">
        <v>2.7268518518518515E-2</v>
      </c>
      <c r="BD56" s="105"/>
      <c r="BE56" s="234">
        <v>2.6620370370370374E-2</v>
      </c>
      <c r="BF56" s="105"/>
      <c r="BG56" s="108">
        <f t="shared" si="41"/>
        <v>6.4814814814814076E-4</v>
      </c>
      <c r="BH56" s="105"/>
      <c r="BI56" s="109">
        <f t="shared" si="42"/>
        <v>2.4859999999999758</v>
      </c>
      <c r="BJ56" s="110">
        <f t="shared" si="43"/>
        <v>24.859999999999758</v>
      </c>
      <c r="BK56" s="110">
        <f t="shared" si="44"/>
        <v>25</v>
      </c>
      <c r="BL56" s="147"/>
      <c r="BM56" s="58"/>
      <c r="BN56" s="134"/>
      <c r="BO56" s="37"/>
      <c r="BP56" s="1"/>
      <c r="BQ56" s="2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29"/>
      <c r="CC56" s="37"/>
      <c r="CD56" s="1"/>
      <c r="CE56" s="2"/>
      <c r="CF56" s="1"/>
      <c r="CG56" s="1"/>
      <c r="CH56" s="1"/>
      <c r="CI56" s="1"/>
      <c r="CJ56" s="1"/>
      <c r="CK56" s="1"/>
      <c r="CL56" s="1"/>
      <c r="CM56" s="1"/>
      <c r="CN56" s="1"/>
      <c r="CO56" s="23"/>
    </row>
    <row r="57" spans="1:94" ht="15.75" customHeight="1" x14ac:dyDescent="0.25">
      <c r="A57" s="58"/>
      <c r="B57" s="146">
        <f>COUNTIF(Table!E:E,C57)</f>
        <v>1</v>
      </c>
      <c r="C57" s="102" t="s">
        <v>51</v>
      </c>
      <c r="D57" s="105"/>
      <c r="E57" s="106">
        <v>3.1944444444444449E-2</v>
      </c>
      <c r="F57" s="105"/>
      <c r="G57" s="107">
        <v>3.3541666666666664E-2</v>
      </c>
      <c r="H57" s="105"/>
      <c r="I57" s="106">
        <v>3.2673611111111105E-2</v>
      </c>
      <c r="J57" s="105"/>
      <c r="K57" s="108">
        <f t="shared" si="33"/>
        <v>8.6805555555555941E-4</v>
      </c>
      <c r="L57" s="105"/>
      <c r="M57" s="109">
        <f t="shared" si="34"/>
        <v>2.7080765143464589</v>
      </c>
      <c r="N57" s="110">
        <f t="shared" si="35"/>
        <v>27.080765143464589</v>
      </c>
      <c r="O57" s="110">
        <f t="shared" si="36"/>
        <v>27</v>
      </c>
      <c r="P57" s="159"/>
      <c r="Q57" s="58"/>
      <c r="R57" s="146">
        <f>COUNTIF(Table!E:E,S57)</f>
        <v>1</v>
      </c>
      <c r="S57" s="117" t="s">
        <v>74</v>
      </c>
      <c r="T57" s="105"/>
      <c r="U57" s="106">
        <v>1.4583333333333332E-2</v>
      </c>
      <c r="V57" s="105"/>
      <c r="W57" s="106">
        <v>1.53125E-2</v>
      </c>
      <c r="X57" s="105"/>
      <c r="Y57" s="233">
        <v>1.4027777777777778E-2</v>
      </c>
      <c r="Z57" s="105"/>
      <c r="AA57" s="108">
        <f t="shared" si="37"/>
        <v>1.2847222222222218E-3</v>
      </c>
      <c r="AB57" s="105"/>
      <c r="AC57" s="109">
        <f t="shared" si="38"/>
        <v>9.2129950495049542</v>
      </c>
      <c r="AD57" s="110">
        <f t="shared" si="39"/>
        <v>92.129950495049542</v>
      </c>
      <c r="AE57" s="110">
        <f t="shared" si="40"/>
        <v>50</v>
      </c>
      <c r="AF57" s="159"/>
      <c r="AG57" s="58"/>
      <c r="AH57" s="128"/>
      <c r="AI57" s="129"/>
      <c r="AJ57" s="58"/>
      <c r="AK57" s="59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146">
        <f>COUNTIF(Table!E:E,AY57)</f>
        <v>1</v>
      </c>
      <c r="AY57" s="102" t="s">
        <v>52</v>
      </c>
      <c r="AZ57" s="105"/>
      <c r="BA57" s="106">
        <v>3.0127314814814815E-2</v>
      </c>
      <c r="BB57" s="105"/>
      <c r="BC57" s="116">
        <v>3.1631944444444442E-2</v>
      </c>
      <c r="BD57" s="105"/>
      <c r="BE57" s="234">
        <v>2.9849537037037036E-2</v>
      </c>
      <c r="BF57" s="105"/>
      <c r="BG57" s="108">
        <f t="shared" si="41"/>
        <v>1.7824074074074062E-3</v>
      </c>
      <c r="BH57" s="105"/>
      <c r="BI57" s="109">
        <f t="shared" si="42"/>
        <v>6.0242923613803754</v>
      </c>
      <c r="BJ57" s="110">
        <f t="shared" si="43"/>
        <v>60.242923613803754</v>
      </c>
      <c r="BK57" s="110">
        <f t="shared" si="44"/>
        <v>50</v>
      </c>
      <c r="BL57" s="147"/>
      <c r="BM57" s="58"/>
      <c r="BN57" s="134"/>
      <c r="BO57" s="37"/>
      <c r="BP57" s="1"/>
      <c r="BQ57" s="2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29"/>
      <c r="CC57" s="37"/>
      <c r="CD57" s="1"/>
      <c r="CE57" s="2"/>
      <c r="CF57" s="1"/>
      <c r="CG57" s="1"/>
      <c r="CH57" s="1"/>
      <c r="CI57" s="1"/>
      <c r="CJ57" s="1"/>
      <c r="CK57" s="1"/>
      <c r="CL57" s="1"/>
      <c r="CM57" s="1"/>
      <c r="CN57" s="1"/>
      <c r="CO57" s="23"/>
    </row>
    <row r="58" spans="1:94" ht="15.75" customHeight="1" x14ac:dyDescent="0.25">
      <c r="A58" s="58"/>
      <c r="B58" s="146">
        <f>COUNTIF(Table!E:E,C58)</f>
        <v>1</v>
      </c>
      <c r="C58" s="102" t="s">
        <v>52</v>
      </c>
      <c r="D58" s="105"/>
      <c r="E58" s="106">
        <v>3.888888888888889E-2</v>
      </c>
      <c r="F58" s="105"/>
      <c r="G58" s="107">
        <v>4.0833333333333333E-2</v>
      </c>
      <c r="H58" s="105"/>
      <c r="I58" s="106">
        <v>3.8518518518518521E-2</v>
      </c>
      <c r="J58" s="105"/>
      <c r="K58" s="108">
        <f t="shared" si="33"/>
        <v>2.3148148148148112E-3</v>
      </c>
      <c r="L58" s="105"/>
      <c r="M58" s="109">
        <f t="shared" si="34"/>
        <v>6.0626201923076763</v>
      </c>
      <c r="N58" s="110">
        <f t="shared" si="35"/>
        <v>60.626201923076763</v>
      </c>
      <c r="O58" s="110">
        <f t="shared" si="36"/>
        <v>50</v>
      </c>
      <c r="P58" s="159"/>
      <c r="Q58" s="58"/>
      <c r="R58" s="146">
        <f>COUNTIF(Table!E:E,S58)</f>
        <v>1</v>
      </c>
      <c r="S58" s="117" t="s">
        <v>49</v>
      </c>
      <c r="T58" s="105"/>
      <c r="U58" s="106">
        <v>1.3182870370370371E-2</v>
      </c>
      <c r="V58" s="105"/>
      <c r="W58" s="106">
        <v>1.3842592592592594E-2</v>
      </c>
      <c r="X58" s="105"/>
      <c r="Y58" s="233">
        <v>1.3206018518518518E-2</v>
      </c>
      <c r="Z58" s="105"/>
      <c r="AA58" s="108">
        <f t="shared" si="37"/>
        <v>6.3657407407407586E-4</v>
      </c>
      <c r="AB58" s="105"/>
      <c r="AC58" s="109">
        <f t="shared" si="38"/>
        <v>4.8727432077125599</v>
      </c>
      <c r="AD58" s="110">
        <f t="shared" si="39"/>
        <v>48.727432077125599</v>
      </c>
      <c r="AE58" s="110">
        <f t="shared" si="40"/>
        <v>49</v>
      </c>
      <c r="AF58" s="159"/>
      <c r="AG58" s="58"/>
      <c r="AH58" s="128"/>
      <c r="AI58" s="129"/>
      <c r="AJ58" s="58"/>
      <c r="AK58" s="59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143"/>
      <c r="AY58" s="81"/>
      <c r="AZ58" s="22"/>
      <c r="BA58" s="38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148"/>
      <c r="BM58" s="58"/>
      <c r="BN58" s="134"/>
      <c r="BO58" s="37"/>
      <c r="BP58" s="1"/>
      <c r="BQ58" s="2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29"/>
      <c r="CC58" s="37"/>
      <c r="CD58" s="1"/>
      <c r="CE58" s="2"/>
      <c r="CF58" s="1"/>
      <c r="CG58" s="1"/>
      <c r="CH58" s="1"/>
      <c r="CI58" s="1"/>
      <c r="CJ58" s="1"/>
      <c r="CK58" s="1"/>
      <c r="CL58" s="1"/>
      <c r="CM58" s="1"/>
      <c r="CN58" s="1"/>
      <c r="CO58" s="23"/>
    </row>
    <row r="59" spans="1:94" ht="15.75" customHeight="1" x14ac:dyDescent="0.25">
      <c r="A59" s="58"/>
      <c r="B59" s="143"/>
      <c r="C59" s="37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48"/>
      <c r="Q59" s="58"/>
      <c r="R59" s="146">
        <f>COUNTIF(Table!E:E,S59)</f>
        <v>1</v>
      </c>
      <c r="S59" s="102" t="s">
        <v>51</v>
      </c>
      <c r="T59" s="105"/>
      <c r="U59" s="106">
        <v>1.5856481481481482E-2</v>
      </c>
      <c r="V59" s="105"/>
      <c r="W59" s="106">
        <v>1.6643518518518519E-2</v>
      </c>
      <c r="X59" s="105"/>
      <c r="Y59" s="233">
        <v>1.539351851851852E-2</v>
      </c>
      <c r="Z59" s="105"/>
      <c r="AA59" s="108">
        <f t="shared" si="37"/>
        <v>1.2499999999999994E-3</v>
      </c>
      <c r="AB59" s="105"/>
      <c r="AC59" s="109">
        <f t="shared" si="38"/>
        <v>8.1743609022556427</v>
      </c>
      <c r="AD59" s="110">
        <f t="shared" si="39"/>
        <v>81.743609022556427</v>
      </c>
      <c r="AE59" s="110">
        <f t="shared" si="40"/>
        <v>50</v>
      </c>
      <c r="AF59" s="159"/>
      <c r="AG59" s="58"/>
      <c r="AH59" s="128"/>
      <c r="AI59" s="129"/>
      <c r="AJ59" s="58"/>
      <c r="AK59" s="59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143"/>
      <c r="AY59" s="37"/>
      <c r="AZ59" s="1"/>
      <c r="BA59" s="2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48"/>
      <c r="BM59" s="58"/>
      <c r="BN59" s="134"/>
      <c r="BO59" s="37"/>
      <c r="BP59" s="1"/>
      <c r="BQ59" s="2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29"/>
      <c r="CC59" s="37"/>
      <c r="CD59" s="1"/>
      <c r="CE59" s="2"/>
      <c r="CF59" s="1"/>
      <c r="CG59" s="1"/>
      <c r="CH59" s="1"/>
      <c r="CI59" s="1"/>
      <c r="CJ59" s="1"/>
      <c r="CK59" s="1"/>
      <c r="CL59" s="1"/>
      <c r="CM59" s="1"/>
      <c r="CN59" s="1"/>
      <c r="CO59" s="23"/>
    </row>
    <row r="60" spans="1:94" ht="15.75" customHeight="1" thickBot="1" x14ac:dyDescent="0.3">
      <c r="A60" s="58"/>
      <c r="B60" s="143"/>
      <c r="C60" s="37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48"/>
      <c r="Q60" s="58"/>
      <c r="R60" s="146">
        <f>COUNTIF(Table!E:E,S60)</f>
        <v>1</v>
      </c>
      <c r="S60" s="117" t="s">
        <v>52</v>
      </c>
      <c r="T60" s="105"/>
      <c r="U60" s="106">
        <v>1.8472222222222223E-2</v>
      </c>
      <c r="V60" s="105"/>
      <c r="W60" s="106">
        <v>1.9398148148148147E-2</v>
      </c>
      <c r="X60" s="105"/>
      <c r="Y60" s="233">
        <v>1.7824074074074076E-2</v>
      </c>
      <c r="Z60" s="105"/>
      <c r="AA60" s="108">
        <f t="shared" si="37"/>
        <v>1.5740740740740715E-3</v>
      </c>
      <c r="AB60" s="105"/>
      <c r="AC60" s="109">
        <f t="shared" si="38"/>
        <v>8.8855844155843897</v>
      </c>
      <c r="AD60" s="110">
        <f t="shared" si="39"/>
        <v>88.855844155843897</v>
      </c>
      <c r="AE60" s="110">
        <f t="shared" si="40"/>
        <v>50</v>
      </c>
      <c r="AF60" s="159"/>
      <c r="AG60" s="58"/>
      <c r="AH60" s="128"/>
      <c r="AI60" s="129"/>
      <c r="AJ60" s="58"/>
      <c r="AK60" s="59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149"/>
      <c r="AY60" s="150"/>
      <c r="AZ60" s="151"/>
      <c r="BA60" s="152"/>
      <c r="BB60" s="153"/>
      <c r="BC60" s="154"/>
      <c r="BD60" s="155"/>
      <c r="BE60" s="156" t="str">
        <f>IF(BC60="","",IF(BC60&lt;BA60,BA60-BC60,""))</f>
        <v/>
      </c>
      <c r="BF60" s="156" t="str">
        <f t="shared" ref="BF60" si="51">IF(BD60="","",IF(BD60&lt;BB60,BB60-BD60,""))</f>
        <v/>
      </c>
      <c r="BG60" s="156" t="str">
        <f t="shared" ref="BG60" si="52">IF(BE60="","",IF(BE60&lt;BC60,BC60-BE60,""))</f>
        <v/>
      </c>
      <c r="BH60" s="156" t="str">
        <f t="shared" ref="BH60" si="53">IF(BF60="","",IF(BF60&lt;BD60,BD60-BF60,""))</f>
        <v/>
      </c>
      <c r="BI60" s="156" t="str">
        <f>IF(BG60="","",IF(BG60&lt;BE60,BE60-BG60,""))</f>
        <v/>
      </c>
      <c r="BJ60" s="156" t="str">
        <f t="shared" ref="BJ60" si="54">IF(BH60="","",IF(BH60&lt;BF60,BF60-BH60,""))</f>
        <v/>
      </c>
      <c r="BK60" s="156" t="str">
        <f t="shared" ref="BK60" si="55">IF(BI60="","",IF(BI60&lt;BG60,BG60-BI60,""))</f>
        <v/>
      </c>
      <c r="BL60" s="157" t="str">
        <f t="shared" ref="BL60" si="56">IF(BJ60="","",IF(BJ60&lt;BH60,BH60-BJ60,""))</f>
        <v/>
      </c>
      <c r="BM60" s="58"/>
      <c r="BN60" s="134"/>
      <c r="BO60" s="37"/>
      <c r="BP60" s="1"/>
      <c r="BQ60" s="2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29"/>
      <c r="CC60" s="37"/>
      <c r="CD60" s="1"/>
      <c r="CE60" s="2"/>
      <c r="CF60" s="1"/>
      <c r="CG60" s="1"/>
      <c r="CH60" s="1"/>
      <c r="CI60" s="1"/>
      <c r="CJ60" s="1"/>
      <c r="CK60" s="1"/>
      <c r="CL60" s="1"/>
      <c r="CM60" s="1"/>
      <c r="CN60" s="1"/>
      <c r="CO60" s="23"/>
    </row>
    <row r="61" spans="1:94" ht="15.75" customHeight="1" thickBot="1" x14ac:dyDescent="0.3">
      <c r="A61" s="58"/>
      <c r="B61" s="149"/>
      <c r="C61" s="150"/>
      <c r="D61" s="151"/>
      <c r="E61" s="152"/>
      <c r="F61" s="153"/>
      <c r="G61" s="154"/>
      <c r="H61" s="155"/>
      <c r="I61" s="156" t="str">
        <f>IF(G61="","",IF(G61&lt;E61,E61-G61,""))</f>
        <v/>
      </c>
      <c r="J61" s="156" t="str">
        <f t="shared" ref="J61" si="57">IF(H61="","",IF(H61&lt;F61,F61-H61,""))</f>
        <v/>
      </c>
      <c r="K61" s="156" t="str">
        <f t="shared" ref="K61" si="58">IF(I61="","",IF(I61&lt;G61,G61-I61,""))</f>
        <v/>
      </c>
      <c r="L61" s="156" t="str">
        <f t="shared" ref="L61" si="59">IF(J61="","",IF(J61&lt;H61,H61-J61,""))</f>
        <v/>
      </c>
      <c r="M61" s="156" t="str">
        <f>IF(K61="","",IF(K61&lt;I61,I61-K61,""))</f>
        <v/>
      </c>
      <c r="N61" s="156" t="str">
        <f t="shared" ref="N61" si="60">IF(L61="","",IF(L61&lt;J61,J61-L61,""))</f>
        <v/>
      </c>
      <c r="O61" s="156" t="str">
        <f t="shared" ref="O61" si="61">IF(M61="","",IF(M61&lt;K61,K61-M61,""))</f>
        <v/>
      </c>
      <c r="P61" s="157" t="str">
        <f t="shared" ref="P61" si="62">IF(N61="","",IF(N61&lt;L61,L61-N61,""))</f>
        <v/>
      </c>
      <c r="Q61" s="58"/>
      <c r="R61" s="143"/>
      <c r="S61" s="115"/>
      <c r="T61" s="22"/>
      <c r="U61" s="38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148"/>
      <c r="AG61" s="58"/>
      <c r="AH61" s="128"/>
      <c r="AI61" s="129"/>
      <c r="AJ61" s="58"/>
      <c r="AK61" s="59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128"/>
      <c r="AY61" s="129"/>
      <c r="AZ61" s="58"/>
      <c r="BA61" s="59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134"/>
      <c r="BO61" s="37"/>
      <c r="BP61" s="1"/>
      <c r="BQ61" s="2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29"/>
      <c r="CC61" s="37"/>
      <c r="CD61" s="1"/>
      <c r="CE61" s="2"/>
      <c r="CF61" s="1"/>
      <c r="CG61" s="1"/>
      <c r="CH61" s="1"/>
      <c r="CI61" s="1"/>
      <c r="CJ61" s="1"/>
      <c r="CK61" s="1"/>
      <c r="CL61" s="1"/>
      <c r="CM61" s="1"/>
      <c r="CN61" s="1"/>
      <c r="CO61" s="23"/>
    </row>
    <row r="62" spans="1:94" ht="15.75" customHeight="1" x14ac:dyDescent="0.25">
      <c r="A62" s="58"/>
      <c r="B62" s="128"/>
      <c r="C62" s="129"/>
      <c r="D62" s="58"/>
      <c r="E62" s="5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130"/>
      <c r="Q62" s="58"/>
      <c r="R62" s="143"/>
      <c r="S62" s="37"/>
      <c r="T62" s="1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48"/>
      <c r="AG62" s="58"/>
      <c r="AH62" s="128"/>
      <c r="AI62" s="129"/>
      <c r="AJ62" s="58"/>
      <c r="AK62" s="59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128"/>
      <c r="AY62" s="129"/>
      <c r="AZ62" s="58"/>
      <c r="BA62" s="59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134"/>
      <c r="BO62" s="37"/>
      <c r="BP62" s="1"/>
      <c r="BQ62" s="2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29"/>
      <c r="CC62" s="37"/>
      <c r="CD62" s="1"/>
      <c r="CE62" s="2"/>
      <c r="CF62" s="1"/>
      <c r="CG62" s="1"/>
      <c r="CH62" s="1"/>
      <c r="CI62" s="1"/>
      <c r="CJ62" s="1"/>
      <c r="CK62" s="1"/>
      <c r="CL62" s="1"/>
      <c r="CM62" s="1"/>
      <c r="CN62" s="1"/>
      <c r="CO62" s="23"/>
    </row>
    <row r="63" spans="1:94" s="115" customFormat="1" ht="15.75" customHeight="1" thickBot="1" x14ac:dyDescent="0.3">
      <c r="A63" s="58"/>
      <c r="B63" s="128"/>
      <c r="C63" s="129"/>
      <c r="D63" s="58"/>
      <c r="E63" s="59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130"/>
      <c r="Q63" s="58"/>
      <c r="R63" s="149"/>
      <c r="S63" s="150"/>
      <c r="T63" s="151"/>
      <c r="U63" s="152"/>
      <c r="V63" s="153"/>
      <c r="W63" s="154"/>
      <c r="X63" s="155"/>
      <c r="Y63" s="156" t="str">
        <f>IF(W63="","",IF(W63&lt;U63,U63-W63,""))</f>
        <v/>
      </c>
      <c r="Z63" s="156" t="str">
        <f t="shared" ref="Z63" si="63">IF(X63="","",IF(X63&lt;V63,V63-X63,""))</f>
        <v/>
      </c>
      <c r="AA63" s="156" t="str">
        <f t="shared" ref="AA63" si="64">IF(Y63="","",IF(Y63&lt;W63,W63-Y63,""))</f>
        <v/>
      </c>
      <c r="AB63" s="156" t="str">
        <f t="shared" ref="AB63" si="65">IF(Z63="","",IF(Z63&lt;X63,X63-Z63,""))</f>
        <v/>
      </c>
      <c r="AC63" s="156" t="str">
        <f>IF(AA63="","",IF(AA63&lt;Y63,Y63-AA63,""))</f>
        <v/>
      </c>
      <c r="AD63" s="156" t="str">
        <f t="shared" ref="AD63" si="66">IF(AB63="","",IF(AB63&lt;Z63,Z63-AB63,""))</f>
        <v/>
      </c>
      <c r="AE63" s="156" t="str">
        <f t="shared" ref="AE63" si="67">IF(AC63="","",IF(AC63&lt;AA63,AA63-AC63,""))</f>
        <v/>
      </c>
      <c r="AF63" s="157" t="str">
        <f t="shared" ref="AF63" si="68">IF(AD63="","",IF(AD63&lt;AB63,AB63-AD63,""))</f>
        <v/>
      </c>
      <c r="AG63" s="58"/>
      <c r="AH63" s="128"/>
      <c r="AI63" s="129"/>
      <c r="AJ63" s="58"/>
      <c r="AK63" s="59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128"/>
      <c r="AY63" s="129"/>
      <c r="AZ63" s="58"/>
      <c r="BA63" s="59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139"/>
      <c r="BO63" s="39"/>
      <c r="BP63" s="8"/>
      <c r="BQ63" s="31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30"/>
      <c r="CC63" s="39"/>
      <c r="CD63" s="8"/>
      <c r="CE63" s="31"/>
      <c r="CF63" s="8"/>
      <c r="CG63" s="8"/>
      <c r="CH63" s="8"/>
      <c r="CI63" s="8"/>
      <c r="CJ63" s="8"/>
      <c r="CK63" s="8"/>
      <c r="CL63" s="8"/>
      <c r="CM63" s="8"/>
      <c r="CN63" s="8"/>
      <c r="CO63" s="138"/>
      <c r="CP63" s="124"/>
    </row>
    <row r="64" spans="1:94" s="124" customFormat="1" ht="15.75" customHeight="1" x14ac:dyDescent="0.25">
      <c r="A64" s="58"/>
      <c r="B64" s="128"/>
      <c r="C64" s="129"/>
      <c r="D64" s="58"/>
      <c r="E64" s="59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130"/>
      <c r="Q64" s="58"/>
      <c r="R64" s="128"/>
      <c r="S64" s="129"/>
      <c r="T64" s="58"/>
      <c r="U64" s="59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128"/>
      <c r="AI64" s="129"/>
      <c r="AJ64" s="58"/>
      <c r="AK64" s="59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128"/>
      <c r="AY64" s="129"/>
      <c r="AZ64" s="58"/>
      <c r="BA64" s="59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130"/>
      <c r="BO64" s="129"/>
      <c r="BP64" s="58"/>
      <c r="BQ64" s="59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128"/>
      <c r="CC64" s="129"/>
      <c r="CD64" s="58"/>
      <c r="CE64" s="59"/>
      <c r="CF64" s="58"/>
      <c r="CG64" s="58"/>
      <c r="CH64" s="58"/>
      <c r="CI64" s="58"/>
      <c r="CJ64" s="58"/>
      <c r="CK64" s="58"/>
      <c r="CL64" s="58"/>
      <c r="CM64" s="58"/>
      <c r="CN64" s="58"/>
      <c r="CO64" s="58"/>
    </row>
    <row r="65" spans="1:93" s="124" customFormat="1" ht="15.75" customHeight="1" x14ac:dyDescent="0.25">
      <c r="A65" s="58"/>
      <c r="B65" s="128"/>
      <c r="C65" s="129"/>
      <c r="D65" s="58"/>
      <c r="E65" s="59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130"/>
      <c r="Q65" s="58"/>
      <c r="R65" s="128"/>
      <c r="S65" s="129"/>
      <c r="T65" s="58"/>
      <c r="U65" s="59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128"/>
      <c r="AI65" s="129"/>
      <c r="AJ65" s="58"/>
      <c r="AK65" s="59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128"/>
      <c r="AY65" s="129"/>
      <c r="AZ65" s="58"/>
      <c r="BA65" s="59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130"/>
      <c r="BO65" s="129"/>
      <c r="BP65" s="58"/>
      <c r="BQ65" s="59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128"/>
      <c r="CC65" s="129"/>
      <c r="CD65" s="58"/>
      <c r="CE65" s="59"/>
      <c r="CF65" s="58"/>
      <c r="CG65" s="58"/>
      <c r="CH65" s="58"/>
      <c r="CI65" s="58"/>
      <c r="CJ65" s="58"/>
      <c r="CK65" s="58"/>
      <c r="CL65" s="58"/>
      <c r="CM65" s="58"/>
      <c r="CN65" s="58"/>
      <c r="CO65" s="58"/>
    </row>
    <row r="66" spans="1:93" s="124" customFormat="1" ht="15.75" customHeight="1" x14ac:dyDescent="0.25">
      <c r="A66" s="58"/>
      <c r="B66" s="128"/>
      <c r="C66" s="129"/>
      <c r="D66" s="58"/>
      <c r="E66" s="5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130"/>
      <c r="Q66" s="58"/>
      <c r="R66" s="128"/>
      <c r="S66" s="129"/>
      <c r="T66" s="58"/>
      <c r="U66" s="59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128"/>
      <c r="AI66" s="129"/>
      <c r="AJ66" s="58"/>
      <c r="AK66" s="59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128"/>
      <c r="AY66" s="129"/>
      <c r="AZ66" s="58"/>
      <c r="BA66" s="59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130"/>
      <c r="BO66" s="129"/>
      <c r="BP66" s="58"/>
      <c r="BQ66" s="59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128"/>
      <c r="CC66" s="129"/>
      <c r="CD66" s="58"/>
      <c r="CE66" s="59"/>
      <c r="CF66" s="58"/>
      <c r="CG66" s="58"/>
      <c r="CH66" s="58"/>
      <c r="CI66" s="58"/>
      <c r="CJ66" s="58"/>
      <c r="CK66" s="58"/>
      <c r="CL66" s="58"/>
      <c r="CM66" s="58"/>
      <c r="CN66" s="58"/>
      <c r="CO66" s="58"/>
    </row>
    <row r="67" spans="1:93" s="124" customFormat="1" ht="15.75" customHeight="1" x14ac:dyDescent="0.25">
      <c r="A67" s="58"/>
      <c r="B67" s="128"/>
      <c r="C67" s="129"/>
      <c r="D67" s="58"/>
      <c r="E67" s="59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130"/>
      <c r="Q67" s="58"/>
      <c r="R67" s="128"/>
      <c r="S67" s="129"/>
      <c r="T67" s="58"/>
      <c r="U67" s="59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128"/>
      <c r="AI67" s="129"/>
      <c r="AJ67" s="58"/>
      <c r="AK67" s="59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128"/>
      <c r="AY67" s="129"/>
      <c r="AZ67" s="58"/>
      <c r="BA67" s="59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130"/>
      <c r="BO67" s="129"/>
      <c r="BP67" s="58"/>
      <c r="BQ67" s="59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128"/>
      <c r="CC67" s="129"/>
      <c r="CD67" s="58"/>
      <c r="CE67" s="59"/>
      <c r="CF67" s="58"/>
      <c r="CG67" s="58"/>
      <c r="CH67" s="58"/>
      <c r="CI67" s="58"/>
      <c r="CJ67" s="58"/>
      <c r="CK67" s="58"/>
      <c r="CL67" s="58"/>
      <c r="CM67" s="58"/>
      <c r="CN67" s="58"/>
      <c r="CO67" s="58"/>
    </row>
    <row r="68" spans="1:93" s="124" customFormat="1" ht="15.75" customHeight="1" x14ac:dyDescent="0.25">
      <c r="A68" s="58"/>
      <c r="B68" s="128"/>
      <c r="C68" s="129"/>
      <c r="D68" s="58"/>
      <c r="E68" s="59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130"/>
      <c r="Q68" s="58"/>
      <c r="R68" s="128"/>
      <c r="S68" s="129"/>
      <c r="T68" s="58"/>
      <c r="U68" s="59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128"/>
      <c r="AI68" s="129"/>
      <c r="AJ68" s="58"/>
      <c r="AK68" s="59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128"/>
      <c r="AY68" s="129"/>
      <c r="AZ68" s="58"/>
      <c r="BA68" s="59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130"/>
      <c r="BO68" s="129"/>
      <c r="BP68" s="58"/>
      <c r="BQ68" s="59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128"/>
      <c r="CC68" s="129"/>
      <c r="CD68" s="58"/>
      <c r="CE68" s="59"/>
      <c r="CF68" s="58"/>
      <c r="CG68" s="58"/>
      <c r="CH68" s="58"/>
      <c r="CI68" s="58"/>
      <c r="CJ68" s="58"/>
      <c r="CK68" s="58"/>
      <c r="CL68" s="58"/>
      <c r="CM68" s="58"/>
      <c r="CN68" s="58"/>
      <c r="CO68" s="58"/>
    </row>
    <row r="69" spans="1:93" s="124" customFormat="1" ht="15.75" customHeight="1" x14ac:dyDescent="0.25">
      <c r="A69" s="58"/>
      <c r="B69" s="128"/>
      <c r="C69" s="129"/>
      <c r="D69" s="58"/>
      <c r="E69" s="59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130"/>
      <c r="Q69" s="58"/>
      <c r="R69" s="128"/>
      <c r="S69" s="129"/>
      <c r="T69" s="58"/>
      <c r="U69" s="59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128"/>
      <c r="AI69" s="129"/>
      <c r="AJ69" s="58"/>
      <c r="AK69" s="59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128"/>
      <c r="AY69" s="129"/>
      <c r="AZ69" s="58"/>
      <c r="BA69" s="59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130"/>
      <c r="BO69" s="129"/>
      <c r="BP69" s="58"/>
      <c r="BQ69" s="59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128"/>
      <c r="CC69" s="129"/>
      <c r="CD69" s="58"/>
      <c r="CE69" s="59"/>
      <c r="CF69" s="58"/>
      <c r="CG69" s="58"/>
      <c r="CH69" s="58"/>
      <c r="CI69" s="58"/>
      <c r="CJ69" s="58"/>
      <c r="CK69" s="58"/>
      <c r="CL69" s="58"/>
      <c r="CM69" s="58"/>
      <c r="CN69" s="58"/>
      <c r="CO69" s="58"/>
    </row>
    <row r="70" spans="1:93" s="124" customFormat="1" ht="15.75" customHeight="1" x14ac:dyDescent="0.25">
      <c r="A70" s="58"/>
      <c r="B70" s="128"/>
      <c r="C70" s="129"/>
      <c r="D70" s="58"/>
      <c r="E70" s="59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130"/>
      <c r="Q70" s="58"/>
      <c r="R70" s="128"/>
      <c r="S70" s="129"/>
      <c r="T70" s="58"/>
      <c r="U70" s="59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128"/>
      <c r="AI70" s="129"/>
      <c r="AJ70" s="58"/>
      <c r="AK70" s="59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128"/>
      <c r="AY70" s="129"/>
      <c r="AZ70" s="58"/>
      <c r="BA70" s="59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130"/>
      <c r="BO70" s="129"/>
      <c r="BP70" s="58"/>
      <c r="BQ70" s="59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128"/>
      <c r="CC70" s="129"/>
      <c r="CD70" s="58"/>
      <c r="CE70" s="59"/>
      <c r="CF70" s="58"/>
      <c r="CG70" s="58"/>
      <c r="CH70" s="58"/>
      <c r="CI70" s="58"/>
      <c r="CJ70" s="58"/>
      <c r="CK70" s="58"/>
      <c r="CL70" s="58"/>
      <c r="CM70" s="58"/>
      <c r="CN70" s="58"/>
      <c r="CO70" s="58"/>
    </row>
    <row r="71" spans="1:93" s="124" customFormat="1" ht="15.75" customHeight="1" x14ac:dyDescent="0.25">
      <c r="A71" s="58"/>
      <c r="B71" s="128"/>
      <c r="C71" s="129"/>
      <c r="D71" s="58"/>
      <c r="E71" s="59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130"/>
      <c r="Q71" s="58"/>
      <c r="R71" s="128"/>
      <c r="S71" s="129"/>
      <c r="T71" s="58"/>
      <c r="U71" s="59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128"/>
      <c r="AI71" s="129"/>
      <c r="AJ71" s="58"/>
      <c r="AK71" s="59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128"/>
      <c r="AY71" s="129"/>
      <c r="AZ71" s="58"/>
      <c r="BA71" s="59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130"/>
      <c r="BO71" s="129"/>
      <c r="BP71" s="58"/>
      <c r="BQ71" s="59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128"/>
      <c r="CC71" s="129"/>
      <c r="CD71" s="58"/>
      <c r="CE71" s="59"/>
      <c r="CF71" s="58"/>
      <c r="CG71" s="58"/>
      <c r="CH71" s="58"/>
      <c r="CI71" s="58"/>
      <c r="CJ71" s="58"/>
      <c r="CK71" s="58"/>
      <c r="CL71" s="58"/>
      <c r="CM71" s="58"/>
      <c r="CN71" s="58"/>
      <c r="CO71" s="58"/>
    </row>
    <row r="72" spans="1:93" s="124" customFormat="1" ht="15.75" customHeight="1" x14ac:dyDescent="0.25">
      <c r="A72" s="58"/>
      <c r="B72" s="128"/>
      <c r="C72" s="129"/>
      <c r="D72" s="58"/>
      <c r="E72" s="59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130"/>
      <c r="Q72" s="58"/>
      <c r="R72" s="128"/>
      <c r="S72" s="129"/>
      <c r="T72" s="58"/>
      <c r="U72" s="59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128"/>
      <c r="AI72" s="129"/>
      <c r="AJ72" s="58"/>
      <c r="AK72" s="59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128"/>
      <c r="AY72" s="129"/>
      <c r="AZ72" s="58"/>
      <c r="BA72" s="59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130"/>
      <c r="BO72" s="129"/>
      <c r="BP72" s="58"/>
      <c r="BQ72" s="59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128"/>
      <c r="CC72" s="129"/>
      <c r="CD72" s="58"/>
      <c r="CE72" s="59"/>
      <c r="CF72" s="58"/>
      <c r="CG72" s="58"/>
      <c r="CH72" s="58"/>
      <c r="CI72" s="58"/>
      <c r="CJ72" s="58"/>
      <c r="CK72" s="58"/>
      <c r="CL72" s="58"/>
      <c r="CM72" s="58"/>
      <c r="CN72" s="58"/>
      <c r="CO72" s="58"/>
    </row>
    <row r="73" spans="1:93" s="124" customFormat="1" ht="15.75" customHeight="1" x14ac:dyDescent="0.25">
      <c r="A73" s="58"/>
      <c r="B73" s="128"/>
      <c r="C73" s="129"/>
      <c r="D73" s="58"/>
      <c r="E73" s="59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130"/>
      <c r="Q73" s="58"/>
      <c r="R73" s="128"/>
      <c r="S73" s="129"/>
      <c r="T73" s="58"/>
      <c r="U73" s="59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128"/>
      <c r="AI73" s="129"/>
      <c r="AJ73" s="58"/>
      <c r="AK73" s="59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128"/>
      <c r="AY73" s="129"/>
      <c r="AZ73" s="58"/>
      <c r="BA73" s="59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130"/>
      <c r="BO73" s="129"/>
      <c r="BP73" s="58"/>
      <c r="BQ73" s="59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128"/>
      <c r="CC73" s="129"/>
      <c r="CD73" s="58"/>
      <c r="CE73" s="59"/>
      <c r="CF73" s="58"/>
      <c r="CG73" s="58"/>
      <c r="CH73" s="58"/>
      <c r="CI73" s="58"/>
      <c r="CJ73" s="58"/>
      <c r="CK73" s="58"/>
      <c r="CL73" s="58"/>
      <c r="CM73" s="58"/>
      <c r="CN73" s="58"/>
      <c r="CO73" s="58"/>
    </row>
    <row r="74" spans="1:93" s="124" customFormat="1" ht="15.75" customHeight="1" x14ac:dyDescent="0.25">
      <c r="A74" s="58"/>
      <c r="B74" s="128"/>
      <c r="C74" s="129"/>
      <c r="D74" s="58"/>
      <c r="E74" s="59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130"/>
      <c r="Q74" s="58"/>
      <c r="R74" s="128"/>
      <c r="S74" s="129"/>
      <c r="T74" s="58"/>
      <c r="U74" s="59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128"/>
      <c r="AI74" s="129"/>
      <c r="AJ74" s="58"/>
      <c r="AK74" s="59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128"/>
      <c r="AY74" s="129"/>
      <c r="AZ74" s="58"/>
      <c r="BA74" s="59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130"/>
      <c r="BO74" s="129"/>
      <c r="BP74" s="58"/>
      <c r="BQ74" s="59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128"/>
      <c r="CC74" s="129"/>
      <c r="CD74" s="58"/>
      <c r="CE74" s="59"/>
      <c r="CF74" s="58"/>
      <c r="CG74" s="58"/>
      <c r="CH74" s="58"/>
      <c r="CI74" s="58"/>
      <c r="CJ74" s="58"/>
      <c r="CK74" s="58"/>
      <c r="CL74" s="58"/>
      <c r="CM74" s="58"/>
      <c r="CN74" s="58"/>
      <c r="CO74" s="58"/>
    </row>
    <row r="75" spans="1:93" s="124" customFormat="1" ht="15.75" customHeight="1" x14ac:dyDescent="0.25">
      <c r="A75" s="58"/>
      <c r="B75" s="128"/>
      <c r="C75" s="129"/>
      <c r="D75" s="58"/>
      <c r="E75" s="59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130"/>
      <c r="Q75" s="58"/>
      <c r="R75" s="128"/>
      <c r="S75" s="129"/>
      <c r="T75" s="58"/>
      <c r="U75" s="59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128"/>
      <c r="AI75" s="129"/>
      <c r="AJ75" s="58"/>
      <c r="AK75" s="59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128"/>
      <c r="AY75" s="129"/>
      <c r="AZ75" s="58"/>
      <c r="BA75" s="59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130"/>
      <c r="BO75" s="129"/>
      <c r="BP75" s="58"/>
      <c r="BQ75" s="59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128"/>
      <c r="CC75" s="129"/>
      <c r="CD75" s="58"/>
      <c r="CE75" s="59"/>
      <c r="CF75" s="58"/>
      <c r="CG75" s="58"/>
      <c r="CH75" s="58"/>
      <c r="CI75" s="58"/>
      <c r="CJ75" s="58"/>
      <c r="CK75" s="58"/>
      <c r="CL75" s="58"/>
      <c r="CM75" s="58"/>
      <c r="CN75" s="58"/>
      <c r="CO75" s="58"/>
    </row>
    <row r="76" spans="1:93" s="124" customFormat="1" ht="15.75" customHeight="1" x14ac:dyDescent="0.25">
      <c r="A76" s="58"/>
      <c r="B76" s="128"/>
      <c r="C76" s="129"/>
      <c r="D76" s="58"/>
      <c r="E76" s="5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130"/>
      <c r="Q76" s="58"/>
      <c r="R76" s="128"/>
      <c r="S76" s="129"/>
      <c r="T76" s="58"/>
      <c r="U76" s="59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128"/>
      <c r="AI76" s="129"/>
      <c r="AJ76" s="58"/>
      <c r="AK76" s="59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128"/>
      <c r="AY76" s="129"/>
      <c r="AZ76" s="58"/>
      <c r="BA76" s="59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130"/>
      <c r="BO76" s="129"/>
      <c r="BP76" s="58"/>
      <c r="BQ76" s="59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128"/>
      <c r="CC76" s="129"/>
      <c r="CD76" s="58"/>
      <c r="CE76" s="59"/>
      <c r="CF76" s="58"/>
      <c r="CG76" s="58"/>
      <c r="CH76" s="58"/>
      <c r="CI76" s="58"/>
      <c r="CJ76" s="58"/>
      <c r="CK76" s="58"/>
      <c r="CL76" s="58"/>
      <c r="CM76" s="58"/>
      <c r="CN76" s="58"/>
      <c r="CO76" s="58"/>
    </row>
    <row r="77" spans="1:93" s="124" customFormat="1" ht="15.75" customHeight="1" x14ac:dyDescent="0.25">
      <c r="A77" s="58"/>
      <c r="B77" s="128"/>
      <c r="C77" s="129"/>
      <c r="D77" s="58"/>
      <c r="E77" s="59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130"/>
      <c r="Q77" s="58"/>
      <c r="R77" s="128"/>
      <c r="S77" s="129"/>
      <c r="T77" s="58"/>
      <c r="U77" s="59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128"/>
      <c r="AI77" s="129"/>
      <c r="AJ77" s="58"/>
      <c r="AK77" s="59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128"/>
      <c r="AY77" s="129"/>
      <c r="AZ77" s="58"/>
      <c r="BA77" s="59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130"/>
      <c r="BO77" s="129"/>
      <c r="BP77" s="58"/>
      <c r="BQ77" s="59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128"/>
      <c r="CC77" s="129"/>
      <c r="CD77" s="58"/>
      <c r="CE77" s="59"/>
      <c r="CF77" s="58"/>
      <c r="CG77" s="58"/>
      <c r="CH77" s="58"/>
      <c r="CI77" s="58"/>
      <c r="CJ77" s="58"/>
      <c r="CK77" s="58"/>
      <c r="CL77" s="58"/>
      <c r="CM77" s="58"/>
      <c r="CN77" s="58"/>
      <c r="CO77" s="58"/>
    </row>
    <row r="78" spans="1:93" s="124" customFormat="1" ht="15.75" customHeight="1" x14ac:dyDescent="0.25">
      <c r="A78" s="58"/>
      <c r="B78" s="128"/>
      <c r="C78" s="129"/>
      <c r="D78" s="58"/>
      <c r="E78" s="59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130"/>
      <c r="Q78" s="58"/>
      <c r="R78" s="128"/>
      <c r="S78" s="129"/>
      <c r="T78" s="58"/>
      <c r="U78" s="59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128"/>
      <c r="AI78" s="129"/>
      <c r="AJ78" s="58"/>
      <c r="AK78" s="59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128"/>
      <c r="AY78" s="129"/>
      <c r="AZ78" s="58"/>
      <c r="BA78" s="59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130"/>
      <c r="BO78" s="129"/>
      <c r="BP78" s="58"/>
      <c r="BQ78" s="59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128"/>
      <c r="CC78" s="129"/>
      <c r="CD78" s="58"/>
      <c r="CE78" s="59"/>
      <c r="CF78" s="58"/>
      <c r="CG78" s="58"/>
      <c r="CH78" s="58"/>
      <c r="CI78" s="58"/>
      <c r="CJ78" s="58"/>
      <c r="CK78" s="58"/>
      <c r="CL78" s="58"/>
      <c r="CM78" s="58"/>
      <c r="CN78" s="58"/>
      <c r="CO78" s="58"/>
    </row>
    <row r="79" spans="1:93" s="124" customFormat="1" ht="15.75" customHeight="1" x14ac:dyDescent="0.25">
      <c r="A79" s="58"/>
      <c r="B79" s="128"/>
      <c r="C79" s="129"/>
      <c r="D79" s="58"/>
      <c r="E79" s="59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130"/>
      <c r="Q79" s="58"/>
      <c r="R79" s="128"/>
      <c r="S79" s="129"/>
      <c r="T79" s="58"/>
      <c r="U79" s="59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128"/>
      <c r="AI79" s="129"/>
      <c r="AJ79" s="58"/>
      <c r="AK79" s="59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128"/>
      <c r="AY79" s="129"/>
      <c r="AZ79" s="58"/>
      <c r="BA79" s="59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130"/>
      <c r="BO79" s="129"/>
      <c r="BP79" s="58"/>
      <c r="BQ79" s="59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128"/>
      <c r="CC79" s="129"/>
      <c r="CD79" s="58"/>
      <c r="CE79" s="59"/>
      <c r="CF79" s="58"/>
      <c r="CG79" s="58"/>
      <c r="CH79" s="58"/>
      <c r="CI79" s="58"/>
      <c r="CJ79" s="58"/>
      <c r="CK79" s="58"/>
      <c r="CL79" s="58"/>
      <c r="CM79" s="58"/>
      <c r="CN79" s="58"/>
      <c r="CO79" s="58"/>
    </row>
    <row r="80" spans="1:93" s="124" customFormat="1" ht="15.75" customHeight="1" x14ac:dyDescent="0.25">
      <c r="A80" s="58"/>
      <c r="B80" s="128"/>
      <c r="C80" s="129"/>
      <c r="D80" s="58"/>
      <c r="E80" s="59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130"/>
      <c r="Q80" s="58"/>
      <c r="R80" s="128"/>
      <c r="S80" s="129"/>
      <c r="T80" s="58"/>
      <c r="U80" s="59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128"/>
      <c r="AI80" s="129"/>
      <c r="AJ80" s="58"/>
      <c r="AK80" s="59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128"/>
      <c r="AY80" s="129"/>
      <c r="AZ80" s="58"/>
      <c r="BA80" s="59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130"/>
      <c r="BO80" s="129"/>
      <c r="BP80" s="58"/>
      <c r="BQ80" s="59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128"/>
      <c r="CC80" s="129"/>
      <c r="CD80" s="58"/>
      <c r="CE80" s="59"/>
      <c r="CF80" s="58"/>
      <c r="CG80" s="58"/>
      <c r="CH80" s="58"/>
      <c r="CI80" s="58"/>
      <c r="CJ80" s="58"/>
      <c r="CK80" s="58"/>
      <c r="CL80" s="58"/>
      <c r="CM80" s="58"/>
      <c r="CN80" s="58"/>
      <c r="CO80" s="58"/>
    </row>
    <row r="81" spans="1:93" s="124" customFormat="1" ht="15.75" customHeight="1" x14ac:dyDescent="0.25">
      <c r="A81" s="58"/>
      <c r="B81" s="128"/>
      <c r="C81" s="129"/>
      <c r="D81" s="58"/>
      <c r="E81" s="59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130"/>
      <c r="Q81" s="58"/>
      <c r="R81" s="128"/>
      <c r="S81" s="129"/>
      <c r="T81" s="58"/>
      <c r="U81" s="59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128"/>
      <c r="AI81" s="129"/>
      <c r="AJ81" s="58"/>
      <c r="AK81" s="59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128"/>
      <c r="AY81" s="129"/>
      <c r="AZ81" s="58"/>
      <c r="BA81" s="59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130"/>
      <c r="BO81" s="129"/>
      <c r="BP81" s="58"/>
      <c r="BQ81" s="59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128"/>
      <c r="CC81" s="129"/>
      <c r="CD81" s="58"/>
      <c r="CE81" s="59"/>
      <c r="CF81" s="58"/>
      <c r="CG81" s="58"/>
      <c r="CH81" s="58"/>
      <c r="CI81" s="58"/>
      <c r="CJ81" s="58"/>
      <c r="CK81" s="58"/>
      <c r="CL81" s="58"/>
      <c r="CM81" s="58"/>
      <c r="CN81" s="58"/>
      <c r="CO81" s="58"/>
    </row>
    <row r="82" spans="1:93" s="124" customFormat="1" ht="15.75" customHeight="1" x14ac:dyDescent="0.25">
      <c r="A82" s="58"/>
      <c r="B82" s="128"/>
      <c r="C82" s="129"/>
      <c r="D82" s="58"/>
      <c r="E82" s="59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130"/>
      <c r="Q82" s="58"/>
      <c r="R82" s="128"/>
      <c r="S82" s="129"/>
      <c r="T82" s="58"/>
      <c r="U82" s="59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128"/>
      <c r="AI82" s="129"/>
      <c r="AJ82" s="58"/>
      <c r="AK82" s="59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128"/>
      <c r="AY82" s="129"/>
      <c r="AZ82" s="58"/>
      <c r="BA82" s="59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130"/>
      <c r="BO82" s="129"/>
      <c r="BP82" s="58"/>
      <c r="BQ82" s="59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128"/>
      <c r="CC82" s="129"/>
      <c r="CD82" s="58"/>
      <c r="CE82" s="59"/>
      <c r="CF82" s="58"/>
      <c r="CG82" s="58"/>
      <c r="CH82" s="58"/>
      <c r="CI82" s="58"/>
      <c r="CJ82" s="58"/>
      <c r="CK82" s="58"/>
      <c r="CL82" s="58"/>
      <c r="CM82" s="58"/>
      <c r="CN82" s="58"/>
      <c r="CO82" s="58"/>
    </row>
    <row r="83" spans="1:93" s="124" customFormat="1" ht="15.75" customHeight="1" x14ac:dyDescent="0.25">
      <c r="A83" s="58"/>
      <c r="B83" s="128"/>
      <c r="C83" s="129"/>
      <c r="D83" s="58"/>
      <c r="E83" s="59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130"/>
      <c r="Q83" s="58"/>
      <c r="R83" s="128"/>
      <c r="S83" s="129"/>
      <c r="T83" s="58"/>
      <c r="U83" s="59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128"/>
      <c r="AI83" s="129"/>
      <c r="AJ83" s="58"/>
      <c r="AK83" s="59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128"/>
      <c r="AY83" s="129"/>
      <c r="AZ83" s="58"/>
      <c r="BA83" s="59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130"/>
      <c r="BO83" s="129"/>
      <c r="BP83" s="58"/>
      <c r="BQ83" s="59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128"/>
      <c r="CC83" s="129"/>
      <c r="CD83" s="58"/>
      <c r="CE83" s="59"/>
      <c r="CF83" s="58"/>
      <c r="CG83" s="58"/>
      <c r="CH83" s="58"/>
      <c r="CI83" s="58"/>
      <c r="CJ83" s="58"/>
      <c r="CK83" s="58"/>
      <c r="CL83" s="58"/>
      <c r="CM83" s="58"/>
      <c r="CN83" s="58"/>
      <c r="CO83" s="58"/>
    </row>
    <row r="84" spans="1:93" s="124" customFormat="1" ht="15.75" customHeight="1" x14ac:dyDescent="0.25">
      <c r="A84" s="58"/>
      <c r="B84" s="128"/>
      <c r="C84" s="129"/>
      <c r="D84" s="58"/>
      <c r="E84" s="59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130"/>
      <c r="Q84" s="58"/>
      <c r="R84" s="128"/>
      <c r="S84" s="129"/>
      <c r="T84" s="58"/>
      <c r="U84" s="59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128"/>
      <c r="AI84" s="129"/>
      <c r="AJ84" s="58"/>
      <c r="AK84" s="59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128"/>
      <c r="AY84" s="129"/>
      <c r="AZ84" s="58"/>
      <c r="BA84" s="59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130"/>
      <c r="BO84" s="129"/>
      <c r="BP84" s="58"/>
      <c r="BQ84" s="59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128"/>
      <c r="CC84" s="129"/>
      <c r="CD84" s="58"/>
      <c r="CE84" s="59"/>
      <c r="CF84" s="58"/>
      <c r="CG84" s="58"/>
      <c r="CH84" s="58"/>
      <c r="CI84" s="58"/>
      <c r="CJ84" s="58"/>
      <c r="CK84" s="58"/>
      <c r="CL84" s="58"/>
      <c r="CM84" s="58"/>
      <c r="CN84" s="58"/>
      <c r="CO84" s="58"/>
    </row>
    <row r="85" spans="1:93" s="124" customFormat="1" ht="15.75" customHeight="1" x14ac:dyDescent="0.25">
      <c r="A85" s="58"/>
      <c r="B85" s="128"/>
      <c r="C85" s="129"/>
      <c r="D85" s="58"/>
      <c r="E85" s="59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130"/>
      <c r="Q85" s="58"/>
      <c r="R85" s="128"/>
      <c r="S85" s="129"/>
      <c r="T85" s="58"/>
      <c r="U85" s="59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128"/>
      <c r="AI85" s="129"/>
      <c r="AJ85" s="58"/>
      <c r="AK85" s="59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128"/>
      <c r="AY85" s="129"/>
      <c r="AZ85" s="58"/>
      <c r="BA85" s="59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130"/>
      <c r="BO85" s="129"/>
      <c r="BP85" s="58"/>
      <c r="BQ85" s="59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128"/>
      <c r="CC85" s="129"/>
      <c r="CD85" s="58"/>
      <c r="CE85" s="59"/>
      <c r="CF85" s="58"/>
      <c r="CG85" s="58"/>
      <c r="CH85" s="58"/>
      <c r="CI85" s="58"/>
      <c r="CJ85" s="58"/>
      <c r="CK85" s="58"/>
      <c r="CL85" s="58"/>
      <c r="CM85" s="58"/>
      <c r="CN85" s="58"/>
      <c r="CO85" s="58"/>
    </row>
    <row r="86" spans="1:93" s="124" customFormat="1" ht="15.75" customHeight="1" x14ac:dyDescent="0.25">
      <c r="A86" s="58"/>
      <c r="B86" s="128"/>
      <c r="C86" s="129"/>
      <c r="D86" s="58"/>
      <c r="E86" s="59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130"/>
      <c r="Q86" s="58"/>
      <c r="R86" s="128"/>
      <c r="S86" s="129"/>
      <c r="T86" s="58"/>
      <c r="U86" s="59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128"/>
      <c r="AI86" s="129"/>
      <c r="AJ86" s="58"/>
      <c r="AK86" s="59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128"/>
      <c r="AY86" s="129"/>
      <c r="AZ86" s="58"/>
      <c r="BA86" s="59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130"/>
      <c r="BO86" s="129"/>
      <c r="BP86" s="58"/>
      <c r="BQ86" s="59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128"/>
      <c r="CC86" s="129"/>
      <c r="CD86" s="58"/>
      <c r="CE86" s="59"/>
      <c r="CF86" s="58"/>
      <c r="CG86" s="58"/>
      <c r="CH86" s="58"/>
      <c r="CI86" s="58"/>
      <c r="CJ86" s="58"/>
      <c r="CK86" s="58"/>
      <c r="CL86" s="58"/>
      <c r="CM86" s="58"/>
      <c r="CN86" s="58"/>
      <c r="CO86" s="58"/>
    </row>
    <row r="87" spans="1:93" s="124" customFormat="1" ht="15.75" customHeight="1" x14ac:dyDescent="0.25">
      <c r="A87" s="58"/>
      <c r="B87" s="128"/>
      <c r="C87" s="129"/>
      <c r="D87" s="58"/>
      <c r="E87" s="59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130"/>
      <c r="Q87" s="58"/>
      <c r="R87" s="128"/>
      <c r="S87" s="129"/>
      <c r="T87" s="58"/>
      <c r="U87" s="59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128"/>
      <c r="AI87" s="129"/>
      <c r="AJ87" s="58"/>
      <c r="AK87" s="59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128"/>
      <c r="AY87" s="129"/>
      <c r="AZ87" s="58"/>
      <c r="BA87" s="59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130"/>
      <c r="BO87" s="129"/>
      <c r="BP87" s="58"/>
      <c r="BQ87" s="59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128"/>
      <c r="CC87" s="129"/>
      <c r="CD87" s="58"/>
      <c r="CE87" s="59"/>
      <c r="CF87" s="58"/>
      <c r="CG87" s="58"/>
      <c r="CH87" s="58"/>
      <c r="CI87" s="58"/>
      <c r="CJ87" s="58"/>
      <c r="CK87" s="58"/>
      <c r="CL87" s="58"/>
      <c r="CM87" s="58"/>
      <c r="CN87" s="58"/>
      <c r="CO87" s="58"/>
    </row>
    <row r="88" spans="1:93" s="124" customFormat="1" ht="15.75" customHeight="1" x14ac:dyDescent="0.25">
      <c r="A88" s="58"/>
      <c r="B88" s="128"/>
      <c r="C88" s="129"/>
      <c r="D88" s="58"/>
      <c r="E88" s="59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130"/>
      <c r="Q88" s="58"/>
      <c r="R88" s="128"/>
      <c r="S88" s="129"/>
      <c r="T88" s="58"/>
      <c r="U88" s="59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128"/>
      <c r="AI88" s="129"/>
      <c r="AJ88" s="58"/>
      <c r="AK88" s="59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128"/>
      <c r="AY88" s="129"/>
      <c r="AZ88" s="58"/>
      <c r="BA88" s="59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130"/>
      <c r="BO88" s="129"/>
      <c r="BP88" s="58"/>
      <c r="BQ88" s="59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128"/>
      <c r="CC88" s="129"/>
      <c r="CD88" s="58"/>
      <c r="CE88" s="59"/>
      <c r="CF88" s="58"/>
      <c r="CG88" s="58"/>
      <c r="CH88" s="58"/>
      <c r="CI88" s="58"/>
      <c r="CJ88" s="58"/>
      <c r="CK88" s="58"/>
      <c r="CL88" s="58"/>
      <c r="CM88" s="58"/>
      <c r="CN88" s="58"/>
      <c r="CO88" s="58"/>
    </row>
    <row r="89" spans="1:93" s="124" customFormat="1" ht="15.75" customHeight="1" x14ac:dyDescent="0.25">
      <c r="A89" s="58"/>
      <c r="B89" s="128"/>
      <c r="C89" s="129"/>
      <c r="D89" s="58"/>
      <c r="E89" s="59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130"/>
      <c r="Q89" s="58"/>
      <c r="R89" s="128"/>
      <c r="S89" s="129"/>
      <c r="T89" s="58"/>
      <c r="U89" s="59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128"/>
      <c r="AI89" s="129"/>
      <c r="AJ89" s="58"/>
      <c r="AK89" s="59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128"/>
      <c r="AY89" s="129"/>
      <c r="AZ89" s="58"/>
      <c r="BA89" s="59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130"/>
      <c r="BO89" s="129"/>
      <c r="BP89" s="58"/>
      <c r="BQ89" s="59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128"/>
      <c r="CC89" s="129"/>
      <c r="CD89" s="58"/>
      <c r="CE89" s="59"/>
      <c r="CF89" s="58"/>
      <c r="CG89" s="58"/>
      <c r="CH89" s="58"/>
      <c r="CI89" s="58"/>
      <c r="CJ89" s="58"/>
      <c r="CK89" s="58"/>
      <c r="CL89" s="58"/>
      <c r="CM89" s="58"/>
      <c r="CN89" s="58"/>
      <c r="CO89" s="58"/>
    </row>
    <row r="90" spans="1:93" s="124" customFormat="1" ht="15.75" customHeight="1" x14ac:dyDescent="0.25">
      <c r="A90" s="58"/>
      <c r="B90" s="128"/>
      <c r="C90" s="129"/>
      <c r="D90" s="58"/>
      <c r="E90" s="59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130"/>
      <c r="Q90" s="58"/>
      <c r="R90" s="128"/>
      <c r="S90" s="129"/>
      <c r="T90" s="58"/>
      <c r="U90" s="59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128"/>
      <c r="AI90" s="129"/>
      <c r="AJ90" s="58"/>
      <c r="AK90" s="59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128"/>
      <c r="AY90" s="129"/>
      <c r="AZ90" s="58"/>
      <c r="BA90" s="59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130"/>
      <c r="BO90" s="129"/>
      <c r="BP90" s="58"/>
      <c r="BQ90" s="59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128"/>
      <c r="CC90" s="129"/>
      <c r="CD90" s="58"/>
      <c r="CE90" s="59"/>
      <c r="CF90" s="58"/>
      <c r="CG90" s="58"/>
      <c r="CH90" s="58"/>
      <c r="CI90" s="58"/>
      <c r="CJ90" s="58"/>
      <c r="CK90" s="58"/>
      <c r="CL90" s="58"/>
      <c r="CM90" s="58"/>
      <c r="CN90" s="58"/>
      <c r="CO90" s="58"/>
    </row>
    <row r="91" spans="1:93" s="124" customFormat="1" ht="15.75" customHeight="1" x14ac:dyDescent="0.25">
      <c r="A91" s="58"/>
      <c r="B91" s="128"/>
      <c r="C91" s="129"/>
      <c r="D91" s="58"/>
      <c r="E91" s="5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130"/>
      <c r="Q91" s="58"/>
      <c r="R91" s="128"/>
      <c r="S91" s="129"/>
      <c r="T91" s="58"/>
      <c r="U91" s="59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128"/>
      <c r="AI91" s="129"/>
      <c r="AJ91" s="58"/>
      <c r="AK91" s="59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128"/>
      <c r="AY91" s="129"/>
      <c r="AZ91" s="58"/>
      <c r="BA91" s="59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130"/>
      <c r="BO91" s="129"/>
      <c r="BP91" s="58"/>
      <c r="BQ91" s="59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128"/>
      <c r="CC91" s="129"/>
      <c r="CD91" s="58"/>
      <c r="CE91" s="59"/>
      <c r="CF91" s="58"/>
      <c r="CG91" s="58"/>
      <c r="CH91" s="58"/>
      <c r="CI91" s="58"/>
      <c r="CJ91" s="58"/>
      <c r="CK91" s="58"/>
      <c r="CL91" s="58"/>
      <c r="CM91" s="58"/>
      <c r="CN91" s="58"/>
      <c r="CO91" s="58"/>
    </row>
    <row r="92" spans="1:93" s="124" customFormat="1" ht="15.75" customHeight="1" x14ac:dyDescent="0.25">
      <c r="A92" s="58"/>
      <c r="B92" s="128"/>
      <c r="C92" s="129"/>
      <c r="D92" s="58"/>
      <c r="E92" s="5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130"/>
      <c r="Q92" s="58"/>
      <c r="R92" s="128"/>
      <c r="S92" s="129"/>
      <c r="T92" s="58"/>
      <c r="U92" s="59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128"/>
      <c r="AI92" s="129"/>
      <c r="AJ92" s="58"/>
      <c r="AK92" s="59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128"/>
      <c r="AY92" s="129"/>
      <c r="AZ92" s="58"/>
      <c r="BA92" s="59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130"/>
      <c r="BO92" s="129"/>
      <c r="BP92" s="58"/>
      <c r="BQ92" s="59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128"/>
      <c r="CC92" s="129"/>
      <c r="CD92" s="58"/>
      <c r="CE92" s="59"/>
      <c r="CF92" s="58"/>
      <c r="CG92" s="58"/>
      <c r="CH92" s="58"/>
      <c r="CI92" s="58"/>
      <c r="CJ92" s="58"/>
      <c r="CK92" s="58"/>
      <c r="CL92" s="58"/>
      <c r="CM92" s="58"/>
      <c r="CN92" s="58"/>
      <c r="CO92" s="58"/>
    </row>
    <row r="93" spans="1:93" s="124" customFormat="1" ht="15.75" customHeight="1" x14ac:dyDescent="0.25">
      <c r="A93" s="58"/>
      <c r="B93" s="128"/>
      <c r="C93" s="129"/>
      <c r="D93" s="58"/>
      <c r="E93" s="59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130"/>
      <c r="Q93" s="58"/>
      <c r="R93" s="128"/>
      <c r="S93" s="129"/>
      <c r="T93" s="58"/>
      <c r="U93" s="59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128"/>
      <c r="AI93" s="129"/>
      <c r="AJ93" s="58"/>
      <c r="AK93" s="59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128"/>
      <c r="AY93" s="129"/>
      <c r="AZ93" s="58"/>
      <c r="BA93" s="59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130"/>
      <c r="BO93" s="129"/>
      <c r="BP93" s="58"/>
      <c r="BQ93" s="59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128"/>
      <c r="CC93" s="129"/>
      <c r="CD93" s="58"/>
      <c r="CE93" s="59"/>
      <c r="CF93" s="58"/>
      <c r="CG93" s="58"/>
      <c r="CH93" s="58"/>
      <c r="CI93" s="58"/>
      <c r="CJ93" s="58"/>
      <c r="CK93" s="58"/>
      <c r="CL93" s="58"/>
      <c r="CM93" s="58"/>
      <c r="CN93" s="58"/>
      <c r="CO93" s="58"/>
    </row>
    <row r="94" spans="1:93" s="124" customFormat="1" ht="15.75" customHeight="1" x14ac:dyDescent="0.25">
      <c r="A94" s="58"/>
      <c r="B94" s="128"/>
      <c r="C94" s="129"/>
      <c r="D94" s="58"/>
      <c r="E94" s="59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130"/>
      <c r="Q94" s="58"/>
      <c r="R94" s="128"/>
      <c r="S94" s="129"/>
      <c r="T94" s="58"/>
      <c r="U94" s="59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128"/>
      <c r="AI94" s="129"/>
      <c r="AJ94" s="58"/>
      <c r="AK94" s="59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128"/>
      <c r="AY94" s="129"/>
      <c r="AZ94" s="58"/>
      <c r="BA94" s="59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130"/>
      <c r="BO94" s="129"/>
      <c r="BP94" s="58"/>
      <c r="BQ94" s="59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128"/>
      <c r="CC94" s="129"/>
      <c r="CD94" s="58"/>
      <c r="CE94" s="59"/>
      <c r="CF94" s="58"/>
      <c r="CG94" s="58"/>
      <c r="CH94" s="58"/>
      <c r="CI94" s="58"/>
      <c r="CJ94" s="58"/>
      <c r="CK94" s="58"/>
      <c r="CL94" s="58"/>
      <c r="CM94" s="58"/>
      <c r="CN94" s="58"/>
      <c r="CO94" s="58"/>
    </row>
    <row r="95" spans="1:93" s="124" customFormat="1" ht="15.75" customHeight="1" x14ac:dyDescent="0.25">
      <c r="A95" s="58"/>
      <c r="B95" s="128"/>
      <c r="C95" s="129"/>
      <c r="D95" s="58"/>
      <c r="E95" s="59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130"/>
      <c r="Q95" s="58"/>
      <c r="R95" s="128"/>
      <c r="S95" s="129"/>
      <c r="T95" s="58"/>
      <c r="U95" s="59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128"/>
      <c r="AI95" s="129"/>
      <c r="AJ95" s="58"/>
      <c r="AK95" s="59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128"/>
      <c r="AY95" s="129"/>
      <c r="AZ95" s="58"/>
      <c r="BA95" s="59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130"/>
      <c r="BO95" s="129"/>
      <c r="BP95" s="58"/>
      <c r="BQ95" s="59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128"/>
      <c r="CC95" s="129"/>
      <c r="CD95" s="58"/>
      <c r="CE95" s="59"/>
      <c r="CF95" s="58"/>
      <c r="CG95" s="58"/>
      <c r="CH95" s="58"/>
      <c r="CI95" s="58"/>
      <c r="CJ95" s="58"/>
      <c r="CK95" s="58"/>
      <c r="CL95" s="58"/>
      <c r="CM95" s="58"/>
      <c r="CN95" s="58"/>
      <c r="CO95" s="58"/>
    </row>
    <row r="96" spans="1:93" s="124" customFormat="1" ht="15.75" customHeight="1" x14ac:dyDescent="0.25">
      <c r="A96" s="58"/>
      <c r="B96" s="128"/>
      <c r="C96" s="129"/>
      <c r="D96" s="58"/>
      <c r="E96" s="59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130"/>
      <c r="Q96" s="58"/>
      <c r="R96" s="128"/>
      <c r="S96" s="129"/>
      <c r="T96" s="58"/>
      <c r="U96" s="59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128"/>
      <c r="AI96" s="129"/>
      <c r="AJ96" s="58"/>
      <c r="AK96" s="59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128"/>
      <c r="AY96" s="129"/>
      <c r="AZ96" s="58"/>
      <c r="BA96" s="59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130"/>
      <c r="BO96" s="129"/>
      <c r="BP96" s="58"/>
      <c r="BQ96" s="59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128"/>
      <c r="CC96" s="129"/>
      <c r="CD96" s="58"/>
      <c r="CE96" s="59"/>
      <c r="CF96" s="58"/>
      <c r="CG96" s="58"/>
      <c r="CH96" s="58"/>
      <c r="CI96" s="58"/>
      <c r="CJ96" s="58"/>
      <c r="CK96" s="58"/>
      <c r="CL96" s="58"/>
      <c r="CM96" s="58"/>
      <c r="CN96" s="58"/>
      <c r="CO96" s="58"/>
    </row>
    <row r="97" spans="1:94" s="124" customFormat="1" ht="15.75" customHeight="1" x14ac:dyDescent="0.25">
      <c r="A97" s="58"/>
      <c r="B97" s="128"/>
      <c r="C97" s="129"/>
      <c r="D97" s="58"/>
      <c r="E97" s="59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130"/>
      <c r="Q97" s="58"/>
      <c r="R97" s="128"/>
      <c r="S97" s="129"/>
      <c r="T97" s="58"/>
      <c r="U97" s="59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128"/>
      <c r="AI97" s="129"/>
      <c r="AJ97" s="58"/>
      <c r="AK97" s="59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128"/>
      <c r="AY97" s="129"/>
      <c r="AZ97" s="58"/>
      <c r="BA97" s="59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130"/>
      <c r="BO97" s="129"/>
      <c r="BP97" s="58"/>
      <c r="BQ97" s="59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128"/>
      <c r="CC97" s="129"/>
      <c r="CD97" s="58"/>
      <c r="CE97" s="59"/>
      <c r="CF97" s="58"/>
      <c r="CG97" s="58"/>
      <c r="CH97" s="58"/>
      <c r="CI97" s="58"/>
      <c r="CJ97" s="58"/>
      <c r="CK97" s="58"/>
      <c r="CL97" s="58"/>
      <c r="CM97" s="58"/>
      <c r="CN97" s="58"/>
      <c r="CO97" s="58"/>
    </row>
    <row r="98" spans="1:94" s="124" customFormat="1" ht="15.75" customHeight="1" x14ac:dyDescent="0.25">
      <c r="A98" s="58"/>
      <c r="B98" s="128"/>
      <c r="C98" s="129"/>
      <c r="D98" s="58"/>
      <c r="E98" s="5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130"/>
      <c r="Q98" s="58"/>
      <c r="R98" s="128"/>
      <c r="S98" s="129"/>
      <c r="T98" s="58"/>
      <c r="U98" s="59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128"/>
      <c r="AI98" s="129"/>
      <c r="AJ98" s="58"/>
      <c r="AK98" s="59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128"/>
      <c r="AY98" s="129"/>
      <c r="AZ98" s="58"/>
      <c r="BA98" s="59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130"/>
      <c r="BO98" s="129"/>
      <c r="BP98" s="58"/>
      <c r="BQ98" s="59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128"/>
      <c r="CC98" s="129"/>
      <c r="CD98" s="58"/>
      <c r="CE98" s="59"/>
      <c r="CF98" s="58"/>
      <c r="CG98" s="58"/>
      <c r="CH98" s="58"/>
      <c r="CI98" s="58"/>
      <c r="CJ98" s="58"/>
      <c r="CK98" s="58"/>
      <c r="CL98" s="58"/>
      <c r="CM98" s="58"/>
      <c r="CN98" s="58"/>
      <c r="CO98" s="58"/>
    </row>
    <row r="99" spans="1:94" s="124" customFormat="1" ht="15.75" customHeight="1" x14ac:dyDescent="0.25">
      <c r="A99" s="58"/>
      <c r="B99" s="128"/>
      <c r="C99" s="129"/>
      <c r="D99" s="58"/>
      <c r="E99" s="5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130"/>
      <c r="Q99" s="58"/>
      <c r="R99" s="128"/>
      <c r="S99" s="129"/>
      <c r="T99" s="58"/>
      <c r="U99" s="59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128"/>
      <c r="AI99" s="129"/>
      <c r="AJ99" s="58"/>
      <c r="AK99" s="59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128"/>
      <c r="AY99" s="129"/>
      <c r="AZ99" s="58"/>
      <c r="BA99" s="59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130"/>
      <c r="BO99" s="129"/>
      <c r="BP99" s="58"/>
      <c r="BQ99" s="59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128"/>
      <c r="CC99" s="129"/>
      <c r="CD99" s="58"/>
      <c r="CE99" s="59"/>
      <c r="CF99" s="58"/>
      <c r="CG99" s="58"/>
      <c r="CH99" s="58"/>
      <c r="CI99" s="58"/>
      <c r="CJ99" s="58"/>
      <c r="CK99" s="58"/>
      <c r="CL99" s="58"/>
      <c r="CM99" s="58"/>
      <c r="CN99" s="58"/>
      <c r="CO99" s="58"/>
    </row>
    <row r="100" spans="1:94" s="124" customFormat="1" ht="15.75" customHeight="1" x14ac:dyDescent="0.25">
      <c r="A100" s="58"/>
      <c r="B100" s="128"/>
      <c r="C100" s="129"/>
      <c r="D100" s="58"/>
      <c r="E100" s="59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130"/>
      <c r="Q100" s="58"/>
      <c r="R100" s="128"/>
      <c r="S100" s="129"/>
      <c r="T100" s="58"/>
      <c r="U100" s="59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128"/>
      <c r="AI100" s="129"/>
      <c r="AJ100" s="58"/>
      <c r="AK100" s="59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128"/>
      <c r="AY100" s="129"/>
      <c r="AZ100" s="58"/>
      <c r="BA100" s="59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130"/>
      <c r="BO100" s="129"/>
      <c r="BP100" s="58"/>
      <c r="BQ100" s="59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128"/>
      <c r="CC100" s="129"/>
      <c r="CD100" s="58"/>
      <c r="CE100" s="59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</row>
    <row r="101" spans="1:94" s="115" customFormat="1" ht="15.75" customHeight="1" x14ac:dyDescent="0.25">
      <c r="A101" s="58"/>
      <c r="B101" s="125"/>
      <c r="C101" s="81"/>
      <c r="D101" s="22"/>
      <c r="E101" s="38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131"/>
      <c r="Q101" s="58"/>
      <c r="R101" s="125"/>
      <c r="S101" s="81"/>
      <c r="T101" s="22"/>
      <c r="U101" s="38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12"/>
      <c r="AG101" s="58"/>
      <c r="AH101" s="125"/>
      <c r="AI101" s="81"/>
      <c r="AJ101" s="22"/>
      <c r="AK101" s="38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12"/>
      <c r="AW101" s="58"/>
      <c r="AX101" s="125"/>
      <c r="AY101" s="81"/>
      <c r="AZ101" s="22"/>
      <c r="BA101" s="38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12"/>
      <c r="BM101" s="58"/>
      <c r="BN101" s="135"/>
      <c r="BO101" s="81"/>
      <c r="BP101" s="22"/>
      <c r="BQ101" s="38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140"/>
      <c r="CC101" s="81"/>
      <c r="CD101" s="22"/>
      <c r="CE101" s="38"/>
      <c r="CF101" s="22"/>
      <c r="CG101" s="22"/>
      <c r="CH101" s="22"/>
      <c r="CI101" s="22"/>
      <c r="CJ101" s="22"/>
      <c r="CK101" s="22"/>
      <c r="CL101" s="22"/>
      <c r="CM101" s="22"/>
      <c r="CN101" s="22"/>
      <c r="CO101" s="12"/>
      <c r="CP101" s="124"/>
    </row>
    <row r="102" spans="1:94" ht="15.75" customHeight="1" x14ac:dyDescent="0.25">
      <c r="A102" s="58"/>
      <c r="B102" s="121"/>
      <c r="C102" s="37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32"/>
      <c r="Q102" s="58"/>
      <c r="R102" s="121"/>
      <c r="S102" s="37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58"/>
      <c r="AH102" s="121"/>
      <c r="AI102" s="37"/>
      <c r="AJ102" s="1"/>
      <c r="AK102" s="2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23"/>
      <c r="AW102" s="58"/>
      <c r="AX102" s="121"/>
      <c r="AY102" s="37"/>
      <c r="AZ102" s="1"/>
      <c r="BA102" s="2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23"/>
      <c r="BM102" s="58"/>
      <c r="BN102" s="134"/>
      <c r="BO102" s="37"/>
      <c r="BP102" s="1"/>
      <c r="BQ102" s="2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29"/>
      <c r="CC102" s="37"/>
      <c r="CD102" s="1"/>
      <c r="CE102" s="2"/>
      <c r="CF102" s="1"/>
      <c r="CG102" s="1"/>
      <c r="CH102" s="1"/>
      <c r="CI102" s="1"/>
      <c r="CJ102" s="1"/>
      <c r="CK102" s="1"/>
      <c r="CL102" s="1"/>
      <c r="CM102" s="1"/>
      <c r="CN102" s="1"/>
      <c r="CO102" s="23"/>
    </row>
    <row r="103" spans="1:94" ht="15.75" customHeight="1" x14ac:dyDescent="0.25">
      <c r="A103" s="58"/>
      <c r="B103" s="121"/>
      <c r="C103" s="37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32"/>
      <c r="Q103" s="58"/>
      <c r="R103" s="121"/>
      <c r="S103" s="37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58"/>
      <c r="AH103" s="121"/>
      <c r="AI103" s="37"/>
      <c r="AJ103" s="1"/>
      <c r="AK103" s="2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23"/>
      <c r="AW103" s="58"/>
      <c r="AX103" s="121"/>
      <c r="AY103" s="37"/>
      <c r="AZ103" s="1"/>
      <c r="BA103" s="2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23"/>
      <c r="BM103" s="58"/>
      <c r="BN103" s="134"/>
      <c r="BO103" s="37"/>
      <c r="BP103" s="1"/>
      <c r="BQ103" s="2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29"/>
      <c r="CC103" s="37"/>
      <c r="CD103" s="1"/>
      <c r="CE103" s="2"/>
      <c r="CF103" s="1"/>
      <c r="CG103" s="1"/>
      <c r="CH103" s="1"/>
      <c r="CI103" s="1"/>
      <c r="CJ103" s="1"/>
      <c r="CK103" s="1"/>
      <c r="CL103" s="1"/>
      <c r="CM103" s="1"/>
      <c r="CN103" s="1"/>
      <c r="CO103" s="23"/>
    </row>
    <row r="104" spans="1:94" ht="15.75" customHeight="1" x14ac:dyDescent="0.25">
      <c r="A104" s="58"/>
      <c r="B104" s="121"/>
      <c r="C104" s="37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32"/>
      <c r="Q104" s="58"/>
      <c r="R104" s="121"/>
      <c r="S104" s="37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58"/>
      <c r="AH104" s="121"/>
      <c r="AI104" s="37"/>
      <c r="AJ104" s="1"/>
      <c r="AK104" s="2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23"/>
      <c r="AW104" s="58"/>
      <c r="AX104" s="121"/>
      <c r="AY104" s="37"/>
      <c r="AZ104" s="1"/>
      <c r="BA104" s="2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23"/>
      <c r="BM104" s="58"/>
      <c r="BN104" s="134"/>
      <c r="BO104" s="37"/>
      <c r="BP104" s="1"/>
      <c r="BQ104" s="2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29"/>
      <c r="CC104" s="37"/>
      <c r="CD104" s="1"/>
      <c r="CE104" s="2"/>
      <c r="CF104" s="1"/>
      <c r="CG104" s="1"/>
      <c r="CH104" s="1"/>
      <c r="CI104" s="1"/>
      <c r="CJ104" s="1"/>
      <c r="CK104" s="1"/>
      <c r="CL104" s="1"/>
      <c r="CM104" s="1"/>
      <c r="CN104" s="1"/>
      <c r="CO104" s="23"/>
    </row>
    <row r="105" spans="1:94" ht="15.75" customHeight="1" x14ac:dyDescent="0.25">
      <c r="A105" s="58"/>
      <c r="B105" s="121"/>
      <c r="C105" s="37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32"/>
      <c r="Q105" s="58"/>
      <c r="R105" s="121"/>
      <c r="S105" s="37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58"/>
      <c r="AH105" s="121"/>
      <c r="AI105" s="37"/>
      <c r="AJ105" s="1"/>
      <c r="AK105" s="2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23"/>
      <c r="AW105" s="58"/>
      <c r="AX105" s="121"/>
      <c r="AY105" s="37"/>
      <c r="AZ105" s="1"/>
      <c r="BA105" s="2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23"/>
      <c r="BM105" s="58"/>
      <c r="BN105" s="134"/>
      <c r="BO105" s="37"/>
      <c r="BP105" s="1"/>
      <c r="BQ105" s="2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29"/>
      <c r="CC105" s="37"/>
      <c r="CD105" s="1"/>
      <c r="CE105" s="2"/>
      <c r="CF105" s="1"/>
      <c r="CG105" s="1"/>
      <c r="CH105" s="1"/>
      <c r="CI105" s="1"/>
      <c r="CJ105" s="1"/>
      <c r="CK105" s="1"/>
      <c r="CL105" s="1"/>
      <c r="CM105" s="1"/>
      <c r="CN105" s="1"/>
      <c r="CO105" s="23"/>
    </row>
    <row r="106" spans="1:94" ht="15.75" customHeight="1" x14ac:dyDescent="0.25">
      <c r="A106" s="58"/>
      <c r="B106" s="121"/>
      <c r="C106" s="37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32"/>
      <c r="Q106" s="58"/>
      <c r="R106" s="121"/>
      <c r="S106" s="37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58"/>
      <c r="AH106" s="121"/>
      <c r="AI106" s="37"/>
      <c r="AJ106" s="1"/>
      <c r="AK106" s="2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23"/>
      <c r="AW106" s="58"/>
      <c r="AX106" s="121"/>
      <c r="AY106" s="37"/>
      <c r="AZ106" s="1"/>
      <c r="BA106" s="2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23"/>
      <c r="BM106" s="58"/>
      <c r="BN106" s="134"/>
      <c r="BO106" s="37"/>
      <c r="BP106" s="1"/>
      <c r="BQ106" s="2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29"/>
      <c r="CC106" s="37"/>
      <c r="CD106" s="1"/>
      <c r="CE106" s="2"/>
      <c r="CF106" s="1"/>
      <c r="CG106" s="1"/>
      <c r="CH106" s="1"/>
      <c r="CI106" s="1"/>
      <c r="CJ106" s="1"/>
      <c r="CK106" s="1"/>
      <c r="CL106" s="1"/>
      <c r="CM106" s="1"/>
      <c r="CN106" s="1"/>
      <c r="CO106" s="23"/>
    </row>
    <row r="107" spans="1:94" ht="15.75" customHeight="1" x14ac:dyDescent="0.25">
      <c r="A107" s="58"/>
      <c r="B107" s="121"/>
      <c r="C107" s="37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32"/>
      <c r="Q107" s="58"/>
      <c r="R107" s="121"/>
      <c r="S107" s="37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58"/>
      <c r="AH107" s="121"/>
      <c r="AI107" s="37"/>
      <c r="AJ107" s="1"/>
      <c r="AK107" s="2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23"/>
      <c r="AW107" s="58"/>
      <c r="AX107" s="121"/>
      <c r="AY107" s="37"/>
      <c r="AZ107" s="1"/>
      <c r="BA107" s="2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23"/>
      <c r="BM107" s="58"/>
      <c r="BN107" s="134"/>
      <c r="BO107" s="37"/>
      <c r="BP107" s="1"/>
      <c r="BQ107" s="2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29"/>
      <c r="CC107" s="37"/>
      <c r="CD107" s="1"/>
      <c r="CE107" s="2"/>
      <c r="CF107" s="1"/>
      <c r="CG107" s="1"/>
      <c r="CH107" s="1"/>
      <c r="CI107" s="1"/>
      <c r="CJ107" s="1"/>
      <c r="CK107" s="1"/>
      <c r="CL107" s="1"/>
      <c r="CM107" s="1"/>
      <c r="CN107" s="1"/>
      <c r="CO107" s="23"/>
    </row>
    <row r="108" spans="1:94" ht="15.75" customHeight="1" x14ac:dyDescent="0.25">
      <c r="A108" s="58"/>
      <c r="B108" s="121"/>
      <c r="C108" s="37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32"/>
      <c r="Q108" s="58"/>
      <c r="R108" s="121"/>
      <c r="S108" s="37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58"/>
      <c r="AH108" s="121"/>
      <c r="AI108" s="37"/>
      <c r="AJ108" s="1"/>
      <c r="AK108" s="2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23"/>
      <c r="AW108" s="58"/>
      <c r="AX108" s="121"/>
      <c r="AY108" s="37"/>
      <c r="AZ108" s="1"/>
      <c r="BA108" s="2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23"/>
      <c r="BM108" s="58"/>
      <c r="BN108" s="134"/>
      <c r="BO108" s="37"/>
      <c r="BP108" s="1"/>
      <c r="BQ108" s="2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29"/>
      <c r="CC108" s="37"/>
      <c r="CD108" s="1"/>
      <c r="CE108" s="2"/>
      <c r="CF108" s="1"/>
      <c r="CG108" s="1"/>
      <c r="CH108" s="1"/>
      <c r="CI108" s="1"/>
      <c r="CJ108" s="1"/>
      <c r="CK108" s="1"/>
      <c r="CL108" s="1"/>
      <c r="CM108" s="1"/>
      <c r="CN108" s="1"/>
      <c r="CO108" s="23"/>
    </row>
    <row r="109" spans="1:94" ht="15.75" customHeight="1" x14ac:dyDescent="0.25">
      <c r="A109" s="58"/>
      <c r="B109" s="121"/>
      <c r="C109" s="37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32"/>
      <c r="Q109" s="58"/>
      <c r="R109" s="121"/>
      <c r="S109" s="37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58"/>
      <c r="AH109" s="121"/>
      <c r="AI109" s="37"/>
      <c r="AJ109" s="1"/>
      <c r="AK109" s="2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23"/>
      <c r="AW109" s="58"/>
      <c r="AX109" s="121"/>
      <c r="AY109" s="37"/>
      <c r="AZ109" s="1"/>
      <c r="BA109" s="2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23"/>
      <c r="BM109" s="58"/>
      <c r="BN109" s="134"/>
      <c r="BO109" s="37"/>
      <c r="BP109" s="1"/>
      <c r="BQ109" s="2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29"/>
      <c r="CC109" s="37"/>
      <c r="CD109" s="1"/>
      <c r="CE109" s="2"/>
      <c r="CF109" s="1"/>
      <c r="CG109" s="1"/>
      <c r="CH109" s="1"/>
      <c r="CI109" s="1"/>
      <c r="CJ109" s="1"/>
      <c r="CK109" s="1"/>
      <c r="CL109" s="1"/>
      <c r="CM109" s="1"/>
      <c r="CN109" s="1"/>
      <c r="CO109" s="23"/>
    </row>
    <row r="110" spans="1:94" ht="15.75" customHeight="1" x14ac:dyDescent="0.25">
      <c r="A110" s="58"/>
      <c r="B110" s="121"/>
      <c r="C110" s="37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32"/>
      <c r="Q110" s="58"/>
      <c r="R110" s="121"/>
      <c r="S110" s="37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58"/>
      <c r="AH110" s="121"/>
      <c r="AI110" s="37"/>
      <c r="AJ110" s="1"/>
      <c r="AK110" s="2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23"/>
      <c r="AW110" s="58"/>
      <c r="AX110" s="121"/>
      <c r="AY110" s="37"/>
      <c r="AZ110" s="1"/>
      <c r="BA110" s="2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23"/>
      <c r="BM110" s="58"/>
      <c r="BN110" s="134"/>
      <c r="BO110" s="37"/>
      <c r="BP110" s="1"/>
      <c r="BQ110" s="2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29"/>
      <c r="CC110" s="37"/>
      <c r="CD110" s="1"/>
      <c r="CE110" s="2"/>
      <c r="CF110" s="1"/>
      <c r="CG110" s="1"/>
      <c r="CH110" s="1"/>
      <c r="CI110" s="1"/>
      <c r="CJ110" s="1"/>
      <c r="CK110" s="1"/>
      <c r="CL110" s="1"/>
      <c r="CM110" s="1"/>
      <c r="CN110" s="1"/>
      <c r="CO110" s="23"/>
    </row>
    <row r="111" spans="1:94" ht="15.75" customHeight="1" x14ac:dyDescent="0.25">
      <c r="A111" s="58"/>
      <c r="B111" s="121"/>
      <c r="C111" s="37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32"/>
      <c r="Q111" s="58"/>
      <c r="R111" s="121"/>
      <c r="S111" s="37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58"/>
      <c r="AH111" s="121"/>
      <c r="AI111" s="37"/>
      <c r="AJ111" s="1"/>
      <c r="AK111" s="2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23"/>
      <c r="AW111" s="58"/>
      <c r="AX111" s="121"/>
      <c r="AY111" s="37"/>
      <c r="AZ111" s="1"/>
      <c r="BA111" s="2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23"/>
      <c r="BM111" s="58"/>
      <c r="BN111" s="134"/>
      <c r="BO111" s="37"/>
      <c r="BP111" s="1"/>
      <c r="BQ111" s="2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29"/>
      <c r="CC111" s="37"/>
      <c r="CD111" s="1"/>
      <c r="CE111" s="2"/>
      <c r="CF111" s="1"/>
      <c r="CG111" s="1"/>
      <c r="CH111" s="1"/>
      <c r="CI111" s="1"/>
      <c r="CJ111" s="1"/>
      <c r="CK111" s="1"/>
      <c r="CL111" s="1"/>
      <c r="CM111" s="1"/>
      <c r="CN111" s="1"/>
      <c r="CO111" s="23"/>
    </row>
    <row r="112" spans="1:94" ht="15.75" customHeight="1" x14ac:dyDescent="0.25">
      <c r="A112" s="58"/>
      <c r="B112" s="121"/>
      <c r="C112" s="37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32"/>
      <c r="Q112" s="58"/>
      <c r="R112" s="121"/>
      <c r="S112" s="37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58"/>
      <c r="AH112" s="121"/>
      <c r="AI112" s="37"/>
      <c r="AJ112" s="1"/>
      <c r="AK112" s="2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23"/>
      <c r="AW112" s="58"/>
      <c r="AX112" s="121"/>
      <c r="AY112" s="37"/>
      <c r="AZ112" s="1"/>
      <c r="BA112" s="2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23"/>
      <c r="BM112" s="58"/>
      <c r="BN112" s="134"/>
      <c r="BO112" s="37"/>
      <c r="BP112" s="1"/>
      <c r="BQ112" s="2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29"/>
      <c r="CC112" s="37"/>
      <c r="CD112" s="1"/>
      <c r="CE112" s="2"/>
      <c r="CF112" s="1"/>
      <c r="CG112" s="1"/>
      <c r="CH112" s="1"/>
      <c r="CI112" s="1"/>
      <c r="CJ112" s="1"/>
      <c r="CK112" s="1"/>
      <c r="CL112" s="1"/>
      <c r="CM112" s="1"/>
      <c r="CN112" s="1"/>
      <c r="CO112" s="23"/>
    </row>
    <row r="113" spans="1:93" ht="15.75" customHeight="1" x14ac:dyDescent="0.25">
      <c r="A113" s="58"/>
      <c r="B113" s="121"/>
      <c r="C113" s="37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32"/>
      <c r="Q113" s="58"/>
      <c r="R113" s="121"/>
      <c r="S113" s="37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58"/>
      <c r="AH113" s="121"/>
      <c r="AI113" s="37"/>
      <c r="AJ113" s="1"/>
      <c r="AK113" s="2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23"/>
      <c r="AW113" s="58"/>
      <c r="AX113" s="121"/>
      <c r="AY113" s="37"/>
      <c r="AZ113" s="1"/>
      <c r="BA113" s="2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23"/>
      <c r="BM113" s="58"/>
      <c r="BN113" s="134"/>
      <c r="BO113" s="37"/>
      <c r="BP113" s="1"/>
      <c r="BQ113" s="2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29"/>
      <c r="CC113" s="37"/>
      <c r="CD113" s="1"/>
      <c r="CE113" s="2"/>
      <c r="CF113" s="1"/>
      <c r="CG113" s="1"/>
      <c r="CH113" s="1"/>
      <c r="CI113" s="1"/>
      <c r="CJ113" s="1"/>
      <c r="CK113" s="1"/>
      <c r="CL113" s="1"/>
      <c r="CM113" s="1"/>
      <c r="CN113" s="1"/>
      <c r="CO113" s="23"/>
    </row>
    <row r="114" spans="1:93" ht="15.75" customHeight="1" x14ac:dyDescent="0.25">
      <c r="A114" s="58"/>
      <c r="B114" s="121"/>
      <c r="C114" s="37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32"/>
      <c r="Q114" s="58"/>
      <c r="R114" s="121"/>
      <c r="S114" s="37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58"/>
      <c r="AH114" s="121"/>
      <c r="AI114" s="37"/>
      <c r="AJ114" s="1"/>
      <c r="AK114" s="2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23"/>
      <c r="AW114" s="58"/>
      <c r="AX114" s="121"/>
      <c r="AY114" s="37"/>
      <c r="AZ114" s="1"/>
      <c r="BA114" s="2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23"/>
      <c r="BM114" s="58"/>
      <c r="BN114" s="134"/>
      <c r="BO114" s="37"/>
      <c r="BP114" s="1"/>
      <c r="BQ114" s="2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29"/>
      <c r="CC114" s="37"/>
      <c r="CD114" s="1"/>
      <c r="CE114" s="2"/>
      <c r="CF114" s="1"/>
      <c r="CG114" s="1"/>
      <c r="CH114" s="1"/>
      <c r="CI114" s="1"/>
      <c r="CJ114" s="1"/>
      <c r="CK114" s="1"/>
      <c r="CL114" s="1"/>
      <c r="CM114" s="1"/>
      <c r="CN114" s="1"/>
      <c r="CO114" s="23"/>
    </row>
    <row r="115" spans="1:93" ht="15.75" customHeight="1" x14ac:dyDescent="0.25">
      <c r="A115" s="58"/>
      <c r="B115" s="121"/>
      <c r="C115" s="37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32"/>
      <c r="Q115" s="58"/>
      <c r="R115" s="121"/>
      <c r="S115" s="37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58"/>
      <c r="AH115" s="121"/>
      <c r="AI115" s="37"/>
      <c r="AJ115" s="1"/>
      <c r="AK115" s="2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23"/>
      <c r="AW115" s="58"/>
      <c r="AX115" s="121"/>
      <c r="AY115" s="37"/>
      <c r="AZ115" s="1"/>
      <c r="BA115" s="2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23"/>
      <c r="BM115" s="58"/>
      <c r="BN115" s="134"/>
      <c r="BO115" s="37"/>
      <c r="BP115" s="1"/>
      <c r="BQ115" s="2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29"/>
      <c r="CC115" s="37"/>
      <c r="CD115" s="1"/>
      <c r="CE115" s="2"/>
      <c r="CF115" s="1"/>
      <c r="CG115" s="1"/>
      <c r="CH115" s="1"/>
      <c r="CI115" s="1"/>
      <c r="CJ115" s="1"/>
      <c r="CK115" s="1"/>
      <c r="CL115" s="1"/>
      <c r="CM115" s="1"/>
      <c r="CN115" s="1"/>
      <c r="CO115" s="23"/>
    </row>
    <row r="116" spans="1:93" ht="15.75" customHeight="1" x14ac:dyDescent="0.25">
      <c r="A116" s="58"/>
      <c r="B116" s="121"/>
      <c r="C116" s="37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32"/>
      <c r="Q116" s="58"/>
      <c r="R116" s="121"/>
      <c r="S116" s="37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58"/>
      <c r="AH116" s="121"/>
      <c r="AI116" s="37"/>
      <c r="AJ116" s="1"/>
      <c r="AK116" s="2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23"/>
      <c r="AW116" s="58"/>
      <c r="AX116" s="121"/>
      <c r="AY116" s="37"/>
      <c r="AZ116" s="1"/>
      <c r="BA116" s="2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23"/>
      <c r="BM116" s="58"/>
      <c r="BN116" s="134"/>
      <c r="BO116" s="37"/>
      <c r="BP116" s="1"/>
      <c r="BQ116" s="2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29"/>
      <c r="CC116" s="37"/>
      <c r="CD116" s="1"/>
      <c r="CE116" s="2"/>
      <c r="CF116" s="1"/>
      <c r="CG116" s="1"/>
      <c r="CH116" s="1"/>
      <c r="CI116" s="1"/>
      <c r="CJ116" s="1"/>
      <c r="CK116" s="1"/>
      <c r="CL116" s="1"/>
      <c r="CM116" s="1"/>
      <c r="CN116" s="1"/>
      <c r="CO116" s="23"/>
    </row>
    <row r="117" spans="1:93" ht="15.75" customHeight="1" x14ac:dyDescent="0.25">
      <c r="A117" s="58"/>
      <c r="B117" s="121"/>
      <c r="C117" s="37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32"/>
      <c r="Q117" s="58"/>
      <c r="R117" s="121"/>
      <c r="S117" s="37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58"/>
      <c r="AH117" s="121"/>
      <c r="AI117" s="37"/>
      <c r="AJ117" s="1"/>
      <c r="AK117" s="2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23"/>
      <c r="AW117" s="58"/>
      <c r="AX117" s="121"/>
      <c r="AY117" s="37"/>
      <c r="AZ117" s="1"/>
      <c r="BA117" s="2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23"/>
      <c r="BM117" s="58"/>
      <c r="BN117" s="134"/>
      <c r="BO117" s="37"/>
      <c r="BP117" s="1"/>
      <c r="BQ117" s="2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29"/>
      <c r="CC117" s="37"/>
      <c r="CD117" s="1"/>
      <c r="CE117" s="2"/>
      <c r="CF117" s="1"/>
      <c r="CG117" s="1"/>
      <c r="CH117" s="1"/>
      <c r="CI117" s="1"/>
      <c r="CJ117" s="1"/>
      <c r="CK117" s="1"/>
      <c r="CL117" s="1"/>
      <c r="CM117" s="1"/>
      <c r="CN117" s="1"/>
      <c r="CO117" s="23"/>
    </row>
    <row r="118" spans="1:93" ht="15.75" customHeight="1" x14ac:dyDescent="0.25">
      <c r="A118" s="58"/>
      <c r="B118" s="121"/>
      <c r="C118" s="37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32"/>
      <c r="Q118" s="58"/>
      <c r="R118" s="121"/>
      <c r="S118" s="37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58"/>
      <c r="AH118" s="121"/>
      <c r="AI118" s="37"/>
      <c r="AJ118" s="1"/>
      <c r="AK118" s="2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23"/>
      <c r="AW118" s="58"/>
      <c r="AX118" s="121"/>
      <c r="AY118" s="37"/>
      <c r="AZ118" s="1"/>
      <c r="BA118" s="2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23"/>
      <c r="BM118" s="58"/>
      <c r="BN118" s="134"/>
      <c r="BO118" s="37"/>
      <c r="BP118" s="1"/>
      <c r="BQ118" s="2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29"/>
      <c r="CC118" s="37"/>
      <c r="CD118" s="1"/>
      <c r="CE118" s="2"/>
      <c r="CF118" s="1"/>
      <c r="CG118" s="1"/>
      <c r="CH118" s="1"/>
      <c r="CI118" s="1"/>
      <c r="CJ118" s="1"/>
      <c r="CK118" s="1"/>
      <c r="CL118" s="1"/>
      <c r="CM118" s="1"/>
      <c r="CN118" s="1"/>
      <c r="CO118" s="23"/>
    </row>
    <row r="119" spans="1:93" ht="15.75" customHeight="1" x14ac:dyDescent="0.25">
      <c r="A119" s="58"/>
      <c r="B119" s="121"/>
      <c r="C119" s="37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32"/>
      <c r="Q119" s="58"/>
      <c r="R119" s="121"/>
      <c r="S119" s="37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58"/>
      <c r="AH119" s="121"/>
      <c r="AI119" s="37"/>
      <c r="AJ119" s="1"/>
      <c r="AK119" s="2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23"/>
      <c r="AW119" s="58"/>
      <c r="AX119" s="121"/>
      <c r="AY119" s="37"/>
      <c r="AZ119" s="1"/>
      <c r="BA119" s="2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23"/>
      <c r="BM119" s="58"/>
      <c r="BN119" s="134"/>
      <c r="BO119" s="37"/>
      <c r="BP119" s="1"/>
      <c r="BQ119" s="2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29"/>
      <c r="CC119" s="37"/>
      <c r="CD119" s="1"/>
      <c r="CE119" s="2"/>
      <c r="CF119" s="1"/>
      <c r="CG119" s="1"/>
      <c r="CH119" s="1"/>
      <c r="CI119" s="1"/>
      <c r="CJ119" s="1"/>
      <c r="CK119" s="1"/>
      <c r="CL119" s="1"/>
      <c r="CM119" s="1"/>
      <c r="CN119" s="1"/>
      <c r="CO119" s="23"/>
    </row>
    <row r="120" spans="1:93" ht="15.75" customHeight="1" x14ac:dyDescent="0.25">
      <c r="A120" s="58"/>
      <c r="B120" s="121"/>
      <c r="C120" s="37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32"/>
      <c r="Q120" s="58"/>
      <c r="R120" s="121"/>
      <c r="S120" s="37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58"/>
      <c r="AH120" s="121"/>
      <c r="AI120" s="37"/>
      <c r="AJ120" s="1"/>
      <c r="AK120" s="2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23"/>
      <c r="AW120" s="58"/>
      <c r="AX120" s="121"/>
      <c r="AY120" s="37"/>
      <c r="AZ120" s="1"/>
      <c r="BA120" s="2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23"/>
      <c r="BM120" s="58"/>
      <c r="BN120" s="134"/>
      <c r="BO120" s="37"/>
      <c r="BP120" s="1"/>
      <c r="BQ120" s="2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29"/>
      <c r="CC120" s="37"/>
      <c r="CD120" s="1"/>
      <c r="CE120" s="2"/>
      <c r="CF120" s="1"/>
      <c r="CG120" s="1"/>
      <c r="CH120" s="1"/>
      <c r="CI120" s="1"/>
      <c r="CJ120" s="1"/>
      <c r="CK120" s="1"/>
      <c r="CL120" s="1"/>
      <c r="CM120" s="1"/>
      <c r="CN120" s="1"/>
      <c r="CO120" s="23"/>
    </row>
    <row r="121" spans="1:93" ht="15.75" customHeight="1" x14ac:dyDescent="0.25">
      <c r="A121" s="58"/>
      <c r="B121" s="121"/>
      <c r="C121" s="37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32"/>
      <c r="Q121" s="58"/>
      <c r="R121" s="121"/>
      <c r="S121" s="37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58"/>
      <c r="AH121" s="121"/>
      <c r="AI121" s="37"/>
      <c r="AJ121" s="1"/>
      <c r="AK121" s="2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23"/>
      <c r="AW121" s="58"/>
      <c r="AX121" s="121"/>
      <c r="AY121" s="37"/>
      <c r="AZ121" s="1"/>
      <c r="BA121" s="2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23"/>
      <c r="BM121" s="58"/>
      <c r="BN121" s="134"/>
      <c r="BO121" s="37"/>
      <c r="BP121" s="1"/>
      <c r="BQ121" s="2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29"/>
      <c r="CC121" s="37"/>
      <c r="CD121" s="1"/>
      <c r="CE121" s="2"/>
      <c r="CF121" s="1"/>
      <c r="CG121" s="1"/>
      <c r="CH121" s="1"/>
      <c r="CI121" s="1"/>
      <c r="CJ121" s="1"/>
      <c r="CK121" s="1"/>
      <c r="CL121" s="1"/>
      <c r="CM121" s="1"/>
      <c r="CN121" s="1"/>
      <c r="CO121" s="23"/>
    </row>
    <row r="122" spans="1:93" ht="15.75" customHeight="1" x14ac:dyDescent="0.25">
      <c r="A122" s="58"/>
      <c r="B122" s="121"/>
      <c r="C122" s="37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32"/>
      <c r="Q122" s="58"/>
      <c r="R122" s="121"/>
      <c r="S122" s="37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58"/>
      <c r="AH122" s="121"/>
      <c r="AI122" s="37"/>
      <c r="AJ122" s="1"/>
      <c r="AK122" s="2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23"/>
      <c r="AW122" s="58"/>
      <c r="AX122" s="121"/>
      <c r="AY122" s="37"/>
      <c r="AZ122" s="1"/>
      <c r="BA122" s="2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23"/>
      <c r="BM122" s="58"/>
      <c r="BN122" s="134"/>
      <c r="BO122" s="37"/>
      <c r="BP122" s="1"/>
      <c r="BQ122" s="2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29"/>
      <c r="CC122" s="37"/>
      <c r="CD122" s="1"/>
      <c r="CE122" s="2"/>
      <c r="CF122" s="1"/>
      <c r="CG122" s="1"/>
      <c r="CH122" s="1"/>
      <c r="CI122" s="1"/>
      <c r="CJ122" s="1"/>
      <c r="CK122" s="1"/>
      <c r="CL122" s="1"/>
      <c r="CM122" s="1"/>
      <c r="CN122" s="1"/>
      <c r="CO122" s="23"/>
    </row>
    <row r="123" spans="1:93" ht="15.75" customHeight="1" x14ac:dyDescent="0.25">
      <c r="A123" s="58"/>
      <c r="B123" s="121"/>
      <c r="C123" s="37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32"/>
      <c r="Q123" s="58"/>
      <c r="R123" s="121"/>
      <c r="S123" s="37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58"/>
      <c r="AH123" s="121"/>
      <c r="AI123" s="37"/>
      <c r="AJ123" s="1"/>
      <c r="AK123" s="2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23"/>
      <c r="AW123" s="58"/>
      <c r="AX123" s="121"/>
      <c r="AY123" s="37"/>
      <c r="AZ123" s="1"/>
      <c r="BA123" s="2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23"/>
      <c r="BM123" s="58"/>
      <c r="BN123" s="134"/>
      <c r="BO123" s="37"/>
      <c r="BP123" s="1"/>
      <c r="BQ123" s="2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29"/>
      <c r="CC123" s="37"/>
      <c r="CD123" s="1"/>
      <c r="CE123" s="2"/>
      <c r="CF123" s="1"/>
      <c r="CG123" s="1"/>
      <c r="CH123" s="1"/>
      <c r="CI123" s="1"/>
      <c r="CJ123" s="1"/>
      <c r="CK123" s="1"/>
      <c r="CL123" s="1"/>
      <c r="CM123" s="1"/>
      <c r="CN123" s="1"/>
      <c r="CO123" s="23"/>
    </row>
    <row r="124" spans="1:93" ht="15.75" customHeight="1" x14ac:dyDescent="0.25">
      <c r="A124" s="58"/>
      <c r="B124" s="121"/>
      <c r="C124" s="37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32"/>
      <c r="Q124" s="58"/>
      <c r="R124" s="121"/>
      <c r="S124" s="37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58"/>
      <c r="AH124" s="121"/>
      <c r="AI124" s="37"/>
      <c r="AJ124" s="1"/>
      <c r="AK124" s="2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23"/>
      <c r="AW124" s="58"/>
      <c r="AX124" s="121"/>
      <c r="AY124" s="37"/>
      <c r="AZ124" s="1"/>
      <c r="BA124" s="2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23"/>
      <c r="BM124" s="58"/>
      <c r="BN124" s="134"/>
      <c r="BO124" s="37"/>
      <c r="BP124" s="1"/>
      <c r="BQ124" s="2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29"/>
      <c r="CC124" s="37"/>
      <c r="CD124" s="1"/>
      <c r="CE124" s="2"/>
      <c r="CF124" s="1"/>
      <c r="CG124" s="1"/>
      <c r="CH124" s="1"/>
      <c r="CI124" s="1"/>
      <c r="CJ124" s="1"/>
      <c r="CK124" s="1"/>
      <c r="CL124" s="1"/>
      <c r="CM124" s="1"/>
      <c r="CN124" s="1"/>
      <c r="CO124" s="23"/>
    </row>
    <row r="125" spans="1:93" ht="15.75" customHeight="1" x14ac:dyDescent="0.25">
      <c r="A125" s="58"/>
      <c r="B125" s="121"/>
      <c r="C125" s="37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32"/>
      <c r="Q125" s="58"/>
      <c r="R125" s="121"/>
      <c r="S125" s="37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58"/>
      <c r="AH125" s="121"/>
      <c r="AI125" s="37"/>
      <c r="AJ125" s="1"/>
      <c r="AK125" s="2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23"/>
      <c r="AW125" s="58"/>
      <c r="AX125" s="121"/>
      <c r="AY125" s="37"/>
      <c r="AZ125" s="1"/>
      <c r="BA125" s="2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23"/>
      <c r="BM125" s="58"/>
      <c r="BN125" s="134"/>
      <c r="BO125" s="37"/>
      <c r="BP125" s="1"/>
      <c r="BQ125" s="2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29"/>
      <c r="CC125" s="37"/>
      <c r="CD125" s="1"/>
      <c r="CE125" s="2"/>
      <c r="CF125" s="1"/>
      <c r="CG125" s="1"/>
      <c r="CH125" s="1"/>
      <c r="CI125" s="1"/>
      <c r="CJ125" s="1"/>
      <c r="CK125" s="1"/>
      <c r="CL125" s="1"/>
      <c r="CM125" s="1"/>
      <c r="CN125" s="1"/>
      <c r="CO125" s="23"/>
    </row>
    <row r="126" spans="1:93" ht="15.75" customHeight="1" x14ac:dyDescent="0.25">
      <c r="A126" s="58"/>
      <c r="B126" s="121"/>
      <c r="C126" s="37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32"/>
      <c r="Q126" s="58"/>
      <c r="R126" s="121"/>
      <c r="S126" s="37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58"/>
      <c r="AH126" s="121"/>
      <c r="AI126" s="37"/>
      <c r="AJ126" s="1"/>
      <c r="AK126" s="2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23"/>
      <c r="AW126" s="58"/>
      <c r="AX126" s="121"/>
      <c r="AY126" s="37"/>
      <c r="AZ126" s="1"/>
      <c r="BA126" s="2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23"/>
      <c r="BM126" s="58"/>
      <c r="BN126" s="134"/>
      <c r="BO126" s="37"/>
      <c r="BP126" s="1"/>
      <c r="BQ126" s="2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29"/>
      <c r="CC126" s="37"/>
      <c r="CD126" s="1"/>
      <c r="CE126" s="2"/>
      <c r="CF126" s="1"/>
      <c r="CG126" s="1"/>
      <c r="CH126" s="1"/>
      <c r="CI126" s="1"/>
      <c r="CJ126" s="1"/>
      <c r="CK126" s="1"/>
      <c r="CL126" s="1"/>
      <c r="CM126" s="1"/>
      <c r="CN126" s="1"/>
      <c r="CO126" s="23"/>
    </row>
    <row r="127" spans="1:93" ht="15.75" customHeight="1" x14ac:dyDescent="0.25">
      <c r="A127" s="58"/>
      <c r="B127" s="121"/>
      <c r="C127" s="37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32"/>
      <c r="Q127" s="58"/>
      <c r="R127" s="121"/>
      <c r="S127" s="37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58"/>
      <c r="AH127" s="121"/>
      <c r="AI127" s="37"/>
      <c r="AJ127" s="1"/>
      <c r="AK127" s="2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23"/>
      <c r="AW127" s="58"/>
      <c r="AX127" s="121"/>
      <c r="AY127" s="37"/>
      <c r="AZ127" s="1"/>
      <c r="BA127" s="2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23"/>
      <c r="BM127" s="58"/>
      <c r="BN127" s="134"/>
      <c r="BO127" s="37"/>
      <c r="BP127" s="1"/>
      <c r="BQ127" s="2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29"/>
      <c r="CC127" s="37"/>
      <c r="CD127" s="1"/>
      <c r="CE127" s="2"/>
      <c r="CF127" s="1"/>
      <c r="CG127" s="1"/>
      <c r="CH127" s="1"/>
      <c r="CI127" s="1"/>
      <c r="CJ127" s="1"/>
      <c r="CK127" s="1"/>
      <c r="CL127" s="1"/>
      <c r="CM127" s="1"/>
      <c r="CN127" s="1"/>
      <c r="CO127" s="23"/>
    </row>
    <row r="128" spans="1:93" ht="15.75" customHeight="1" x14ac:dyDescent="0.25">
      <c r="A128" s="58"/>
      <c r="B128" s="121"/>
      <c r="C128" s="37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32"/>
      <c r="Q128" s="58"/>
      <c r="R128" s="121"/>
      <c r="S128" s="37"/>
      <c r="T128" s="1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58"/>
      <c r="AH128" s="121"/>
      <c r="AI128" s="37"/>
      <c r="AJ128" s="1"/>
      <c r="AK128" s="2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23"/>
      <c r="AW128" s="58"/>
      <c r="AX128" s="121"/>
      <c r="AY128" s="37"/>
      <c r="AZ128" s="1"/>
      <c r="BA128" s="2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23"/>
      <c r="BM128" s="58"/>
      <c r="BN128" s="134"/>
      <c r="BO128" s="37"/>
      <c r="BP128" s="1"/>
      <c r="BQ128" s="2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29"/>
      <c r="CC128" s="37"/>
      <c r="CD128" s="1"/>
      <c r="CE128" s="2"/>
      <c r="CF128" s="1"/>
      <c r="CG128" s="1"/>
      <c r="CH128" s="1"/>
      <c r="CI128" s="1"/>
      <c r="CJ128" s="1"/>
      <c r="CK128" s="1"/>
      <c r="CL128" s="1"/>
      <c r="CM128" s="1"/>
      <c r="CN128" s="1"/>
      <c r="CO128" s="23"/>
    </row>
    <row r="129" spans="1:93" ht="15.75" customHeight="1" x14ac:dyDescent="0.25">
      <c r="A129" s="58"/>
      <c r="B129" s="121"/>
      <c r="C129" s="37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32"/>
      <c r="Q129" s="58"/>
      <c r="R129" s="121"/>
      <c r="S129" s="37"/>
      <c r="T129" s="1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58"/>
      <c r="AH129" s="121"/>
      <c r="AI129" s="37"/>
      <c r="AJ129" s="1"/>
      <c r="AK129" s="2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23"/>
      <c r="AW129" s="58"/>
      <c r="AX129" s="121"/>
      <c r="AY129" s="37"/>
      <c r="AZ129" s="1"/>
      <c r="BA129" s="2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23"/>
      <c r="BM129" s="58"/>
      <c r="BN129" s="134"/>
      <c r="BO129" s="37"/>
      <c r="BP129" s="1"/>
      <c r="BQ129" s="2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29"/>
      <c r="CC129" s="37"/>
      <c r="CD129" s="1"/>
      <c r="CE129" s="2"/>
      <c r="CF129" s="1"/>
      <c r="CG129" s="1"/>
      <c r="CH129" s="1"/>
      <c r="CI129" s="1"/>
      <c r="CJ129" s="1"/>
      <c r="CK129" s="1"/>
      <c r="CL129" s="1"/>
      <c r="CM129" s="1"/>
      <c r="CN129" s="1"/>
      <c r="CO129" s="23"/>
    </row>
    <row r="130" spans="1:93" ht="15.75" customHeight="1" x14ac:dyDescent="0.25">
      <c r="A130" s="58"/>
      <c r="B130" s="121"/>
      <c r="C130" s="37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32"/>
      <c r="Q130" s="58"/>
      <c r="R130" s="121"/>
      <c r="S130" s="37"/>
      <c r="T130" s="1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58"/>
      <c r="AH130" s="121"/>
      <c r="AI130" s="37"/>
      <c r="AJ130" s="1"/>
      <c r="AK130" s="2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23"/>
      <c r="AW130" s="58"/>
      <c r="AX130" s="121"/>
      <c r="AY130" s="37"/>
      <c r="AZ130" s="1"/>
      <c r="BA130" s="2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23"/>
      <c r="BM130" s="58"/>
      <c r="BN130" s="134"/>
      <c r="BO130" s="37"/>
      <c r="BP130" s="1"/>
      <c r="BQ130" s="2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29"/>
      <c r="CC130" s="37"/>
      <c r="CD130" s="1"/>
      <c r="CE130" s="2"/>
      <c r="CF130" s="1"/>
      <c r="CG130" s="1"/>
      <c r="CH130" s="1"/>
      <c r="CI130" s="1"/>
      <c r="CJ130" s="1"/>
      <c r="CK130" s="1"/>
      <c r="CL130" s="1"/>
      <c r="CM130" s="1"/>
      <c r="CN130" s="1"/>
      <c r="CO130" s="23"/>
    </row>
    <row r="131" spans="1:93" ht="15.75" customHeight="1" x14ac:dyDescent="0.25">
      <c r="A131" s="58"/>
      <c r="B131" s="121"/>
      <c r="C131" s="37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32"/>
      <c r="Q131" s="58"/>
      <c r="R131" s="121"/>
      <c r="S131" s="37"/>
      <c r="T131" s="1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58"/>
      <c r="AH131" s="121"/>
      <c r="AI131" s="37"/>
      <c r="AJ131" s="1"/>
      <c r="AK131" s="2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23"/>
      <c r="AW131" s="58"/>
      <c r="AX131" s="121"/>
      <c r="AY131" s="37"/>
      <c r="AZ131" s="1"/>
      <c r="BA131" s="2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23"/>
      <c r="BM131" s="58"/>
      <c r="BN131" s="134"/>
      <c r="BO131" s="37"/>
      <c r="BP131" s="1"/>
      <c r="BQ131" s="2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29"/>
      <c r="CC131" s="37"/>
      <c r="CD131" s="1"/>
      <c r="CE131" s="2"/>
      <c r="CF131" s="1"/>
      <c r="CG131" s="1"/>
      <c r="CH131" s="1"/>
      <c r="CI131" s="1"/>
      <c r="CJ131" s="1"/>
      <c r="CK131" s="1"/>
      <c r="CL131" s="1"/>
      <c r="CM131" s="1"/>
      <c r="CN131" s="1"/>
      <c r="CO131" s="23"/>
    </row>
    <row r="132" spans="1:93" ht="15.75" customHeight="1" x14ac:dyDescent="0.25">
      <c r="A132" s="58"/>
      <c r="B132" s="121"/>
      <c r="C132" s="37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32"/>
      <c r="Q132" s="58"/>
      <c r="R132" s="121"/>
      <c r="S132" s="37"/>
      <c r="T132" s="1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58"/>
      <c r="AH132" s="121"/>
      <c r="AI132" s="37"/>
      <c r="AJ132" s="1"/>
      <c r="AK132" s="2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23"/>
      <c r="AW132" s="58"/>
      <c r="AX132" s="121"/>
      <c r="AY132" s="37"/>
      <c r="AZ132" s="1"/>
      <c r="BA132" s="2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23"/>
      <c r="BM132" s="58"/>
      <c r="BN132" s="134"/>
      <c r="BO132" s="37"/>
      <c r="BP132" s="1"/>
      <c r="BQ132" s="2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29"/>
      <c r="CC132" s="37"/>
      <c r="CD132" s="1"/>
      <c r="CE132" s="2"/>
      <c r="CF132" s="1"/>
      <c r="CG132" s="1"/>
      <c r="CH132" s="1"/>
      <c r="CI132" s="1"/>
      <c r="CJ132" s="1"/>
      <c r="CK132" s="1"/>
      <c r="CL132" s="1"/>
      <c r="CM132" s="1"/>
      <c r="CN132" s="1"/>
      <c r="CO132" s="23"/>
    </row>
    <row r="133" spans="1:93" ht="15.75" customHeight="1" x14ac:dyDescent="0.25">
      <c r="A133" s="58"/>
      <c r="B133" s="121"/>
      <c r="C133" s="37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32"/>
      <c r="Q133" s="58"/>
      <c r="R133" s="121"/>
      <c r="S133" s="37"/>
      <c r="T133" s="1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58"/>
      <c r="AH133" s="121"/>
      <c r="AI133" s="37"/>
      <c r="AJ133" s="1"/>
      <c r="AK133" s="2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23"/>
      <c r="AW133" s="58"/>
      <c r="AX133" s="121"/>
      <c r="AY133" s="37"/>
      <c r="AZ133" s="1"/>
      <c r="BA133" s="2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23"/>
      <c r="BM133" s="58"/>
      <c r="BN133" s="134"/>
      <c r="BO133" s="37"/>
      <c r="BP133" s="1"/>
      <c r="BQ133" s="2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29"/>
      <c r="CC133" s="37"/>
      <c r="CD133" s="1"/>
      <c r="CE133" s="2"/>
      <c r="CF133" s="1"/>
      <c r="CG133" s="1"/>
      <c r="CH133" s="1"/>
      <c r="CI133" s="1"/>
      <c r="CJ133" s="1"/>
      <c r="CK133" s="1"/>
      <c r="CL133" s="1"/>
      <c r="CM133" s="1"/>
      <c r="CN133" s="1"/>
      <c r="CO133" s="23"/>
    </row>
    <row r="134" spans="1:93" ht="15.75" customHeight="1" x14ac:dyDescent="0.25">
      <c r="A134" s="58"/>
      <c r="B134" s="121"/>
      <c r="C134" s="37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32"/>
      <c r="Q134" s="58"/>
      <c r="R134" s="121"/>
      <c r="S134" s="37"/>
      <c r="T134" s="1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58"/>
      <c r="AH134" s="121"/>
      <c r="AI134" s="37"/>
      <c r="AJ134" s="1"/>
      <c r="AK134" s="2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23"/>
      <c r="AW134" s="58"/>
      <c r="AX134" s="121"/>
      <c r="AY134" s="37"/>
      <c r="AZ134" s="1"/>
      <c r="BA134" s="2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23"/>
      <c r="BM134" s="58"/>
      <c r="BN134" s="134"/>
      <c r="BO134" s="37"/>
      <c r="BP134" s="1"/>
      <c r="BQ134" s="2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29"/>
      <c r="CC134" s="37"/>
      <c r="CD134" s="1"/>
      <c r="CE134" s="2"/>
      <c r="CF134" s="1"/>
      <c r="CG134" s="1"/>
      <c r="CH134" s="1"/>
      <c r="CI134" s="1"/>
      <c r="CJ134" s="1"/>
      <c r="CK134" s="1"/>
      <c r="CL134" s="1"/>
      <c r="CM134" s="1"/>
      <c r="CN134" s="1"/>
      <c r="CO134" s="23"/>
    </row>
    <row r="135" spans="1:93" ht="15.75" customHeight="1" x14ac:dyDescent="0.25">
      <c r="A135" s="58"/>
      <c r="B135" s="121"/>
      <c r="C135" s="37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32"/>
      <c r="Q135" s="58"/>
      <c r="R135" s="121"/>
      <c r="S135" s="37"/>
      <c r="T135" s="1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58"/>
      <c r="AH135" s="121"/>
      <c r="AI135" s="37"/>
      <c r="AJ135" s="1"/>
      <c r="AK135" s="2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23"/>
      <c r="AW135" s="58"/>
      <c r="AX135" s="121"/>
      <c r="AY135" s="37"/>
      <c r="AZ135" s="1"/>
      <c r="BA135" s="2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23"/>
      <c r="BM135" s="58"/>
      <c r="BN135" s="134"/>
      <c r="BO135" s="37"/>
      <c r="BP135" s="1"/>
      <c r="BQ135" s="2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29"/>
      <c r="CC135" s="37"/>
      <c r="CD135" s="1"/>
      <c r="CE135" s="2"/>
      <c r="CF135" s="1"/>
      <c r="CG135" s="1"/>
      <c r="CH135" s="1"/>
      <c r="CI135" s="1"/>
      <c r="CJ135" s="1"/>
      <c r="CK135" s="1"/>
      <c r="CL135" s="1"/>
      <c r="CM135" s="1"/>
      <c r="CN135" s="1"/>
      <c r="CO135" s="23"/>
    </row>
    <row r="136" spans="1:93" ht="15.75" customHeight="1" x14ac:dyDescent="0.25">
      <c r="A136" s="58"/>
      <c r="B136" s="121"/>
      <c r="C136" s="37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32"/>
      <c r="Q136" s="58"/>
      <c r="R136" s="121"/>
      <c r="S136" s="37"/>
      <c r="T136" s="1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58"/>
      <c r="AH136" s="121"/>
      <c r="AI136" s="37"/>
      <c r="AJ136" s="1"/>
      <c r="AK136" s="2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23"/>
      <c r="AW136" s="58"/>
      <c r="AX136" s="121"/>
      <c r="AY136" s="37"/>
      <c r="AZ136" s="1"/>
      <c r="BA136" s="2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23"/>
      <c r="BM136" s="58"/>
      <c r="BN136" s="134"/>
      <c r="BO136" s="37"/>
      <c r="BP136" s="1"/>
      <c r="BQ136" s="2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29"/>
      <c r="CC136" s="37"/>
      <c r="CD136" s="1"/>
      <c r="CE136" s="2"/>
      <c r="CF136" s="1"/>
      <c r="CG136" s="1"/>
      <c r="CH136" s="1"/>
      <c r="CI136" s="1"/>
      <c r="CJ136" s="1"/>
      <c r="CK136" s="1"/>
      <c r="CL136" s="1"/>
      <c r="CM136" s="1"/>
      <c r="CN136" s="1"/>
      <c r="CO136" s="23"/>
    </row>
    <row r="137" spans="1:93" ht="15.75" customHeight="1" x14ac:dyDescent="0.25">
      <c r="A137" s="58"/>
      <c r="B137" s="121"/>
      <c r="C137" s="37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32"/>
      <c r="Q137" s="58"/>
      <c r="R137" s="121"/>
      <c r="S137" s="37"/>
      <c r="T137" s="1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58"/>
      <c r="AH137" s="121"/>
      <c r="AI137" s="37"/>
      <c r="AJ137" s="1"/>
      <c r="AK137" s="2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23"/>
      <c r="AW137" s="58"/>
      <c r="AX137" s="121"/>
      <c r="AY137" s="37"/>
      <c r="AZ137" s="1"/>
      <c r="BA137" s="2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23"/>
      <c r="BM137" s="58"/>
      <c r="BN137" s="134"/>
      <c r="BO137" s="37"/>
      <c r="BP137" s="1"/>
      <c r="BQ137" s="2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29"/>
      <c r="CC137" s="37"/>
      <c r="CD137" s="1"/>
      <c r="CE137" s="2"/>
      <c r="CF137" s="1"/>
      <c r="CG137" s="1"/>
      <c r="CH137" s="1"/>
      <c r="CI137" s="1"/>
      <c r="CJ137" s="1"/>
      <c r="CK137" s="1"/>
      <c r="CL137" s="1"/>
      <c r="CM137" s="1"/>
      <c r="CN137" s="1"/>
      <c r="CO137" s="23"/>
    </row>
    <row r="138" spans="1:93" ht="15.75" customHeight="1" x14ac:dyDescent="0.25">
      <c r="A138" s="58"/>
      <c r="B138" s="121"/>
      <c r="C138" s="37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32"/>
      <c r="Q138" s="58"/>
      <c r="R138" s="121"/>
      <c r="S138" s="37"/>
      <c r="T138" s="1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58"/>
      <c r="AH138" s="121"/>
      <c r="AI138" s="37"/>
      <c r="AJ138" s="1"/>
      <c r="AK138" s="2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23"/>
      <c r="AW138" s="58"/>
      <c r="AX138" s="121"/>
      <c r="AY138" s="37"/>
      <c r="AZ138" s="1"/>
      <c r="BA138" s="2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23"/>
      <c r="BM138" s="58"/>
      <c r="BN138" s="134"/>
      <c r="BO138" s="37"/>
      <c r="BP138" s="1"/>
      <c r="BQ138" s="2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29"/>
      <c r="CC138" s="37"/>
      <c r="CD138" s="1"/>
      <c r="CE138" s="2"/>
      <c r="CF138" s="1"/>
      <c r="CG138" s="1"/>
      <c r="CH138" s="1"/>
      <c r="CI138" s="1"/>
      <c r="CJ138" s="1"/>
      <c r="CK138" s="1"/>
      <c r="CL138" s="1"/>
      <c r="CM138" s="1"/>
      <c r="CN138" s="1"/>
      <c r="CO138" s="23"/>
    </row>
    <row r="139" spans="1:93" ht="15.75" customHeight="1" x14ac:dyDescent="0.25">
      <c r="A139" s="58"/>
      <c r="B139" s="121"/>
      <c r="C139" s="37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32"/>
      <c r="Q139" s="58"/>
      <c r="R139" s="121"/>
      <c r="S139" s="37"/>
      <c r="T139" s="1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58"/>
      <c r="AH139" s="121"/>
      <c r="AI139" s="37"/>
      <c r="AJ139" s="1"/>
      <c r="AK139" s="2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23"/>
      <c r="AW139" s="58"/>
      <c r="AX139" s="121"/>
      <c r="AY139" s="37"/>
      <c r="AZ139" s="1"/>
      <c r="BA139" s="2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23"/>
      <c r="BM139" s="58"/>
      <c r="BN139" s="134"/>
      <c r="BO139" s="37"/>
      <c r="BP139" s="1"/>
      <c r="BQ139" s="2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29"/>
      <c r="CC139" s="37"/>
      <c r="CD139" s="1"/>
      <c r="CE139" s="2"/>
      <c r="CF139" s="1"/>
      <c r="CG139" s="1"/>
      <c r="CH139" s="1"/>
      <c r="CI139" s="1"/>
      <c r="CJ139" s="1"/>
      <c r="CK139" s="1"/>
      <c r="CL139" s="1"/>
      <c r="CM139" s="1"/>
      <c r="CN139" s="1"/>
      <c r="CO139" s="23"/>
    </row>
    <row r="140" spans="1:93" ht="15.75" customHeight="1" x14ac:dyDescent="0.25">
      <c r="A140" s="58"/>
      <c r="B140" s="121"/>
      <c r="C140" s="37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32"/>
      <c r="Q140" s="58"/>
      <c r="R140" s="121"/>
      <c r="S140" s="37"/>
      <c r="T140" s="1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58"/>
      <c r="AH140" s="121"/>
      <c r="AI140" s="37"/>
      <c r="AJ140" s="1"/>
      <c r="AK140" s="2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23"/>
      <c r="AW140" s="58"/>
      <c r="AX140" s="121"/>
      <c r="AY140" s="37"/>
      <c r="AZ140" s="1"/>
      <c r="BA140" s="2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23"/>
      <c r="BM140" s="58"/>
      <c r="BN140" s="134"/>
      <c r="BO140" s="37"/>
      <c r="BP140" s="1"/>
      <c r="BQ140" s="2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29"/>
      <c r="CC140" s="37"/>
      <c r="CD140" s="1"/>
      <c r="CE140" s="2"/>
      <c r="CF140" s="1"/>
      <c r="CG140" s="1"/>
      <c r="CH140" s="1"/>
      <c r="CI140" s="1"/>
      <c r="CJ140" s="1"/>
      <c r="CK140" s="1"/>
      <c r="CL140" s="1"/>
      <c r="CM140" s="1"/>
      <c r="CN140" s="1"/>
      <c r="CO140" s="23"/>
    </row>
    <row r="141" spans="1:93" ht="15.75" customHeight="1" x14ac:dyDescent="0.25">
      <c r="A141" s="58"/>
      <c r="B141" s="121"/>
      <c r="C141" s="37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32"/>
      <c r="Q141" s="58"/>
      <c r="R141" s="121"/>
      <c r="S141" s="37"/>
      <c r="T141" s="1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58"/>
      <c r="AH141" s="121"/>
      <c r="AI141" s="37"/>
      <c r="AJ141" s="1"/>
      <c r="AK141" s="2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23"/>
      <c r="AW141" s="58"/>
      <c r="AX141" s="121"/>
      <c r="AY141" s="37"/>
      <c r="AZ141" s="1"/>
      <c r="BA141" s="2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23"/>
      <c r="BM141" s="58"/>
      <c r="BN141" s="134"/>
      <c r="BO141" s="37"/>
      <c r="BP141" s="1"/>
      <c r="BQ141" s="2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29"/>
      <c r="CC141" s="37"/>
      <c r="CD141" s="1"/>
      <c r="CE141" s="2"/>
      <c r="CF141" s="1"/>
      <c r="CG141" s="1"/>
      <c r="CH141" s="1"/>
      <c r="CI141" s="1"/>
      <c r="CJ141" s="1"/>
      <c r="CK141" s="1"/>
      <c r="CL141" s="1"/>
      <c r="CM141" s="1"/>
      <c r="CN141" s="1"/>
      <c r="CO141" s="23"/>
    </row>
    <row r="142" spans="1:93" ht="15.75" customHeight="1" x14ac:dyDescent="0.25">
      <c r="A142" s="58"/>
      <c r="B142" s="121"/>
      <c r="C142" s="37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32"/>
      <c r="Q142" s="58"/>
      <c r="R142" s="121"/>
      <c r="S142" s="37"/>
      <c r="T142" s="1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58"/>
      <c r="AH142" s="121"/>
      <c r="AI142" s="37"/>
      <c r="AJ142" s="1"/>
      <c r="AK142" s="2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23"/>
      <c r="AW142" s="58"/>
      <c r="AX142" s="121"/>
      <c r="AY142" s="37"/>
      <c r="AZ142" s="1"/>
      <c r="BA142" s="2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23"/>
      <c r="BM142" s="58"/>
      <c r="BN142" s="134"/>
      <c r="BO142" s="37"/>
      <c r="BP142" s="1"/>
      <c r="BQ142" s="2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29"/>
      <c r="CC142" s="37"/>
      <c r="CD142" s="1"/>
      <c r="CE142" s="2"/>
      <c r="CF142" s="1"/>
      <c r="CG142" s="1"/>
      <c r="CH142" s="1"/>
      <c r="CI142" s="1"/>
      <c r="CJ142" s="1"/>
      <c r="CK142" s="1"/>
      <c r="CL142" s="1"/>
      <c r="CM142" s="1"/>
      <c r="CN142" s="1"/>
      <c r="CO142" s="23"/>
    </row>
    <row r="143" spans="1:93" ht="15.75" customHeight="1" x14ac:dyDescent="0.25">
      <c r="A143" s="58"/>
      <c r="B143" s="121"/>
      <c r="C143" s="37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32"/>
      <c r="Q143" s="58"/>
      <c r="R143" s="121"/>
      <c r="S143" s="37"/>
      <c r="T143" s="1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58"/>
      <c r="AH143" s="121"/>
      <c r="AI143" s="37"/>
      <c r="AJ143" s="1"/>
      <c r="AK143" s="2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23"/>
      <c r="AW143" s="58"/>
      <c r="AX143" s="121"/>
      <c r="AY143" s="37"/>
      <c r="AZ143" s="1"/>
      <c r="BA143" s="2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23"/>
      <c r="BM143" s="58"/>
      <c r="BN143" s="134"/>
      <c r="BO143" s="37"/>
      <c r="BP143" s="1"/>
      <c r="BQ143" s="2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29"/>
      <c r="CC143" s="37"/>
      <c r="CD143" s="1"/>
      <c r="CE143" s="2"/>
      <c r="CF143" s="1"/>
      <c r="CG143" s="1"/>
      <c r="CH143" s="1"/>
      <c r="CI143" s="1"/>
      <c r="CJ143" s="1"/>
      <c r="CK143" s="1"/>
      <c r="CL143" s="1"/>
      <c r="CM143" s="1"/>
      <c r="CN143" s="1"/>
      <c r="CO143" s="23"/>
    </row>
    <row r="144" spans="1:93" ht="15.75" customHeight="1" x14ac:dyDescent="0.25">
      <c r="A144" s="58"/>
      <c r="B144" s="121"/>
      <c r="C144" s="37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32"/>
      <c r="Q144" s="58"/>
      <c r="R144" s="121"/>
      <c r="S144" s="37"/>
      <c r="T144" s="1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58"/>
      <c r="AH144" s="121"/>
      <c r="AI144" s="37"/>
      <c r="AJ144" s="1"/>
      <c r="AK144" s="2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23"/>
      <c r="AW144" s="58"/>
      <c r="AX144" s="121"/>
      <c r="AY144" s="37"/>
      <c r="AZ144" s="1"/>
      <c r="BA144" s="2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23"/>
      <c r="BM144" s="58"/>
      <c r="BN144" s="134"/>
      <c r="BO144" s="37"/>
      <c r="BP144" s="1"/>
      <c r="BQ144" s="2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29"/>
      <c r="CC144" s="37"/>
      <c r="CD144" s="1"/>
      <c r="CE144" s="2"/>
      <c r="CF144" s="1"/>
      <c r="CG144" s="1"/>
      <c r="CH144" s="1"/>
      <c r="CI144" s="1"/>
      <c r="CJ144" s="1"/>
      <c r="CK144" s="1"/>
      <c r="CL144" s="1"/>
      <c r="CM144" s="1"/>
      <c r="CN144" s="1"/>
      <c r="CO144" s="23"/>
    </row>
    <row r="145" spans="1:93" ht="15.75" customHeight="1" x14ac:dyDescent="0.25">
      <c r="A145" s="58"/>
      <c r="B145" s="121"/>
      <c r="C145" s="37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32"/>
      <c r="Q145" s="58"/>
      <c r="R145" s="121"/>
      <c r="S145" s="37"/>
      <c r="T145" s="1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58"/>
      <c r="AH145" s="121"/>
      <c r="AI145" s="37"/>
      <c r="AJ145" s="1"/>
      <c r="AK145" s="2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23"/>
      <c r="AW145" s="58"/>
      <c r="AX145" s="121"/>
      <c r="AY145" s="37"/>
      <c r="AZ145" s="1"/>
      <c r="BA145" s="2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23"/>
      <c r="BM145" s="58"/>
      <c r="BN145" s="134"/>
      <c r="BO145" s="37"/>
      <c r="BP145" s="1"/>
      <c r="BQ145" s="2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29"/>
      <c r="CC145" s="37"/>
      <c r="CD145" s="1"/>
      <c r="CE145" s="2"/>
      <c r="CF145" s="1"/>
      <c r="CG145" s="1"/>
      <c r="CH145" s="1"/>
      <c r="CI145" s="1"/>
      <c r="CJ145" s="1"/>
      <c r="CK145" s="1"/>
      <c r="CL145" s="1"/>
      <c r="CM145" s="1"/>
      <c r="CN145" s="1"/>
      <c r="CO145" s="23"/>
    </row>
    <row r="146" spans="1:93" ht="15.75" customHeight="1" x14ac:dyDescent="0.25">
      <c r="A146" s="58"/>
      <c r="B146" s="121"/>
      <c r="C146" s="37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32"/>
      <c r="Q146" s="58"/>
      <c r="R146" s="121"/>
      <c r="S146" s="37"/>
      <c r="T146" s="1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58"/>
      <c r="AH146" s="121"/>
      <c r="AI146" s="37"/>
      <c r="AJ146" s="1"/>
      <c r="AK146" s="2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23"/>
      <c r="AW146" s="58"/>
      <c r="AX146" s="121"/>
      <c r="AY146" s="37"/>
      <c r="AZ146" s="1"/>
      <c r="BA146" s="2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23"/>
      <c r="BM146" s="58"/>
      <c r="BN146" s="134"/>
      <c r="BO146" s="37"/>
      <c r="BP146" s="1"/>
      <c r="BQ146" s="2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29"/>
      <c r="CC146" s="37"/>
      <c r="CD146" s="1"/>
      <c r="CE146" s="2"/>
      <c r="CF146" s="1"/>
      <c r="CG146" s="1"/>
      <c r="CH146" s="1"/>
      <c r="CI146" s="1"/>
      <c r="CJ146" s="1"/>
      <c r="CK146" s="1"/>
      <c r="CL146" s="1"/>
      <c r="CM146" s="1"/>
      <c r="CN146" s="1"/>
      <c r="CO146" s="23"/>
    </row>
    <row r="147" spans="1:93" ht="15.75" customHeight="1" x14ac:dyDescent="0.25">
      <c r="A147" s="58"/>
      <c r="B147" s="121"/>
      <c r="C147" s="37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32"/>
      <c r="Q147" s="58"/>
      <c r="R147" s="121"/>
      <c r="S147" s="37"/>
      <c r="T147" s="1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58"/>
      <c r="AH147" s="121"/>
      <c r="AI147" s="37"/>
      <c r="AJ147" s="1"/>
      <c r="AK147" s="2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23"/>
      <c r="AW147" s="58"/>
      <c r="AX147" s="121"/>
      <c r="AY147" s="37"/>
      <c r="AZ147" s="1"/>
      <c r="BA147" s="2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23"/>
      <c r="BM147" s="58"/>
      <c r="BN147" s="134"/>
      <c r="BO147" s="37"/>
      <c r="BP147" s="1"/>
      <c r="BQ147" s="2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29"/>
      <c r="CC147" s="37"/>
      <c r="CD147" s="1"/>
      <c r="CE147" s="2"/>
      <c r="CF147" s="1"/>
      <c r="CG147" s="1"/>
      <c r="CH147" s="1"/>
      <c r="CI147" s="1"/>
      <c r="CJ147" s="1"/>
      <c r="CK147" s="1"/>
      <c r="CL147" s="1"/>
      <c r="CM147" s="1"/>
      <c r="CN147" s="1"/>
      <c r="CO147" s="23"/>
    </row>
    <row r="148" spans="1:93" ht="15.75" customHeight="1" x14ac:dyDescent="0.25">
      <c r="A148" s="58"/>
      <c r="B148" s="121"/>
      <c r="C148" s="37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32"/>
      <c r="Q148" s="58"/>
      <c r="R148" s="121"/>
      <c r="S148" s="37"/>
      <c r="T148" s="1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58"/>
      <c r="AH148" s="121"/>
      <c r="AI148" s="37"/>
      <c r="AJ148" s="1"/>
      <c r="AK148" s="2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23"/>
      <c r="AW148" s="58"/>
      <c r="AX148" s="121"/>
      <c r="AY148" s="37"/>
      <c r="AZ148" s="1"/>
      <c r="BA148" s="2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23"/>
      <c r="BM148" s="58"/>
      <c r="BN148" s="134"/>
      <c r="BO148" s="37"/>
      <c r="BP148" s="1"/>
      <c r="BQ148" s="2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29"/>
      <c r="CC148" s="37"/>
      <c r="CD148" s="1"/>
      <c r="CE148" s="2"/>
      <c r="CF148" s="1"/>
      <c r="CG148" s="1"/>
      <c r="CH148" s="1"/>
      <c r="CI148" s="1"/>
      <c r="CJ148" s="1"/>
      <c r="CK148" s="1"/>
      <c r="CL148" s="1"/>
      <c r="CM148" s="1"/>
      <c r="CN148" s="1"/>
      <c r="CO148" s="23"/>
    </row>
    <row r="149" spans="1:93" ht="15.75" customHeight="1" x14ac:dyDescent="0.25">
      <c r="A149" s="58"/>
      <c r="B149" s="121"/>
      <c r="C149" s="37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32"/>
      <c r="Q149" s="58"/>
      <c r="R149" s="121"/>
      <c r="S149" s="37"/>
      <c r="T149" s="1"/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58"/>
      <c r="AH149" s="121"/>
      <c r="AI149" s="37"/>
      <c r="AJ149" s="1"/>
      <c r="AK149" s="2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23"/>
      <c r="AW149" s="58"/>
      <c r="AX149" s="121"/>
      <c r="AY149" s="37"/>
      <c r="AZ149" s="1"/>
      <c r="BA149" s="2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23"/>
      <c r="BM149" s="58"/>
      <c r="BN149" s="134"/>
      <c r="BO149" s="37"/>
      <c r="BP149" s="1"/>
      <c r="BQ149" s="2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29"/>
      <c r="CC149" s="37"/>
      <c r="CD149" s="1"/>
      <c r="CE149" s="2"/>
      <c r="CF149" s="1"/>
      <c r="CG149" s="1"/>
      <c r="CH149" s="1"/>
      <c r="CI149" s="1"/>
      <c r="CJ149" s="1"/>
      <c r="CK149" s="1"/>
      <c r="CL149" s="1"/>
      <c r="CM149" s="1"/>
      <c r="CN149" s="1"/>
      <c r="CO149" s="23"/>
    </row>
    <row r="150" spans="1:93" ht="15.75" customHeight="1" x14ac:dyDescent="0.25">
      <c r="A150" s="58"/>
      <c r="B150" s="121"/>
      <c r="C150" s="37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32"/>
      <c r="Q150" s="58"/>
      <c r="R150" s="121"/>
      <c r="S150" s="37"/>
      <c r="T150" s="1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58"/>
      <c r="AH150" s="121"/>
      <c r="AI150" s="37"/>
      <c r="AJ150" s="1"/>
      <c r="AK150" s="2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23"/>
      <c r="AW150" s="58"/>
      <c r="AX150" s="121"/>
      <c r="AY150" s="37"/>
      <c r="AZ150" s="1"/>
      <c r="BA150" s="2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23"/>
      <c r="BM150" s="58"/>
      <c r="BN150" s="134"/>
      <c r="BO150" s="37"/>
      <c r="BP150" s="1"/>
      <c r="BQ150" s="2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29"/>
      <c r="CC150" s="37"/>
      <c r="CD150" s="1"/>
      <c r="CE150" s="2"/>
      <c r="CF150" s="1"/>
      <c r="CG150" s="1"/>
      <c r="CH150" s="1"/>
      <c r="CI150" s="1"/>
      <c r="CJ150" s="1"/>
      <c r="CK150" s="1"/>
      <c r="CL150" s="1"/>
      <c r="CM150" s="1"/>
      <c r="CN150" s="1"/>
      <c r="CO150" s="23"/>
    </row>
    <row r="151" spans="1:93" ht="15.75" customHeight="1" x14ac:dyDescent="0.25">
      <c r="A151" s="58"/>
      <c r="B151" s="121"/>
      <c r="C151" s="37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32"/>
      <c r="Q151" s="58"/>
      <c r="R151" s="121"/>
      <c r="S151" s="37"/>
      <c r="T151" s="1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58"/>
      <c r="AH151" s="121"/>
      <c r="AI151" s="37"/>
      <c r="AJ151" s="1"/>
      <c r="AK151" s="2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23"/>
      <c r="AW151" s="58"/>
      <c r="AX151" s="121"/>
      <c r="AY151" s="37"/>
      <c r="AZ151" s="1"/>
      <c r="BA151" s="2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23"/>
      <c r="BM151" s="58"/>
      <c r="BN151" s="134"/>
      <c r="BO151" s="37"/>
      <c r="BP151" s="1"/>
      <c r="BQ151" s="2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29"/>
      <c r="CC151" s="37"/>
      <c r="CD151" s="1"/>
      <c r="CE151" s="2"/>
      <c r="CF151" s="1"/>
      <c r="CG151" s="1"/>
      <c r="CH151" s="1"/>
      <c r="CI151" s="1"/>
      <c r="CJ151" s="1"/>
      <c r="CK151" s="1"/>
      <c r="CL151" s="1"/>
      <c r="CM151" s="1"/>
      <c r="CN151" s="1"/>
      <c r="CO151" s="23"/>
    </row>
    <row r="152" spans="1:93" ht="15.75" customHeight="1" x14ac:dyDescent="0.25">
      <c r="A152" s="58"/>
      <c r="B152" s="121"/>
      <c r="C152" s="37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32"/>
      <c r="Q152" s="58"/>
      <c r="R152" s="121"/>
      <c r="S152" s="37"/>
      <c r="T152" s="1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58"/>
      <c r="AH152" s="121"/>
      <c r="AI152" s="37"/>
      <c r="AJ152" s="1"/>
      <c r="AK152" s="2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23"/>
      <c r="AW152" s="58"/>
      <c r="AX152" s="121"/>
      <c r="AY152" s="37"/>
      <c r="AZ152" s="1"/>
      <c r="BA152" s="2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23"/>
      <c r="BM152" s="58"/>
      <c r="BN152" s="134"/>
      <c r="BO152" s="37"/>
      <c r="BP152" s="1"/>
      <c r="BQ152" s="2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29"/>
      <c r="CC152" s="37"/>
      <c r="CD152" s="1"/>
      <c r="CE152" s="2"/>
      <c r="CF152" s="1"/>
      <c r="CG152" s="1"/>
      <c r="CH152" s="1"/>
      <c r="CI152" s="1"/>
      <c r="CJ152" s="1"/>
      <c r="CK152" s="1"/>
      <c r="CL152" s="1"/>
      <c r="CM152" s="1"/>
      <c r="CN152" s="1"/>
      <c r="CO152" s="23"/>
    </row>
    <row r="153" spans="1:93" ht="15.75" customHeight="1" x14ac:dyDescent="0.25">
      <c r="A153" s="58"/>
      <c r="B153" s="121"/>
      <c r="C153" s="37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32"/>
      <c r="Q153" s="58"/>
      <c r="R153" s="121"/>
      <c r="S153" s="37"/>
      <c r="T153" s="1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58"/>
      <c r="AH153" s="121"/>
      <c r="AI153" s="37"/>
      <c r="AJ153" s="1"/>
      <c r="AK153" s="2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23"/>
      <c r="AW153" s="58"/>
      <c r="AX153" s="121"/>
      <c r="AY153" s="37"/>
      <c r="AZ153" s="1"/>
      <c r="BA153" s="2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23"/>
      <c r="BM153" s="58"/>
      <c r="BN153" s="134"/>
      <c r="BO153" s="37"/>
      <c r="BP153" s="1"/>
      <c r="BQ153" s="2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29"/>
      <c r="CC153" s="37"/>
      <c r="CD153" s="1"/>
      <c r="CE153" s="2"/>
      <c r="CF153" s="1"/>
      <c r="CG153" s="1"/>
      <c r="CH153" s="1"/>
      <c r="CI153" s="1"/>
      <c r="CJ153" s="1"/>
      <c r="CK153" s="1"/>
      <c r="CL153" s="1"/>
      <c r="CM153" s="1"/>
      <c r="CN153" s="1"/>
      <c r="CO153" s="23"/>
    </row>
    <row r="154" spans="1:93" ht="15.75" customHeight="1" x14ac:dyDescent="0.25">
      <c r="A154" s="58"/>
      <c r="B154" s="121"/>
      <c r="C154" s="37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32"/>
      <c r="Q154" s="58"/>
      <c r="R154" s="121"/>
      <c r="S154" s="37"/>
      <c r="T154" s="1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58"/>
      <c r="AH154" s="121"/>
      <c r="AI154" s="37"/>
      <c r="AJ154" s="1"/>
      <c r="AK154" s="2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23"/>
      <c r="AW154" s="58"/>
      <c r="AX154" s="121"/>
      <c r="AY154" s="37"/>
      <c r="AZ154" s="1"/>
      <c r="BA154" s="2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23"/>
      <c r="BM154" s="58"/>
      <c r="BN154" s="134"/>
      <c r="BO154" s="37"/>
      <c r="BP154" s="1"/>
      <c r="BQ154" s="2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29"/>
      <c r="CC154" s="37"/>
      <c r="CD154" s="1"/>
      <c r="CE154" s="2"/>
      <c r="CF154" s="1"/>
      <c r="CG154" s="1"/>
      <c r="CH154" s="1"/>
      <c r="CI154" s="1"/>
      <c r="CJ154" s="1"/>
      <c r="CK154" s="1"/>
      <c r="CL154" s="1"/>
      <c r="CM154" s="1"/>
      <c r="CN154" s="1"/>
      <c r="CO154" s="23"/>
    </row>
    <row r="155" spans="1:93" ht="15.75" customHeight="1" x14ac:dyDescent="0.25">
      <c r="A155" s="58"/>
      <c r="B155" s="121"/>
      <c r="C155" s="37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32"/>
      <c r="Q155" s="58"/>
      <c r="R155" s="121"/>
      <c r="S155" s="37"/>
      <c r="T155" s="1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58"/>
      <c r="AH155" s="121"/>
      <c r="AI155" s="37"/>
      <c r="AJ155" s="1"/>
      <c r="AK155" s="2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23"/>
      <c r="AW155" s="58"/>
      <c r="AX155" s="121"/>
      <c r="AY155" s="37"/>
      <c r="AZ155" s="1"/>
      <c r="BA155" s="2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23"/>
      <c r="BM155" s="58"/>
      <c r="BN155" s="134"/>
      <c r="BO155" s="37"/>
      <c r="BP155" s="1"/>
      <c r="BQ155" s="2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29"/>
      <c r="CC155" s="37"/>
      <c r="CD155" s="1"/>
      <c r="CE155" s="2"/>
      <c r="CF155" s="1"/>
      <c r="CG155" s="1"/>
      <c r="CH155" s="1"/>
      <c r="CI155" s="1"/>
      <c r="CJ155" s="1"/>
      <c r="CK155" s="1"/>
      <c r="CL155" s="1"/>
      <c r="CM155" s="1"/>
      <c r="CN155" s="1"/>
      <c r="CO155" s="23"/>
    </row>
    <row r="156" spans="1:93" ht="15.75" customHeight="1" x14ac:dyDescent="0.25">
      <c r="A156" s="58"/>
      <c r="B156" s="121"/>
      <c r="C156" s="37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32"/>
      <c r="Q156" s="58"/>
      <c r="R156" s="121"/>
      <c r="S156" s="37"/>
      <c r="T156" s="1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58"/>
      <c r="AH156" s="121"/>
      <c r="AI156" s="37"/>
      <c r="AJ156" s="1"/>
      <c r="AK156" s="2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23"/>
      <c r="AW156" s="58"/>
      <c r="AX156" s="121"/>
      <c r="AY156" s="37"/>
      <c r="AZ156" s="1"/>
      <c r="BA156" s="2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23"/>
      <c r="BM156" s="58"/>
      <c r="BN156" s="134"/>
      <c r="BO156" s="37"/>
      <c r="BP156" s="1"/>
      <c r="BQ156" s="2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29"/>
      <c r="CC156" s="37"/>
      <c r="CD156" s="1"/>
      <c r="CE156" s="2"/>
      <c r="CF156" s="1"/>
      <c r="CG156" s="1"/>
      <c r="CH156" s="1"/>
      <c r="CI156" s="1"/>
      <c r="CJ156" s="1"/>
      <c r="CK156" s="1"/>
      <c r="CL156" s="1"/>
      <c r="CM156" s="1"/>
      <c r="CN156" s="1"/>
      <c r="CO156" s="23"/>
    </row>
    <row r="157" spans="1:93" ht="15.75" customHeight="1" x14ac:dyDescent="0.25">
      <c r="A157" s="58"/>
      <c r="B157" s="121"/>
      <c r="C157" s="37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32"/>
      <c r="Q157" s="58"/>
      <c r="R157" s="121"/>
      <c r="S157" s="37"/>
      <c r="T157" s="1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3"/>
      <c r="AG157" s="58"/>
      <c r="AH157" s="121"/>
      <c r="AI157" s="37"/>
      <c r="AJ157" s="1"/>
      <c r="AK157" s="2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23"/>
      <c r="AW157" s="58"/>
      <c r="AX157" s="121"/>
      <c r="AY157" s="37"/>
      <c r="AZ157" s="1"/>
      <c r="BA157" s="2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23"/>
      <c r="BM157" s="58"/>
      <c r="BN157" s="134"/>
      <c r="BO157" s="37"/>
      <c r="BP157" s="1"/>
      <c r="BQ157" s="2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29"/>
      <c r="CC157" s="37"/>
      <c r="CD157" s="1"/>
      <c r="CE157" s="2"/>
      <c r="CF157" s="1"/>
      <c r="CG157" s="1"/>
      <c r="CH157" s="1"/>
      <c r="CI157" s="1"/>
      <c r="CJ157" s="1"/>
      <c r="CK157" s="1"/>
      <c r="CL157" s="1"/>
      <c r="CM157" s="1"/>
      <c r="CN157" s="1"/>
      <c r="CO157" s="23"/>
    </row>
    <row r="158" spans="1:93" ht="15.75" customHeight="1" x14ac:dyDescent="0.25">
      <c r="A158" s="58"/>
      <c r="B158" s="121"/>
      <c r="C158" s="37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32"/>
      <c r="Q158" s="58"/>
      <c r="R158" s="121"/>
      <c r="S158" s="37"/>
      <c r="T158" s="1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3"/>
      <c r="AG158" s="58"/>
      <c r="AH158" s="121"/>
      <c r="AI158" s="37"/>
      <c r="AJ158" s="1"/>
      <c r="AK158" s="2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23"/>
      <c r="AW158" s="58"/>
      <c r="AX158" s="121"/>
      <c r="AY158" s="37"/>
      <c r="AZ158" s="1"/>
      <c r="BA158" s="2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23"/>
      <c r="BM158" s="58"/>
      <c r="BN158" s="134"/>
      <c r="BO158" s="37"/>
      <c r="BP158" s="1"/>
      <c r="BQ158" s="2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29"/>
      <c r="CC158" s="37"/>
      <c r="CD158" s="1"/>
      <c r="CE158" s="2"/>
      <c r="CF158" s="1"/>
      <c r="CG158" s="1"/>
      <c r="CH158" s="1"/>
      <c r="CI158" s="1"/>
      <c r="CJ158" s="1"/>
      <c r="CK158" s="1"/>
      <c r="CL158" s="1"/>
      <c r="CM158" s="1"/>
      <c r="CN158" s="1"/>
      <c r="CO158" s="23"/>
    </row>
    <row r="159" spans="1:93" ht="15.75" customHeight="1" x14ac:dyDescent="0.25">
      <c r="A159" s="58"/>
      <c r="B159" s="121"/>
      <c r="C159" s="37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32"/>
      <c r="Q159" s="58"/>
      <c r="R159" s="121"/>
      <c r="S159" s="37"/>
      <c r="T159" s="1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3"/>
      <c r="AG159" s="58"/>
      <c r="AH159" s="121"/>
      <c r="AI159" s="37"/>
      <c r="AJ159" s="1"/>
      <c r="AK159" s="2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23"/>
      <c r="AW159" s="58"/>
      <c r="AX159" s="121"/>
      <c r="AY159" s="37"/>
      <c r="AZ159" s="1"/>
      <c r="BA159" s="2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23"/>
      <c r="BM159" s="58"/>
      <c r="BN159" s="134"/>
      <c r="BO159" s="37"/>
      <c r="BP159" s="1"/>
      <c r="BQ159" s="2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29"/>
      <c r="CC159" s="37"/>
      <c r="CD159" s="1"/>
      <c r="CE159" s="2"/>
      <c r="CF159" s="1"/>
      <c r="CG159" s="1"/>
      <c r="CH159" s="1"/>
      <c r="CI159" s="1"/>
      <c r="CJ159" s="1"/>
      <c r="CK159" s="1"/>
      <c r="CL159" s="1"/>
      <c r="CM159" s="1"/>
      <c r="CN159" s="1"/>
      <c r="CO159" s="23"/>
    </row>
    <row r="160" spans="1:93" ht="15.75" customHeight="1" x14ac:dyDescent="0.25">
      <c r="A160" s="58"/>
      <c r="B160" s="121"/>
      <c r="C160" s="37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32"/>
      <c r="Q160" s="58"/>
      <c r="R160" s="121"/>
      <c r="S160" s="37"/>
      <c r="T160" s="1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3"/>
      <c r="AG160" s="58"/>
      <c r="AH160" s="121"/>
      <c r="AI160" s="37"/>
      <c r="AJ160" s="1"/>
      <c r="AK160" s="2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23"/>
      <c r="AW160" s="58"/>
      <c r="AX160" s="121"/>
      <c r="AY160" s="37"/>
      <c r="AZ160" s="1"/>
      <c r="BA160" s="2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23"/>
      <c r="BM160" s="58"/>
      <c r="BN160" s="134"/>
      <c r="BO160" s="37"/>
      <c r="BP160" s="1"/>
      <c r="BQ160" s="2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29"/>
      <c r="CC160" s="37"/>
      <c r="CD160" s="1"/>
      <c r="CE160" s="2"/>
      <c r="CF160" s="1"/>
      <c r="CG160" s="1"/>
      <c r="CH160" s="1"/>
      <c r="CI160" s="1"/>
      <c r="CJ160" s="1"/>
      <c r="CK160" s="1"/>
      <c r="CL160" s="1"/>
      <c r="CM160" s="1"/>
      <c r="CN160" s="1"/>
      <c r="CO160" s="23"/>
    </row>
    <row r="161" spans="1:93" ht="15.75" customHeight="1" x14ac:dyDescent="0.25">
      <c r="A161" s="58"/>
      <c r="B161" s="121"/>
      <c r="C161" s="37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32"/>
      <c r="Q161" s="58"/>
      <c r="R161" s="121"/>
      <c r="S161" s="37"/>
      <c r="T161" s="1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3"/>
      <c r="AG161" s="58"/>
      <c r="AH161" s="121"/>
      <c r="AI161" s="37"/>
      <c r="AJ161" s="1"/>
      <c r="AK161" s="2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23"/>
      <c r="AW161" s="58"/>
      <c r="AX161" s="121"/>
      <c r="AY161" s="37"/>
      <c r="AZ161" s="1"/>
      <c r="BA161" s="2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23"/>
      <c r="BM161" s="58"/>
      <c r="BN161" s="134"/>
      <c r="BO161" s="37"/>
      <c r="BP161" s="1"/>
      <c r="BQ161" s="2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29"/>
      <c r="CC161" s="37"/>
      <c r="CD161" s="1"/>
      <c r="CE161" s="2"/>
      <c r="CF161" s="1"/>
      <c r="CG161" s="1"/>
      <c r="CH161" s="1"/>
      <c r="CI161" s="1"/>
      <c r="CJ161" s="1"/>
      <c r="CK161" s="1"/>
      <c r="CL161" s="1"/>
      <c r="CM161" s="1"/>
      <c r="CN161" s="1"/>
      <c r="CO161" s="23"/>
    </row>
    <row r="162" spans="1:93" ht="15.75" customHeight="1" x14ac:dyDescent="0.25">
      <c r="A162" s="58"/>
      <c r="B162" s="121"/>
      <c r="C162" s="37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32"/>
      <c r="Q162" s="58"/>
      <c r="R162" s="121"/>
      <c r="S162" s="37"/>
      <c r="T162" s="1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3"/>
      <c r="AG162" s="58"/>
      <c r="AH162" s="121"/>
      <c r="AI162" s="37"/>
      <c r="AJ162" s="1"/>
      <c r="AK162" s="2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23"/>
      <c r="AW162" s="58"/>
      <c r="AX162" s="121"/>
      <c r="AY162" s="37"/>
      <c r="AZ162" s="1"/>
      <c r="BA162" s="2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23"/>
      <c r="BM162" s="58"/>
      <c r="BN162" s="134"/>
      <c r="BO162" s="37"/>
      <c r="BP162" s="1"/>
      <c r="BQ162" s="2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29"/>
      <c r="CC162" s="37"/>
      <c r="CD162" s="1"/>
      <c r="CE162" s="2"/>
      <c r="CF162" s="1"/>
      <c r="CG162" s="1"/>
      <c r="CH162" s="1"/>
      <c r="CI162" s="1"/>
      <c r="CJ162" s="1"/>
      <c r="CK162" s="1"/>
      <c r="CL162" s="1"/>
      <c r="CM162" s="1"/>
      <c r="CN162" s="1"/>
      <c r="CO162" s="23"/>
    </row>
    <row r="163" spans="1:93" ht="15.75" customHeight="1" x14ac:dyDescent="0.25">
      <c r="A163" s="58"/>
      <c r="B163" s="121"/>
      <c r="C163" s="37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32"/>
      <c r="Q163" s="58"/>
      <c r="R163" s="121"/>
      <c r="S163" s="37"/>
      <c r="T163" s="1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3"/>
      <c r="AG163" s="58"/>
      <c r="AH163" s="121"/>
      <c r="AI163" s="37"/>
      <c r="AJ163" s="1"/>
      <c r="AK163" s="2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23"/>
      <c r="AW163" s="58"/>
      <c r="AX163" s="121"/>
      <c r="AY163" s="37"/>
      <c r="AZ163" s="1"/>
      <c r="BA163" s="2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23"/>
      <c r="BM163" s="58"/>
      <c r="BN163" s="134"/>
      <c r="BO163" s="37"/>
      <c r="BP163" s="1"/>
      <c r="BQ163" s="2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29"/>
      <c r="CC163" s="37"/>
      <c r="CD163" s="1"/>
      <c r="CE163" s="2"/>
      <c r="CF163" s="1"/>
      <c r="CG163" s="1"/>
      <c r="CH163" s="1"/>
      <c r="CI163" s="1"/>
      <c r="CJ163" s="1"/>
      <c r="CK163" s="1"/>
      <c r="CL163" s="1"/>
      <c r="CM163" s="1"/>
      <c r="CN163" s="1"/>
      <c r="CO163" s="23"/>
    </row>
    <row r="164" spans="1:93" ht="15.75" customHeight="1" x14ac:dyDescent="0.25">
      <c r="A164" s="58"/>
      <c r="B164" s="121"/>
      <c r="C164" s="37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32"/>
      <c r="Q164" s="58"/>
      <c r="R164" s="121"/>
      <c r="S164" s="37"/>
      <c r="T164" s="1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3"/>
      <c r="AG164" s="58"/>
      <c r="AH164" s="121"/>
      <c r="AI164" s="37"/>
      <c r="AJ164" s="1"/>
      <c r="AK164" s="2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23"/>
      <c r="AW164" s="58"/>
      <c r="AX164" s="121"/>
      <c r="AY164" s="37"/>
      <c r="AZ164" s="1"/>
      <c r="BA164" s="2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23"/>
      <c r="BM164" s="58"/>
      <c r="BN164" s="134"/>
      <c r="BO164" s="37"/>
      <c r="BP164" s="1"/>
      <c r="BQ164" s="2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29"/>
      <c r="CC164" s="37"/>
      <c r="CD164" s="1"/>
      <c r="CE164" s="2"/>
      <c r="CF164" s="1"/>
      <c r="CG164" s="1"/>
      <c r="CH164" s="1"/>
      <c r="CI164" s="1"/>
      <c r="CJ164" s="1"/>
      <c r="CK164" s="1"/>
      <c r="CL164" s="1"/>
      <c r="CM164" s="1"/>
      <c r="CN164" s="1"/>
      <c r="CO164" s="23"/>
    </row>
    <row r="165" spans="1:93" ht="15.75" customHeight="1" x14ac:dyDescent="0.25">
      <c r="A165" s="58"/>
      <c r="B165" s="121"/>
      <c r="C165" s="37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32"/>
      <c r="Q165" s="58"/>
      <c r="R165" s="121"/>
      <c r="S165" s="37"/>
      <c r="T165" s="1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3"/>
      <c r="AG165" s="58"/>
      <c r="AH165" s="121"/>
      <c r="AI165" s="37"/>
      <c r="AJ165" s="1"/>
      <c r="AK165" s="2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23"/>
      <c r="AW165" s="58"/>
      <c r="AX165" s="121"/>
      <c r="AY165" s="37"/>
      <c r="AZ165" s="1"/>
      <c r="BA165" s="2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23"/>
      <c r="BM165" s="58"/>
      <c r="BN165" s="134"/>
      <c r="BO165" s="37"/>
      <c r="BP165" s="1"/>
      <c r="BQ165" s="2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29"/>
      <c r="CC165" s="37"/>
      <c r="CD165" s="1"/>
      <c r="CE165" s="2"/>
      <c r="CF165" s="1"/>
      <c r="CG165" s="1"/>
      <c r="CH165" s="1"/>
      <c r="CI165" s="1"/>
      <c r="CJ165" s="1"/>
      <c r="CK165" s="1"/>
      <c r="CL165" s="1"/>
      <c r="CM165" s="1"/>
      <c r="CN165" s="1"/>
      <c r="CO165" s="23"/>
    </row>
    <row r="166" spans="1:93" ht="15.75" customHeight="1" x14ac:dyDescent="0.25">
      <c r="A166" s="58"/>
      <c r="B166" s="121"/>
      <c r="C166" s="37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32"/>
      <c r="Q166" s="58"/>
      <c r="R166" s="121"/>
      <c r="S166" s="37"/>
      <c r="T166" s="1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3"/>
      <c r="AG166" s="58"/>
      <c r="AH166" s="121"/>
      <c r="AI166" s="37"/>
      <c r="AJ166" s="1"/>
      <c r="AK166" s="2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23"/>
      <c r="AW166" s="58"/>
      <c r="AX166" s="121"/>
      <c r="AY166" s="37"/>
      <c r="AZ166" s="1"/>
      <c r="BA166" s="2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23"/>
      <c r="BM166" s="58"/>
      <c r="BN166" s="134"/>
      <c r="BO166" s="37"/>
      <c r="BP166" s="1"/>
      <c r="BQ166" s="2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29"/>
      <c r="CC166" s="37"/>
      <c r="CD166" s="1"/>
      <c r="CE166" s="2"/>
      <c r="CF166" s="1"/>
      <c r="CG166" s="1"/>
      <c r="CH166" s="1"/>
      <c r="CI166" s="1"/>
      <c r="CJ166" s="1"/>
      <c r="CK166" s="1"/>
      <c r="CL166" s="1"/>
      <c r="CM166" s="1"/>
      <c r="CN166" s="1"/>
      <c r="CO166" s="23"/>
    </row>
    <row r="167" spans="1:93" ht="15.75" customHeight="1" x14ac:dyDescent="0.25">
      <c r="A167" s="58"/>
      <c r="B167" s="121"/>
      <c r="C167" s="37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32"/>
      <c r="Q167" s="58"/>
      <c r="R167" s="121"/>
      <c r="S167" s="37"/>
      <c r="T167" s="1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3"/>
      <c r="AG167" s="58"/>
      <c r="AH167" s="121"/>
      <c r="AI167" s="37"/>
      <c r="AJ167" s="1"/>
      <c r="AK167" s="2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23"/>
      <c r="AW167" s="58"/>
      <c r="AX167" s="121"/>
      <c r="AY167" s="37"/>
      <c r="AZ167" s="1"/>
      <c r="BA167" s="2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23"/>
      <c r="BM167" s="58"/>
      <c r="BN167" s="134"/>
      <c r="BO167" s="37"/>
      <c r="BP167" s="1"/>
      <c r="BQ167" s="2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29"/>
      <c r="CC167" s="37"/>
      <c r="CD167" s="1"/>
      <c r="CE167" s="2"/>
      <c r="CF167" s="1"/>
      <c r="CG167" s="1"/>
      <c r="CH167" s="1"/>
      <c r="CI167" s="1"/>
      <c r="CJ167" s="1"/>
      <c r="CK167" s="1"/>
      <c r="CL167" s="1"/>
      <c r="CM167" s="1"/>
      <c r="CN167" s="1"/>
      <c r="CO167" s="23"/>
    </row>
    <row r="168" spans="1:93" ht="15.75" customHeight="1" x14ac:dyDescent="0.25">
      <c r="A168" s="58"/>
      <c r="B168" s="121"/>
      <c r="C168" s="37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32"/>
      <c r="Q168" s="58"/>
      <c r="R168" s="121"/>
      <c r="S168" s="37"/>
      <c r="T168" s="1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3"/>
      <c r="AG168" s="58"/>
      <c r="AH168" s="121"/>
      <c r="AI168" s="37"/>
      <c r="AJ168" s="1"/>
      <c r="AK168" s="2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23"/>
      <c r="AW168" s="58"/>
      <c r="AX168" s="121"/>
      <c r="AY168" s="37"/>
      <c r="AZ168" s="1"/>
      <c r="BA168" s="2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23"/>
      <c r="BM168" s="58"/>
      <c r="BN168" s="134"/>
      <c r="BO168" s="37"/>
      <c r="BP168" s="1"/>
      <c r="BQ168" s="2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29"/>
      <c r="CC168" s="37"/>
      <c r="CD168" s="1"/>
      <c r="CE168" s="2"/>
      <c r="CF168" s="1"/>
      <c r="CG168" s="1"/>
      <c r="CH168" s="1"/>
      <c r="CI168" s="1"/>
      <c r="CJ168" s="1"/>
      <c r="CK168" s="1"/>
      <c r="CL168" s="1"/>
      <c r="CM168" s="1"/>
      <c r="CN168" s="1"/>
      <c r="CO168" s="23"/>
    </row>
    <row r="169" spans="1:93" ht="15.75" customHeight="1" x14ac:dyDescent="0.25">
      <c r="A169" s="58"/>
      <c r="B169" s="121"/>
      <c r="C169" s="37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32"/>
      <c r="Q169" s="58"/>
      <c r="R169" s="121"/>
      <c r="S169" s="37"/>
      <c r="T169" s="1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3"/>
      <c r="AG169" s="58"/>
      <c r="AH169" s="121"/>
      <c r="AI169" s="37"/>
      <c r="AJ169" s="1"/>
      <c r="AK169" s="2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23"/>
      <c r="AW169" s="58"/>
      <c r="AX169" s="121"/>
      <c r="AY169" s="37"/>
      <c r="AZ169" s="1"/>
      <c r="BA169" s="2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23"/>
      <c r="BM169" s="58"/>
      <c r="BN169" s="134"/>
      <c r="BO169" s="37"/>
      <c r="BP169" s="1"/>
      <c r="BQ169" s="2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29"/>
      <c r="CC169" s="37"/>
      <c r="CD169" s="1"/>
      <c r="CE169" s="2"/>
      <c r="CF169" s="1"/>
      <c r="CG169" s="1"/>
      <c r="CH169" s="1"/>
      <c r="CI169" s="1"/>
      <c r="CJ169" s="1"/>
      <c r="CK169" s="1"/>
      <c r="CL169" s="1"/>
      <c r="CM169" s="1"/>
      <c r="CN169" s="1"/>
      <c r="CO169" s="23"/>
    </row>
    <row r="170" spans="1:93" ht="15.75" customHeight="1" x14ac:dyDescent="0.25">
      <c r="A170" s="58"/>
      <c r="B170" s="121"/>
      <c r="C170" s="37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32"/>
      <c r="Q170" s="58"/>
      <c r="R170" s="121"/>
      <c r="S170" s="37"/>
      <c r="T170" s="1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3"/>
      <c r="AG170" s="58"/>
      <c r="AH170" s="121"/>
      <c r="AI170" s="37"/>
      <c r="AJ170" s="1"/>
      <c r="AK170" s="2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23"/>
      <c r="AW170" s="58"/>
      <c r="AX170" s="121"/>
      <c r="AY170" s="37"/>
      <c r="AZ170" s="1"/>
      <c r="BA170" s="2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23"/>
      <c r="BM170" s="58"/>
      <c r="BN170" s="134"/>
      <c r="BO170" s="37"/>
      <c r="BP170" s="1"/>
      <c r="BQ170" s="2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29"/>
      <c r="CC170" s="37"/>
      <c r="CD170" s="1"/>
      <c r="CE170" s="2"/>
      <c r="CF170" s="1"/>
      <c r="CG170" s="1"/>
      <c r="CH170" s="1"/>
      <c r="CI170" s="1"/>
      <c r="CJ170" s="1"/>
      <c r="CK170" s="1"/>
      <c r="CL170" s="1"/>
      <c r="CM170" s="1"/>
      <c r="CN170" s="1"/>
      <c r="CO170" s="23"/>
    </row>
    <row r="171" spans="1:93" ht="15.75" customHeight="1" x14ac:dyDescent="0.25">
      <c r="A171" s="58"/>
      <c r="B171" s="121"/>
      <c r="C171" s="37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32"/>
      <c r="Q171" s="58"/>
      <c r="R171" s="121"/>
      <c r="S171" s="37"/>
      <c r="T171" s="1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3"/>
      <c r="AG171" s="58"/>
      <c r="AH171" s="121"/>
      <c r="AI171" s="37"/>
      <c r="AJ171" s="1"/>
      <c r="AK171" s="2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23"/>
      <c r="AW171" s="58"/>
      <c r="AX171" s="121"/>
      <c r="AY171" s="37"/>
      <c r="AZ171" s="1"/>
      <c r="BA171" s="2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23"/>
      <c r="BM171" s="58"/>
      <c r="BN171" s="134"/>
      <c r="BO171" s="37"/>
      <c r="BP171" s="1"/>
      <c r="BQ171" s="2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29"/>
      <c r="CC171" s="37"/>
      <c r="CD171" s="1"/>
      <c r="CE171" s="2"/>
      <c r="CF171" s="1"/>
      <c r="CG171" s="1"/>
      <c r="CH171" s="1"/>
      <c r="CI171" s="1"/>
      <c r="CJ171" s="1"/>
      <c r="CK171" s="1"/>
      <c r="CL171" s="1"/>
      <c r="CM171" s="1"/>
      <c r="CN171" s="1"/>
      <c r="CO171" s="23"/>
    </row>
    <row r="172" spans="1:93" ht="15.75" customHeight="1" x14ac:dyDescent="0.25">
      <c r="A172" s="58"/>
      <c r="B172" s="121"/>
      <c r="C172" s="37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32"/>
      <c r="Q172" s="58"/>
      <c r="R172" s="121"/>
      <c r="S172" s="37"/>
      <c r="T172" s="1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3"/>
      <c r="AG172" s="58"/>
      <c r="AH172" s="121"/>
      <c r="AI172" s="37"/>
      <c r="AJ172" s="1"/>
      <c r="AK172" s="2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23"/>
      <c r="AW172" s="58"/>
      <c r="AX172" s="121"/>
      <c r="AY172" s="37"/>
      <c r="AZ172" s="1"/>
      <c r="BA172" s="2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23"/>
      <c r="BM172" s="58"/>
      <c r="BN172" s="134"/>
      <c r="BO172" s="37"/>
      <c r="BP172" s="1"/>
      <c r="BQ172" s="2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29"/>
      <c r="CC172" s="37"/>
      <c r="CD172" s="1"/>
      <c r="CE172" s="2"/>
      <c r="CF172" s="1"/>
      <c r="CG172" s="1"/>
      <c r="CH172" s="1"/>
      <c r="CI172" s="1"/>
      <c r="CJ172" s="1"/>
      <c r="CK172" s="1"/>
      <c r="CL172" s="1"/>
      <c r="CM172" s="1"/>
      <c r="CN172" s="1"/>
      <c r="CO172" s="23"/>
    </row>
    <row r="173" spans="1:93" ht="15.75" customHeight="1" x14ac:dyDescent="0.25">
      <c r="A173" s="58"/>
      <c r="B173" s="121"/>
      <c r="C173" s="37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32"/>
      <c r="Q173" s="58"/>
      <c r="R173" s="121"/>
      <c r="S173" s="37"/>
      <c r="T173" s="1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3"/>
      <c r="AG173" s="58"/>
      <c r="AH173" s="121"/>
      <c r="AI173" s="37"/>
      <c r="AJ173" s="1"/>
      <c r="AK173" s="2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23"/>
      <c r="AW173" s="58"/>
      <c r="AX173" s="121"/>
      <c r="AY173" s="37"/>
      <c r="AZ173" s="1"/>
      <c r="BA173" s="2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23"/>
      <c r="BM173" s="58"/>
      <c r="BN173" s="134"/>
      <c r="BO173" s="37"/>
      <c r="BP173" s="1"/>
      <c r="BQ173" s="2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29"/>
      <c r="CC173" s="37"/>
      <c r="CD173" s="1"/>
      <c r="CE173" s="2"/>
      <c r="CF173" s="1"/>
      <c r="CG173" s="1"/>
      <c r="CH173" s="1"/>
      <c r="CI173" s="1"/>
      <c r="CJ173" s="1"/>
      <c r="CK173" s="1"/>
      <c r="CL173" s="1"/>
      <c r="CM173" s="1"/>
      <c r="CN173" s="1"/>
      <c r="CO173" s="23"/>
    </row>
    <row r="174" spans="1:93" ht="15.75" customHeight="1" x14ac:dyDescent="0.25">
      <c r="A174" s="58"/>
      <c r="B174" s="121"/>
      <c r="C174" s="37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32"/>
      <c r="Q174" s="58"/>
      <c r="R174" s="121"/>
      <c r="S174" s="37"/>
      <c r="T174" s="1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23"/>
      <c r="AG174" s="58"/>
      <c r="AH174" s="121"/>
      <c r="AI174" s="37"/>
      <c r="AJ174" s="1"/>
      <c r="AK174" s="2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23"/>
      <c r="AW174" s="58"/>
      <c r="AX174" s="121"/>
      <c r="AY174" s="37"/>
      <c r="AZ174" s="1"/>
      <c r="BA174" s="2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23"/>
      <c r="BM174" s="58"/>
      <c r="BN174" s="134"/>
      <c r="BO174" s="37"/>
      <c r="BP174" s="1"/>
      <c r="BQ174" s="2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29"/>
      <c r="CC174" s="37"/>
      <c r="CD174" s="1"/>
      <c r="CE174" s="2"/>
      <c r="CF174" s="1"/>
      <c r="CG174" s="1"/>
      <c r="CH174" s="1"/>
      <c r="CI174" s="1"/>
      <c r="CJ174" s="1"/>
      <c r="CK174" s="1"/>
      <c r="CL174" s="1"/>
      <c r="CM174" s="1"/>
      <c r="CN174" s="1"/>
      <c r="CO174" s="23"/>
    </row>
    <row r="175" spans="1:93" ht="15.75" customHeight="1" x14ac:dyDescent="0.25">
      <c r="A175" s="58"/>
      <c r="B175" s="121"/>
      <c r="C175" s="37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32"/>
      <c r="Q175" s="58"/>
      <c r="R175" s="121"/>
      <c r="S175" s="37"/>
      <c r="T175" s="1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23"/>
      <c r="AG175" s="58"/>
      <c r="AH175" s="121"/>
      <c r="AI175" s="37"/>
      <c r="AJ175" s="1"/>
      <c r="AK175" s="2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23"/>
      <c r="AW175" s="58"/>
      <c r="AX175" s="121"/>
      <c r="AY175" s="37"/>
      <c r="AZ175" s="1"/>
      <c r="BA175" s="2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23"/>
      <c r="BM175" s="58"/>
      <c r="BN175" s="134"/>
      <c r="BO175" s="37"/>
      <c r="BP175" s="1"/>
      <c r="BQ175" s="2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29"/>
      <c r="CC175" s="37"/>
      <c r="CD175" s="1"/>
      <c r="CE175" s="2"/>
      <c r="CF175" s="1"/>
      <c r="CG175" s="1"/>
      <c r="CH175" s="1"/>
      <c r="CI175" s="1"/>
      <c r="CJ175" s="1"/>
      <c r="CK175" s="1"/>
      <c r="CL175" s="1"/>
      <c r="CM175" s="1"/>
      <c r="CN175" s="1"/>
      <c r="CO175" s="23"/>
    </row>
    <row r="176" spans="1:93" ht="15.75" customHeight="1" x14ac:dyDescent="0.25">
      <c r="A176" s="58"/>
      <c r="B176" s="121"/>
      <c r="C176" s="37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32"/>
      <c r="Q176" s="58"/>
      <c r="R176" s="121"/>
      <c r="S176" s="37"/>
      <c r="T176" s="1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3"/>
      <c r="AG176" s="58"/>
      <c r="AH176" s="121"/>
      <c r="AI176" s="37"/>
      <c r="AJ176" s="1"/>
      <c r="AK176" s="2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23"/>
      <c r="AW176" s="58"/>
      <c r="AX176" s="121"/>
      <c r="AY176" s="37"/>
      <c r="AZ176" s="1"/>
      <c r="BA176" s="2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23"/>
      <c r="BM176" s="58"/>
      <c r="BN176" s="134"/>
      <c r="BO176" s="37"/>
      <c r="BP176" s="1"/>
      <c r="BQ176" s="2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29"/>
      <c r="CC176" s="37"/>
      <c r="CD176" s="1"/>
      <c r="CE176" s="2"/>
      <c r="CF176" s="1"/>
      <c r="CG176" s="1"/>
      <c r="CH176" s="1"/>
      <c r="CI176" s="1"/>
      <c r="CJ176" s="1"/>
      <c r="CK176" s="1"/>
      <c r="CL176" s="1"/>
      <c r="CM176" s="1"/>
      <c r="CN176" s="1"/>
      <c r="CO176" s="23"/>
    </row>
    <row r="177" spans="1:93" ht="15.75" customHeight="1" x14ac:dyDescent="0.25">
      <c r="A177" s="58"/>
      <c r="B177" s="121"/>
      <c r="C177" s="37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32"/>
      <c r="Q177" s="58"/>
      <c r="R177" s="121"/>
      <c r="S177" s="37"/>
      <c r="T177" s="1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23"/>
      <c r="AG177" s="58"/>
      <c r="AH177" s="121"/>
      <c r="AI177" s="37"/>
      <c r="AJ177" s="1"/>
      <c r="AK177" s="2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23"/>
      <c r="AW177" s="58"/>
      <c r="AX177" s="121"/>
      <c r="AY177" s="37"/>
      <c r="AZ177" s="1"/>
      <c r="BA177" s="2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23"/>
      <c r="BM177" s="58"/>
      <c r="BN177" s="134"/>
      <c r="BO177" s="37"/>
      <c r="BP177" s="1"/>
      <c r="BQ177" s="2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29"/>
      <c r="CC177" s="37"/>
      <c r="CD177" s="1"/>
      <c r="CE177" s="2"/>
      <c r="CF177" s="1"/>
      <c r="CG177" s="1"/>
      <c r="CH177" s="1"/>
      <c r="CI177" s="1"/>
      <c r="CJ177" s="1"/>
      <c r="CK177" s="1"/>
      <c r="CL177" s="1"/>
      <c r="CM177" s="1"/>
      <c r="CN177" s="1"/>
      <c r="CO177" s="23"/>
    </row>
    <row r="178" spans="1:93" ht="15.75" customHeight="1" x14ac:dyDescent="0.25">
      <c r="A178" s="58"/>
      <c r="B178" s="121"/>
      <c r="C178" s="37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32"/>
      <c r="Q178" s="58"/>
      <c r="R178" s="121"/>
      <c r="S178" s="37"/>
      <c r="T178" s="1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23"/>
      <c r="AG178" s="58"/>
      <c r="AH178" s="121"/>
      <c r="AI178" s="37"/>
      <c r="AJ178" s="1"/>
      <c r="AK178" s="2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23"/>
      <c r="AW178" s="58"/>
      <c r="AX178" s="121"/>
      <c r="AY178" s="37"/>
      <c r="AZ178" s="1"/>
      <c r="BA178" s="2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23"/>
      <c r="BM178" s="58"/>
      <c r="BN178" s="134"/>
      <c r="BO178" s="37"/>
      <c r="BP178" s="1"/>
      <c r="BQ178" s="2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29"/>
      <c r="CC178" s="37"/>
      <c r="CD178" s="1"/>
      <c r="CE178" s="2"/>
      <c r="CF178" s="1"/>
      <c r="CG178" s="1"/>
      <c r="CH178" s="1"/>
      <c r="CI178" s="1"/>
      <c r="CJ178" s="1"/>
      <c r="CK178" s="1"/>
      <c r="CL178" s="1"/>
      <c r="CM178" s="1"/>
      <c r="CN178" s="1"/>
      <c r="CO178" s="23"/>
    </row>
    <row r="179" spans="1:93" ht="15.75" customHeight="1" x14ac:dyDescent="0.25">
      <c r="A179" s="58"/>
      <c r="B179" s="121"/>
      <c r="C179" s="37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32"/>
      <c r="Q179" s="58"/>
      <c r="R179" s="121"/>
      <c r="S179" s="37"/>
      <c r="T179" s="1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23"/>
      <c r="AG179" s="58"/>
      <c r="AH179" s="121"/>
      <c r="AI179" s="37"/>
      <c r="AJ179" s="1"/>
      <c r="AK179" s="2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23"/>
      <c r="AW179" s="58"/>
      <c r="AX179" s="121"/>
      <c r="AY179" s="37"/>
      <c r="AZ179" s="1"/>
      <c r="BA179" s="2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23"/>
      <c r="BM179" s="58"/>
      <c r="BN179" s="134"/>
      <c r="BO179" s="37"/>
      <c r="BP179" s="1"/>
      <c r="BQ179" s="2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29"/>
      <c r="CC179" s="37"/>
      <c r="CD179" s="1"/>
      <c r="CE179" s="2"/>
      <c r="CF179" s="1"/>
      <c r="CG179" s="1"/>
      <c r="CH179" s="1"/>
      <c r="CI179" s="1"/>
      <c r="CJ179" s="1"/>
      <c r="CK179" s="1"/>
      <c r="CL179" s="1"/>
      <c r="CM179" s="1"/>
      <c r="CN179" s="1"/>
      <c r="CO179" s="23"/>
    </row>
    <row r="180" spans="1:93" ht="15.75" customHeight="1" x14ac:dyDescent="0.25">
      <c r="A180" s="58"/>
      <c r="B180" s="121"/>
      <c r="C180" s="37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32"/>
      <c r="Q180" s="58"/>
      <c r="R180" s="121"/>
      <c r="S180" s="37"/>
      <c r="T180" s="1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23"/>
      <c r="AG180" s="58"/>
      <c r="AH180" s="121"/>
      <c r="AI180" s="37"/>
      <c r="AJ180" s="1"/>
      <c r="AK180" s="2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23"/>
      <c r="AW180" s="58"/>
      <c r="AX180" s="121"/>
      <c r="AY180" s="37"/>
      <c r="AZ180" s="1"/>
      <c r="BA180" s="2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23"/>
      <c r="BM180" s="58"/>
      <c r="BN180" s="134"/>
      <c r="BO180" s="37"/>
      <c r="BP180" s="1"/>
      <c r="BQ180" s="2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29"/>
      <c r="CC180" s="37"/>
      <c r="CD180" s="1"/>
      <c r="CE180" s="2"/>
      <c r="CF180" s="1"/>
      <c r="CG180" s="1"/>
      <c r="CH180" s="1"/>
      <c r="CI180" s="1"/>
      <c r="CJ180" s="1"/>
      <c r="CK180" s="1"/>
      <c r="CL180" s="1"/>
      <c r="CM180" s="1"/>
      <c r="CN180" s="1"/>
      <c r="CO180" s="23"/>
    </row>
    <row r="181" spans="1:93" ht="15.75" customHeight="1" x14ac:dyDescent="0.25">
      <c r="A181" s="58"/>
      <c r="B181" s="121"/>
      <c r="C181" s="37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32"/>
      <c r="Q181" s="58"/>
      <c r="R181" s="121"/>
      <c r="S181" s="37"/>
      <c r="T181" s="1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23"/>
      <c r="AG181" s="58"/>
      <c r="AH181" s="121"/>
      <c r="AI181" s="37"/>
      <c r="AJ181" s="1"/>
      <c r="AK181" s="2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23"/>
      <c r="AW181" s="58"/>
      <c r="AX181" s="121"/>
      <c r="AY181" s="37"/>
      <c r="AZ181" s="1"/>
      <c r="BA181" s="2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23"/>
      <c r="BM181" s="58"/>
      <c r="BN181" s="134"/>
      <c r="BO181" s="37"/>
      <c r="BP181" s="1"/>
      <c r="BQ181" s="2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29"/>
      <c r="CC181" s="37"/>
      <c r="CD181" s="1"/>
      <c r="CE181" s="2"/>
      <c r="CF181" s="1"/>
      <c r="CG181" s="1"/>
      <c r="CH181" s="1"/>
      <c r="CI181" s="1"/>
      <c r="CJ181" s="1"/>
      <c r="CK181" s="1"/>
      <c r="CL181" s="1"/>
      <c r="CM181" s="1"/>
      <c r="CN181" s="1"/>
      <c r="CO181" s="23"/>
    </row>
    <row r="182" spans="1:93" ht="15.75" customHeight="1" x14ac:dyDescent="0.25">
      <c r="A182" s="58"/>
      <c r="B182" s="121"/>
      <c r="C182" s="37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32"/>
      <c r="Q182" s="58"/>
      <c r="R182" s="121"/>
      <c r="S182" s="37"/>
      <c r="T182" s="1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3"/>
      <c r="AG182" s="58"/>
      <c r="AH182" s="121"/>
      <c r="AI182" s="37"/>
      <c r="AJ182" s="1"/>
      <c r="AK182" s="2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23"/>
      <c r="AW182" s="58"/>
      <c r="AX182" s="121"/>
      <c r="AY182" s="37"/>
      <c r="AZ182" s="1"/>
      <c r="BA182" s="2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23"/>
      <c r="BM182" s="58"/>
      <c r="BN182" s="134"/>
      <c r="BO182" s="37"/>
      <c r="BP182" s="1"/>
      <c r="BQ182" s="2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29"/>
      <c r="CC182" s="37"/>
      <c r="CD182" s="1"/>
      <c r="CE182" s="2"/>
      <c r="CF182" s="1"/>
      <c r="CG182" s="1"/>
      <c r="CH182" s="1"/>
      <c r="CI182" s="1"/>
      <c r="CJ182" s="1"/>
      <c r="CK182" s="1"/>
      <c r="CL182" s="1"/>
      <c r="CM182" s="1"/>
      <c r="CN182" s="1"/>
      <c r="CO182" s="23"/>
    </row>
    <row r="183" spans="1:93" ht="15.75" customHeight="1" x14ac:dyDescent="0.25">
      <c r="A183" s="58"/>
      <c r="B183" s="121"/>
      <c r="C183" s="37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32"/>
      <c r="Q183" s="58"/>
      <c r="R183" s="121"/>
      <c r="S183" s="37"/>
      <c r="T183" s="1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23"/>
      <c r="AG183" s="58"/>
      <c r="AH183" s="121"/>
      <c r="AI183" s="37"/>
      <c r="AJ183" s="1"/>
      <c r="AK183" s="2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23"/>
      <c r="AW183" s="58"/>
      <c r="AX183" s="121"/>
      <c r="AY183" s="37"/>
      <c r="AZ183" s="1"/>
      <c r="BA183" s="2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23"/>
      <c r="BM183" s="58"/>
      <c r="BN183" s="134"/>
      <c r="BO183" s="37"/>
      <c r="BP183" s="1"/>
      <c r="BQ183" s="2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29"/>
      <c r="CC183" s="37"/>
      <c r="CD183" s="1"/>
      <c r="CE183" s="2"/>
      <c r="CF183" s="1"/>
      <c r="CG183" s="1"/>
      <c r="CH183" s="1"/>
      <c r="CI183" s="1"/>
      <c r="CJ183" s="1"/>
      <c r="CK183" s="1"/>
      <c r="CL183" s="1"/>
      <c r="CM183" s="1"/>
      <c r="CN183" s="1"/>
      <c r="CO183" s="23"/>
    </row>
    <row r="184" spans="1:93" ht="15.75" customHeight="1" x14ac:dyDescent="0.25">
      <c r="A184" s="58"/>
      <c r="B184" s="121"/>
      <c r="C184" s="37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32"/>
      <c r="Q184" s="58"/>
      <c r="R184" s="121"/>
      <c r="S184" s="37"/>
      <c r="T184" s="1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23"/>
      <c r="AG184" s="58"/>
      <c r="AH184" s="121"/>
      <c r="AI184" s="37"/>
      <c r="AJ184" s="1"/>
      <c r="AK184" s="2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23"/>
      <c r="AW184" s="58"/>
      <c r="AX184" s="121"/>
      <c r="AY184" s="37"/>
      <c r="AZ184" s="1"/>
      <c r="BA184" s="2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23"/>
      <c r="BM184" s="58"/>
      <c r="BN184" s="134"/>
      <c r="BO184" s="37"/>
      <c r="BP184" s="1"/>
      <c r="BQ184" s="2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29"/>
      <c r="CC184" s="37"/>
      <c r="CD184" s="1"/>
      <c r="CE184" s="2"/>
      <c r="CF184" s="1"/>
      <c r="CG184" s="1"/>
      <c r="CH184" s="1"/>
      <c r="CI184" s="1"/>
      <c r="CJ184" s="1"/>
      <c r="CK184" s="1"/>
      <c r="CL184" s="1"/>
      <c r="CM184" s="1"/>
      <c r="CN184" s="1"/>
      <c r="CO184" s="23"/>
    </row>
    <row r="185" spans="1:93" ht="15.75" customHeight="1" x14ac:dyDescent="0.25">
      <c r="A185" s="58"/>
      <c r="B185" s="121"/>
      <c r="C185" s="37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32"/>
      <c r="Q185" s="58"/>
      <c r="R185" s="121"/>
      <c r="S185" s="37"/>
      <c r="T185" s="1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23"/>
      <c r="AG185" s="58"/>
      <c r="AH185" s="121"/>
      <c r="AI185" s="37"/>
      <c r="AJ185" s="1"/>
      <c r="AK185" s="2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23"/>
      <c r="AW185" s="58"/>
      <c r="AX185" s="121"/>
      <c r="AY185" s="37"/>
      <c r="AZ185" s="1"/>
      <c r="BA185" s="2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23"/>
      <c r="BM185" s="58"/>
      <c r="BN185" s="134"/>
      <c r="BO185" s="37"/>
      <c r="BP185" s="1"/>
      <c r="BQ185" s="2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29"/>
      <c r="CC185" s="37"/>
      <c r="CD185" s="1"/>
      <c r="CE185" s="2"/>
      <c r="CF185" s="1"/>
      <c r="CG185" s="1"/>
      <c r="CH185" s="1"/>
      <c r="CI185" s="1"/>
      <c r="CJ185" s="1"/>
      <c r="CK185" s="1"/>
      <c r="CL185" s="1"/>
      <c r="CM185" s="1"/>
      <c r="CN185" s="1"/>
      <c r="CO185" s="23"/>
    </row>
    <row r="186" spans="1:93" ht="15.75" customHeight="1" x14ac:dyDescent="0.25">
      <c r="A186" s="58"/>
      <c r="B186" s="121"/>
      <c r="C186" s="37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32"/>
      <c r="Q186" s="58"/>
      <c r="R186" s="121"/>
      <c r="S186" s="37"/>
      <c r="T186" s="1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23"/>
      <c r="AG186" s="58"/>
      <c r="AH186" s="121"/>
      <c r="AI186" s="37"/>
      <c r="AJ186" s="1"/>
      <c r="AK186" s="2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23"/>
      <c r="AW186" s="58"/>
      <c r="AX186" s="121"/>
      <c r="AY186" s="37"/>
      <c r="AZ186" s="1"/>
      <c r="BA186" s="2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23"/>
      <c r="BM186" s="58"/>
      <c r="BN186" s="134"/>
      <c r="BO186" s="37"/>
      <c r="BP186" s="1"/>
      <c r="BQ186" s="2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29"/>
      <c r="CC186" s="37"/>
      <c r="CD186" s="1"/>
      <c r="CE186" s="2"/>
      <c r="CF186" s="1"/>
      <c r="CG186" s="1"/>
      <c r="CH186" s="1"/>
      <c r="CI186" s="1"/>
      <c r="CJ186" s="1"/>
      <c r="CK186" s="1"/>
      <c r="CL186" s="1"/>
      <c r="CM186" s="1"/>
      <c r="CN186" s="1"/>
      <c r="CO186" s="23"/>
    </row>
    <row r="187" spans="1:93" ht="15.75" customHeight="1" x14ac:dyDescent="0.25">
      <c r="A187" s="58"/>
      <c r="B187" s="121"/>
      <c r="C187" s="37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32"/>
      <c r="Q187" s="58"/>
      <c r="R187" s="121"/>
      <c r="S187" s="37"/>
      <c r="T187" s="1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23"/>
      <c r="AG187" s="58"/>
      <c r="AH187" s="121"/>
      <c r="AI187" s="37"/>
      <c r="AJ187" s="1"/>
      <c r="AK187" s="2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23"/>
      <c r="AW187" s="58"/>
      <c r="AX187" s="121"/>
      <c r="AY187" s="37"/>
      <c r="AZ187" s="1"/>
      <c r="BA187" s="2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23"/>
      <c r="BM187" s="58"/>
      <c r="BN187" s="134"/>
      <c r="BO187" s="37"/>
      <c r="BP187" s="1"/>
      <c r="BQ187" s="2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29"/>
      <c r="CC187" s="37"/>
      <c r="CD187" s="1"/>
      <c r="CE187" s="2"/>
      <c r="CF187" s="1"/>
      <c r="CG187" s="1"/>
      <c r="CH187" s="1"/>
      <c r="CI187" s="1"/>
      <c r="CJ187" s="1"/>
      <c r="CK187" s="1"/>
      <c r="CL187" s="1"/>
      <c r="CM187" s="1"/>
      <c r="CN187" s="1"/>
      <c r="CO187" s="23"/>
    </row>
    <row r="188" spans="1:93" ht="15.75" customHeight="1" x14ac:dyDescent="0.25">
      <c r="A188" s="58"/>
      <c r="B188" s="121"/>
      <c r="C188" s="37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32"/>
      <c r="Q188" s="58"/>
      <c r="R188" s="121"/>
      <c r="S188" s="37"/>
      <c r="T188" s="1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23"/>
      <c r="AG188" s="58"/>
      <c r="AH188" s="121"/>
      <c r="AI188" s="37"/>
      <c r="AJ188" s="1"/>
      <c r="AK188" s="2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23"/>
      <c r="AW188" s="58"/>
      <c r="AX188" s="121"/>
      <c r="AY188" s="37"/>
      <c r="AZ188" s="1"/>
      <c r="BA188" s="2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23"/>
      <c r="BM188" s="58"/>
      <c r="BN188" s="134"/>
      <c r="BO188" s="37"/>
      <c r="BP188" s="1"/>
      <c r="BQ188" s="2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29"/>
      <c r="CC188" s="37"/>
      <c r="CD188" s="1"/>
      <c r="CE188" s="2"/>
      <c r="CF188" s="1"/>
      <c r="CG188" s="1"/>
      <c r="CH188" s="1"/>
      <c r="CI188" s="1"/>
      <c r="CJ188" s="1"/>
      <c r="CK188" s="1"/>
      <c r="CL188" s="1"/>
      <c r="CM188" s="1"/>
      <c r="CN188" s="1"/>
      <c r="CO188" s="23"/>
    </row>
    <row r="189" spans="1:93" ht="15.75" customHeight="1" x14ac:dyDescent="0.25">
      <c r="A189" s="58"/>
      <c r="B189" s="121"/>
      <c r="C189" s="37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32"/>
      <c r="Q189" s="58"/>
      <c r="R189" s="121"/>
      <c r="S189" s="37"/>
      <c r="T189" s="1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23"/>
      <c r="AG189" s="58"/>
      <c r="AH189" s="121"/>
      <c r="AI189" s="37"/>
      <c r="AJ189" s="1"/>
      <c r="AK189" s="2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23"/>
      <c r="AW189" s="58"/>
      <c r="AX189" s="121"/>
      <c r="AY189" s="37"/>
      <c r="AZ189" s="1"/>
      <c r="BA189" s="2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23"/>
      <c r="BM189" s="58"/>
      <c r="BN189" s="134"/>
      <c r="BO189" s="37"/>
      <c r="BP189" s="1"/>
      <c r="BQ189" s="2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29"/>
      <c r="CC189" s="37"/>
      <c r="CD189" s="1"/>
      <c r="CE189" s="2"/>
      <c r="CF189" s="1"/>
      <c r="CG189" s="1"/>
      <c r="CH189" s="1"/>
      <c r="CI189" s="1"/>
      <c r="CJ189" s="1"/>
      <c r="CK189" s="1"/>
      <c r="CL189" s="1"/>
      <c r="CM189" s="1"/>
      <c r="CN189" s="1"/>
      <c r="CO189" s="23"/>
    </row>
    <row r="190" spans="1:93" ht="15.75" customHeight="1" x14ac:dyDescent="0.25">
      <c r="A190" s="58"/>
      <c r="B190" s="121"/>
      <c r="C190" s="37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32"/>
      <c r="Q190" s="58"/>
      <c r="R190" s="121"/>
      <c r="S190" s="37"/>
      <c r="T190" s="1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23"/>
      <c r="AG190" s="58"/>
      <c r="AH190" s="121"/>
      <c r="AI190" s="37"/>
      <c r="AJ190" s="1"/>
      <c r="AK190" s="2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23"/>
      <c r="AW190" s="58"/>
      <c r="AX190" s="121"/>
      <c r="AY190" s="37"/>
      <c r="AZ190" s="1"/>
      <c r="BA190" s="2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23"/>
      <c r="BM190" s="58"/>
      <c r="BN190" s="134"/>
      <c r="BO190" s="37"/>
      <c r="BP190" s="1"/>
      <c r="BQ190" s="2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29"/>
      <c r="CC190" s="37"/>
      <c r="CD190" s="1"/>
      <c r="CE190" s="2"/>
      <c r="CF190" s="1"/>
      <c r="CG190" s="1"/>
      <c r="CH190" s="1"/>
      <c r="CI190" s="1"/>
      <c r="CJ190" s="1"/>
      <c r="CK190" s="1"/>
      <c r="CL190" s="1"/>
      <c r="CM190" s="1"/>
      <c r="CN190" s="1"/>
      <c r="CO190" s="23"/>
    </row>
    <row r="191" spans="1:93" ht="15.75" customHeight="1" x14ac:dyDescent="0.25">
      <c r="A191" s="58"/>
      <c r="B191" s="121"/>
      <c r="C191" s="37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32"/>
      <c r="Q191" s="58"/>
      <c r="R191" s="121"/>
      <c r="S191" s="37"/>
      <c r="T191" s="1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23"/>
      <c r="AG191" s="58"/>
      <c r="AH191" s="121"/>
      <c r="AI191" s="37"/>
      <c r="AJ191" s="1"/>
      <c r="AK191" s="2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23"/>
      <c r="AW191" s="58"/>
      <c r="AX191" s="121"/>
      <c r="AY191" s="37"/>
      <c r="AZ191" s="1"/>
      <c r="BA191" s="2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23"/>
      <c r="BM191" s="58"/>
      <c r="BN191" s="134"/>
      <c r="BO191" s="37"/>
      <c r="BP191" s="1"/>
      <c r="BQ191" s="2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29"/>
      <c r="CC191" s="37"/>
      <c r="CD191" s="1"/>
      <c r="CE191" s="2"/>
      <c r="CF191" s="1"/>
      <c r="CG191" s="1"/>
      <c r="CH191" s="1"/>
      <c r="CI191" s="1"/>
      <c r="CJ191" s="1"/>
      <c r="CK191" s="1"/>
      <c r="CL191" s="1"/>
      <c r="CM191" s="1"/>
      <c r="CN191" s="1"/>
      <c r="CO191" s="23"/>
    </row>
    <row r="192" spans="1:93" ht="15.75" customHeight="1" x14ac:dyDescent="0.25">
      <c r="A192" s="58"/>
      <c r="B192" s="121"/>
      <c r="C192" s="37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32"/>
      <c r="Q192" s="58"/>
      <c r="R192" s="121"/>
      <c r="S192" s="37"/>
      <c r="T192" s="1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23"/>
      <c r="AG192" s="58"/>
      <c r="AH192" s="121"/>
      <c r="AI192" s="37"/>
      <c r="AJ192" s="1"/>
      <c r="AK192" s="2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23"/>
      <c r="AW192" s="58"/>
      <c r="AX192" s="121"/>
      <c r="AY192" s="37"/>
      <c r="AZ192" s="1"/>
      <c r="BA192" s="2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23"/>
      <c r="BM192" s="58"/>
      <c r="BN192" s="134"/>
      <c r="BO192" s="37"/>
      <c r="BP192" s="1"/>
      <c r="BQ192" s="2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29"/>
      <c r="CC192" s="37"/>
      <c r="CD192" s="1"/>
      <c r="CE192" s="2"/>
      <c r="CF192" s="1"/>
      <c r="CG192" s="1"/>
      <c r="CH192" s="1"/>
      <c r="CI192" s="1"/>
      <c r="CJ192" s="1"/>
      <c r="CK192" s="1"/>
      <c r="CL192" s="1"/>
      <c r="CM192" s="1"/>
      <c r="CN192" s="1"/>
      <c r="CO192" s="23"/>
    </row>
    <row r="193" spans="1:93" ht="15.75" customHeight="1" x14ac:dyDescent="0.25">
      <c r="A193" s="58"/>
      <c r="B193" s="121"/>
      <c r="C193" s="37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32"/>
      <c r="Q193" s="58"/>
      <c r="R193" s="121"/>
      <c r="S193" s="37"/>
      <c r="T193" s="1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23"/>
      <c r="AG193" s="58"/>
      <c r="AH193" s="121"/>
      <c r="AI193" s="37"/>
      <c r="AJ193" s="1"/>
      <c r="AK193" s="2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23"/>
      <c r="AW193" s="58"/>
      <c r="AX193" s="121"/>
      <c r="AY193" s="37"/>
      <c r="AZ193" s="1"/>
      <c r="BA193" s="2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23"/>
      <c r="BM193" s="58"/>
      <c r="BN193" s="134"/>
      <c r="BO193" s="37"/>
      <c r="BP193" s="1"/>
      <c r="BQ193" s="2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29"/>
      <c r="CC193" s="37"/>
      <c r="CD193" s="1"/>
      <c r="CE193" s="2"/>
      <c r="CF193" s="1"/>
      <c r="CG193" s="1"/>
      <c r="CH193" s="1"/>
      <c r="CI193" s="1"/>
      <c r="CJ193" s="1"/>
      <c r="CK193" s="1"/>
      <c r="CL193" s="1"/>
      <c r="CM193" s="1"/>
      <c r="CN193" s="1"/>
      <c r="CO193" s="23"/>
    </row>
    <row r="194" spans="1:93" ht="15.75" customHeight="1" x14ac:dyDescent="0.25">
      <c r="A194" s="58"/>
      <c r="B194" s="121"/>
      <c r="C194" s="37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32"/>
      <c r="Q194" s="58"/>
      <c r="R194" s="121"/>
      <c r="S194" s="37"/>
      <c r="T194" s="1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23"/>
      <c r="AG194" s="58"/>
      <c r="AH194" s="121"/>
      <c r="AI194" s="37"/>
      <c r="AJ194" s="1"/>
      <c r="AK194" s="2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23"/>
      <c r="AW194" s="58"/>
      <c r="AX194" s="121"/>
      <c r="AY194" s="37"/>
      <c r="AZ194" s="1"/>
      <c r="BA194" s="2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23"/>
      <c r="BM194" s="58"/>
      <c r="BN194" s="134"/>
      <c r="BO194" s="37"/>
      <c r="BP194" s="1"/>
      <c r="BQ194" s="2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29"/>
      <c r="CC194" s="37"/>
      <c r="CD194" s="1"/>
      <c r="CE194" s="2"/>
      <c r="CF194" s="1"/>
      <c r="CG194" s="1"/>
      <c r="CH194" s="1"/>
      <c r="CI194" s="1"/>
      <c r="CJ194" s="1"/>
      <c r="CK194" s="1"/>
      <c r="CL194" s="1"/>
      <c r="CM194" s="1"/>
      <c r="CN194" s="1"/>
      <c r="CO194" s="23"/>
    </row>
    <row r="195" spans="1:93" ht="15.75" customHeight="1" x14ac:dyDescent="0.25">
      <c r="A195" s="58"/>
      <c r="B195" s="121"/>
      <c r="C195" s="37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32"/>
      <c r="Q195" s="58"/>
      <c r="R195" s="121"/>
      <c r="S195" s="37"/>
      <c r="T195" s="1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23"/>
      <c r="AG195" s="58"/>
      <c r="AH195" s="121"/>
      <c r="AI195" s="37"/>
      <c r="AJ195" s="1"/>
      <c r="AK195" s="2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23"/>
      <c r="AW195" s="58"/>
      <c r="AX195" s="121"/>
      <c r="AY195" s="37"/>
      <c r="AZ195" s="1"/>
      <c r="BA195" s="2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23"/>
      <c r="BM195" s="58"/>
      <c r="BN195" s="134"/>
      <c r="BO195" s="37"/>
      <c r="BP195" s="1"/>
      <c r="BQ195" s="2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29"/>
      <c r="CC195" s="37"/>
      <c r="CD195" s="1"/>
      <c r="CE195" s="2"/>
      <c r="CF195" s="1"/>
      <c r="CG195" s="1"/>
      <c r="CH195" s="1"/>
      <c r="CI195" s="1"/>
      <c r="CJ195" s="1"/>
      <c r="CK195" s="1"/>
      <c r="CL195" s="1"/>
      <c r="CM195" s="1"/>
      <c r="CN195" s="1"/>
      <c r="CO195" s="23"/>
    </row>
    <row r="196" spans="1:93" ht="15.75" customHeight="1" x14ac:dyDescent="0.25">
      <c r="A196" s="58"/>
      <c r="B196" s="121"/>
      <c r="C196" s="37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32"/>
      <c r="Q196" s="58"/>
      <c r="R196" s="121"/>
      <c r="S196" s="37"/>
      <c r="T196" s="1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23"/>
      <c r="AG196" s="58"/>
      <c r="AH196" s="121"/>
      <c r="AI196" s="37"/>
      <c r="AJ196" s="1"/>
      <c r="AK196" s="2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23"/>
      <c r="AW196" s="58"/>
      <c r="AX196" s="121"/>
      <c r="AY196" s="37"/>
      <c r="AZ196" s="1"/>
      <c r="BA196" s="2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23"/>
      <c r="BM196" s="58"/>
      <c r="BN196" s="134"/>
      <c r="BO196" s="37"/>
      <c r="BP196" s="1"/>
      <c r="BQ196" s="2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29"/>
      <c r="CC196" s="37"/>
      <c r="CD196" s="1"/>
      <c r="CE196" s="2"/>
      <c r="CF196" s="1"/>
      <c r="CG196" s="1"/>
      <c r="CH196" s="1"/>
      <c r="CI196" s="1"/>
      <c r="CJ196" s="1"/>
      <c r="CK196" s="1"/>
      <c r="CL196" s="1"/>
      <c r="CM196" s="1"/>
      <c r="CN196" s="1"/>
      <c r="CO196" s="23"/>
    </row>
    <row r="197" spans="1:93" ht="15.75" customHeight="1" x14ac:dyDescent="0.25">
      <c r="A197" s="58"/>
      <c r="B197" s="121"/>
      <c r="C197" s="37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32"/>
      <c r="Q197" s="58"/>
      <c r="R197" s="121"/>
      <c r="S197" s="37"/>
      <c r="T197" s="1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23"/>
      <c r="AG197" s="58"/>
      <c r="AH197" s="121"/>
      <c r="AI197" s="37"/>
      <c r="AJ197" s="1"/>
      <c r="AK197" s="2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23"/>
      <c r="AW197" s="58"/>
      <c r="AX197" s="121"/>
      <c r="AY197" s="37"/>
      <c r="AZ197" s="1"/>
      <c r="BA197" s="2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23"/>
      <c r="BM197" s="58"/>
      <c r="BN197" s="134"/>
      <c r="BO197" s="37"/>
      <c r="BP197" s="1"/>
      <c r="BQ197" s="2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29"/>
      <c r="CC197" s="37"/>
      <c r="CD197" s="1"/>
      <c r="CE197" s="2"/>
      <c r="CF197" s="1"/>
      <c r="CG197" s="1"/>
      <c r="CH197" s="1"/>
      <c r="CI197" s="1"/>
      <c r="CJ197" s="1"/>
      <c r="CK197" s="1"/>
      <c r="CL197" s="1"/>
      <c r="CM197" s="1"/>
      <c r="CN197" s="1"/>
      <c r="CO197" s="23"/>
    </row>
    <row r="198" spans="1:93" ht="15.75" customHeight="1" x14ac:dyDescent="0.25">
      <c r="A198" s="58"/>
      <c r="B198" s="121"/>
      <c r="C198" s="37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32"/>
      <c r="Q198" s="58"/>
      <c r="R198" s="121"/>
      <c r="S198" s="37"/>
      <c r="T198" s="1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23"/>
      <c r="AG198" s="58"/>
      <c r="AH198" s="121"/>
      <c r="AI198" s="37"/>
      <c r="AJ198" s="1"/>
      <c r="AK198" s="2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23"/>
      <c r="AW198" s="58"/>
      <c r="AX198" s="121"/>
      <c r="AY198" s="37"/>
      <c r="AZ198" s="1"/>
      <c r="BA198" s="2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23"/>
      <c r="BM198" s="58"/>
      <c r="BN198" s="134"/>
      <c r="BO198" s="37"/>
      <c r="BP198" s="1"/>
      <c r="BQ198" s="2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29"/>
      <c r="CC198" s="37"/>
      <c r="CD198" s="1"/>
      <c r="CE198" s="2"/>
      <c r="CF198" s="1"/>
      <c r="CG198" s="1"/>
      <c r="CH198" s="1"/>
      <c r="CI198" s="1"/>
      <c r="CJ198" s="1"/>
      <c r="CK198" s="1"/>
      <c r="CL198" s="1"/>
      <c r="CM198" s="1"/>
      <c r="CN198" s="1"/>
      <c r="CO198" s="23"/>
    </row>
    <row r="199" spans="1:93" ht="15.75" customHeight="1" x14ac:dyDescent="0.25">
      <c r="A199" s="58"/>
      <c r="B199" s="121"/>
      <c r="C199" s="37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32"/>
      <c r="Q199" s="58"/>
      <c r="R199" s="121"/>
      <c r="S199" s="37"/>
      <c r="T199" s="1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23"/>
      <c r="AG199" s="58"/>
      <c r="AH199" s="121"/>
      <c r="AI199" s="37"/>
      <c r="AJ199" s="1"/>
      <c r="AK199" s="2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23"/>
      <c r="AW199" s="58"/>
      <c r="AX199" s="121"/>
      <c r="AY199" s="37"/>
      <c r="AZ199" s="1"/>
      <c r="BA199" s="2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23"/>
      <c r="BM199" s="58"/>
      <c r="BN199" s="134"/>
      <c r="BO199" s="37"/>
      <c r="BP199" s="1"/>
      <c r="BQ199" s="2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29"/>
      <c r="CC199" s="37"/>
      <c r="CD199" s="1"/>
      <c r="CE199" s="2"/>
      <c r="CF199" s="1"/>
      <c r="CG199" s="1"/>
      <c r="CH199" s="1"/>
      <c r="CI199" s="1"/>
      <c r="CJ199" s="1"/>
      <c r="CK199" s="1"/>
      <c r="CL199" s="1"/>
      <c r="CM199" s="1"/>
      <c r="CN199" s="1"/>
      <c r="CO199" s="23"/>
    </row>
    <row r="200" spans="1:93" ht="15.75" customHeight="1" x14ac:dyDescent="0.25">
      <c r="A200" s="58"/>
      <c r="B200" s="121"/>
      <c r="C200" s="37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32"/>
      <c r="Q200" s="58"/>
      <c r="R200" s="121"/>
      <c r="S200" s="37"/>
      <c r="T200" s="1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23"/>
      <c r="AG200" s="58"/>
      <c r="AH200" s="121"/>
      <c r="AI200" s="37"/>
      <c r="AJ200" s="1"/>
      <c r="AK200" s="2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23"/>
      <c r="AW200" s="58"/>
      <c r="AX200" s="121"/>
      <c r="AY200" s="37"/>
      <c r="AZ200" s="1"/>
      <c r="BA200" s="2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23"/>
      <c r="BM200" s="58"/>
      <c r="BN200" s="134"/>
      <c r="BO200" s="37"/>
      <c r="BP200" s="1"/>
      <c r="BQ200" s="2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29"/>
      <c r="CC200" s="37"/>
      <c r="CD200" s="1"/>
      <c r="CE200" s="2"/>
      <c r="CF200" s="1"/>
      <c r="CG200" s="1"/>
      <c r="CH200" s="1"/>
      <c r="CI200" s="1"/>
      <c r="CJ200" s="1"/>
      <c r="CK200" s="1"/>
      <c r="CL200" s="1"/>
      <c r="CM200" s="1"/>
      <c r="CN200" s="1"/>
      <c r="CO200" s="23"/>
    </row>
    <row r="201" spans="1:93" ht="15.75" customHeight="1" x14ac:dyDescent="0.25">
      <c r="A201" s="58"/>
      <c r="B201" s="121"/>
      <c r="C201" s="37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32"/>
      <c r="Q201" s="58"/>
      <c r="R201" s="121"/>
      <c r="S201" s="37"/>
      <c r="T201" s="1"/>
      <c r="U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23"/>
      <c r="AG201" s="58"/>
      <c r="AH201" s="121"/>
      <c r="AI201" s="37"/>
      <c r="AJ201" s="1"/>
      <c r="AK201" s="2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23"/>
      <c r="AW201" s="58"/>
      <c r="AX201" s="121"/>
      <c r="AY201" s="37"/>
      <c r="AZ201" s="1"/>
      <c r="BA201" s="2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23"/>
      <c r="BM201" s="58"/>
      <c r="BN201" s="134"/>
      <c r="BO201" s="37"/>
      <c r="BP201" s="1"/>
      <c r="BQ201" s="2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29"/>
      <c r="CC201" s="37"/>
      <c r="CD201" s="1"/>
      <c r="CE201" s="2"/>
      <c r="CF201" s="1"/>
      <c r="CG201" s="1"/>
      <c r="CH201" s="1"/>
      <c r="CI201" s="1"/>
      <c r="CJ201" s="1"/>
      <c r="CK201" s="1"/>
      <c r="CL201" s="1"/>
      <c r="CM201" s="1"/>
      <c r="CN201" s="1"/>
      <c r="CO201" s="23"/>
    </row>
    <row r="202" spans="1:93" ht="15.75" customHeight="1" x14ac:dyDescent="0.25">
      <c r="A202" s="58"/>
      <c r="B202" s="121"/>
      <c r="C202" s="37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32"/>
      <c r="Q202" s="58"/>
      <c r="R202" s="121"/>
      <c r="S202" s="37"/>
      <c r="T202" s="1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23"/>
      <c r="AG202" s="58"/>
      <c r="AH202" s="121"/>
      <c r="AI202" s="37"/>
      <c r="AJ202" s="1"/>
      <c r="AK202" s="2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23"/>
      <c r="AW202" s="58"/>
      <c r="AX202" s="121"/>
      <c r="AY202" s="37"/>
      <c r="AZ202" s="1"/>
      <c r="BA202" s="2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23"/>
      <c r="BM202" s="58"/>
      <c r="BN202" s="134"/>
      <c r="BO202" s="37"/>
      <c r="BP202" s="1"/>
      <c r="BQ202" s="2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29"/>
      <c r="CC202" s="37"/>
      <c r="CD202" s="1"/>
      <c r="CE202" s="2"/>
      <c r="CF202" s="1"/>
      <c r="CG202" s="1"/>
      <c r="CH202" s="1"/>
      <c r="CI202" s="1"/>
      <c r="CJ202" s="1"/>
      <c r="CK202" s="1"/>
      <c r="CL202" s="1"/>
      <c r="CM202" s="1"/>
      <c r="CN202" s="1"/>
      <c r="CO202" s="23"/>
    </row>
    <row r="203" spans="1:93" ht="15.75" customHeight="1" x14ac:dyDescent="0.25">
      <c r="A203" s="58"/>
      <c r="B203" s="121"/>
      <c r="C203" s="37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32"/>
      <c r="Q203" s="58"/>
      <c r="R203" s="121"/>
      <c r="S203" s="37"/>
      <c r="T203" s="1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23"/>
      <c r="AG203" s="58"/>
      <c r="AH203" s="121"/>
      <c r="AI203" s="37"/>
      <c r="AJ203" s="1"/>
      <c r="AK203" s="2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23"/>
      <c r="AW203" s="58"/>
      <c r="AX203" s="121"/>
      <c r="AY203" s="37"/>
      <c r="AZ203" s="1"/>
      <c r="BA203" s="2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23"/>
      <c r="BM203" s="58"/>
      <c r="BN203" s="134"/>
      <c r="BO203" s="37"/>
      <c r="BP203" s="1"/>
      <c r="BQ203" s="2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29"/>
      <c r="CC203" s="37"/>
      <c r="CD203" s="1"/>
      <c r="CE203" s="2"/>
      <c r="CF203" s="1"/>
      <c r="CG203" s="1"/>
      <c r="CH203" s="1"/>
      <c r="CI203" s="1"/>
      <c r="CJ203" s="1"/>
      <c r="CK203" s="1"/>
      <c r="CL203" s="1"/>
      <c r="CM203" s="1"/>
      <c r="CN203" s="1"/>
      <c r="CO203" s="23"/>
    </row>
    <row r="204" spans="1:93" ht="15.75" customHeight="1" x14ac:dyDescent="0.25">
      <c r="A204" s="58"/>
      <c r="B204" s="121"/>
      <c r="C204" s="37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32"/>
      <c r="Q204" s="58"/>
      <c r="R204" s="121"/>
      <c r="S204" s="37"/>
      <c r="T204" s="1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23"/>
      <c r="AG204" s="58"/>
      <c r="AH204" s="121"/>
      <c r="AI204" s="37"/>
      <c r="AJ204" s="1"/>
      <c r="AK204" s="2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23"/>
      <c r="AW204" s="58"/>
      <c r="AX204" s="121"/>
      <c r="AY204" s="37"/>
      <c r="AZ204" s="1"/>
      <c r="BA204" s="2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23"/>
      <c r="BM204" s="58"/>
      <c r="BN204" s="134"/>
      <c r="BO204" s="37"/>
      <c r="BP204" s="1"/>
      <c r="BQ204" s="2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29"/>
      <c r="CC204" s="37"/>
      <c r="CD204" s="1"/>
      <c r="CE204" s="2"/>
      <c r="CF204" s="1"/>
      <c r="CG204" s="1"/>
      <c r="CH204" s="1"/>
      <c r="CI204" s="1"/>
      <c r="CJ204" s="1"/>
      <c r="CK204" s="1"/>
      <c r="CL204" s="1"/>
      <c r="CM204" s="1"/>
      <c r="CN204" s="1"/>
      <c r="CO204" s="23"/>
    </row>
    <row r="205" spans="1:93" ht="15.75" customHeight="1" x14ac:dyDescent="0.25">
      <c r="A205" s="58"/>
      <c r="B205" s="121"/>
      <c r="C205" s="37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32"/>
      <c r="Q205" s="58"/>
      <c r="R205" s="121"/>
      <c r="S205" s="37"/>
      <c r="T205" s="1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23"/>
      <c r="AG205" s="58"/>
      <c r="AH205" s="121"/>
      <c r="AI205" s="37"/>
      <c r="AJ205" s="1"/>
      <c r="AK205" s="2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23"/>
      <c r="AW205" s="58"/>
      <c r="AX205" s="121"/>
      <c r="AY205" s="37"/>
      <c r="AZ205" s="1"/>
      <c r="BA205" s="2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23"/>
      <c r="BM205" s="58"/>
      <c r="BN205" s="134"/>
      <c r="BO205" s="37"/>
      <c r="BP205" s="1"/>
      <c r="BQ205" s="2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29"/>
      <c r="CC205" s="37"/>
      <c r="CD205" s="1"/>
      <c r="CE205" s="2"/>
      <c r="CF205" s="1"/>
      <c r="CG205" s="1"/>
      <c r="CH205" s="1"/>
      <c r="CI205" s="1"/>
      <c r="CJ205" s="1"/>
      <c r="CK205" s="1"/>
      <c r="CL205" s="1"/>
      <c r="CM205" s="1"/>
      <c r="CN205" s="1"/>
      <c r="CO205" s="23"/>
    </row>
    <row r="206" spans="1:93" ht="15.75" customHeight="1" x14ac:dyDescent="0.25">
      <c r="A206" s="58"/>
      <c r="B206" s="121"/>
      <c r="C206" s="37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32"/>
      <c r="Q206" s="58"/>
      <c r="R206" s="121"/>
      <c r="S206" s="37"/>
      <c r="T206" s="1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23"/>
      <c r="AG206" s="58"/>
      <c r="AH206" s="121"/>
      <c r="AI206" s="37"/>
      <c r="AJ206" s="1"/>
      <c r="AK206" s="2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23"/>
      <c r="AW206" s="58"/>
      <c r="AX206" s="121"/>
      <c r="AY206" s="37"/>
      <c r="AZ206" s="1"/>
      <c r="BA206" s="2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23"/>
      <c r="BM206" s="58"/>
      <c r="BN206" s="134"/>
      <c r="BO206" s="37"/>
      <c r="BP206" s="1"/>
      <c r="BQ206" s="2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29"/>
      <c r="CC206" s="37"/>
      <c r="CD206" s="1"/>
      <c r="CE206" s="2"/>
      <c r="CF206" s="1"/>
      <c r="CG206" s="1"/>
      <c r="CH206" s="1"/>
      <c r="CI206" s="1"/>
      <c r="CJ206" s="1"/>
      <c r="CK206" s="1"/>
      <c r="CL206" s="1"/>
      <c r="CM206" s="1"/>
      <c r="CN206" s="1"/>
      <c r="CO206" s="23"/>
    </row>
    <row r="207" spans="1:93" ht="15.75" customHeight="1" x14ac:dyDescent="0.25">
      <c r="A207" s="58"/>
      <c r="B207" s="121"/>
      <c r="C207" s="37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32"/>
      <c r="Q207" s="58"/>
      <c r="R207" s="121"/>
      <c r="S207" s="37"/>
      <c r="T207" s="1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23"/>
      <c r="AG207" s="58"/>
      <c r="AH207" s="121"/>
      <c r="AI207" s="37"/>
      <c r="AJ207" s="1"/>
      <c r="AK207" s="2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23"/>
      <c r="AW207" s="58"/>
      <c r="AX207" s="121"/>
      <c r="AY207" s="37"/>
      <c r="AZ207" s="1"/>
      <c r="BA207" s="2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23"/>
      <c r="BM207" s="58"/>
      <c r="BN207" s="134"/>
      <c r="BO207" s="37"/>
      <c r="BP207" s="1"/>
      <c r="BQ207" s="2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29"/>
      <c r="CC207" s="37"/>
      <c r="CD207" s="1"/>
      <c r="CE207" s="2"/>
      <c r="CF207" s="1"/>
      <c r="CG207" s="1"/>
      <c r="CH207" s="1"/>
      <c r="CI207" s="1"/>
      <c r="CJ207" s="1"/>
      <c r="CK207" s="1"/>
      <c r="CL207" s="1"/>
      <c r="CM207" s="1"/>
      <c r="CN207" s="1"/>
      <c r="CO207" s="23"/>
    </row>
    <row r="208" spans="1:93" ht="15.75" customHeight="1" x14ac:dyDescent="0.25">
      <c r="A208" s="58"/>
      <c r="B208" s="121"/>
      <c r="C208" s="37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32"/>
      <c r="Q208" s="58"/>
      <c r="R208" s="121"/>
      <c r="S208" s="37"/>
      <c r="T208" s="1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23"/>
      <c r="AG208" s="58"/>
      <c r="AH208" s="121"/>
      <c r="AI208" s="37"/>
      <c r="AJ208" s="1"/>
      <c r="AK208" s="2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23"/>
      <c r="AW208" s="58"/>
      <c r="AX208" s="121"/>
      <c r="AY208" s="37"/>
      <c r="AZ208" s="1"/>
      <c r="BA208" s="2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23"/>
      <c r="BM208" s="58"/>
      <c r="BN208" s="134"/>
      <c r="BO208" s="37"/>
      <c r="BP208" s="1"/>
      <c r="BQ208" s="2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29"/>
      <c r="CC208" s="37"/>
      <c r="CD208" s="1"/>
      <c r="CE208" s="2"/>
      <c r="CF208" s="1"/>
      <c r="CG208" s="1"/>
      <c r="CH208" s="1"/>
      <c r="CI208" s="1"/>
      <c r="CJ208" s="1"/>
      <c r="CK208" s="1"/>
      <c r="CL208" s="1"/>
      <c r="CM208" s="1"/>
      <c r="CN208" s="1"/>
      <c r="CO208" s="23"/>
    </row>
    <row r="209" spans="1:93" ht="15.75" customHeight="1" x14ac:dyDescent="0.25">
      <c r="A209" s="58"/>
      <c r="B209" s="121"/>
      <c r="C209" s="37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32"/>
      <c r="Q209" s="58"/>
      <c r="R209" s="121"/>
      <c r="S209" s="37"/>
      <c r="T209" s="1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23"/>
      <c r="AG209" s="58"/>
      <c r="AH209" s="121"/>
      <c r="AI209" s="37"/>
      <c r="AJ209" s="1"/>
      <c r="AK209" s="2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23"/>
      <c r="AW209" s="58"/>
      <c r="AX209" s="121"/>
      <c r="AY209" s="37"/>
      <c r="AZ209" s="1"/>
      <c r="BA209" s="2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23"/>
      <c r="BM209" s="58"/>
      <c r="BN209" s="134"/>
      <c r="BO209" s="37"/>
      <c r="BP209" s="1"/>
      <c r="BQ209" s="2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29"/>
      <c r="CC209" s="37"/>
      <c r="CD209" s="1"/>
      <c r="CE209" s="2"/>
      <c r="CF209" s="1"/>
      <c r="CG209" s="1"/>
      <c r="CH209" s="1"/>
      <c r="CI209" s="1"/>
      <c r="CJ209" s="1"/>
      <c r="CK209" s="1"/>
      <c r="CL209" s="1"/>
      <c r="CM209" s="1"/>
      <c r="CN209" s="1"/>
      <c r="CO209" s="23"/>
    </row>
    <row r="210" spans="1:93" ht="15.75" customHeight="1" x14ac:dyDescent="0.25">
      <c r="A210" s="58"/>
      <c r="B210" s="121"/>
      <c r="C210" s="37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32"/>
      <c r="Q210" s="58"/>
      <c r="R210" s="121"/>
      <c r="S210" s="37"/>
      <c r="T210" s="1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23"/>
      <c r="AG210" s="58"/>
      <c r="AH210" s="121"/>
      <c r="AI210" s="37"/>
      <c r="AJ210" s="1"/>
      <c r="AK210" s="2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23"/>
      <c r="AW210" s="58"/>
      <c r="AX210" s="121"/>
      <c r="AY210" s="37"/>
      <c r="AZ210" s="1"/>
      <c r="BA210" s="2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23"/>
      <c r="BM210" s="58"/>
      <c r="BN210" s="134"/>
      <c r="BO210" s="37"/>
      <c r="BP210" s="1"/>
      <c r="BQ210" s="2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29"/>
      <c r="CC210" s="37"/>
      <c r="CD210" s="1"/>
      <c r="CE210" s="2"/>
      <c r="CF210" s="1"/>
      <c r="CG210" s="1"/>
      <c r="CH210" s="1"/>
      <c r="CI210" s="1"/>
      <c r="CJ210" s="1"/>
      <c r="CK210" s="1"/>
      <c r="CL210" s="1"/>
      <c r="CM210" s="1"/>
      <c r="CN210" s="1"/>
      <c r="CO210" s="23"/>
    </row>
    <row r="211" spans="1:93" ht="15.75" customHeight="1" x14ac:dyDescent="0.25">
      <c r="A211" s="58"/>
      <c r="B211" s="121"/>
      <c r="C211" s="37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32"/>
      <c r="Q211" s="58"/>
      <c r="R211" s="121"/>
      <c r="S211" s="37"/>
      <c r="T211" s="1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23"/>
      <c r="AG211" s="58"/>
      <c r="AH211" s="121"/>
      <c r="AI211" s="37"/>
      <c r="AJ211" s="1"/>
      <c r="AK211" s="2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23"/>
      <c r="AW211" s="58"/>
      <c r="AX211" s="121"/>
      <c r="AY211" s="37"/>
      <c r="AZ211" s="1"/>
      <c r="BA211" s="2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23"/>
      <c r="BM211" s="58"/>
      <c r="BN211" s="134"/>
      <c r="BO211" s="37"/>
      <c r="BP211" s="1"/>
      <c r="BQ211" s="2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29"/>
      <c r="CC211" s="37"/>
      <c r="CD211" s="1"/>
      <c r="CE211" s="2"/>
      <c r="CF211" s="1"/>
      <c r="CG211" s="1"/>
      <c r="CH211" s="1"/>
      <c r="CI211" s="1"/>
      <c r="CJ211" s="1"/>
      <c r="CK211" s="1"/>
      <c r="CL211" s="1"/>
      <c r="CM211" s="1"/>
      <c r="CN211" s="1"/>
      <c r="CO211" s="23"/>
    </row>
    <row r="212" spans="1:93" ht="15.75" customHeight="1" x14ac:dyDescent="0.25">
      <c r="A212" s="58"/>
      <c r="B212" s="121"/>
      <c r="C212" s="37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32"/>
      <c r="Q212" s="58"/>
      <c r="R212" s="121"/>
      <c r="S212" s="37"/>
      <c r="T212" s="1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23"/>
      <c r="AG212" s="58"/>
      <c r="AH212" s="121"/>
      <c r="AI212" s="37"/>
      <c r="AJ212" s="1"/>
      <c r="AK212" s="2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23"/>
      <c r="AW212" s="58"/>
      <c r="AX212" s="121"/>
      <c r="AY212" s="37"/>
      <c r="AZ212" s="1"/>
      <c r="BA212" s="2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23"/>
      <c r="BM212" s="58"/>
      <c r="BN212" s="134"/>
      <c r="BO212" s="37"/>
      <c r="BP212" s="1"/>
      <c r="BQ212" s="2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29"/>
      <c r="CC212" s="37"/>
      <c r="CD212" s="1"/>
      <c r="CE212" s="2"/>
      <c r="CF212" s="1"/>
      <c r="CG212" s="1"/>
      <c r="CH212" s="1"/>
      <c r="CI212" s="1"/>
      <c r="CJ212" s="1"/>
      <c r="CK212" s="1"/>
      <c r="CL212" s="1"/>
      <c r="CM212" s="1"/>
      <c r="CN212" s="1"/>
      <c r="CO212" s="23"/>
    </row>
    <row r="213" spans="1:93" ht="15.75" customHeight="1" x14ac:dyDescent="0.25">
      <c r="A213" s="58"/>
      <c r="B213" s="121"/>
      <c r="C213" s="37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32"/>
      <c r="Q213" s="58"/>
      <c r="R213" s="121"/>
      <c r="S213" s="37"/>
      <c r="T213" s="1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23"/>
      <c r="AG213" s="58"/>
      <c r="AH213" s="121"/>
      <c r="AI213" s="37"/>
      <c r="AJ213" s="1"/>
      <c r="AK213" s="2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23"/>
      <c r="AW213" s="58"/>
      <c r="AX213" s="121"/>
      <c r="AY213" s="37"/>
      <c r="AZ213" s="1"/>
      <c r="BA213" s="2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23"/>
      <c r="BM213" s="58"/>
      <c r="BN213" s="134"/>
      <c r="BO213" s="37"/>
      <c r="BP213" s="1"/>
      <c r="BQ213" s="2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29"/>
      <c r="CC213" s="37"/>
      <c r="CD213" s="1"/>
      <c r="CE213" s="2"/>
      <c r="CF213" s="1"/>
      <c r="CG213" s="1"/>
      <c r="CH213" s="1"/>
      <c r="CI213" s="1"/>
      <c r="CJ213" s="1"/>
      <c r="CK213" s="1"/>
      <c r="CL213" s="1"/>
      <c r="CM213" s="1"/>
      <c r="CN213" s="1"/>
      <c r="CO213" s="23"/>
    </row>
    <row r="214" spans="1:93" ht="15.75" customHeight="1" x14ac:dyDescent="0.25">
      <c r="A214" s="58"/>
      <c r="B214" s="121"/>
      <c r="C214" s="37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32"/>
      <c r="Q214" s="58"/>
      <c r="R214" s="121"/>
      <c r="S214" s="37"/>
      <c r="T214" s="1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23"/>
      <c r="AG214" s="58"/>
      <c r="AH214" s="121"/>
      <c r="AI214" s="37"/>
      <c r="AJ214" s="1"/>
      <c r="AK214" s="2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23"/>
      <c r="AW214" s="58"/>
      <c r="AX214" s="121"/>
      <c r="AY214" s="37"/>
      <c r="AZ214" s="1"/>
      <c r="BA214" s="2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23"/>
      <c r="BM214" s="58"/>
      <c r="BN214" s="134"/>
      <c r="BO214" s="37"/>
      <c r="BP214" s="1"/>
      <c r="BQ214" s="2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29"/>
      <c r="CC214" s="37"/>
      <c r="CD214" s="1"/>
      <c r="CE214" s="2"/>
      <c r="CF214" s="1"/>
      <c r="CG214" s="1"/>
      <c r="CH214" s="1"/>
      <c r="CI214" s="1"/>
      <c r="CJ214" s="1"/>
      <c r="CK214" s="1"/>
      <c r="CL214" s="1"/>
      <c r="CM214" s="1"/>
      <c r="CN214" s="1"/>
      <c r="CO214" s="23"/>
    </row>
    <row r="215" spans="1:93" ht="15.75" customHeight="1" x14ac:dyDescent="0.25">
      <c r="A215" s="58"/>
      <c r="B215" s="121"/>
      <c r="C215" s="37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32"/>
      <c r="Q215" s="58"/>
      <c r="R215" s="121"/>
      <c r="S215" s="37"/>
      <c r="T215" s="1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23"/>
      <c r="AG215" s="58"/>
      <c r="AH215" s="121"/>
      <c r="AI215" s="37"/>
      <c r="AJ215" s="1"/>
      <c r="AK215" s="2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23"/>
      <c r="AW215" s="58"/>
      <c r="AX215" s="121"/>
      <c r="AY215" s="37"/>
      <c r="AZ215" s="1"/>
      <c r="BA215" s="2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23"/>
      <c r="BM215" s="58"/>
      <c r="BN215" s="134"/>
      <c r="BO215" s="37"/>
      <c r="BP215" s="1"/>
      <c r="BQ215" s="2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29"/>
      <c r="CC215" s="37"/>
      <c r="CD215" s="1"/>
      <c r="CE215" s="2"/>
      <c r="CF215" s="1"/>
      <c r="CG215" s="1"/>
      <c r="CH215" s="1"/>
      <c r="CI215" s="1"/>
      <c r="CJ215" s="1"/>
      <c r="CK215" s="1"/>
      <c r="CL215" s="1"/>
      <c r="CM215" s="1"/>
      <c r="CN215" s="1"/>
      <c r="CO215" s="23"/>
    </row>
    <row r="216" spans="1:93" ht="15.75" customHeight="1" x14ac:dyDescent="0.25">
      <c r="A216" s="58"/>
      <c r="B216" s="121"/>
      <c r="C216" s="37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32"/>
      <c r="Q216" s="58"/>
      <c r="R216" s="121"/>
      <c r="S216" s="37"/>
      <c r="T216" s="1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23"/>
      <c r="AG216" s="58"/>
      <c r="AH216" s="121"/>
      <c r="AI216" s="37"/>
      <c r="AJ216" s="1"/>
      <c r="AK216" s="2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23"/>
      <c r="AW216" s="58"/>
      <c r="AX216" s="121"/>
      <c r="AY216" s="37"/>
      <c r="AZ216" s="1"/>
      <c r="BA216" s="2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23"/>
      <c r="BM216" s="58"/>
      <c r="BN216" s="134"/>
      <c r="BO216" s="37"/>
      <c r="BP216" s="1"/>
      <c r="BQ216" s="2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29"/>
      <c r="CC216" s="37"/>
      <c r="CD216" s="1"/>
      <c r="CE216" s="2"/>
      <c r="CF216" s="1"/>
      <c r="CG216" s="1"/>
      <c r="CH216" s="1"/>
      <c r="CI216" s="1"/>
      <c r="CJ216" s="1"/>
      <c r="CK216" s="1"/>
      <c r="CL216" s="1"/>
      <c r="CM216" s="1"/>
      <c r="CN216" s="1"/>
      <c r="CO216" s="23"/>
    </row>
    <row r="217" spans="1:93" ht="15.75" customHeight="1" x14ac:dyDescent="0.25">
      <c r="A217" s="58"/>
      <c r="B217" s="121"/>
      <c r="C217" s="37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32"/>
      <c r="Q217" s="58"/>
      <c r="R217" s="121"/>
      <c r="S217" s="37"/>
      <c r="T217" s="1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23"/>
      <c r="AG217" s="58"/>
      <c r="AH217" s="121"/>
      <c r="AI217" s="37"/>
      <c r="AJ217" s="1"/>
      <c r="AK217" s="2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23"/>
      <c r="AW217" s="58"/>
      <c r="AX217" s="121"/>
      <c r="AY217" s="37"/>
      <c r="AZ217" s="1"/>
      <c r="BA217" s="2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23"/>
      <c r="BM217" s="58"/>
      <c r="BN217" s="134"/>
      <c r="BO217" s="37"/>
      <c r="BP217" s="1"/>
      <c r="BQ217" s="2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29"/>
      <c r="CC217" s="37"/>
      <c r="CD217" s="1"/>
      <c r="CE217" s="2"/>
      <c r="CF217" s="1"/>
      <c r="CG217" s="1"/>
      <c r="CH217" s="1"/>
      <c r="CI217" s="1"/>
      <c r="CJ217" s="1"/>
      <c r="CK217" s="1"/>
      <c r="CL217" s="1"/>
      <c r="CM217" s="1"/>
      <c r="CN217" s="1"/>
      <c r="CO217" s="23"/>
    </row>
    <row r="218" spans="1:93" ht="15.75" customHeight="1" x14ac:dyDescent="0.25">
      <c r="A218" s="58"/>
      <c r="B218" s="121"/>
      <c r="C218" s="37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32"/>
      <c r="Q218" s="58"/>
      <c r="R218" s="121"/>
      <c r="S218" s="37"/>
      <c r="T218" s="1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23"/>
      <c r="AG218" s="58"/>
      <c r="AH218" s="121"/>
      <c r="AI218" s="37"/>
      <c r="AJ218" s="1"/>
      <c r="AK218" s="2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23"/>
      <c r="AW218" s="58"/>
      <c r="AX218" s="121"/>
      <c r="AY218" s="37"/>
      <c r="AZ218" s="1"/>
      <c r="BA218" s="2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23"/>
      <c r="BM218" s="58"/>
      <c r="BN218" s="134"/>
      <c r="BO218" s="37"/>
      <c r="BP218" s="1"/>
      <c r="BQ218" s="2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29"/>
      <c r="CC218" s="37"/>
      <c r="CD218" s="1"/>
      <c r="CE218" s="2"/>
      <c r="CF218" s="1"/>
      <c r="CG218" s="1"/>
      <c r="CH218" s="1"/>
      <c r="CI218" s="1"/>
      <c r="CJ218" s="1"/>
      <c r="CK218" s="1"/>
      <c r="CL218" s="1"/>
      <c r="CM218" s="1"/>
      <c r="CN218" s="1"/>
      <c r="CO218" s="23"/>
    </row>
    <row r="219" spans="1:93" ht="15.75" customHeight="1" x14ac:dyDescent="0.25">
      <c r="A219" s="58"/>
      <c r="B219" s="121"/>
      <c r="C219" s="37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32"/>
      <c r="Q219" s="58"/>
      <c r="R219" s="121"/>
      <c r="S219" s="37"/>
      <c r="T219" s="1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23"/>
      <c r="AG219" s="58"/>
      <c r="AH219" s="121"/>
      <c r="AI219" s="37"/>
      <c r="AJ219" s="1"/>
      <c r="AK219" s="2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23"/>
      <c r="AW219" s="58"/>
      <c r="AX219" s="121"/>
      <c r="AY219" s="37"/>
      <c r="AZ219" s="1"/>
      <c r="BA219" s="2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23"/>
      <c r="BM219" s="58"/>
      <c r="BN219" s="134"/>
      <c r="BO219" s="37"/>
      <c r="BP219" s="1"/>
      <c r="BQ219" s="2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29"/>
      <c r="CC219" s="37"/>
      <c r="CD219" s="1"/>
      <c r="CE219" s="2"/>
      <c r="CF219" s="1"/>
      <c r="CG219" s="1"/>
      <c r="CH219" s="1"/>
      <c r="CI219" s="1"/>
      <c r="CJ219" s="1"/>
      <c r="CK219" s="1"/>
      <c r="CL219" s="1"/>
      <c r="CM219" s="1"/>
      <c r="CN219" s="1"/>
      <c r="CO219" s="23"/>
    </row>
    <row r="220" spans="1:93" ht="15.75" customHeight="1" x14ac:dyDescent="0.25">
      <c r="A220" s="58"/>
      <c r="B220" s="121"/>
      <c r="C220" s="37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32"/>
      <c r="Q220" s="58"/>
      <c r="R220" s="121"/>
      <c r="S220" s="37"/>
      <c r="T220" s="1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23"/>
      <c r="AG220" s="58"/>
      <c r="AH220" s="121"/>
      <c r="AI220" s="37"/>
      <c r="AJ220" s="1"/>
      <c r="AK220" s="2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23"/>
      <c r="AW220" s="58"/>
      <c r="AX220" s="121"/>
      <c r="AY220" s="37"/>
      <c r="AZ220" s="1"/>
      <c r="BA220" s="2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23"/>
      <c r="BM220" s="58"/>
      <c r="BN220" s="134"/>
      <c r="BO220" s="37"/>
      <c r="BP220" s="1"/>
      <c r="BQ220" s="2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29"/>
      <c r="CC220" s="37"/>
      <c r="CD220" s="1"/>
      <c r="CE220" s="2"/>
      <c r="CF220" s="1"/>
      <c r="CG220" s="1"/>
      <c r="CH220" s="1"/>
      <c r="CI220" s="1"/>
      <c r="CJ220" s="1"/>
      <c r="CK220" s="1"/>
      <c r="CL220" s="1"/>
      <c r="CM220" s="1"/>
      <c r="CN220" s="1"/>
      <c r="CO220" s="23"/>
    </row>
    <row r="221" spans="1:93" ht="15.75" customHeight="1" x14ac:dyDescent="0.25">
      <c r="A221" s="58"/>
      <c r="B221" s="121"/>
      <c r="C221" s="37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32"/>
      <c r="Q221" s="58"/>
      <c r="R221" s="121"/>
      <c r="S221" s="37"/>
      <c r="T221" s="1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23"/>
      <c r="AG221" s="58"/>
      <c r="AH221" s="121"/>
      <c r="AI221" s="37"/>
      <c r="AJ221" s="1"/>
      <c r="AK221" s="2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23"/>
      <c r="AW221" s="58"/>
      <c r="AX221" s="121"/>
      <c r="AY221" s="37"/>
      <c r="AZ221" s="1"/>
      <c r="BA221" s="2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23"/>
      <c r="BM221" s="58"/>
      <c r="BN221" s="134"/>
      <c r="BO221" s="37"/>
      <c r="BP221" s="1"/>
      <c r="BQ221" s="2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29"/>
      <c r="CC221" s="37"/>
      <c r="CD221" s="1"/>
      <c r="CE221" s="2"/>
      <c r="CF221" s="1"/>
      <c r="CG221" s="1"/>
      <c r="CH221" s="1"/>
      <c r="CI221" s="1"/>
      <c r="CJ221" s="1"/>
      <c r="CK221" s="1"/>
      <c r="CL221" s="1"/>
      <c r="CM221" s="1"/>
      <c r="CN221" s="1"/>
      <c r="CO221" s="23"/>
    </row>
    <row r="222" spans="1:93" ht="15.75" customHeight="1" x14ac:dyDescent="0.25">
      <c r="A222" s="58"/>
      <c r="B222" s="121"/>
      <c r="C222" s="37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32"/>
      <c r="Q222" s="58"/>
      <c r="R222" s="121"/>
      <c r="S222" s="37"/>
      <c r="T222" s="1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23"/>
      <c r="AG222" s="58"/>
      <c r="AH222" s="121"/>
      <c r="AI222" s="37"/>
      <c r="AJ222" s="1"/>
      <c r="AK222" s="2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23"/>
      <c r="AW222" s="58"/>
      <c r="AX222" s="121"/>
      <c r="AY222" s="37"/>
      <c r="AZ222" s="1"/>
      <c r="BA222" s="2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23"/>
      <c r="BM222" s="58"/>
      <c r="BN222" s="134"/>
      <c r="BO222" s="37"/>
      <c r="BP222" s="1"/>
      <c r="BQ222" s="2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29"/>
      <c r="CC222" s="37"/>
      <c r="CD222" s="1"/>
      <c r="CE222" s="2"/>
      <c r="CF222" s="1"/>
      <c r="CG222" s="1"/>
      <c r="CH222" s="1"/>
      <c r="CI222" s="1"/>
      <c r="CJ222" s="1"/>
      <c r="CK222" s="1"/>
      <c r="CL222" s="1"/>
      <c r="CM222" s="1"/>
      <c r="CN222" s="1"/>
      <c r="CO222" s="23"/>
    </row>
    <row r="223" spans="1:93" ht="15.75" customHeight="1" x14ac:dyDescent="0.25">
      <c r="A223" s="58"/>
      <c r="B223" s="121"/>
      <c r="C223" s="37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32"/>
      <c r="Q223" s="58"/>
      <c r="R223" s="121"/>
      <c r="S223" s="37"/>
      <c r="T223" s="1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23"/>
      <c r="AG223" s="58"/>
      <c r="AH223" s="121"/>
      <c r="AI223" s="37"/>
      <c r="AJ223" s="1"/>
      <c r="AK223" s="2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23"/>
      <c r="AW223" s="58"/>
      <c r="AX223" s="121"/>
      <c r="AY223" s="37"/>
      <c r="AZ223" s="1"/>
      <c r="BA223" s="2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23"/>
      <c r="BM223" s="58"/>
      <c r="BN223" s="134"/>
      <c r="BO223" s="37"/>
      <c r="BP223" s="1"/>
      <c r="BQ223" s="2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29"/>
      <c r="CC223" s="37"/>
      <c r="CD223" s="1"/>
      <c r="CE223" s="2"/>
      <c r="CF223" s="1"/>
      <c r="CG223" s="1"/>
      <c r="CH223" s="1"/>
      <c r="CI223" s="1"/>
      <c r="CJ223" s="1"/>
      <c r="CK223" s="1"/>
      <c r="CL223" s="1"/>
      <c r="CM223" s="1"/>
      <c r="CN223" s="1"/>
      <c r="CO223" s="23"/>
    </row>
    <row r="224" spans="1:93" ht="15.75" customHeight="1" x14ac:dyDescent="0.25">
      <c r="A224" s="58"/>
      <c r="B224" s="121"/>
      <c r="C224" s="37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32"/>
      <c r="Q224" s="58"/>
      <c r="R224" s="121"/>
      <c r="S224" s="37"/>
      <c r="T224" s="1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23"/>
      <c r="AG224" s="58"/>
      <c r="AH224" s="121"/>
      <c r="AI224" s="37"/>
      <c r="AJ224" s="1"/>
      <c r="AK224" s="2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23"/>
      <c r="AW224" s="58"/>
      <c r="AX224" s="121"/>
      <c r="AY224" s="37"/>
      <c r="AZ224" s="1"/>
      <c r="BA224" s="2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23"/>
      <c r="BM224" s="58"/>
      <c r="BN224" s="134"/>
      <c r="BO224" s="37"/>
      <c r="BP224" s="1"/>
      <c r="BQ224" s="2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29"/>
      <c r="CC224" s="37"/>
      <c r="CD224" s="1"/>
      <c r="CE224" s="2"/>
      <c r="CF224" s="1"/>
      <c r="CG224" s="1"/>
      <c r="CH224" s="1"/>
      <c r="CI224" s="1"/>
      <c r="CJ224" s="1"/>
      <c r="CK224" s="1"/>
      <c r="CL224" s="1"/>
      <c r="CM224" s="1"/>
      <c r="CN224" s="1"/>
      <c r="CO224" s="23"/>
    </row>
    <row r="225" spans="1:93" ht="15.75" customHeight="1" x14ac:dyDescent="0.25">
      <c r="A225" s="58"/>
      <c r="B225" s="121"/>
      <c r="C225" s="37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32"/>
      <c r="Q225" s="58"/>
      <c r="R225" s="121"/>
      <c r="S225" s="37"/>
      <c r="T225" s="1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23"/>
      <c r="AG225" s="58"/>
      <c r="AH225" s="121"/>
      <c r="AI225" s="37"/>
      <c r="AJ225" s="1"/>
      <c r="AK225" s="2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23"/>
      <c r="AW225" s="58"/>
      <c r="AX225" s="121"/>
      <c r="AY225" s="37"/>
      <c r="AZ225" s="1"/>
      <c r="BA225" s="2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23"/>
      <c r="BM225" s="58"/>
      <c r="BN225" s="134"/>
      <c r="BO225" s="37"/>
      <c r="BP225" s="1"/>
      <c r="BQ225" s="2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29"/>
      <c r="CC225" s="37"/>
      <c r="CD225" s="1"/>
      <c r="CE225" s="2"/>
      <c r="CF225" s="1"/>
      <c r="CG225" s="1"/>
      <c r="CH225" s="1"/>
      <c r="CI225" s="1"/>
      <c r="CJ225" s="1"/>
      <c r="CK225" s="1"/>
      <c r="CL225" s="1"/>
      <c r="CM225" s="1"/>
      <c r="CN225" s="1"/>
      <c r="CO225" s="23"/>
    </row>
    <row r="226" spans="1:93" ht="15.75" customHeight="1" x14ac:dyDescent="0.25">
      <c r="A226" s="58"/>
      <c r="B226" s="121"/>
      <c r="C226" s="37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32"/>
      <c r="Q226" s="58"/>
      <c r="R226" s="121"/>
      <c r="S226" s="37"/>
      <c r="T226" s="1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23"/>
      <c r="AG226" s="58"/>
      <c r="AH226" s="121"/>
      <c r="AI226" s="37"/>
      <c r="AJ226" s="1"/>
      <c r="AK226" s="2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23"/>
      <c r="AW226" s="58"/>
      <c r="AX226" s="121"/>
      <c r="AY226" s="37"/>
      <c r="AZ226" s="1"/>
      <c r="BA226" s="2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23"/>
      <c r="BM226" s="58"/>
      <c r="BN226" s="134"/>
      <c r="BO226" s="37"/>
      <c r="BP226" s="1"/>
      <c r="BQ226" s="2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29"/>
      <c r="CC226" s="37"/>
      <c r="CD226" s="1"/>
      <c r="CE226" s="2"/>
      <c r="CF226" s="1"/>
      <c r="CG226" s="1"/>
      <c r="CH226" s="1"/>
      <c r="CI226" s="1"/>
      <c r="CJ226" s="1"/>
      <c r="CK226" s="1"/>
      <c r="CL226" s="1"/>
      <c r="CM226" s="1"/>
      <c r="CN226" s="1"/>
      <c r="CO226" s="23"/>
    </row>
    <row r="227" spans="1:93" ht="15.75" customHeight="1" x14ac:dyDescent="0.25">
      <c r="A227" s="58"/>
      <c r="B227" s="121"/>
      <c r="C227" s="37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32"/>
      <c r="Q227" s="58"/>
      <c r="R227" s="121"/>
      <c r="S227" s="37"/>
      <c r="T227" s="1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23"/>
      <c r="AG227" s="58"/>
      <c r="AH227" s="121"/>
      <c r="AI227" s="37"/>
      <c r="AJ227" s="1"/>
      <c r="AK227" s="2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23"/>
      <c r="AW227" s="58"/>
      <c r="AX227" s="121"/>
      <c r="AY227" s="37"/>
      <c r="AZ227" s="1"/>
      <c r="BA227" s="2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23"/>
      <c r="BM227" s="58"/>
      <c r="BN227" s="134"/>
      <c r="BO227" s="37"/>
      <c r="BP227" s="1"/>
      <c r="BQ227" s="2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29"/>
      <c r="CC227" s="37"/>
      <c r="CD227" s="1"/>
      <c r="CE227" s="2"/>
      <c r="CF227" s="1"/>
      <c r="CG227" s="1"/>
      <c r="CH227" s="1"/>
      <c r="CI227" s="1"/>
      <c r="CJ227" s="1"/>
      <c r="CK227" s="1"/>
      <c r="CL227" s="1"/>
      <c r="CM227" s="1"/>
      <c r="CN227" s="1"/>
      <c r="CO227" s="23"/>
    </row>
    <row r="228" spans="1:93" ht="15.75" customHeight="1" x14ac:dyDescent="0.25">
      <c r="A228" s="58"/>
      <c r="B228" s="121"/>
      <c r="C228" s="37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32"/>
      <c r="Q228" s="58"/>
      <c r="R228" s="121"/>
      <c r="S228" s="37"/>
      <c r="T228" s="1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23"/>
      <c r="AG228" s="58"/>
      <c r="AH228" s="121"/>
      <c r="AI228" s="37"/>
      <c r="AJ228" s="1"/>
      <c r="AK228" s="2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23"/>
      <c r="AW228" s="58"/>
      <c r="AX228" s="121"/>
      <c r="AY228" s="37"/>
      <c r="AZ228" s="1"/>
      <c r="BA228" s="2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23"/>
      <c r="BM228" s="58"/>
      <c r="BN228" s="134"/>
      <c r="BO228" s="37"/>
      <c r="BP228" s="1"/>
      <c r="BQ228" s="2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29"/>
      <c r="CC228" s="37"/>
      <c r="CD228" s="1"/>
      <c r="CE228" s="2"/>
      <c r="CF228" s="1"/>
      <c r="CG228" s="1"/>
      <c r="CH228" s="1"/>
      <c r="CI228" s="1"/>
      <c r="CJ228" s="1"/>
      <c r="CK228" s="1"/>
      <c r="CL228" s="1"/>
      <c r="CM228" s="1"/>
      <c r="CN228" s="1"/>
      <c r="CO228" s="23"/>
    </row>
    <row r="229" spans="1:93" ht="15.75" customHeight="1" x14ac:dyDescent="0.25">
      <c r="A229" s="58"/>
      <c r="B229" s="121"/>
      <c r="C229" s="37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32"/>
      <c r="Q229" s="58"/>
      <c r="R229" s="121"/>
      <c r="S229" s="37"/>
      <c r="T229" s="1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23"/>
      <c r="AG229" s="58"/>
      <c r="AH229" s="121"/>
      <c r="AI229" s="37"/>
      <c r="AJ229" s="1"/>
      <c r="AK229" s="2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23"/>
      <c r="AW229" s="58"/>
      <c r="AX229" s="121"/>
      <c r="AY229" s="37"/>
      <c r="AZ229" s="1"/>
      <c r="BA229" s="2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23"/>
      <c r="BM229" s="58"/>
      <c r="BN229" s="134"/>
      <c r="BO229" s="37"/>
      <c r="BP229" s="1"/>
      <c r="BQ229" s="2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29"/>
      <c r="CC229" s="37"/>
      <c r="CD229" s="1"/>
      <c r="CE229" s="2"/>
      <c r="CF229" s="1"/>
      <c r="CG229" s="1"/>
      <c r="CH229" s="1"/>
      <c r="CI229" s="1"/>
      <c r="CJ229" s="1"/>
      <c r="CK229" s="1"/>
      <c r="CL229" s="1"/>
      <c r="CM229" s="1"/>
      <c r="CN229" s="1"/>
      <c r="CO229" s="23"/>
    </row>
    <row r="230" spans="1:93" ht="15.75" customHeight="1" x14ac:dyDescent="0.25">
      <c r="A230" s="58"/>
      <c r="B230" s="121"/>
      <c r="C230" s="37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32"/>
      <c r="Q230" s="58"/>
      <c r="R230" s="121"/>
      <c r="S230" s="37"/>
      <c r="T230" s="1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23"/>
      <c r="AG230" s="58"/>
      <c r="AH230" s="121"/>
      <c r="AI230" s="37"/>
      <c r="AJ230" s="1"/>
      <c r="AK230" s="2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23"/>
      <c r="AW230" s="58"/>
      <c r="AX230" s="121"/>
      <c r="AY230" s="37"/>
      <c r="AZ230" s="1"/>
      <c r="BA230" s="2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23"/>
      <c r="BM230" s="58"/>
      <c r="BN230" s="134"/>
      <c r="BO230" s="37"/>
      <c r="BP230" s="1"/>
      <c r="BQ230" s="2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29"/>
      <c r="CC230" s="37"/>
      <c r="CD230" s="1"/>
      <c r="CE230" s="2"/>
      <c r="CF230" s="1"/>
      <c r="CG230" s="1"/>
      <c r="CH230" s="1"/>
      <c r="CI230" s="1"/>
      <c r="CJ230" s="1"/>
      <c r="CK230" s="1"/>
      <c r="CL230" s="1"/>
      <c r="CM230" s="1"/>
      <c r="CN230" s="1"/>
      <c r="CO230" s="23"/>
    </row>
    <row r="231" spans="1:93" ht="15.75" customHeight="1" x14ac:dyDescent="0.25">
      <c r="A231" s="58"/>
      <c r="B231" s="121"/>
      <c r="C231" s="37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32"/>
      <c r="Q231" s="58"/>
      <c r="R231" s="121"/>
      <c r="S231" s="37"/>
      <c r="T231" s="1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23"/>
      <c r="AG231" s="58"/>
      <c r="AH231" s="121"/>
      <c r="AI231" s="37"/>
      <c r="AJ231" s="1"/>
      <c r="AK231" s="2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23"/>
      <c r="AW231" s="58"/>
      <c r="AX231" s="121"/>
      <c r="AY231" s="37"/>
      <c r="AZ231" s="1"/>
      <c r="BA231" s="2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23"/>
      <c r="BM231" s="58"/>
      <c r="BN231" s="134"/>
      <c r="BO231" s="37"/>
      <c r="BP231" s="1"/>
      <c r="BQ231" s="2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29"/>
      <c r="CC231" s="37"/>
      <c r="CD231" s="1"/>
      <c r="CE231" s="2"/>
      <c r="CF231" s="1"/>
      <c r="CG231" s="1"/>
      <c r="CH231" s="1"/>
      <c r="CI231" s="1"/>
      <c r="CJ231" s="1"/>
      <c r="CK231" s="1"/>
      <c r="CL231" s="1"/>
      <c r="CM231" s="1"/>
      <c r="CN231" s="1"/>
      <c r="CO231" s="23"/>
    </row>
    <row r="232" spans="1:93" ht="15.75" customHeight="1" x14ac:dyDescent="0.25">
      <c r="A232" s="58"/>
      <c r="B232" s="121"/>
      <c r="C232" s="37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32"/>
      <c r="Q232" s="58"/>
      <c r="R232" s="121"/>
      <c r="S232" s="37"/>
      <c r="T232" s="1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23"/>
      <c r="AG232" s="58"/>
      <c r="AH232" s="121"/>
      <c r="AI232" s="37"/>
      <c r="AJ232" s="1"/>
      <c r="AK232" s="2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23"/>
      <c r="AW232" s="58"/>
      <c r="AX232" s="121"/>
      <c r="AY232" s="37"/>
      <c r="AZ232" s="1"/>
      <c r="BA232" s="2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23"/>
      <c r="BM232" s="58"/>
      <c r="BN232" s="134"/>
      <c r="BO232" s="37"/>
      <c r="BP232" s="1"/>
      <c r="BQ232" s="2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29"/>
      <c r="CC232" s="37"/>
      <c r="CD232" s="1"/>
      <c r="CE232" s="2"/>
      <c r="CF232" s="1"/>
      <c r="CG232" s="1"/>
      <c r="CH232" s="1"/>
      <c r="CI232" s="1"/>
      <c r="CJ232" s="1"/>
      <c r="CK232" s="1"/>
      <c r="CL232" s="1"/>
      <c r="CM232" s="1"/>
      <c r="CN232" s="1"/>
      <c r="CO232" s="23"/>
    </row>
    <row r="233" spans="1:93" ht="15.75" customHeight="1" x14ac:dyDescent="0.25">
      <c r="A233" s="58"/>
      <c r="B233" s="121"/>
      <c r="C233" s="37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32"/>
      <c r="Q233" s="58"/>
      <c r="R233" s="121"/>
      <c r="S233" s="37"/>
      <c r="T233" s="1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23"/>
      <c r="AG233" s="58"/>
      <c r="AH233" s="121"/>
      <c r="AI233" s="37"/>
      <c r="AJ233" s="1"/>
      <c r="AK233" s="2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23"/>
      <c r="AW233" s="58"/>
      <c r="AX233" s="121"/>
      <c r="AY233" s="37"/>
      <c r="AZ233" s="1"/>
      <c r="BA233" s="2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23"/>
      <c r="BM233" s="58"/>
      <c r="BN233" s="134"/>
      <c r="BO233" s="37"/>
      <c r="BP233" s="1"/>
      <c r="BQ233" s="2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29"/>
      <c r="CC233" s="37"/>
      <c r="CD233" s="1"/>
      <c r="CE233" s="2"/>
      <c r="CF233" s="1"/>
      <c r="CG233" s="1"/>
      <c r="CH233" s="1"/>
      <c r="CI233" s="1"/>
      <c r="CJ233" s="1"/>
      <c r="CK233" s="1"/>
      <c r="CL233" s="1"/>
      <c r="CM233" s="1"/>
      <c r="CN233" s="1"/>
      <c r="CO233" s="23"/>
    </row>
    <row r="234" spans="1:93" ht="15.75" customHeight="1" x14ac:dyDescent="0.25">
      <c r="A234" s="58"/>
      <c r="B234" s="121"/>
      <c r="C234" s="37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32"/>
      <c r="Q234" s="58"/>
      <c r="R234" s="121"/>
      <c r="S234" s="37"/>
      <c r="T234" s="1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23"/>
      <c r="AG234" s="58"/>
      <c r="AH234" s="121"/>
      <c r="AI234" s="37"/>
      <c r="AJ234" s="1"/>
      <c r="AK234" s="2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23"/>
      <c r="AW234" s="58"/>
      <c r="AX234" s="121"/>
      <c r="AY234" s="37"/>
      <c r="AZ234" s="1"/>
      <c r="BA234" s="2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23"/>
      <c r="BM234" s="58"/>
      <c r="BN234" s="134"/>
      <c r="BO234" s="37"/>
      <c r="BP234" s="1"/>
      <c r="BQ234" s="2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29"/>
      <c r="CC234" s="37"/>
      <c r="CD234" s="1"/>
      <c r="CE234" s="2"/>
      <c r="CF234" s="1"/>
      <c r="CG234" s="1"/>
      <c r="CH234" s="1"/>
      <c r="CI234" s="1"/>
      <c r="CJ234" s="1"/>
      <c r="CK234" s="1"/>
      <c r="CL234" s="1"/>
      <c r="CM234" s="1"/>
      <c r="CN234" s="1"/>
      <c r="CO234" s="23"/>
    </row>
    <row r="235" spans="1:93" ht="15.75" customHeight="1" x14ac:dyDescent="0.25">
      <c r="A235" s="58"/>
      <c r="B235" s="121"/>
      <c r="C235" s="37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32"/>
      <c r="Q235" s="58"/>
      <c r="R235" s="121"/>
      <c r="S235" s="37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23"/>
      <c r="AG235" s="58"/>
      <c r="AH235" s="121"/>
      <c r="AI235" s="37"/>
      <c r="AJ235" s="1"/>
      <c r="AK235" s="2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23"/>
      <c r="AW235" s="58"/>
      <c r="AX235" s="121"/>
      <c r="AY235" s="37"/>
      <c r="AZ235" s="1"/>
      <c r="BA235" s="2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23"/>
      <c r="BM235" s="58"/>
      <c r="BN235" s="134"/>
      <c r="BO235" s="37"/>
      <c r="BP235" s="1"/>
      <c r="BQ235" s="2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29"/>
      <c r="CC235" s="37"/>
      <c r="CD235" s="1"/>
      <c r="CE235" s="2"/>
      <c r="CF235" s="1"/>
      <c r="CG235" s="1"/>
      <c r="CH235" s="1"/>
      <c r="CI235" s="1"/>
      <c r="CJ235" s="1"/>
      <c r="CK235" s="1"/>
      <c r="CL235" s="1"/>
      <c r="CM235" s="1"/>
      <c r="CN235" s="1"/>
      <c r="CO235" s="23"/>
    </row>
    <row r="236" spans="1:93" ht="15.75" customHeight="1" x14ac:dyDescent="0.25">
      <c r="A236" s="58"/>
      <c r="B236" s="121"/>
      <c r="C236" s="37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32"/>
      <c r="Q236" s="58"/>
      <c r="R236" s="121"/>
      <c r="S236" s="37"/>
      <c r="T236" s="1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23"/>
      <c r="AG236" s="58"/>
      <c r="AH236" s="121"/>
      <c r="AI236" s="37"/>
      <c r="AJ236" s="1"/>
      <c r="AK236" s="2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23"/>
      <c r="AW236" s="58"/>
      <c r="AX236" s="121"/>
      <c r="AY236" s="37"/>
      <c r="AZ236" s="1"/>
      <c r="BA236" s="2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23"/>
      <c r="BM236" s="58"/>
      <c r="BN236" s="134"/>
      <c r="BO236" s="37"/>
      <c r="BP236" s="1"/>
      <c r="BQ236" s="2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29"/>
      <c r="CC236" s="37"/>
      <c r="CD236" s="1"/>
      <c r="CE236" s="2"/>
      <c r="CF236" s="1"/>
      <c r="CG236" s="1"/>
      <c r="CH236" s="1"/>
      <c r="CI236" s="1"/>
      <c r="CJ236" s="1"/>
      <c r="CK236" s="1"/>
      <c r="CL236" s="1"/>
      <c r="CM236" s="1"/>
      <c r="CN236" s="1"/>
      <c r="CO236" s="23"/>
    </row>
    <row r="237" spans="1:93" ht="15.75" customHeight="1" x14ac:dyDescent="0.25">
      <c r="A237" s="58"/>
      <c r="B237" s="121"/>
      <c r="C237" s="37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32"/>
      <c r="Q237" s="58"/>
      <c r="R237" s="121"/>
      <c r="S237" s="37"/>
      <c r="T237" s="1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23"/>
      <c r="AG237" s="58"/>
      <c r="AH237" s="121"/>
      <c r="AI237" s="37"/>
      <c r="AJ237" s="1"/>
      <c r="AK237" s="2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23"/>
      <c r="AW237" s="58"/>
      <c r="AX237" s="121"/>
      <c r="AY237" s="37"/>
      <c r="AZ237" s="1"/>
      <c r="BA237" s="2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23"/>
      <c r="BM237" s="58"/>
      <c r="BN237" s="134"/>
      <c r="BO237" s="37"/>
      <c r="BP237" s="1"/>
      <c r="BQ237" s="2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29"/>
      <c r="CC237" s="37"/>
      <c r="CD237" s="1"/>
      <c r="CE237" s="2"/>
      <c r="CF237" s="1"/>
      <c r="CG237" s="1"/>
      <c r="CH237" s="1"/>
      <c r="CI237" s="1"/>
      <c r="CJ237" s="1"/>
      <c r="CK237" s="1"/>
      <c r="CL237" s="1"/>
      <c r="CM237" s="1"/>
      <c r="CN237" s="1"/>
      <c r="CO237" s="23"/>
    </row>
    <row r="238" spans="1:93" ht="15.75" customHeight="1" x14ac:dyDescent="0.25">
      <c r="A238" s="58"/>
      <c r="B238" s="121"/>
      <c r="C238" s="37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32"/>
      <c r="Q238" s="58"/>
      <c r="R238" s="121"/>
      <c r="S238" s="37"/>
      <c r="T238" s="1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23"/>
      <c r="AG238" s="58"/>
      <c r="AH238" s="121"/>
      <c r="AI238" s="37"/>
      <c r="AJ238" s="1"/>
      <c r="AK238" s="2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23"/>
      <c r="AW238" s="58"/>
      <c r="AX238" s="121"/>
      <c r="AY238" s="37"/>
      <c r="AZ238" s="1"/>
      <c r="BA238" s="2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23"/>
      <c r="BM238" s="58"/>
      <c r="BN238" s="134"/>
      <c r="BO238" s="37"/>
      <c r="BP238" s="1"/>
      <c r="BQ238" s="2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29"/>
      <c r="CC238" s="37"/>
      <c r="CD238" s="1"/>
      <c r="CE238" s="2"/>
      <c r="CF238" s="1"/>
      <c r="CG238" s="1"/>
      <c r="CH238" s="1"/>
      <c r="CI238" s="1"/>
      <c r="CJ238" s="1"/>
      <c r="CK238" s="1"/>
      <c r="CL238" s="1"/>
      <c r="CM238" s="1"/>
      <c r="CN238" s="1"/>
      <c r="CO238" s="23"/>
    </row>
    <row r="239" spans="1:93" ht="15.75" customHeight="1" x14ac:dyDescent="0.25">
      <c r="A239" s="58"/>
      <c r="B239" s="121"/>
      <c r="C239" s="37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32"/>
      <c r="Q239" s="58"/>
      <c r="R239" s="121"/>
      <c r="S239" s="37"/>
      <c r="T239" s="1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23"/>
      <c r="AG239" s="58"/>
      <c r="AH239" s="121"/>
      <c r="AI239" s="37"/>
      <c r="AJ239" s="1"/>
      <c r="AK239" s="2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23"/>
      <c r="AW239" s="58"/>
      <c r="AX239" s="121"/>
      <c r="AY239" s="37"/>
      <c r="AZ239" s="1"/>
      <c r="BA239" s="2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23"/>
      <c r="BM239" s="58"/>
      <c r="BN239" s="134"/>
      <c r="BO239" s="37"/>
      <c r="BP239" s="1"/>
      <c r="BQ239" s="2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29"/>
      <c r="CC239" s="37"/>
      <c r="CD239" s="1"/>
      <c r="CE239" s="2"/>
      <c r="CF239" s="1"/>
      <c r="CG239" s="1"/>
      <c r="CH239" s="1"/>
      <c r="CI239" s="1"/>
      <c r="CJ239" s="1"/>
      <c r="CK239" s="1"/>
      <c r="CL239" s="1"/>
      <c r="CM239" s="1"/>
      <c r="CN239" s="1"/>
      <c r="CO239" s="23"/>
    </row>
    <row r="240" spans="1:93" ht="15.75" customHeight="1" x14ac:dyDescent="0.25">
      <c r="A240" s="58"/>
      <c r="B240" s="121"/>
      <c r="C240" s="37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32"/>
      <c r="Q240" s="58"/>
      <c r="R240" s="121"/>
      <c r="S240" s="37"/>
      <c r="T240" s="1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23"/>
      <c r="AG240" s="58"/>
      <c r="AH240" s="121"/>
      <c r="AI240" s="37"/>
      <c r="AJ240" s="1"/>
      <c r="AK240" s="2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23"/>
      <c r="AW240" s="58"/>
      <c r="AX240" s="121"/>
      <c r="AY240" s="37"/>
      <c r="AZ240" s="1"/>
      <c r="BA240" s="2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23"/>
      <c r="BM240" s="58"/>
      <c r="BN240" s="134"/>
      <c r="BO240" s="37"/>
      <c r="BP240" s="1"/>
      <c r="BQ240" s="2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29"/>
      <c r="CC240" s="37"/>
      <c r="CD240" s="1"/>
      <c r="CE240" s="2"/>
      <c r="CF240" s="1"/>
      <c r="CG240" s="1"/>
      <c r="CH240" s="1"/>
      <c r="CI240" s="1"/>
      <c r="CJ240" s="1"/>
      <c r="CK240" s="1"/>
      <c r="CL240" s="1"/>
      <c r="CM240" s="1"/>
      <c r="CN240" s="1"/>
      <c r="CO240" s="23"/>
    </row>
    <row r="241" spans="1:93" ht="15.75" customHeight="1" x14ac:dyDescent="0.25">
      <c r="A241" s="58"/>
      <c r="B241" s="121"/>
      <c r="C241" s="37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32"/>
      <c r="Q241" s="58"/>
      <c r="R241" s="121"/>
      <c r="S241" s="37"/>
      <c r="T241" s="1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23"/>
      <c r="AG241" s="58"/>
      <c r="AH241" s="121"/>
      <c r="AI241" s="37"/>
      <c r="AJ241" s="1"/>
      <c r="AK241" s="2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23"/>
      <c r="AW241" s="58"/>
      <c r="AX241" s="121"/>
      <c r="AY241" s="37"/>
      <c r="AZ241" s="1"/>
      <c r="BA241" s="2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23"/>
      <c r="BM241" s="58"/>
      <c r="BN241" s="134"/>
      <c r="BO241" s="37"/>
      <c r="BP241" s="1"/>
      <c r="BQ241" s="2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29"/>
      <c r="CC241" s="37"/>
      <c r="CD241" s="1"/>
      <c r="CE241" s="2"/>
      <c r="CF241" s="1"/>
      <c r="CG241" s="1"/>
      <c r="CH241" s="1"/>
      <c r="CI241" s="1"/>
      <c r="CJ241" s="1"/>
      <c r="CK241" s="1"/>
      <c r="CL241" s="1"/>
      <c r="CM241" s="1"/>
      <c r="CN241" s="1"/>
      <c r="CO241" s="23"/>
    </row>
    <row r="242" spans="1:93" ht="15.75" customHeight="1" x14ac:dyDescent="0.25">
      <c r="A242" s="58"/>
      <c r="B242" s="121"/>
      <c r="C242" s="37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32"/>
      <c r="Q242" s="58"/>
      <c r="R242" s="121"/>
      <c r="S242" s="37"/>
      <c r="T242" s="1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23"/>
      <c r="AG242" s="58"/>
      <c r="AH242" s="121"/>
      <c r="AI242" s="37"/>
      <c r="AJ242" s="1"/>
      <c r="AK242" s="2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23"/>
      <c r="AW242" s="58"/>
      <c r="AX242" s="121"/>
      <c r="AY242" s="37"/>
      <c r="AZ242" s="1"/>
      <c r="BA242" s="2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23"/>
      <c r="BM242" s="58"/>
      <c r="BN242" s="134"/>
      <c r="BO242" s="37"/>
      <c r="BP242" s="1"/>
      <c r="BQ242" s="2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29"/>
      <c r="CC242" s="37"/>
      <c r="CD242" s="1"/>
      <c r="CE242" s="2"/>
      <c r="CF242" s="1"/>
      <c r="CG242" s="1"/>
      <c r="CH242" s="1"/>
      <c r="CI242" s="1"/>
      <c r="CJ242" s="1"/>
      <c r="CK242" s="1"/>
      <c r="CL242" s="1"/>
      <c r="CM242" s="1"/>
      <c r="CN242" s="1"/>
      <c r="CO242" s="23"/>
    </row>
    <row r="243" spans="1:93" ht="15.75" customHeight="1" x14ac:dyDescent="0.25">
      <c r="A243" s="58"/>
      <c r="B243" s="121"/>
      <c r="C243" s="37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32"/>
      <c r="Q243" s="58"/>
      <c r="R243" s="121"/>
      <c r="S243" s="37"/>
      <c r="T243" s="1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23"/>
      <c r="AG243" s="58"/>
      <c r="AH243" s="121"/>
      <c r="AI243" s="37"/>
      <c r="AJ243" s="1"/>
      <c r="AK243" s="2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23"/>
      <c r="AW243" s="58"/>
      <c r="AX243" s="121"/>
      <c r="AY243" s="37"/>
      <c r="AZ243" s="1"/>
      <c r="BA243" s="2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23"/>
      <c r="BM243" s="58"/>
      <c r="BN243" s="134"/>
      <c r="BO243" s="37"/>
      <c r="BP243" s="1"/>
      <c r="BQ243" s="2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29"/>
      <c r="CC243" s="37"/>
      <c r="CD243" s="1"/>
      <c r="CE243" s="2"/>
      <c r="CF243" s="1"/>
      <c r="CG243" s="1"/>
      <c r="CH243" s="1"/>
      <c r="CI243" s="1"/>
      <c r="CJ243" s="1"/>
      <c r="CK243" s="1"/>
      <c r="CL243" s="1"/>
      <c r="CM243" s="1"/>
      <c r="CN243" s="1"/>
      <c r="CO243" s="23"/>
    </row>
    <row r="244" spans="1:93" ht="15.75" customHeight="1" x14ac:dyDescent="0.25">
      <c r="A244" s="58"/>
      <c r="B244" s="121"/>
      <c r="C244" s="37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32"/>
      <c r="Q244" s="58"/>
      <c r="R244" s="121"/>
      <c r="S244" s="37"/>
      <c r="T244" s="1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23"/>
      <c r="AG244" s="58"/>
      <c r="AH244" s="121"/>
      <c r="AI244" s="37"/>
      <c r="AJ244" s="1"/>
      <c r="AK244" s="2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23"/>
      <c r="AW244" s="58"/>
      <c r="AX244" s="121"/>
      <c r="AY244" s="37"/>
      <c r="AZ244" s="1"/>
      <c r="BA244" s="2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23"/>
      <c r="BM244" s="58"/>
      <c r="BN244" s="134"/>
      <c r="BO244" s="37"/>
      <c r="BP244" s="1"/>
      <c r="BQ244" s="2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29"/>
      <c r="CC244" s="37"/>
      <c r="CD244" s="1"/>
      <c r="CE244" s="2"/>
      <c r="CF244" s="1"/>
      <c r="CG244" s="1"/>
      <c r="CH244" s="1"/>
      <c r="CI244" s="1"/>
      <c r="CJ244" s="1"/>
      <c r="CK244" s="1"/>
      <c r="CL244" s="1"/>
      <c r="CM244" s="1"/>
      <c r="CN244" s="1"/>
      <c r="CO244" s="23"/>
    </row>
    <row r="245" spans="1:93" ht="15.75" customHeight="1" x14ac:dyDescent="0.25">
      <c r="A245" s="58"/>
      <c r="B245" s="121"/>
      <c r="C245" s="37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32"/>
      <c r="Q245" s="58"/>
      <c r="R245" s="121"/>
      <c r="S245" s="37"/>
      <c r="T245" s="1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23"/>
      <c r="AG245" s="58"/>
      <c r="AH245" s="121"/>
      <c r="AI245" s="37"/>
      <c r="AJ245" s="1"/>
      <c r="AK245" s="2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23"/>
      <c r="AW245" s="58"/>
      <c r="AX245" s="121"/>
      <c r="AY245" s="37"/>
      <c r="AZ245" s="1"/>
      <c r="BA245" s="2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23"/>
      <c r="BM245" s="58"/>
      <c r="BN245" s="134"/>
      <c r="BO245" s="37"/>
      <c r="BP245" s="1"/>
      <c r="BQ245" s="2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29"/>
      <c r="CC245" s="37"/>
      <c r="CD245" s="1"/>
      <c r="CE245" s="2"/>
      <c r="CF245" s="1"/>
      <c r="CG245" s="1"/>
      <c r="CH245" s="1"/>
      <c r="CI245" s="1"/>
      <c r="CJ245" s="1"/>
      <c r="CK245" s="1"/>
      <c r="CL245" s="1"/>
      <c r="CM245" s="1"/>
      <c r="CN245" s="1"/>
      <c r="CO245" s="23"/>
    </row>
    <row r="246" spans="1:93" ht="15.75" customHeight="1" x14ac:dyDescent="0.25">
      <c r="A246" s="58"/>
      <c r="B246" s="121"/>
      <c r="C246" s="37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32"/>
      <c r="Q246" s="58"/>
      <c r="R246" s="121"/>
      <c r="S246" s="37"/>
      <c r="T246" s="1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23"/>
      <c r="AG246" s="58"/>
      <c r="AH246" s="121"/>
      <c r="AI246" s="37"/>
      <c r="AJ246" s="1"/>
      <c r="AK246" s="2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23"/>
      <c r="AW246" s="58"/>
      <c r="AX246" s="121"/>
      <c r="AY246" s="37"/>
      <c r="AZ246" s="1"/>
      <c r="BA246" s="2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23"/>
      <c r="BM246" s="58"/>
      <c r="BN246" s="134"/>
      <c r="BO246" s="37"/>
      <c r="BP246" s="1"/>
      <c r="BQ246" s="2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29"/>
      <c r="CC246" s="37"/>
      <c r="CD246" s="1"/>
      <c r="CE246" s="2"/>
      <c r="CF246" s="1"/>
      <c r="CG246" s="1"/>
      <c r="CH246" s="1"/>
      <c r="CI246" s="1"/>
      <c r="CJ246" s="1"/>
      <c r="CK246" s="1"/>
      <c r="CL246" s="1"/>
      <c r="CM246" s="1"/>
      <c r="CN246" s="1"/>
      <c r="CO246" s="23"/>
    </row>
    <row r="247" spans="1:93" ht="15.75" customHeight="1" x14ac:dyDescent="0.25">
      <c r="A247" s="58"/>
      <c r="B247" s="121"/>
      <c r="C247" s="37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32"/>
      <c r="Q247" s="58"/>
      <c r="R247" s="121"/>
      <c r="S247" s="37"/>
      <c r="T247" s="1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23"/>
      <c r="AG247" s="58"/>
      <c r="AH247" s="121"/>
      <c r="AI247" s="37"/>
      <c r="AJ247" s="1"/>
      <c r="AK247" s="2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23"/>
      <c r="AW247" s="58"/>
      <c r="AX247" s="121"/>
      <c r="AY247" s="37"/>
      <c r="AZ247" s="1"/>
      <c r="BA247" s="2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23"/>
      <c r="BM247" s="58"/>
      <c r="BN247" s="134"/>
      <c r="BO247" s="37"/>
      <c r="BP247" s="1"/>
      <c r="BQ247" s="2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29"/>
      <c r="CC247" s="37"/>
      <c r="CD247" s="1"/>
      <c r="CE247" s="2"/>
      <c r="CF247" s="1"/>
      <c r="CG247" s="1"/>
      <c r="CH247" s="1"/>
      <c r="CI247" s="1"/>
      <c r="CJ247" s="1"/>
      <c r="CK247" s="1"/>
      <c r="CL247" s="1"/>
      <c r="CM247" s="1"/>
      <c r="CN247" s="1"/>
      <c r="CO247" s="23"/>
    </row>
    <row r="248" spans="1:93" ht="15.75" customHeight="1" x14ac:dyDescent="0.25">
      <c r="A248" s="58"/>
      <c r="B248" s="121"/>
      <c r="C248" s="37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32"/>
      <c r="Q248" s="58"/>
      <c r="R248" s="121"/>
      <c r="S248" s="37"/>
      <c r="T248" s="1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23"/>
      <c r="AG248" s="58"/>
      <c r="AH248" s="121"/>
      <c r="AI248" s="37"/>
      <c r="AJ248" s="1"/>
      <c r="AK248" s="2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23"/>
      <c r="AW248" s="58"/>
      <c r="AX248" s="121"/>
      <c r="AY248" s="37"/>
      <c r="AZ248" s="1"/>
      <c r="BA248" s="2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23"/>
      <c r="BM248" s="58"/>
      <c r="BN248" s="134"/>
      <c r="BO248" s="37"/>
      <c r="BP248" s="1"/>
      <c r="BQ248" s="2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29"/>
      <c r="CC248" s="37"/>
      <c r="CD248" s="1"/>
      <c r="CE248" s="2"/>
      <c r="CF248" s="1"/>
      <c r="CG248" s="1"/>
      <c r="CH248" s="1"/>
      <c r="CI248" s="1"/>
      <c r="CJ248" s="1"/>
      <c r="CK248" s="1"/>
      <c r="CL248" s="1"/>
      <c r="CM248" s="1"/>
      <c r="CN248" s="1"/>
      <c r="CO248" s="23"/>
    </row>
    <row r="249" spans="1:93" ht="15.75" customHeight="1" x14ac:dyDescent="0.25">
      <c r="A249" s="58"/>
      <c r="B249" s="121"/>
      <c r="C249" s="37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32"/>
      <c r="Q249" s="58"/>
      <c r="R249" s="121"/>
      <c r="S249" s="37"/>
      <c r="T249" s="1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23"/>
      <c r="AG249" s="58"/>
      <c r="AH249" s="121"/>
      <c r="AI249" s="37"/>
      <c r="AJ249" s="1"/>
      <c r="AK249" s="2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23"/>
      <c r="AW249" s="58"/>
      <c r="AX249" s="121"/>
      <c r="AY249" s="37"/>
      <c r="AZ249" s="1"/>
      <c r="BA249" s="2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23"/>
      <c r="BM249" s="58"/>
      <c r="BN249" s="134"/>
      <c r="BO249" s="37"/>
      <c r="BP249" s="1"/>
      <c r="BQ249" s="2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29"/>
      <c r="CC249" s="37"/>
      <c r="CD249" s="1"/>
      <c r="CE249" s="2"/>
      <c r="CF249" s="1"/>
      <c r="CG249" s="1"/>
      <c r="CH249" s="1"/>
      <c r="CI249" s="1"/>
      <c r="CJ249" s="1"/>
      <c r="CK249" s="1"/>
      <c r="CL249" s="1"/>
      <c r="CM249" s="1"/>
      <c r="CN249" s="1"/>
      <c r="CO249" s="23"/>
    </row>
    <row r="250" spans="1:93" ht="15.75" customHeight="1" x14ac:dyDescent="0.25">
      <c r="A250" s="58"/>
      <c r="B250" s="121"/>
      <c r="C250" s="37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32"/>
      <c r="Q250" s="58"/>
      <c r="R250" s="121"/>
      <c r="S250" s="37"/>
      <c r="T250" s="1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23"/>
      <c r="AG250" s="58"/>
      <c r="AH250" s="121"/>
      <c r="AI250" s="37"/>
      <c r="AJ250" s="1"/>
      <c r="AK250" s="2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23"/>
      <c r="AW250" s="58"/>
      <c r="AX250" s="121"/>
      <c r="AY250" s="37"/>
      <c r="AZ250" s="1"/>
      <c r="BA250" s="2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23"/>
      <c r="BM250" s="58"/>
      <c r="BN250" s="134"/>
      <c r="BO250" s="37"/>
      <c r="BP250" s="1"/>
      <c r="BQ250" s="2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29"/>
      <c r="CC250" s="37"/>
      <c r="CD250" s="1"/>
      <c r="CE250" s="2"/>
      <c r="CF250" s="1"/>
      <c r="CG250" s="1"/>
      <c r="CH250" s="1"/>
      <c r="CI250" s="1"/>
      <c r="CJ250" s="1"/>
      <c r="CK250" s="1"/>
      <c r="CL250" s="1"/>
      <c r="CM250" s="1"/>
      <c r="CN250" s="1"/>
      <c r="CO250" s="23"/>
    </row>
    <row r="251" spans="1:93" ht="15.75" customHeight="1" x14ac:dyDescent="0.25">
      <c r="A251" s="58"/>
      <c r="B251" s="121"/>
      <c r="C251" s="37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32"/>
      <c r="Q251" s="58"/>
      <c r="R251" s="121"/>
      <c r="S251" s="37"/>
      <c r="T251" s="1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23"/>
      <c r="AG251" s="58"/>
      <c r="AH251" s="121"/>
      <c r="AI251" s="37"/>
      <c r="AJ251" s="1"/>
      <c r="AK251" s="2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23"/>
      <c r="AW251" s="58"/>
      <c r="AX251" s="121"/>
      <c r="AY251" s="37"/>
      <c r="AZ251" s="1"/>
      <c r="BA251" s="2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23"/>
      <c r="BM251" s="58"/>
      <c r="BN251" s="134"/>
      <c r="BO251" s="37"/>
      <c r="BP251" s="1"/>
      <c r="BQ251" s="2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29"/>
      <c r="CC251" s="37"/>
      <c r="CD251" s="1"/>
      <c r="CE251" s="2"/>
      <c r="CF251" s="1"/>
      <c r="CG251" s="1"/>
      <c r="CH251" s="1"/>
      <c r="CI251" s="1"/>
      <c r="CJ251" s="1"/>
      <c r="CK251" s="1"/>
      <c r="CL251" s="1"/>
      <c r="CM251" s="1"/>
      <c r="CN251" s="1"/>
      <c r="CO251" s="23"/>
    </row>
    <row r="252" spans="1:93" ht="15.75" customHeight="1" x14ac:dyDescent="0.25">
      <c r="A252" s="58"/>
      <c r="B252" s="121"/>
      <c r="C252" s="37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32"/>
      <c r="Q252" s="58"/>
      <c r="R252" s="121"/>
      <c r="S252" s="37"/>
      <c r="T252" s="1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23"/>
      <c r="AG252" s="58"/>
      <c r="AH252" s="121"/>
      <c r="AI252" s="37"/>
      <c r="AJ252" s="1"/>
      <c r="AK252" s="2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23"/>
      <c r="AW252" s="58"/>
      <c r="AX252" s="121"/>
      <c r="AY252" s="37"/>
      <c r="AZ252" s="1"/>
      <c r="BA252" s="2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23"/>
      <c r="BM252" s="58"/>
      <c r="BN252" s="134"/>
      <c r="BO252" s="37"/>
      <c r="BP252" s="1"/>
      <c r="BQ252" s="2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29"/>
      <c r="CC252" s="37"/>
      <c r="CD252" s="1"/>
      <c r="CE252" s="2"/>
      <c r="CF252" s="1"/>
      <c r="CG252" s="1"/>
      <c r="CH252" s="1"/>
      <c r="CI252" s="1"/>
      <c r="CJ252" s="1"/>
      <c r="CK252" s="1"/>
      <c r="CL252" s="1"/>
      <c r="CM252" s="1"/>
      <c r="CN252" s="1"/>
      <c r="CO252" s="23"/>
    </row>
    <row r="253" spans="1:93" ht="15.75" customHeight="1" x14ac:dyDescent="0.25">
      <c r="A253" s="58"/>
      <c r="B253" s="121"/>
      <c r="C253" s="37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32"/>
      <c r="Q253" s="58"/>
      <c r="R253" s="121"/>
      <c r="S253" s="37"/>
      <c r="T253" s="1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23"/>
      <c r="AG253" s="58"/>
      <c r="AH253" s="121"/>
      <c r="AI253" s="37"/>
      <c r="AJ253" s="1"/>
      <c r="AK253" s="2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23"/>
      <c r="AW253" s="58"/>
      <c r="AX253" s="121"/>
      <c r="AY253" s="37"/>
      <c r="AZ253" s="1"/>
      <c r="BA253" s="2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23"/>
      <c r="BM253" s="58"/>
      <c r="BN253" s="134"/>
      <c r="BO253" s="37"/>
      <c r="BP253" s="1"/>
      <c r="BQ253" s="2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29"/>
      <c r="CC253" s="37"/>
      <c r="CD253" s="1"/>
      <c r="CE253" s="2"/>
      <c r="CF253" s="1"/>
      <c r="CG253" s="1"/>
      <c r="CH253" s="1"/>
      <c r="CI253" s="1"/>
      <c r="CJ253" s="1"/>
      <c r="CK253" s="1"/>
      <c r="CL253" s="1"/>
      <c r="CM253" s="1"/>
      <c r="CN253" s="1"/>
      <c r="CO253" s="23"/>
    </row>
    <row r="254" spans="1:93" ht="15.75" customHeight="1" x14ac:dyDescent="0.25">
      <c r="A254" s="58"/>
      <c r="B254" s="121"/>
      <c r="C254" s="37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32"/>
      <c r="Q254" s="58"/>
      <c r="R254" s="121"/>
      <c r="S254" s="37"/>
      <c r="T254" s="1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23"/>
      <c r="AG254" s="58"/>
      <c r="AH254" s="121"/>
      <c r="AI254" s="37"/>
      <c r="AJ254" s="1"/>
      <c r="AK254" s="2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23"/>
      <c r="AW254" s="58"/>
      <c r="AX254" s="121"/>
      <c r="AY254" s="37"/>
      <c r="AZ254" s="1"/>
      <c r="BA254" s="2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23"/>
      <c r="BM254" s="58"/>
      <c r="BN254" s="134"/>
      <c r="BO254" s="37"/>
      <c r="BP254" s="1"/>
      <c r="BQ254" s="2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29"/>
      <c r="CC254" s="37"/>
      <c r="CD254" s="1"/>
      <c r="CE254" s="2"/>
      <c r="CF254" s="1"/>
      <c r="CG254" s="1"/>
      <c r="CH254" s="1"/>
      <c r="CI254" s="1"/>
      <c r="CJ254" s="1"/>
      <c r="CK254" s="1"/>
      <c r="CL254" s="1"/>
      <c r="CM254" s="1"/>
      <c r="CN254" s="1"/>
      <c r="CO254" s="23"/>
    </row>
    <row r="255" spans="1:93" ht="15.75" customHeight="1" x14ac:dyDescent="0.25">
      <c r="A255" s="58"/>
      <c r="B255" s="121"/>
      <c r="C255" s="37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32"/>
      <c r="Q255" s="58"/>
      <c r="R255" s="121"/>
      <c r="S255" s="37"/>
      <c r="T255" s="1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23"/>
      <c r="AG255" s="58"/>
      <c r="AH255" s="121"/>
      <c r="AI255" s="37"/>
      <c r="AJ255" s="1"/>
      <c r="AK255" s="2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23"/>
      <c r="AW255" s="58"/>
      <c r="AX255" s="121"/>
      <c r="AY255" s="37"/>
      <c r="AZ255" s="1"/>
      <c r="BA255" s="2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23"/>
      <c r="BM255" s="58"/>
      <c r="BN255" s="134"/>
      <c r="BO255" s="37"/>
      <c r="BP255" s="1"/>
      <c r="BQ255" s="2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29"/>
      <c r="CC255" s="37"/>
      <c r="CD255" s="1"/>
      <c r="CE255" s="2"/>
      <c r="CF255" s="1"/>
      <c r="CG255" s="1"/>
      <c r="CH255" s="1"/>
      <c r="CI255" s="1"/>
      <c r="CJ255" s="1"/>
      <c r="CK255" s="1"/>
      <c r="CL255" s="1"/>
      <c r="CM255" s="1"/>
      <c r="CN255" s="1"/>
      <c r="CO255" s="23"/>
    </row>
    <row r="256" spans="1:93" ht="15.75" customHeight="1" x14ac:dyDescent="0.25">
      <c r="A256" s="58"/>
      <c r="B256" s="121"/>
      <c r="C256" s="37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32"/>
      <c r="Q256" s="58"/>
      <c r="R256" s="121"/>
      <c r="S256" s="37"/>
      <c r="T256" s="1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23"/>
      <c r="AG256" s="58"/>
      <c r="AH256" s="121"/>
      <c r="AI256" s="37"/>
      <c r="AJ256" s="1"/>
      <c r="AK256" s="2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23"/>
      <c r="AW256" s="58"/>
      <c r="AX256" s="121"/>
      <c r="AY256" s="37"/>
      <c r="AZ256" s="1"/>
      <c r="BA256" s="2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23"/>
      <c r="BM256" s="58"/>
      <c r="BN256" s="134"/>
      <c r="BO256" s="37"/>
      <c r="BP256" s="1"/>
      <c r="BQ256" s="2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29"/>
      <c r="CC256" s="37"/>
      <c r="CD256" s="1"/>
      <c r="CE256" s="2"/>
      <c r="CF256" s="1"/>
      <c r="CG256" s="1"/>
      <c r="CH256" s="1"/>
      <c r="CI256" s="1"/>
      <c r="CJ256" s="1"/>
      <c r="CK256" s="1"/>
      <c r="CL256" s="1"/>
      <c r="CM256" s="1"/>
      <c r="CN256" s="1"/>
      <c r="CO256" s="23"/>
    </row>
    <row r="257" spans="1:93" ht="15.75" customHeight="1" x14ac:dyDescent="0.25">
      <c r="A257" s="58"/>
      <c r="B257" s="121"/>
      <c r="C257" s="37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32"/>
      <c r="Q257" s="58"/>
      <c r="R257" s="121"/>
      <c r="S257" s="37"/>
      <c r="T257" s="1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23"/>
      <c r="AG257" s="58"/>
      <c r="AH257" s="121"/>
      <c r="AI257" s="37"/>
      <c r="AJ257" s="1"/>
      <c r="AK257" s="2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23"/>
      <c r="AW257" s="58"/>
      <c r="AX257" s="121"/>
      <c r="AY257" s="37"/>
      <c r="AZ257" s="1"/>
      <c r="BA257" s="2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23"/>
      <c r="BM257" s="58"/>
      <c r="BN257" s="134"/>
      <c r="BO257" s="37"/>
      <c r="BP257" s="1"/>
      <c r="BQ257" s="2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29"/>
      <c r="CC257" s="37"/>
      <c r="CD257" s="1"/>
      <c r="CE257" s="2"/>
      <c r="CF257" s="1"/>
      <c r="CG257" s="1"/>
      <c r="CH257" s="1"/>
      <c r="CI257" s="1"/>
      <c r="CJ257" s="1"/>
      <c r="CK257" s="1"/>
      <c r="CL257" s="1"/>
      <c r="CM257" s="1"/>
      <c r="CN257" s="1"/>
      <c r="CO257" s="23"/>
    </row>
    <row r="258" spans="1:93" ht="15.75" customHeight="1" x14ac:dyDescent="0.25">
      <c r="A258" s="58"/>
      <c r="B258" s="121"/>
      <c r="C258" s="37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32"/>
      <c r="Q258" s="58"/>
      <c r="R258" s="121"/>
      <c r="S258" s="37"/>
      <c r="T258" s="1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23"/>
      <c r="AG258" s="58"/>
      <c r="AH258" s="121"/>
      <c r="AI258" s="37"/>
      <c r="AJ258" s="1"/>
      <c r="AK258" s="2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23"/>
      <c r="AW258" s="58"/>
      <c r="AX258" s="121"/>
      <c r="AY258" s="37"/>
      <c r="AZ258" s="1"/>
      <c r="BA258" s="2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23"/>
      <c r="BM258" s="58"/>
      <c r="BN258" s="134"/>
      <c r="BO258" s="37"/>
      <c r="BP258" s="1"/>
      <c r="BQ258" s="2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29"/>
      <c r="CC258" s="37"/>
      <c r="CD258" s="1"/>
      <c r="CE258" s="2"/>
      <c r="CF258" s="1"/>
      <c r="CG258" s="1"/>
      <c r="CH258" s="1"/>
      <c r="CI258" s="1"/>
      <c r="CJ258" s="1"/>
      <c r="CK258" s="1"/>
      <c r="CL258" s="1"/>
      <c r="CM258" s="1"/>
      <c r="CN258" s="1"/>
      <c r="CO258" s="23"/>
    </row>
    <row r="259" spans="1:93" ht="15.75" customHeight="1" x14ac:dyDescent="0.25">
      <c r="A259" s="58"/>
      <c r="B259" s="121"/>
      <c r="C259" s="37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32"/>
      <c r="Q259" s="58"/>
      <c r="R259" s="121"/>
      <c r="S259" s="37"/>
      <c r="T259" s="1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23"/>
      <c r="AG259" s="58"/>
      <c r="AH259" s="121"/>
      <c r="AI259" s="37"/>
      <c r="AJ259" s="1"/>
      <c r="AK259" s="2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23"/>
      <c r="AW259" s="58"/>
      <c r="AX259" s="121"/>
      <c r="AY259" s="37"/>
      <c r="AZ259" s="1"/>
      <c r="BA259" s="2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23"/>
      <c r="BM259" s="58"/>
      <c r="BN259" s="134"/>
      <c r="BO259" s="37"/>
      <c r="BP259" s="1"/>
      <c r="BQ259" s="2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29"/>
      <c r="CC259" s="37"/>
      <c r="CD259" s="1"/>
      <c r="CE259" s="2"/>
      <c r="CF259" s="1"/>
      <c r="CG259" s="1"/>
      <c r="CH259" s="1"/>
      <c r="CI259" s="1"/>
      <c r="CJ259" s="1"/>
      <c r="CK259" s="1"/>
      <c r="CL259" s="1"/>
      <c r="CM259" s="1"/>
      <c r="CN259" s="1"/>
      <c r="CO259" s="23"/>
    </row>
    <row r="260" spans="1:93" ht="15.75" customHeight="1" x14ac:dyDescent="0.25">
      <c r="A260" s="58"/>
      <c r="B260" s="121"/>
      <c r="C260" s="37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32"/>
      <c r="Q260" s="58"/>
      <c r="R260" s="121"/>
      <c r="S260" s="37"/>
      <c r="T260" s="1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23"/>
      <c r="AG260" s="58"/>
      <c r="AH260" s="121"/>
      <c r="AI260" s="37"/>
      <c r="AJ260" s="1"/>
      <c r="AK260" s="2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23"/>
      <c r="AW260" s="58"/>
      <c r="AX260" s="121"/>
      <c r="AY260" s="37"/>
      <c r="AZ260" s="1"/>
      <c r="BA260" s="2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23"/>
      <c r="BM260" s="58"/>
      <c r="BN260" s="134"/>
      <c r="BO260" s="37"/>
      <c r="BP260" s="1"/>
      <c r="BQ260" s="2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29"/>
      <c r="CC260" s="37"/>
      <c r="CD260" s="1"/>
      <c r="CE260" s="2"/>
      <c r="CF260" s="1"/>
      <c r="CG260" s="1"/>
      <c r="CH260" s="1"/>
      <c r="CI260" s="1"/>
      <c r="CJ260" s="1"/>
      <c r="CK260" s="1"/>
      <c r="CL260" s="1"/>
      <c r="CM260" s="1"/>
      <c r="CN260" s="1"/>
      <c r="CO260" s="23"/>
    </row>
    <row r="261" spans="1:93" ht="15.75" customHeight="1" x14ac:dyDescent="0.25">
      <c r="A261" s="58"/>
      <c r="B261" s="121"/>
      <c r="C261" s="37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32"/>
      <c r="Q261" s="58"/>
      <c r="R261" s="121"/>
      <c r="S261" s="37"/>
      <c r="T261" s="1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23"/>
      <c r="AG261" s="58"/>
      <c r="AH261" s="121"/>
      <c r="AI261" s="37"/>
      <c r="AJ261" s="1"/>
      <c r="AK261" s="2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23"/>
      <c r="AW261" s="58"/>
      <c r="AX261" s="121"/>
      <c r="AY261" s="37"/>
      <c r="AZ261" s="1"/>
      <c r="BA261" s="2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23"/>
      <c r="BM261" s="58"/>
      <c r="BN261" s="134"/>
      <c r="BO261" s="37"/>
      <c r="BP261" s="1"/>
      <c r="BQ261" s="2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29"/>
      <c r="CC261" s="37"/>
      <c r="CD261" s="1"/>
      <c r="CE261" s="2"/>
      <c r="CF261" s="1"/>
      <c r="CG261" s="1"/>
      <c r="CH261" s="1"/>
      <c r="CI261" s="1"/>
      <c r="CJ261" s="1"/>
      <c r="CK261" s="1"/>
      <c r="CL261" s="1"/>
      <c r="CM261" s="1"/>
      <c r="CN261" s="1"/>
      <c r="CO261" s="23"/>
    </row>
    <row r="262" spans="1:93" ht="15.75" customHeight="1" x14ac:dyDescent="0.25">
      <c r="A262" s="58"/>
      <c r="B262" s="121"/>
      <c r="C262" s="37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32"/>
      <c r="Q262" s="58"/>
      <c r="R262" s="121"/>
      <c r="S262" s="37"/>
      <c r="T262" s="1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23"/>
      <c r="AG262" s="58"/>
      <c r="AH262" s="121"/>
      <c r="AI262" s="37"/>
      <c r="AJ262" s="1"/>
      <c r="AK262" s="2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23"/>
      <c r="AW262" s="58"/>
      <c r="AX262" s="121"/>
      <c r="AY262" s="37"/>
      <c r="AZ262" s="1"/>
      <c r="BA262" s="2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23"/>
      <c r="BM262" s="58"/>
      <c r="BN262" s="134"/>
      <c r="BO262" s="37"/>
      <c r="BP262" s="1"/>
      <c r="BQ262" s="2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29"/>
      <c r="CC262" s="37"/>
      <c r="CD262" s="1"/>
      <c r="CE262" s="2"/>
      <c r="CF262" s="1"/>
      <c r="CG262" s="1"/>
      <c r="CH262" s="1"/>
      <c r="CI262" s="1"/>
      <c r="CJ262" s="1"/>
      <c r="CK262" s="1"/>
      <c r="CL262" s="1"/>
      <c r="CM262" s="1"/>
      <c r="CN262" s="1"/>
      <c r="CO262" s="23"/>
    </row>
    <row r="263" spans="1:93" ht="15.75" customHeight="1" x14ac:dyDescent="0.25">
      <c r="A263" s="58"/>
      <c r="B263" s="121"/>
      <c r="C263" s="37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32"/>
      <c r="Q263" s="58"/>
      <c r="R263" s="121"/>
      <c r="S263" s="37"/>
      <c r="T263" s="1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23"/>
      <c r="AG263" s="58"/>
      <c r="AH263" s="121"/>
      <c r="AI263" s="37"/>
      <c r="AJ263" s="1"/>
      <c r="AK263" s="2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23"/>
      <c r="AW263" s="58"/>
      <c r="AX263" s="121"/>
      <c r="AY263" s="37"/>
      <c r="AZ263" s="1"/>
      <c r="BA263" s="2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23"/>
      <c r="BM263" s="58"/>
      <c r="BN263" s="134"/>
      <c r="BO263" s="37"/>
      <c r="BP263" s="1"/>
      <c r="BQ263" s="2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29"/>
      <c r="CC263" s="37"/>
      <c r="CD263" s="1"/>
      <c r="CE263" s="2"/>
      <c r="CF263" s="1"/>
      <c r="CG263" s="1"/>
      <c r="CH263" s="1"/>
      <c r="CI263" s="1"/>
      <c r="CJ263" s="1"/>
      <c r="CK263" s="1"/>
      <c r="CL263" s="1"/>
      <c r="CM263" s="1"/>
      <c r="CN263" s="1"/>
      <c r="CO263" s="23"/>
    </row>
    <row r="264" spans="1:93" ht="15.75" customHeight="1" x14ac:dyDescent="0.25">
      <c r="A264" s="58"/>
      <c r="B264" s="121"/>
      <c r="C264" s="37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32"/>
      <c r="Q264" s="58"/>
      <c r="R264" s="121"/>
      <c r="S264" s="37"/>
      <c r="T264" s="1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23"/>
      <c r="AG264" s="58"/>
      <c r="AH264" s="121"/>
      <c r="AI264" s="37"/>
      <c r="AJ264" s="1"/>
      <c r="AK264" s="2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23"/>
      <c r="AW264" s="58"/>
      <c r="AX264" s="121"/>
      <c r="AY264" s="37"/>
      <c r="AZ264" s="1"/>
      <c r="BA264" s="2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23"/>
      <c r="BM264" s="58"/>
      <c r="BN264" s="134"/>
      <c r="BO264" s="37"/>
      <c r="BP264" s="1"/>
      <c r="BQ264" s="2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29"/>
      <c r="CC264" s="37"/>
      <c r="CD264" s="1"/>
      <c r="CE264" s="2"/>
      <c r="CF264" s="1"/>
      <c r="CG264" s="1"/>
      <c r="CH264" s="1"/>
      <c r="CI264" s="1"/>
      <c r="CJ264" s="1"/>
      <c r="CK264" s="1"/>
      <c r="CL264" s="1"/>
      <c r="CM264" s="1"/>
      <c r="CN264" s="1"/>
      <c r="CO264" s="23"/>
    </row>
    <row r="265" spans="1:93" ht="15.75" customHeight="1" x14ac:dyDescent="0.25">
      <c r="A265" s="58"/>
      <c r="B265" s="121"/>
      <c r="C265" s="37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32"/>
      <c r="Q265" s="58"/>
      <c r="R265" s="121"/>
      <c r="S265" s="37"/>
      <c r="T265" s="1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23"/>
      <c r="AG265" s="58"/>
      <c r="AH265" s="121"/>
      <c r="AI265" s="37"/>
      <c r="AJ265" s="1"/>
      <c r="AK265" s="2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23"/>
      <c r="AW265" s="58"/>
      <c r="AX265" s="121"/>
      <c r="AY265" s="37"/>
      <c r="AZ265" s="1"/>
      <c r="BA265" s="2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23"/>
      <c r="BM265" s="58"/>
      <c r="BN265" s="134"/>
      <c r="BO265" s="37"/>
      <c r="BP265" s="1"/>
      <c r="BQ265" s="2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29"/>
      <c r="CC265" s="37"/>
      <c r="CD265" s="1"/>
      <c r="CE265" s="2"/>
      <c r="CF265" s="1"/>
      <c r="CG265" s="1"/>
      <c r="CH265" s="1"/>
      <c r="CI265" s="1"/>
      <c r="CJ265" s="1"/>
      <c r="CK265" s="1"/>
      <c r="CL265" s="1"/>
      <c r="CM265" s="1"/>
      <c r="CN265" s="1"/>
      <c r="CO265" s="23"/>
    </row>
    <row r="266" spans="1:93" ht="15.75" customHeight="1" x14ac:dyDescent="0.25">
      <c r="A266" s="58"/>
      <c r="B266" s="121"/>
      <c r="C266" s="37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32"/>
      <c r="Q266" s="58"/>
      <c r="R266" s="121"/>
      <c r="S266" s="37"/>
      <c r="T266" s="1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23"/>
      <c r="AG266" s="58"/>
      <c r="AH266" s="121"/>
      <c r="AI266" s="37"/>
      <c r="AJ266" s="1"/>
      <c r="AK266" s="2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23"/>
      <c r="AW266" s="58"/>
      <c r="AX266" s="121"/>
      <c r="AY266" s="37"/>
      <c r="AZ266" s="1"/>
      <c r="BA266" s="2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23"/>
      <c r="BM266" s="58"/>
      <c r="BN266" s="134"/>
      <c r="BO266" s="37"/>
      <c r="BP266" s="1"/>
      <c r="BQ266" s="2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29"/>
      <c r="CC266" s="37"/>
      <c r="CD266" s="1"/>
      <c r="CE266" s="2"/>
      <c r="CF266" s="1"/>
      <c r="CG266" s="1"/>
      <c r="CH266" s="1"/>
      <c r="CI266" s="1"/>
      <c r="CJ266" s="1"/>
      <c r="CK266" s="1"/>
      <c r="CL266" s="1"/>
      <c r="CM266" s="1"/>
      <c r="CN266" s="1"/>
      <c r="CO266" s="23"/>
    </row>
    <row r="267" spans="1:93" ht="15.75" customHeight="1" x14ac:dyDescent="0.25">
      <c r="A267" s="58"/>
      <c r="B267" s="121"/>
      <c r="C267" s="37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32"/>
      <c r="Q267" s="58"/>
      <c r="R267" s="121"/>
      <c r="S267" s="37"/>
      <c r="T267" s="1"/>
      <c r="U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23"/>
      <c r="AG267" s="58"/>
      <c r="AH267" s="121"/>
      <c r="AI267" s="37"/>
      <c r="AJ267" s="1"/>
      <c r="AK267" s="2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23"/>
      <c r="AW267" s="58"/>
      <c r="AX267" s="121"/>
      <c r="AY267" s="37"/>
      <c r="AZ267" s="1"/>
      <c r="BA267" s="2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23"/>
      <c r="BM267" s="58"/>
      <c r="BN267" s="134"/>
      <c r="BO267" s="37"/>
      <c r="BP267" s="1"/>
      <c r="BQ267" s="2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29"/>
      <c r="CC267" s="37"/>
      <c r="CD267" s="1"/>
      <c r="CE267" s="2"/>
      <c r="CF267" s="1"/>
      <c r="CG267" s="1"/>
      <c r="CH267" s="1"/>
      <c r="CI267" s="1"/>
      <c r="CJ267" s="1"/>
      <c r="CK267" s="1"/>
      <c r="CL267" s="1"/>
      <c r="CM267" s="1"/>
      <c r="CN267" s="1"/>
      <c r="CO267" s="23"/>
    </row>
    <row r="268" spans="1:93" ht="15.75" customHeight="1" x14ac:dyDescent="0.25">
      <c r="A268" s="58"/>
      <c r="B268" s="121"/>
      <c r="C268" s="37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32"/>
      <c r="Q268" s="58"/>
      <c r="R268" s="121"/>
      <c r="S268" s="37"/>
      <c r="T268" s="1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23"/>
      <c r="AG268" s="58"/>
      <c r="AH268" s="121"/>
      <c r="AI268" s="37"/>
      <c r="AJ268" s="1"/>
      <c r="AK268" s="2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23"/>
      <c r="AW268" s="58"/>
      <c r="AX268" s="121"/>
      <c r="AY268" s="37"/>
      <c r="AZ268" s="1"/>
      <c r="BA268" s="2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23"/>
      <c r="BM268" s="58"/>
      <c r="BN268" s="134"/>
      <c r="BO268" s="37"/>
      <c r="BP268" s="1"/>
      <c r="BQ268" s="2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29"/>
      <c r="CC268" s="37"/>
      <c r="CD268" s="1"/>
      <c r="CE268" s="2"/>
      <c r="CF268" s="1"/>
      <c r="CG268" s="1"/>
      <c r="CH268" s="1"/>
      <c r="CI268" s="1"/>
      <c r="CJ268" s="1"/>
      <c r="CK268" s="1"/>
      <c r="CL268" s="1"/>
      <c r="CM268" s="1"/>
      <c r="CN268" s="1"/>
      <c r="CO268" s="23"/>
    </row>
    <row r="269" spans="1:93" ht="15.75" customHeight="1" x14ac:dyDescent="0.25">
      <c r="A269" s="58"/>
      <c r="B269" s="121"/>
      <c r="C269" s="37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32"/>
      <c r="Q269" s="58"/>
      <c r="R269" s="121"/>
      <c r="S269" s="37"/>
      <c r="T269" s="1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23"/>
      <c r="AG269" s="58"/>
      <c r="AH269" s="121"/>
      <c r="AI269" s="37"/>
      <c r="AJ269" s="1"/>
      <c r="AK269" s="2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23"/>
      <c r="AW269" s="58"/>
      <c r="AX269" s="121"/>
      <c r="AY269" s="37"/>
      <c r="AZ269" s="1"/>
      <c r="BA269" s="2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23"/>
      <c r="BM269" s="58"/>
      <c r="BN269" s="134"/>
      <c r="BO269" s="37"/>
      <c r="BP269" s="1"/>
      <c r="BQ269" s="2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29"/>
      <c r="CC269" s="37"/>
      <c r="CD269" s="1"/>
      <c r="CE269" s="2"/>
      <c r="CF269" s="1"/>
      <c r="CG269" s="1"/>
      <c r="CH269" s="1"/>
      <c r="CI269" s="1"/>
      <c r="CJ269" s="1"/>
      <c r="CK269" s="1"/>
      <c r="CL269" s="1"/>
      <c r="CM269" s="1"/>
      <c r="CN269" s="1"/>
      <c r="CO269" s="23"/>
    </row>
    <row r="270" spans="1:93" ht="15.75" customHeight="1" x14ac:dyDescent="0.25">
      <c r="A270" s="58"/>
      <c r="B270" s="121"/>
      <c r="C270" s="37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32"/>
      <c r="Q270" s="58"/>
      <c r="R270" s="121"/>
      <c r="S270" s="37"/>
      <c r="T270" s="1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23"/>
      <c r="AG270" s="58"/>
      <c r="AH270" s="121"/>
      <c r="AI270" s="37"/>
      <c r="AJ270" s="1"/>
      <c r="AK270" s="2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23"/>
      <c r="AW270" s="58"/>
      <c r="AX270" s="121"/>
      <c r="AY270" s="37"/>
      <c r="AZ270" s="1"/>
      <c r="BA270" s="2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23"/>
      <c r="BM270" s="58"/>
      <c r="BN270" s="134"/>
      <c r="BO270" s="37"/>
      <c r="BP270" s="1"/>
      <c r="BQ270" s="2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29"/>
      <c r="CC270" s="37"/>
      <c r="CD270" s="1"/>
      <c r="CE270" s="2"/>
      <c r="CF270" s="1"/>
      <c r="CG270" s="1"/>
      <c r="CH270" s="1"/>
      <c r="CI270" s="1"/>
      <c r="CJ270" s="1"/>
      <c r="CK270" s="1"/>
      <c r="CL270" s="1"/>
      <c r="CM270" s="1"/>
      <c r="CN270" s="1"/>
      <c r="CO270" s="23"/>
    </row>
    <row r="271" spans="1:93" ht="15.75" customHeight="1" x14ac:dyDescent="0.25">
      <c r="A271" s="58"/>
      <c r="B271" s="121"/>
      <c r="C271" s="37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32"/>
      <c r="Q271" s="58"/>
      <c r="R271" s="121"/>
      <c r="S271" s="37"/>
      <c r="T271" s="1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23"/>
      <c r="AG271" s="58"/>
      <c r="AH271" s="121"/>
      <c r="AI271" s="37"/>
      <c r="AJ271" s="1"/>
      <c r="AK271" s="2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23"/>
      <c r="AW271" s="58"/>
      <c r="AX271" s="121"/>
      <c r="AY271" s="37"/>
      <c r="AZ271" s="1"/>
      <c r="BA271" s="2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23"/>
      <c r="BM271" s="58"/>
      <c r="BN271" s="134"/>
      <c r="BO271" s="37"/>
      <c r="BP271" s="1"/>
      <c r="BQ271" s="2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29"/>
      <c r="CC271" s="37"/>
      <c r="CD271" s="1"/>
      <c r="CE271" s="2"/>
      <c r="CF271" s="1"/>
      <c r="CG271" s="1"/>
      <c r="CH271" s="1"/>
      <c r="CI271" s="1"/>
      <c r="CJ271" s="1"/>
      <c r="CK271" s="1"/>
      <c r="CL271" s="1"/>
      <c r="CM271" s="1"/>
      <c r="CN271" s="1"/>
      <c r="CO271" s="23"/>
    </row>
    <row r="272" spans="1:93" ht="15.75" customHeight="1" x14ac:dyDescent="0.25">
      <c r="A272" s="58"/>
      <c r="B272" s="121"/>
      <c r="C272" s="37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32"/>
      <c r="Q272" s="58"/>
      <c r="R272" s="121"/>
      <c r="S272" s="37"/>
      <c r="T272" s="1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23"/>
      <c r="AG272" s="58"/>
      <c r="AH272" s="121"/>
      <c r="AI272" s="37"/>
      <c r="AJ272" s="1"/>
      <c r="AK272" s="2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23"/>
      <c r="AW272" s="58"/>
      <c r="AX272" s="121"/>
      <c r="AY272" s="37"/>
      <c r="AZ272" s="1"/>
      <c r="BA272" s="2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23"/>
      <c r="BM272" s="58"/>
      <c r="BN272" s="134"/>
      <c r="BO272" s="37"/>
      <c r="BP272" s="1"/>
      <c r="BQ272" s="2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29"/>
      <c r="CC272" s="37"/>
      <c r="CD272" s="1"/>
      <c r="CE272" s="2"/>
      <c r="CF272" s="1"/>
      <c r="CG272" s="1"/>
      <c r="CH272" s="1"/>
      <c r="CI272" s="1"/>
      <c r="CJ272" s="1"/>
      <c r="CK272" s="1"/>
      <c r="CL272" s="1"/>
      <c r="CM272" s="1"/>
      <c r="CN272" s="1"/>
      <c r="CO272" s="23"/>
    </row>
    <row r="273" spans="1:93" ht="15.75" customHeight="1" x14ac:dyDescent="0.25">
      <c r="A273" s="58"/>
      <c r="B273" s="121"/>
      <c r="C273" s="37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32"/>
      <c r="Q273" s="58"/>
      <c r="R273" s="121"/>
      <c r="S273" s="37"/>
      <c r="T273" s="1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23"/>
      <c r="AG273" s="58"/>
      <c r="AH273" s="121"/>
      <c r="AI273" s="37"/>
      <c r="AJ273" s="1"/>
      <c r="AK273" s="2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23"/>
      <c r="AW273" s="58"/>
      <c r="AX273" s="121"/>
      <c r="AY273" s="37"/>
      <c r="AZ273" s="1"/>
      <c r="BA273" s="2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23"/>
      <c r="BM273" s="58"/>
      <c r="BN273" s="134"/>
      <c r="BO273" s="37"/>
      <c r="BP273" s="1"/>
      <c r="BQ273" s="2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29"/>
      <c r="CC273" s="37"/>
      <c r="CD273" s="1"/>
      <c r="CE273" s="2"/>
      <c r="CF273" s="1"/>
      <c r="CG273" s="1"/>
      <c r="CH273" s="1"/>
      <c r="CI273" s="1"/>
      <c r="CJ273" s="1"/>
      <c r="CK273" s="1"/>
      <c r="CL273" s="1"/>
      <c r="CM273" s="1"/>
      <c r="CN273" s="1"/>
      <c r="CO273" s="23"/>
    </row>
    <row r="274" spans="1:93" ht="15.75" customHeight="1" x14ac:dyDescent="0.25">
      <c r="A274" s="58"/>
      <c r="B274" s="121"/>
      <c r="C274" s="37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32"/>
      <c r="Q274" s="58"/>
      <c r="R274" s="121"/>
      <c r="S274" s="37"/>
      <c r="T274" s="1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23"/>
      <c r="AG274" s="58"/>
      <c r="AH274" s="121"/>
      <c r="AI274" s="37"/>
      <c r="AJ274" s="1"/>
      <c r="AK274" s="2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23"/>
      <c r="AW274" s="58"/>
      <c r="AX274" s="121"/>
      <c r="AY274" s="37"/>
      <c r="AZ274" s="1"/>
      <c r="BA274" s="2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23"/>
      <c r="BM274" s="58"/>
      <c r="BN274" s="134"/>
      <c r="BO274" s="37"/>
      <c r="BP274" s="1"/>
      <c r="BQ274" s="2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29"/>
      <c r="CC274" s="37"/>
      <c r="CD274" s="1"/>
      <c r="CE274" s="2"/>
      <c r="CF274" s="1"/>
      <c r="CG274" s="1"/>
      <c r="CH274" s="1"/>
      <c r="CI274" s="1"/>
      <c r="CJ274" s="1"/>
      <c r="CK274" s="1"/>
      <c r="CL274" s="1"/>
      <c r="CM274" s="1"/>
      <c r="CN274" s="1"/>
      <c r="CO274" s="23"/>
    </row>
    <row r="275" spans="1:93" ht="15.75" customHeight="1" x14ac:dyDescent="0.25">
      <c r="A275" s="58"/>
      <c r="B275" s="121"/>
      <c r="C275" s="37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32"/>
      <c r="Q275" s="58"/>
      <c r="R275" s="121"/>
      <c r="S275" s="37"/>
      <c r="T275" s="1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23"/>
      <c r="AG275" s="58"/>
      <c r="AH275" s="121"/>
      <c r="AI275" s="37"/>
      <c r="AJ275" s="1"/>
      <c r="AK275" s="2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23"/>
      <c r="AW275" s="58"/>
      <c r="AX275" s="121"/>
      <c r="AY275" s="37"/>
      <c r="AZ275" s="1"/>
      <c r="BA275" s="2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23"/>
      <c r="BM275" s="58"/>
      <c r="BN275" s="134"/>
      <c r="BO275" s="37"/>
      <c r="BP275" s="1"/>
      <c r="BQ275" s="2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29"/>
      <c r="CC275" s="37"/>
      <c r="CD275" s="1"/>
      <c r="CE275" s="2"/>
      <c r="CF275" s="1"/>
      <c r="CG275" s="1"/>
      <c r="CH275" s="1"/>
      <c r="CI275" s="1"/>
      <c r="CJ275" s="1"/>
      <c r="CK275" s="1"/>
      <c r="CL275" s="1"/>
      <c r="CM275" s="1"/>
      <c r="CN275" s="1"/>
      <c r="CO275" s="23"/>
    </row>
    <row r="276" spans="1:93" ht="15.75" customHeight="1" x14ac:dyDescent="0.25">
      <c r="A276" s="58"/>
      <c r="B276" s="121"/>
      <c r="C276" s="37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32"/>
      <c r="Q276" s="58"/>
      <c r="R276" s="121"/>
      <c r="S276" s="37"/>
      <c r="T276" s="1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23"/>
      <c r="AG276" s="58"/>
      <c r="AH276" s="121"/>
      <c r="AI276" s="37"/>
      <c r="AJ276" s="1"/>
      <c r="AK276" s="2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23"/>
      <c r="AW276" s="58"/>
      <c r="AX276" s="121"/>
      <c r="AY276" s="37"/>
      <c r="AZ276" s="1"/>
      <c r="BA276" s="2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23"/>
      <c r="BM276" s="58"/>
      <c r="BN276" s="134"/>
      <c r="BO276" s="37"/>
      <c r="BP276" s="1"/>
      <c r="BQ276" s="2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29"/>
      <c r="CC276" s="37"/>
      <c r="CD276" s="1"/>
      <c r="CE276" s="2"/>
      <c r="CF276" s="1"/>
      <c r="CG276" s="1"/>
      <c r="CH276" s="1"/>
      <c r="CI276" s="1"/>
      <c r="CJ276" s="1"/>
      <c r="CK276" s="1"/>
      <c r="CL276" s="1"/>
      <c r="CM276" s="1"/>
      <c r="CN276" s="1"/>
      <c r="CO276" s="23"/>
    </row>
    <row r="277" spans="1:93" ht="15.75" customHeight="1" x14ac:dyDescent="0.25">
      <c r="A277" s="58"/>
      <c r="B277" s="121"/>
      <c r="C277" s="37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32"/>
      <c r="Q277" s="58"/>
      <c r="R277" s="121"/>
      <c r="S277" s="37"/>
      <c r="T277" s="1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23"/>
      <c r="AG277" s="58"/>
      <c r="AH277" s="121"/>
      <c r="AI277" s="37"/>
      <c r="AJ277" s="1"/>
      <c r="AK277" s="2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23"/>
      <c r="AW277" s="58"/>
      <c r="AX277" s="121"/>
      <c r="AY277" s="37"/>
      <c r="AZ277" s="1"/>
      <c r="BA277" s="2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23"/>
      <c r="BM277" s="58"/>
      <c r="BN277" s="134"/>
      <c r="BO277" s="37"/>
      <c r="BP277" s="1"/>
      <c r="BQ277" s="2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29"/>
      <c r="CC277" s="37"/>
      <c r="CD277" s="1"/>
      <c r="CE277" s="2"/>
      <c r="CF277" s="1"/>
      <c r="CG277" s="1"/>
      <c r="CH277" s="1"/>
      <c r="CI277" s="1"/>
      <c r="CJ277" s="1"/>
      <c r="CK277" s="1"/>
      <c r="CL277" s="1"/>
      <c r="CM277" s="1"/>
      <c r="CN277" s="1"/>
      <c r="CO277" s="23"/>
    </row>
    <row r="278" spans="1:93" ht="15.75" customHeight="1" x14ac:dyDescent="0.25">
      <c r="A278" s="58"/>
      <c r="B278" s="121"/>
      <c r="C278" s="37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32"/>
      <c r="Q278" s="58"/>
      <c r="R278" s="121"/>
      <c r="S278" s="37"/>
      <c r="T278" s="1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23"/>
      <c r="AG278" s="58"/>
      <c r="AH278" s="121"/>
      <c r="AI278" s="37"/>
      <c r="AJ278" s="1"/>
      <c r="AK278" s="2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23"/>
      <c r="AW278" s="58"/>
      <c r="AX278" s="121"/>
      <c r="AY278" s="37"/>
      <c r="AZ278" s="1"/>
      <c r="BA278" s="2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23"/>
      <c r="BM278" s="58"/>
      <c r="BN278" s="134"/>
      <c r="BO278" s="37"/>
      <c r="BP278" s="1"/>
      <c r="BQ278" s="2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29"/>
      <c r="CC278" s="37"/>
      <c r="CD278" s="1"/>
      <c r="CE278" s="2"/>
      <c r="CF278" s="1"/>
      <c r="CG278" s="1"/>
      <c r="CH278" s="1"/>
      <c r="CI278" s="1"/>
      <c r="CJ278" s="1"/>
      <c r="CK278" s="1"/>
      <c r="CL278" s="1"/>
      <c r="CM278" s="1"/>
      <c r="CN278" s="1"/>
      <c r="CO278" s="23"/>
    </row>
    <row r="279" spans="1:93" ht="15.75" customHeight="1" x14ac:dyDescent="0.25">
      <c r="A279" s="58"/>
      <c r="B279" s="121"/>
      <c r="C279" s="37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32"/>
      <c r="Q279" s="58"/>
      <c r="R279" s="121"/>
      <c r="S279" s="37"/>
      <c r="T279" s="1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23"/>
      <c r="AG279" s="58"/>
      <c r="AH279" s="121"/>
      <c r="AI279" s="37"/>
      <c r="AJ279" s="1"/>
      <c r="AK279" s="2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23"/>
      <c r="AW279" s="58"/>
      <c r="AX279" s="121"/>
      <c r="AY279" s="37"/>
      <c r="AZ279" s="1"/>
      <c r="BA279" s="2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23"/>
      <c r="BM279" s="58"/>
      <c r="BN279" s="134"/>
      <c r="BO279" s="37"/>
      <c r="BP279" s="1"/>
      <c r="BQ279" s="2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29"/>
      <c r="CC279" s="37"/>
      <c r="CD279" s="1"/>
      <c r="CE279" s="2"/>
      <c r="CF279" s="1"/>
      <c r="CG279" s="1"/>
      <c r="CH279" s="1"/>
      <c r="CI279" s="1"/>
      <c r="CJ279" s="1"/>
      <c r="CK279" s="1"/>
      <c r="CL279" s="1"/>
      <c r="CM279" s="1"/>
      <c r="CN279" s="1"/>
      <c r="CO279" s="23"/>
    </row>
    <row r="280" spans="1:93" ht="15.75" customHeight="1" x14ac:dyDescent="0.25">
      <c r="A280" s="58"/>
      <c r="B280" s="121"/>
      <c r="C280" s="37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32"/>
      <c r="Q280" s="58"/>
      <c r="R280" s="121"/>
      <c r="S280" s="37"/>
      <c r="T280" s="1"/>
      <c r="U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23"/>
      <c r="AG280" s="58"/>
      <c r="AH280" s="121"/>
      <c r="AI280" s="37"/>
      <c r="AJ280" s="1"/>
      <c r="AK280" s="2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23"/>
      <c r="AW280" s="58"/>
      <c r="AX280" s="121"/>
      <c r="AY280" s="37"/>
      <c r="AZ280" s="1"/>
      <c r="BA280" s="2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23"/>
      <c r="BM280" s="58"/>
      <c r="BN280" s="134"/>
      <c r="BO280" s="37"/>
      <c r="BP280" s="1"/>
      <c r="BQ280" s="2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29"/>
      <c r="CC280" s="37"/>
      <c r="CD280" s="1"/>
      <c r="CE280" s="2"/>
      <c r="CF280" s="1"/>
      <c r="CG280" s="1"/>
      <c r="CH280" s="1"/>
      <c r="CI280" s="1"/>
      <c r="CJ280" s="1"/>
      <c r="CK280" s="1"/>
      <c r="CL280" s="1"/>
      <c r="CM280" s="1"/>
      <c r="CN280" s="1"/>
      <c r="CO280" s="23"/>
    </row>
    <row r="281" spans="1:93" ht="15.75" customHeight="1" x14ac:dyDescent="0.25">
      <c r="A281" s="58"/>
      <c r="B281" s="121"/>
      <c r="C281" s="37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32"/>
      <c r="Q281" s="58"/>
      <c r="R281" s="121"/>
      <c r="S281" s="37"/>
      <c r="T281" s="1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23"/>
      <c r="AG281" s="58"/>
      <c r="AH281" s="121"/>
      <c r="AI281" s="37"/>
      <c r="AJ281" s="1"/>
      <c r="AK281" s="2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23"/>
      <c r="AW281" s="58"/>
      <c r="AX281" s="121"/>
      <c r="AY281" s="37"/>
      <c r="AZ281" s="1"/>
      <c r="BA281" s="2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23"/>
      <c r="BM281" s="58"/>
      <c r="BN281" s="134"/>
      <c r="BO281" s="37"/>
      <c r="BP281" s="1"/>
      <c r="BQ281" s="2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29"/>
      <c r="CC281" s="37"/>
      <c r="CD281" s="1"/>
      <c r="CE281" s="2"/>
      <c r="CF281" s="1"/>
      <c r="CG281" s="1"/>
      <c r="CH281" s="1"/>
      <c r="CI281" s="1"/>
      <c r="CJ281" s="1"/>
      <c r="CK281" s="1"/>
      <c r="CL281" s="1"/>
      <c r="CM281" s="1"/>
      <c r="CN281" s="1"/>
      <c r="CO281" s="23"/>
    </row>
    <row r="282" spans="1:93" ht="15.75" customHeight="1" x14ac:dyDescent="0.25">
      <c r="A282" s="58"/>
      <c r="B282" s="121"/>
      <c r="C282" s="37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32"/>
      <c r="Q282" s="58"/>
      <c r="R282" s="121"/>
      <c r="S282" s="37"/>
      <c r="T282" s="1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23"/>
      <c r="AG282" s="58"/>
      <c r="AH282" s="121"/>
      <c r="AI282" s="37"/>
      <c r="AJ282" s="1"/>
      <c r="AK282" s="2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23"/>
      <c r="AW282" s="58"/>
      <c r="AX282" s="121"/>
      <c r="AY282" s="37"/>
      <c r="AZ282" s="1"/>
      <c r="BA282" s="2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23"/>
      <c r="BM282" s="58"/>
      <c r="BN282" s="134"/>
      <c r="BO282" s="37"/>
      <c r="BP282" s="1"/>
      <c r="BQ282" s="2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29"/>
      <c r="CC282" s="37"/>
      <c r="CD282" s="1"/>
      <c r="CE282" s="2"/>
      <c r="CF282" s="1"/>
      <c r="CG282" s="1"/>
      <c r="CH282" s="1"/>
      <c r="CI282" s="1"/>
      <c r="CJ282" s="1"/>
      <c r="CK282" s="1"/>
      <c r="CL282" s="1"/>
      <c r="CM282" s="1"/>
      <c r="CN282" s="1"/>
      <c r="CO282" s="23"/>
    </row>
    <row r="283" spans="1:93" ht="15.75" customHeight="1" x14ac:dyDescent="0.25">
      <c r="A283" s="58"/>
      <c r="B283" s="121"/>
      <c r="C283" s="37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32"/>
      <c r="Q283" s="58"/>
      <c r="R283" s="121"/>
      <c r="S283" s="37"/>
      <c r="T283" s="1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23"/>
      <c r="AG283" s="58"/>
      <c r="AH283" s="121"/>
      <c r="AI283" s="37"/>
      <c r="AJ283" s="1"/>
      <c r="AK283" s="2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23"/>
      <c r="AW283" s="58"/>
      <c r="AX283" s="121"/>
      <c r="AY283" s="37"/>
      <c r="AZ283" s="1"/>
      <c r="BA283" s="2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23"/>
      <c r="BM283" s="58"/>
      <c r="BN283" s="134"/>
      <c r="BO283" s="37"/>
      <c r="BP283" s="1"/>
      <c r="BQ283" s="2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29"/>
      <c r="CC283" s="37"/>
      <c r="CD283" s="1"/>
      <c r="CE283" s="2"/>
      <c r="CF283" s="1"/>
      <c r="CG283" s="1"/>
      <c r="CH283" s="1"/>
      <c r="CI283" s="1"/>
      <c r="CJ283" s="1"/>
      <c r="CK283" s="1"/>
      <c r="CL283" s="1"/>
      <c r="CM283" s="1"/>
      <c r="CN283" s="1"/>
      <c r="CO283" s="23"/>
    </row>
    <row r="284" spans="1:93" ht="15.75" customHeight="1" x14ac:dyDescent="0.25">
      <c r="A284" s="58"/>
      <c r="B284" s="121"/>
      <c r="C284" s="37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32"/>
      <c r="Q284" s="58"/>
      <c r="R284" s="121"/>
      <c r="S284" s="37"/>
      <c r="T284" s="1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23"/>
      <c r="AG284" s="58"/>
      <c r="AH284" s="121"/>
      <c r="AI284" s="37"/>
      <c r="AJ284" s="1"/>
      <c r="AK284" s="2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23"/>
      <c r="AW284" s="58"/>
      <c r="AX284" s="121"/>
      <c r="AY284" s="37"/>
      <c r="AZ284" s="1"/>
      <c r="BA284" s="2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23"/>
      <c r="BM284" s="58"/>
      <c r="BN284" s="134"/>
      <c r="BO284" s="37"/>
      <c r="BP284" s="1"/>
      <c r="BQ284" s="2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29"/>
      <c r="CC284" s="37"/>
      <c r="CD284" s="1"/>
      <c r="CE284" s="2"/>
      <c r="CF284" s="1"/>
      <c r="CG284" s="1"/>
      <c r="CH284" s="1"/>
      <c r="CI284" s="1"/>
      <c r="CJ284" s="1"/>
      <c r="CK284" s="1"/>
      <c r="CL284" s="1"/>
      <c r="CM284" s="1"/>
      <c r="CN284" s="1"/>
      <c r="CO284" s="23"/>
    </row>
    <row r="285" spans="1:93" ht="15.75" customHeight="1" x14ac:dyDescent="0.25">
      <c r="A285" s="58"/>
      <c r="B285" s="121"/>
      <c r="C285" s="37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32"/>
      <c r="Q285" s="58"/>
      <c r="R285" s="121"/>
      <c r="S285" s="37"/>
      <c r="T285" s="1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23"/>
      <c r="AG285" s="58"/>
      <c r="AH285" s="121"/>
      <c r="AI285" s="37"/>
      <c r="AJ285" s="1"/>
      <c r="AK285" s="2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23"/>
      <c r="AW285" s="58"/>
      <c r="AX285" s="121"/>
      <c r="AY285" s="37"/>
      <c r="AZ285" s="1"/>
      <c r="BA285" s="2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23"/>
      <c r="BM285" s="58"/>
      <c r="BN285" s="134"/>
      <c r="BO285" s="37"/>
      <c r="BP285" s="1"/>
      <c r="BQ285" s="2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29"/>
      <c r="CC285" s="37"/>
      <c r="CD285" s="1"/>
      <c r="CE285" s="2"/>
      <c r="CF285" s="1"/>
      <c r="CG285" s="1"/>
      <c r="CH285" s="1"/>
      <c r="CI285" s="1"/>
      <c r="CJ285" s="1"/>
      <c r="CK285" s="1"/>
      <c r="CL285" s="1"/>
      <c r="CM285" s="1"/>
      <c r="CN285" s="1"/>
      <c r="CO285" s="23"/>
    </row>
    <row r="286" spans="1:93" ht="15.75" customHeight="1" x14ac:dyDescent="0.25">
      <c r="A286" s="58"/>
      <c r="B286" s="121"/>
      <c r="C286" s="37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32"/>
      <c r="Q286" s="58"/>
      <c r="R286" s="121"/>
      <c r="S286" s="37"/>
      <c r="T286" s="1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23"/>
      <c r="AG286" s="58"/>
      <c r="AH286" s="121"/>
      <c r="AI286" s="37"/>
      <c r="AJ286" s="1"/>
      <c r="AK286" s="2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23"/>
      <c r="AW286" s="58"/>
      <c r="AX286" s="121"/>
      <c r="AY286" s="37"/>
      <c r="AZ286" s="1"/>
      <c r="BA286" s="2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23"/>
      <c r="BM286" s="58"/>
      <c r="BN286" s="134"/>
      <c r="BO286" s="37"/>
      <c r="BP286" s="1"/>
      <c r="BQ286" s="2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29"/>
      <c r="CC286" s="37"/>
      <c r="CD286" s="1"/>
      <c r="CE286" s="2"/>
      <c r="CF286" s="1"/>
      <c r="CG286" s="1"/>
      <c r="CH286" s="1"/>
      <c r="CI286" s="1"/>
      <c r="CJ286" s="1"/>
      <c r="CK286" s="1"/>
      <c r="CL286" s="1"/>
      <c r="CM286" s="1"/>
      <c r="CN286" s="1"/>
      <c r="CO286" s="23"/>
    </row>
    <row r="287" spans="1:93" ht="15.75" customHeight="1" x14ac:dyDescent="0.25">
      <c r="A287" s="58"/>
      <c r="B287" s="121"/>
      <c r="C287" s="37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32"/>
      <c r="Q287" s="58"/>
      <c r="R287" s="121"/>
      <c r="S287" s="37"/>
      <c r="T287" s="1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23"/>
      <c r="AG287" s="58"/>
      <c r="AH287" s="121"/>
      <c r="AI287" s="37"/>
      <c r="AJ287" s="1"/>
      <c r="AK287" s="2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23"/>
      <c r="AW287" s="58"/>
      <c r="AX287" s="121"/>
      <c r="AY287" s="37"/>
      <c r="AZ287" s="1"/>
      <c r="BA287" s="2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23"/>
      <c r="BM287" s="58"/>
      <c r="BN287" s="134"/>
      <c r="BO287" s="37"/>
      <c r="BP287" s="1"/>
      <c r="BQ287" s="2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29"/>
      <c r="CC287" s="37"/>
      <c r="CD287" s="1"/>
      <c r="CE287" s="2"/>
      <c r="CF287" s="1"/>
      <c r="CG287" s="1"/>
      <c r="CH287" s="1"/>
      <c r="CI287" s="1"/>
      <c r="CJ287" s="1"/>
      <c r="CK287" s="1"/>
      <c r="CL287" s="1"/>
      <c r="CM287" s="1"/>
      <c r="CN287" s="1"/>
      <c r="CO287" s="23"/>
    </row>
    <row r="288" spans="1:93" ht="15.75" customHeight="1" x14ac:dyDescent="0.25">
      <c r="A288" s="58"/>
      <c r="B288" s="121"/>
      <c r="C288" s="37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32"/>
      <c r="Q288" s="58"/>
      <c r="R288" s="121"/>
      <c r="S288" s="37"/>
      <c r="T288" s="1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23"/>
      <c r="AG288" s="58"/>
      <c r="AH288" s="121"/>
      <c r="AI288" s="37"/>
      <c r="AJ288" s="1"/>
      <c r="AK288" s="2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23"/>
      <c r="AW288" s="58"/>
      <c r="AX288" s="121"/>
      <c r="AY288" s="37"/>
      <c r="AZ288" s="1"/>
      <c r="BA288" s="2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23"/>
      <c r="BM288" s="58"/>
      <c r="BN288" s="134"/>
      <c r="BO288" s="37"/>
      <c r="BP288" s="1"/>
      <c r="BQ288" s="2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29"/>
      <c r="CC288" s="37"/>
      <c r="CD288" s="1"/>
      <c r="CE288" s="2"/>
      <c r="CF288" s="1"/>
      <c r="CG288" s="1"/>
      <c r="CH288" s="1"/>
      <c r="CI288" s="1"/>
      <c r="CJ288" s="1"/>
      <c r="CK288" s="1"/>
      <c r="CL288" s="1"/>
      <c r="CM288" s="1"/>
      <c r="CN288" s="1"/>
      <c r="CO288" s="23"/>
    </row>
    <row r="289" spans="1:93" ht="15.75" customHeight="1" x14ac:dyDescent="0.25">
      <c r="A289" s="58"/>
      <c r="B289" s="121"/>
      <c r="C289" s="37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32"/>
      <c r="Q289" s="58"/>
      <c r="R289" s="121"/>
      <c r="S289" s="37"/>
      <c r="T289" s="1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23"/>
      <c r="AG289" s="58"/>
      <c r="AH289" s="121"/>
      <c r="AI289" s="37"/>
      <c r="AJ289" s="1"/>
      <c r="AK289" s="2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23"/>
      <c r="AW289" s="58"/>
      <c r="AX289" s="121"/>
      <c r="AY289" s="37"/>
      <c r="AZ289" s="1"/>
      <c r="BA289" s="2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23"/>
      <c r="BM289" s="58"/>
      <c r="BN289" s="134"/>
      <c r="BO289" s="37"/>
      <c r="BP289" s="1"/>
      <c r="BQ289" s="2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29"/>
      <c r="CC289" s="37"/>
      <c r="CD289" s="1"/>
      <c r="CE289" s="2"/>
      <c r="CF289" s="1"/>
      <c r="CG289" s="1"/>
      <c r="CH289" s="1"/>
      <c r="CI289" s="1"/>
      <c r="CJ289" s="1"/>
      <c r="CK289" s="1"/>
      <c r="CL289" s="1"/>
      <c r="CM289" s="1"/>
      <c r="CN289" s="1"/>
      <c r="CO289" s="23"/>
    </row>
    <row r="290" spans="1:93" ht="15.75" customHeight="1" x14ac:dyDescent="0.25">
      <c r="A290" s="58"/>
      <c r="B290" s="121"/>
      <c r="C290" s="37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32"/>
      <c r="Q290" s="58"/>
      <c r="R290" s="121"/>
      <c r="S290" s="37"/>
      <c r="T290" s="1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23"/>
      <c r="AG290" s="58"/>
      <c r="AH290" s="121"/>
      <c r="AI290" s="37"/>
      <c r="AJ290" s="1"/>
      <c r="AK290" s="2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23"/>
      <c r="AW290" s="58"/>
      <c r="AX290" s="121"/>
      <c r="AY290" s="37"/>
      <c r="AZ290" s="1"/>
      <c r="BA290" s="2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23"/>
      <c r="BM290" s="58"/>
      <c r="BN290" s="134"/>
      <c r="BO290" s="37"/>
      <c r="BP290" s="1"/>
      <c r="BQ290" s="2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29"/>
      <c r="CC290" s="37"/>
      <c r="CD290" s="1"/>
      <c r="CE290" s="2"/>
      <c r="CF290" s="1"/>
      <c r="CG290" s="1"/>
      <c r="CH290" s="1"/>
      <c r="CI290" s="1"/>
      <c r="CJ290" s="1"/>
      <c r="CK290" s="1"/>
      <c r="CL290" s="1"/>
      <c r="CM290" s="1"/>
      <c r="CN290" s="1"/>
      <c r="CO290" s="23"/>
    </row>
    <row r="291" spans="1:93" ht="15.75" customHeight="1" x14ac:dyDescent="0.25">
      <c r="A291" s="58"/>
      <c r="B291" s="121"/>
      <c r="C291" s="37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32"/>
      <c r="Q291" s="58"/>
      <c r="R291" s="121"/>
      <c r="S291" s="37"/>
      <c r="T291" s="1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23"/>
      <c r="AG291" s="58"/>
      <c r="AH291" s="121"/>
      <c r="AI291" s="37"/>
      <c r="AJ291" s="1"/>
      <c r="AK291" s="2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23"/>
      <c r="AW291" s="58"/>
      <c r="AX291" s="121"/>
      <c r="AY291" s="37"/>
      <c r="AZ291" s="1"/>
      <c r="BA291" s="2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23"/>
      <c r="BM291" s="58"/>
      <c r="BN291" s="134"/>
      <c r="BO291" s="37"/>
      <c r="BP291" s="1"/>
      <c r="BQ291" s="2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29"/>
      <c r="CC291" s="37"/>
      <c r="CD291" s="1"/>
      <c r="CE291" s="2"/>
      <c r="CF291" s="1"/>
      <c r="CG291" s="1"/>
      <c r="CH291" s="1"/>
      <c r="CI291" s="1"/>
      <c r="CJ291" s="1"/>
      <c r="CK291" s="1"/>
      <c r="CL291" s="1"/>
      <c r="CM291" s="1"/>
      <c r="CN291" s="1"/>
      <c r="CO291" s="23"/>
    </row>
    <row r="292" spans="1:93" ht="15.75" customHeight="1" x14ac:dyDescent="0.25">
      <c r="A292" s="58"/>
      <c r="B292" s="121"/>
      <c r="C292" s="37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32"/>
      <c r="Q292" s="58"/>
      <c r="R292" s="121"/>
      <c r="S292" s="37"/>
      <c r="T292" s="1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23"/>
      <c r="AG292" s="58"/>
      <c r="AH292" s="121"/>
      <c r="AI292" s="37"/>
      <c r="AJ292" s="1"/>
      <c r="AK292" s="2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23"/>
      <c r="AW292" s="58"/>
      <c r="AX292" s="121"/>
      <c r="AY292" s="37"/>
      <c r="AZ292" s="1"/>
      <c r="BA292" s="2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23"/>
      <c r="BM292" s="58"/>
      <c r="BN292" s="134"/>
      <c r="BO292" s="37"/>
      <c r="BP292" s="1"/>
      <c r="BQ292" s="2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29"/>
      <c r="CC292" s="37"/>
      <c r="CD292" s="1"/>
      <c r="CE292" s="2"/>
      <c r="CF292" s="1"/>
      <c r="CG292" s="1"/>
      <c r="CH292" s="1"/>
      <c r="CI292" s="1"/>
      <c r="CJ292" s="1"/>
      <c r="CK292" s="1"/>
      <c r="CL292" s="1"/>
      <c r="CM292" s="1"/>
      <c r="CN292" s="1"/>
      <c r="CO292" s="23"/>
    </row>
    <row r="293" spans="1:93" ht="15.75" customHeight="1" x14ac:dyDescent="0.25">
      <c r="A293" s="58"/>
      <c r="B293" s="121"/>
      <c r="C293" s="37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32"/>
      <c r="Q293" s="58"/>
      <c r="R293" s="121"/>
      <c r="S293" s="37"/>
      <c r="T293" s="1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23"/>
      <c r="AG293" s="58"/>
      <c r="AH293" s="121"/>
      <c r="AI293" s="37"/>
      <c r="AJ293" s="1"/>
      <c r="AK293" s="2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23"/>
      <c r="AW293" s="58"/>
      <c r="AX293" s="121"/>
      <c r="AY293" s="37"/>
      <c r="AZ293" s="1"/>
      <c r="BA293" s="2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23"/>
      <c r="BM293" s="58"/>
      <c r="BN293" s="134"/>
      <c r="BO293" s="37"/>
      <c r="BP293" s="1"/>
      <c r="BQ293" s="2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29"/>
      <c r="CC293" s="37"/>
      <c r="CD293" s="1"/>
      <c r="CE293" s="2"/>
      <c r="CF293" s="1"/>
      <c r="CG293" s="1"/>
      <c r="CH293" s="1"/>
      <c r="CI293" s="1"/>
      <c r="CJ293" s="1"/>
      <c r="CK293" s="1"/>
      <c r="CL293" s="1"/>
      <c r="CM293" s="1"/>
      <c r="CN293" s="1"/>
      <c r="CO293" s="23"/>
    </row>
    <row r="294" spans="1:93" ht="15.75" customHeight="1" x14ac:dyDescent="0.25">
      <c r="A294" s="58"/>
      <c r="B294" s="121"/>
      <c r="C294" s="37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32"/>
      <c r="Q294" s="58"/>
      <c r="R294" s="121"/>
      <c r="S294" s="37"/>
      <c r="T294" s="1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23"/>
      <c r="AG294" s="58"/>
      <c r="AH294" s="121"/>
      <c r="AI294" s="37"/>
      <c r="AJ294" s="1"/>
      <c r="AK294" s="2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23"/>
      <c r="AW294" s="58"/>
      <c r="AX294" s="121"/>
      <c r="AY294" s="37"/>
      <c r="AZ294" s="1"/>
      <c r="BA294" s="2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23"/>
      <c r="BM294" s="58"/>
      <c r="BN294" s="134"/>
      <c r="BO294" s="37"/>
      <c r="BP294" s="1"/>
      <c r="BQ294" s="2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29"/>
      <c r="CC294" s="37"/>
      <c r="CD294" s="1"/>
      <c r="CE294" s="2"/>
      <c r="CF294" s="1"/>
      <c r="CG294" s="1"/>
      <c r="CH294" s="1"/>
      <c r="CI294" s="1"/>
      <c r="CJ294" s="1"/>
      <c r="CK294" s="1"/>
      <c r="CL294" s="1"/>
      <c r="CM294" s="1"/>
      <c r="CN294" s="1"/>
      <c r="CO294" s="23"/>
    </row>
    <row r="295" spans="1:93" ht="15.75" customHeight="1" x14ac:dyDescent="0.25">
      <c r="A295" s="58"/>
      <c r="B295" s="121"/>
      <c r="C295" s="37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32"/>
      <c r="Q295" s="58"/>
      <c r="R295" s="121"/>
      <c r="S295" s="37"/>
      <c r="T295" s="1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23"/>
      <c r="AG295" s="58"/>
      <c r="AH295" s="121"/>
      <c r="AI295" s="37"/>
      <c r="AJ295" s="1"/>
      <c r="AK295" s="2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23"/>
      <c r="AW295" s="58"/>
      <c r="AX295" s="121"/>
      <c r="AY295" s="37"/>
      <c r="AZ295" s="1"/>
      <c r="BA295" s="2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23"/>
      <c r="BM295" s="58"/>
      <c r="BN295" s="134"/>
      <c r="BO295" s="37"/>
      <c r="BP295" s="1"/>
      <c r="BQ295" s="2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29"/>
      <c r="CC295" s="37"/>
      <c r="CD295" s="1"/>
      <c r="CE295" s="2"/>
      <c r="CF295" s="1"/>
      <c r="CG295" s="1"/>
      <c r="CH295" s="1"/>
      <c r="CI295" s="1"/>
      <c r="CJ295" s="1"/>
      <c r="CK295" s="1"/>
      <c r="CL295" s="1"/>
      <c r="CM295" s="1"/>
      <c r="CN295" s="1"/>
      <c r="CO295" s="23"/>
    </row>
    <row r="296" spans="1:93" ht="15.75" customHeight="1" x14ac:dyDescent="0.25">
      <c r="A296" s="58"/>
      <c r="B296" s="121"/>
      <c r="C296" s="37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32"/>
      <c r="Q296" s="58"/>
      <c r="R296" s="121"/>
      <c r="S296" s="37"/>
      <c r="T296" s="1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23"/>
      <c r="AG296" s="58"/>
      <c r="AH296" s="121"/>
      <c r="AI296" s="37"/>
      <c r="AJ296" s="1"/>
      <c r="AK296" s="2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23"/>
      <c r="AW296" s="58"/>
      <c r="AX296" s="121"/>
      <c r="AY296" s="37"/>
      <c r="AZ296" s="1"/>
      <c r="BA296" s="2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23"/>
      <c r="BM296" s="58"/>
      <c r="BN296" s="134"/>
      <c r="BO296" s="37"/>
      <c r="BP296" s="1"/>
      <c r="BQ296" s="2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29"/>
      <c r="CC296" s="37"/>
      <c r="CD296" s="1"/>
      <c r="CE296" s="2"/>
      <c r="CF296" s="1"/>
      <c r="CG296" s="1"/>
      <c r="CH296" s="1"/>
      <c r="CI296" s="1"/>
      <c r="CJ296" s="1"/>
      <c r="CK296" s="1"/>
      <c r="CL296" s="1"/>
      <c r="CM296" s="1"/>
      <c r="CN296" s="1"/>
      <c r="CO296" s="23"/>
    </row>
    <row r="297" spans="1:93" ht="15.75" customHeight="1" x14ac:dyDescent="0.25">
      <c r="A297" s="58"/>
      <c r="B297" s="121"/>
      <c r="C297" s="37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32"/>
      <c r="Q297" s="58"/>
      <c r="R297" s="121"/>
      <c r="S297" s="37"/>
      <c r="T297" s="1"/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23"/>
      <c r="AG297" s="58"/>
      <c r="AH297" s="121"/>
      <c r="AI297" s="37"/>
      <c r="AJ297" s="1"/>
      <c r="AK297" s="2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23"/>
      <c r="AW297" s="58"/>
      <c r="AX297" s="121"/>
      <c r="AY297" s="37"/>
      <c r="AZ297" s="1"/>
      <c r="BA297" s="2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23"/>
      <c r="BM297" s="58"/>
      <c r="BN297" s="134"/>
      <c r="BO297" s="37"/>
      <c r="BP297" s="1"/>
      <c r="BQ297" s="2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29"/>
      <c r="CC297" s="37"/>
      <c r="CD297" s="1"/>
      <c r="CE297" s="2"/>
      <c r="CF297" s="1"/>
      <c r="CG297" s="1"/>
      <c r="CH297" s="1"/>
      <c r="CI297" s="1"/>
      <c r="CJ297" s="1"/>
      <c r="CK297" s="1"/>
      <c r="CL297" s="1"/>
      <c r="CM297" s="1"/>
      <c r="CN297" s="1"/>
      <c r="CO297" s="23"/>
    </row>
    <row r="298" spans="1:93" ht="15.75" customHeight="1" x14ac:dyDescent="0.25">
      <c r="A298" s="58"/>
      <c r="B298" s="121"/>
      <c r="C298" s="37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32"/>
      <c r="Q298" s="58"/>
      <c r="R298" s="121"/>
      <c r="S298" s="37"/>
      <c r="T298" s="1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23"/>
      <c r="AG298" s="58"/>
      <c r="AH298" s="121"/>
      <c r="AI298" s="37"/>
      <c r="AJ298" s="1"/>
      <c r="AK298" s="2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23"/>
      <c r="AW298" s="58"/>
      <c r="AX298" s="121"/>
      <c r="AY298" s="37"/>
      <c r="AZ298" s="1"/>
      <c r="BA298" s="2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23"/>
      <c r="BM298" s="58"/>
      <c r="BN298" s="134"/>
      <c r="BO298" s="37"/>
      <c r="BP298" s="1"/>
      <c r="BQ298" s="2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29"/>
      <c r="CC298" s="37"/>
      <c r="CD298" s="1"/>
      <c r="CE298" s="2"/>
      <c r="CF298" s="1"/>
      <c r="CG298" s="1"/>
      <c r="CH298" s="1"/>
      <c r="CI298" s="1"/>
      <c r="CJ298" s="1"/>
      <c r="CK298" s="1"/>
      <c r="CL298" s="1"/>
      <c r="CM298" s="1"/>
      <c r="CN298" s="1"/>
      <c r="CO298" s="23"/>
    </row>
    <row r="299" spans="1:93" ht="15.75" customHeight="1" x14ac:dyDescent="0.25">
      <c r="A299" s="58"/>
      <c r="B299" s="121"/>
      <c r="C299" s="37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32"/>
      <c r="Q299" s="58"/>
      <c r="R299" s="121"/>
      <c r="S299" s="37"/>
      <c r="T299" s="1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23"/>
      <c r="AG299" s="58"/>
      <c r="AH299" s="121"/>
      <c r="AI299" s="37"/>
      <c r="AJ299" s="1"/>
      <c r="AK299" s="2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23"/>
      <c r="AW299" s="58"/>
      <c r="AX299" s="121"/>
      <c r="AY299" s="37"/>
      <c r="AZ299" s="1"/>
      <c r="BA299" s="2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23"/>
      <c r="BM299" s="58"/>
      <c r="BN299" s="134"/>
      <c r="BO299" s="37"/>
      <c r="BP299" s="1"/>
      <c r="BQ299" s="2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29"/>
      <c r="CC299" s="37"/>
      <c r="CD299" s="1"/>
      <c r="CE299" s="2"/>
      <c r="CF299" s="1"/>
      <c r="CG299" s="1"/>
      <c r="CH299" s="1"/>
      <c r="CI299" s="1"/>
      <c r="CJ299" s="1"/>
      <c r="CK299" s="1"/>
      <c r="CL299" s="1"/>
      <c r="CM299" s="1"/>
      <c r="CN299" s="1"/>
      <c r="CO299" s="23"/>
    </row>
    <row r="300" spans="1:93" ht="15.75" customHeight="1" x14ac:dyDescent="0.25">
      <c r="A300" s="58"/>
      <c r="B300" s="121"/>
      <c r="C300" s="37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32"/>
      <c r="Q300" s="58"/>
      <c r="R300" s="121"/>
      <c r="S300" s="37"/>
      <c r="T300" s="1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23"/>
      <c r="AG300" s="58"/>
      <c r="AH300" s="121"/>
      <c r="AI300" s="37"/>
      <c r="AJ300" s="1"/>
      <c r="AK300" s="2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23"/>
      <c r="AW300" s="58"/>
      <c r="AX300" s="121"/>
      <c r="AY300" s="37"/>
      <c r="AZ300" s="1"/>
      <c r="BA300" s="2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23"/>
      <c r="BM300" s="58"/>
      <c r="BN300" s="134"/>
      <c r="BO300" s="37"/>
      <c r="BP300" s="1"/>
      <c r="BQ300" s="2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29"/>
      <c r="CC300" s="37"/>
      <c r="CD300" s="1"/>
      <c r="CE300" s="2"/>
      <c r="CF300" s="1"/>
      <c r="CG300" s="1"/>
      <c r="CH300" s="1"/>
      <c r="CI300" s="1"/>
      <c r="CJ300" s="1"/>
      <c r="CK300" s="1"/>
      <c r="CL300" s="1"/>
      <c r="CM300" s="1"/>
      <c r="CN300" s="1"/>
      <c r="CO300" s="23"/>
    </row>
    <row r="301" spans="1:93" ht="15.75" customHeight="1" x14ac:dyDescent="0.25">
      <c r="A301" s="58"/>
      <c r="B301" s="121"/>
      <c r="C301" s="37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32"/>
      <c r="Q301" s="58"/>
      <c r="R301" s="121"/>
      <c r="S301" s="37"/>
      <c r="T301" s="1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23"/>
      <c r="AG301" s="58"/>
      <c r="AH301" s="121"/>
      <c r="AI301" s="37"/>
      <c r="AJ301" s="1"/>
      <c r="AK301" s="2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23"/>
      <c r="AW301" s="58"/>
      <c r="AX301" s="121"/>
      <c r="AY301" s="37"/>
      <c r="AZ301" s="1"/>
      <c r="BA301" s="2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23"/>
      <c r="BM301" s="58"/>
      <c r="BN301" s="134"/>
      <c r="BO301" s="37"/>
      <c r="BP301" s="1"/>
      <c r="BQ301" s="2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29"/>
      <c r="CC301" s="37"/>
      <c r="CD301" s="1"/>
      <c r="CE301" s="2"/>
      <c r="CF301" s="1"/>
      <c r="CG301" s="1"/>
      <c r="CH301" s="1"/>
      <c r="CI301" s="1"/>
      <c r="CJ301" s="1"/>
      <c r="CK301" s="1"/>
      <c r="CL301" s="1"/>
      <c r="CM301" s="1"/>
      <c r="CN301" s="1"/>
      <c r="CO301" s="23"/>
    </row>
    <row r="302" spans="1:93" ht="15.75" customHeight="1" x14ac:dyDescent="0.25">
      <c r="A302" s="58"/>
      <c r="B302" s="121"/>
      <c r="C302" s="37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32"/>
      <c r="Q302" s="58"/>
      <c r="R302" s="121"/>
      <c r="S302" s="37"/>
      <c r="T302" s="1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23"/>
      <c r="AG302" s="58"/>
      <c r="AH302" s="121"/>
      <c r="AI302" s="37"/>
      <c r="AJ302" s="1"/>
      <c r="AK302" s="2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23"/>
      <c r="AW302" s="58"/>
      <c r="AX302" s="121"/>
      <c r="AY302" s="37"/>
      <c r="AZ302" s="1"/>
      <c r="BA302" s="2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23"/>
      <c r="BM302" s="58"/>
      <c r="BN302" s="134"/>
      <c r="BO302" s="37"/>
      <c r="BP302" s="1"/>
      <c r="BQ302" s="2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29"/>
      <c r="CC302" s="37"/>
      <c r="CD302" s="1"/>
      <c r="CE302" s="2"/>
      <c r="CF302" s="1"/>
      <c r="CG302" s="1"/>
      <c r="CH302" s="1"/>
      <c r="CI302" s="1"/>
      <c r="CJ302" s="1"/>
      <c r="CK302" s="1"/>
      <c r="CL302" s="1"/>
      <c r="CM302" s="1"/>
      <c r="CN302" s="1"/>
      <c r="CO302" s="23"/>
    </row>
    <row r="303" spans="1:93" ht="15.75" customHeight="1" x14ac:dyDescent="0.25">
      <c r="A303" s="58"/>
      <c r="B303" s="121"/>
      <c r="C303" s="37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32"/>
      <c r="Q303" s="58"/>
      <c r="R303" s="121"/>
      <c r="S303" s="37"/>
      <c r="T303" s="1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23"/>
      <c r="AG303" s="58"/>
      <c r="AH303" s="121"/>
      <c r="AI303" s="37"/>
      <c r="AJ303" s="1"/>
      <c r="AK303" s="2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23"/>
      <c r="AW303" s="58"/>
      <c r="AX303" s="121"/>
      <c r="AY303" s="37"/>
      <c r="AZ303" s="1"/>
      <c r="BA303" s="2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23"/>
      <c r="BM303" s="58"/>
      <c r="BN303" s="134"/>
      <c r="BO303" s="37"/>
      <c r="BP303" s="1"/>
      <c r="BQ303" s="2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29"/>
      <c r="CC303" s="37"/>
      <c r="CD303" s="1"/>
      <c r="CE303" s="2"/>
      <c r="CF303" s="1"/>
      <c r="CG303" s="1"/>
      <c r="CH303" s="1"/>
      <c r="CI303" s="1"/>
      <c r="CJ303" s="1"/>
      <c r="CK303" s="1"/>
      <c r="CL303" s="1"/>
      <c r="CM303" s="1"/>
      <c r="CN303" s="1"/>
      <c r="CO303" s="23"/>
    </row>
    <row r="304" spans="1:93" ht="15.75" customHeight="1" x14ac:dyDescent="0.25">
      <c r="A304" s="58"/>
      <c r="B304" s="121"/>
      <c r="C304" s="37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32"/>
      <c r="Q304" s="58"/>
      <c r="R304" s="121"/>
      <c r="S304" s="37"/>
      <c r="T304" s="1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23"/>
      <c r="AG304" s="58"/>
      <c r="AH304" s="121"/>
      <c r="AI304" s="37"/>
      <c r="AJ304" s="1"/>
      <c r="AK304" s="2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23"/>
      <c r="AW304" s="58"/>
      <c r="AX304" s="121"/>
      <c r="AY304" s="37"/>
      <c r="AZ304" s="1"/>
      <c r="BA304" s="2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23"/>
      <c r="BM304" s="58"/>
      <c r="BN304" s="134"/>
      <c r="BO304" s="37"/>
      <c r="BP304" s="1"/>
      <c r="BQ304" s="2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29"/>
      <c r="CC304" s="37"/>
      <c r="CD304" s="1"/>
      <c r="CE304" s="2"/>
      <c r="CF304" s="1"/>
      <c r="CG304" s="1"/>
      <c r="CH304" s="1"/>
      <c r="CI304" s="1"/>
      <c r="CJ304" s="1"/>
      <c r="CK304" s="1"/>
      <c r="CL304" s="1"/>
      <c r="CM304" s="1"/>
      <c r="CN304" s="1"/>
      <c r="CO304" s="23"/>
    </row>
    <row r="305" spans="1:93" ht="15.75" customHeight="1" x14ac:dyDescent="0.25">
      <c r="A305" s="58"/>
      <c r="B305" s="121"/>
      <c r="C305" s="37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32"/>
      <c r="Q305" s="58"/>
      <c r="R305" s="121"/>
      <c r="S305" s="37"/>
      <c r="T305" s="1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23"/>
      <c r="AG305" s="58"/>
      <c r="AH305" s="121"/>
      <c r="AI305" s="37"/>
      <c r="AJ305" s="1"/>
      <c r="AK305" s="2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23"/>
      <c r="AW305" s="58"/>
      <c r="AX305" s="121"/>
      <c r="AY305" s="37"/>
      <c r="AZ305" s="1"/>
      <c r="BA305" s="2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23"/>
      <c r="BM305" s="58"/>
      <c r="BN305" s="134"/>
      <c r="BO305" s="37"/>
      <c r="BP305" s="1"/>
      <c r="BQ305" s="2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29"/>
      <c r="CC305" s="37"/>
      <c r="CD305" s="1"/>
      <c r="CE305" s="2"/>
      <c r="CF305" s="1"/>
      <c r="CG305" s="1"/>
      <c r="CH305" s="1"/>
      <c r="CI305" s="1"/>
      <c r="CJ305" s="1"/>
      <c r="CK305" s="1"/>
      <c r="CL305" s="1"/>
      <c r="CM305" s="1"/>
      <c r="CN305" s="1"/>
      <c r="CO305" s="23"/>
    </row>
    <row r="306" spans="1:93" ht="15.75" customHeight="1" x14ac:dyDescent="0.25">
      <c r="A306" s="58"/>
      <c r="B306" s="121"/>
      <c r="C306" s="37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32"/>
      <c r="Q306" s="58"/>
      <c r="R306" s="121"/>
      <c r="S306" s="37"/>
      <c r="T306" s="1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23"/>
      <c r="AG306" s="58"/>
      <c r="AH306" s="121"/>
      <c r="AI306" s="37"/>
      <c r="AJ306" s="1"/>
      <c r="AK306" s="2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23"/>
      <c r="AW306" s="58"/>
      <c r="AX306" s="121"/>
      <c r="AY306" s="37"/>
      <c r="AZ306" s="1"/>
      <c r="BA306" s="2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23"/>
      <c r="BM306" s="58"/>
      <c r="BN306" s="134"/>
      <c r="BO306" s="37"/>
      <c r="BP306" s="1"/>
      <c r="BQ306" s="2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29"/>
      <c r="CC306" s="37"/>
      <c r="CD306" s="1"/>
      <c r="CE306" s="2"/>
      <c r="CF306" s="1"/>
      <c r="CG306" s="1"/>
      <c r="CH306" s="1"/>
      <c r="CI306" s="1"/>
      <c r="CJ306" s="1"/>
      <c r="CK306" s="1"/>
      <c r="CL306" s="1"/>
      <c r="CM306" s="1"/>
      <c r="CN306" s="1"/>
      <c r="CO306" s="23"/>
    </row>
    <row r="307" spans="1:93" ht="15.75" customHeight="1" x14ac:dyDescent="0.25">
      <c r="A307" s="58"/>
      <c r="B307" s="121"/>
      <c r="C307" s="37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32"/>
      <c r="Q307" s="58"/>
      <c r="R307" s="121"/>
      <c r="S307" s="37"/>
      <c r="T307" s="1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23"/>
      <c r="AG307" s="58"/>
      <c r="AH307" s="121"/>
      <c r="AI307" s="37"/>
      <c r="AJ307" s="1"/>
      <c r="AK307" s="2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23"/>
      <c r="AW307" s="58"/>
      <c r="AX307" s="121"/>
      <c r="AY307" s="37"/>
      <c r="AZ307" s="1"/>
      <c r="BA307" s="2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23"/>
      <c r="BM307" s="58"/>
      <c r="BN307" s="134"/>
      <c r="BO307" s="37"/>
      <c r="BP307" s="1"/>
      <c r="BQ307" s="2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29"/>
      <c r="CC307" s="37"/>
      <c r="CD307" s="1"/>
      <c r="CE307" s="2"/>
      <c r="CF307" s="1"/>
      <c r="CG307" s="1"/>
      <c r="CH307" s="1"/>
      <c r="CI307" s="1"/>
      <c r="CJ307" s="1"/>
      <c r="CK307" s="1"/>
      <c r="CL307" s="1"/>
      <c r="CM307" s="1"/>
      <c r="CN307" s="1"/>
      <c r="CO307" s="23"/>
    </row>
    <row r="308" spans="1:93" ht="15.75" customHeight="1" x14ac:dyDescent="0.25">
      <c r="A308" s="58"/>
      <c r="B308" s="121"/>
      <c r="C308" s="37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32"/>
      <c r="Q308" s="58"/>
      <c r="R308" s="121"/>
      <c r="S308" s="37"/>
      <c r="T308" s="1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23"/>
      <c r="AG308" s="58"/>
      <c r="AH308" s="121"/>
      <c r="AI308" s="37"/>
      <c r="AJ308" s="1"/>
      <c r="AK308" s="2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23"/>
      <c r="AW308" s="58"/>
      <c r="AX308" s="121"/>
      <c r="AY308" s="37"/>
      <c r="AZ308" s="1"/>
      <c r="BA308" s="2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23"/>
      <c r="BM308" s="58"/>
      <c r="BN308" s="134"/>
      <c r="BO308" s="37"/>
      <c r="BP308" s="1"/>
      <c r="BQ308" s="2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29"/>
      <c r="CC308" s="37"/>
      <c r="CD308" s="1"/>
      <c r="CE308" s="2"/>
      <c r="CF308" s="1"/>
      <c r="CG308" s="1"/>
      <c r="CH308" s="1"/>
      <c r="CI308" s="1"/>
      <c r="CJ308" s="1"/>
      <c r="CK308" s="1"/>
      <c r="CL308" s="1"/>
      <c r="CM308" s="1"/>
      <c r="CN308" s="1"/>
      <c r="CO308" s="23"/>
    </row>
    <row r="309" spans="1:93" ht="15.75" customHeight="1" x14ac:dyDescent="0.25">
      <c r="A309" s="58"/>
      <c r="B309" s="121"/>
      <c r="C309" s="37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32"/>
      <c r="Q309" s="58"/>
      <c r="R309" s="121"/>
      <c r="S309" s="37"/>
      <c r="T309" s="1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23"/>
      <c r="AG309" s="58"/>
      <c r="AH309" s="121"/>
      <c r="AI309" s="37"/>
      <c r="AJ309" s="1"/>
      <c r="AK309" s="2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23"/>
      <c r="AW309" s="58"/>
      <c r="AX309" s="121"/>
      <c r="AY309" s="37"/>
      <c r="AZ309" s="1"/>
      <c r="BA309" s="2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23"/>
      <c r="BM309" s="58"/>
      <c r="BN309" s="134"/>
      <c r="BO309" s="37"/>
      <c r="BP309" s="1"/>
      <c r="BQ309" s="2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29"/>
      <c r="CC309" s="37"/>
      <c r="CD309" s="1"/>
      <c r="CE309" s="2"/>
      <c r="CF309" s="1"/>
      <c r="CG309" s="1"/>
      <c r="CH309" s="1"/>
      <c r="CI309" s="1"/>
      <c r="CJ309" s="1"/>
      <c r="CK309" s="1"/>
      <c r="CL309" s="1"/>
      <c r="CM309" s="1"/>
      <c r="CN309" s="1"/>
      <c r="CO309" s="23"/>
    </row>
    <row r="310" spans="1:93" ht="15.75" customHeight="1" x14ac:dyDescent="0.25">
      <c r="A310" s="58"/>
      <c r="B310" s="121"/>
      <c r="C310" s="37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32"/>
      <c r="Q310" s="58"/>
      <c r="R310" s="121"/>
      <c r="S310" s="37"/>
      <c r="T310" s="1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23"/>
      <c r="AG310" s="58"/>
      <c r="AH310" s="121"/>
      <c r="AI310" s="37"/>
      <c r="AJ310" s="1"/>
      <c r="AK310" s="2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23"/>
      <c r="AW310" s="58"/>
      <c r="AX310" s="121"/>
      <c r="AY310" s="37"/>
      <c r="AZ310" s="1"/>
      <c r="BA310" s="2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23"/>
      <c r="BM310" s="58"/>
      <c r="BN310" s="134"/>
      <c r="BO310" s="37"/>
      <c r="BP310" s="1"/>
      <c r="BQ310" s="2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29"/>
      <c r="CC310" s="37"/>
      <c r="CD310" s="1"/>
      <c r="CE310" s="2"/>
      <c r="CF310" s="1"/>
      <c r="CG310" s="1"/>
      <c r="CH310" s="1"/>
      <c r="CI310" s="1"/>
      <c r="CJ310" s="1"/>
      <c r="CK310" s="1"/>
      <c r="CL310" s="1"/>
      <c r="CM310" s="1"/>
      <c r="CN310" s="1"/>
      <c r="CO310" s="23"/>
    </row>
    <row r="311" spans="1:93" ht="15.75" customHeight="1" x14ac:dyDescent="0.25">
      <c r="A311" s="58"/>
      <c r="B311" s="121"/>
      <c r="C311" s="37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32"/>
      <c r="Q311" s="58"/>
      <c r="R311" s="121"/>
      <c r="S311" s="37"/>
      <c r="T311" s="1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23"/>
      <c r="AG311" s="58"/>
      <c r="AH311" s="121"/>
      <c r="AI311" s="37"/>
      <c r="AJ311" s="1"/>
      <c r="AK311" s="2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23"/>
      <c r="AW311" s="58"/>
      <c r="AX311" s="121"/>
      <c r="AY311" s="37"/>
      <c r="AZ311" s="1"/>
      <c r="BA311" s="2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23"/>
      <c r="BM311" s="58"/>
      <c r="BN311" s="134"/>
      <c r="BO311" s="37"/>
      <c r="BP311" s="1"/>
      <c r="BQ311" s="2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29"/>
      <c r="CC311" s="37"/>
      <c r="CD311" s="1"/>
      <c r="CE311" s="2"/>
      <c r="CF311" s="1"/>
      <c r="CG311" s="1"/>
      <c r="CH311" s="1"/>
      <c r="CI311" s="1"/>
      <c r="CJ311" s="1"/>
      <c r="CK311" s="1"/>
      <c r="CL311" s="1"/>
      <c r="CM311" s="1"/>
      <c r="CN311" s="1"/>
      <c r="CO311" s="23"/>
    </row>
    <row r="312" spans="1:93" ht="15.75" customHeight="1" x14ac:dyDescent="0.25">
      <c r="A312" s="58"/>
      <c r="B312" s="121"/>
      <c r="C312" s="37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32"/>
      <c r="Q312" s="58"/>
      <c r="R312" s="121"/>
      <c r="S312" s="37"/>
      <c r="T312" s="1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23"/>
      <c r="AG312" s="58"/>
      <c r="AH312" s="121"/>
      <c r="AI312" s="37"/>
      <c r="AJ312" s="1"/>
      <c r="AK312" s="2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23"/>
      <c r="AW312" s="58"/>
      <c r="AX312" s="121"/>
      <c r="AY312" s="37"/>
      <c r="AZ312" s="1"/>
      <c r="BA312" s="2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23"/>
      <c r="BM312" s="58"/>
      <c r="BN312" s="134"/>
      <c r="BO312" s="37"/>
      <c r="BP312" s="1"/>
      <c r="BQ312" s="2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29"/>
      <c r="CC312" s="37"/>
      <c r="CD312" s="1"/>
      <c r="CE312" s="2"/>
      <c r="CF312" s="1"/>
      <c r="CG312" s="1"/>
      <c r="CH312" s="1"/>
      <c r="CI312" s="1"/>
      <c r="CJ312" s="1"/>
      <c r="CK312" s="1"/>
      <c r="CL312" s="1"/>
      <c r="CM312" s="1"/>
      <c r="CN312" s="1"/>
      <c r="CO312" s="23"/>
    </row>
    <row r="313" spans="1:93" ht="15.75" customHeight="1" x14ac:dyDescent="0.25">
      <c r="A313" s="58"/>
      <c r="B313" s="121"/>
      <c r="C313" s="37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32"/>
      <c r="Q313" s="58"/>
      <c r="R313" s="121"/>
      <c r="S313" s="37"/>
      <c r="T313" s="1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23"/>
      <c r="AG313" s="58"/>
      <c r="AH313" s="121"/>
      <c r="AI313" s="37"/>
      <c r="AJ313" s="1"/>
      <c r="AK313" s="2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23"/>
      <c r="AW313" s="58"/>
      <c r="AX313" s="121"/>
      <c r="AY313" s="37"/>
      <c r="AZ313" s="1"/>
      <c r="BA313" s="2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23"/>
      <c r="BM313" s="58"/>
      <c r="BN313" s="134"/>
      <c r="BO313" s="37"/>
      <c r="BP313" s="1"/>
      <c r="BQ313" s="2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29"/>
      <c r="CC313" s="37"/>
      <c r="CD313" s="1"/>
      <c r="CE313" s="2"/>
      <c r="CF313" s="1"/>
      <c r="CG313" s="1"/>
      <c r="CH313" s="1"/>
      <c r="CI313" s="1"/>
      <c r="CJ313" s="1"/>
      <c r="CK313" s="1"/>
      <c r="CL313" s="1"/>
      <c r="CM313" s="1"/>
      <c r="CN313" s="1"/>
      <c r="CO313" s="23"/>
    </row>
    <row r="314" spans="1:93" ht="15.75" customHeight="1" x14ac:dyDescent="0.25">
      <c r="A314" s="58"/>
      <c r="B314" s="121"/>
      <c r="C314" s="37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32"/>
      <c r="Q314" s="58"/>
      <c r="R314" s="121"/>
      <c r="S314" s="37"/>
      <c r="T314" s="1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23"/>
      <c r="AG314" s="58"/>
      <c r="AH314" s="121"/>
      <c r="AI314" s="37"/>
      <c r="AJ314" s="1"/>
      <c r="AK314" s="2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23"/>
      <c r="AW314" s="58"/>
      <c r="AX314" s="121"/>
      <c r="AY314" s="37"/>
      <c r="AZ314" s="1"/>
      <c r="BA314" s="2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23"/>
      <c r="BM314" s="58"/>
      <c r="BN314" s="134"/>
      <c r="BO314" s="37"/>
      <c r="BP314" s="1"/>
      <c r="BQ314" s="2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29"/>
      <c r="CC314" s="37"/>
      <c r="CD314" s="1"/>
      <c r="CE314" s="2"/>
      <c r="CF314" s="1"/>
      <c r="CG314" s="1"/>
      <c r="CH314" s="1"/>
      <c r="CI314" s="1"/>
      <c r="CJ314" s="1"/>
      <c r="CK314" s="1"/>
      <c r="CL314" s="1"/>
      <c r="CM314" s="1"/>
      <c r="CN314" s="1"/>
      <c r="CO314" s="23"/>
    </row>
    <row r="315" spans="1:93" ht="15.75" customHeight="1" x14ac:dyDescent="0.25">
      <c r="A315" s="58"/>
      <c r="B315" s="121"/>
      <c r="C315" s="37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32"/>
      <c r="Q315" s="58"/>
      <c r="R315" s="121"/>
      <c r="S315" s="37"/>
      <c r="T315" s="1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23"/>
      <c r="AG315" s="58"/>
      <c r="AH315" s="121"/>
      <c r="AI315" s="37"/>
      <c r="AJ315" s="1"/>
      <c r="AK315" s="2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23"/>
      <c r="AW315" s="58"/>
      <c r="AX315" s="121"/>
      <c r="AY315" s="37"/>
      <c r="AZ315" s="1"/>
      <c r="BA315" s="2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23"/>
      <c r="BM315" s="58"/>
      <c r="BN315" s="134"/>
      <c r="BO315" s="37"/>
      <c r="BP315" s="1"/>
      <c r="BQ315" s="2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29"/>
      <c r="CC315" s="37"/>
      <c r="CD315" s="1"/>
      <c r="CE315" s="2"/>
      <c r="CF315" s="1"/>
      <c r="CG315" s="1"/>
      <c r="CH315" s="1"/>
      <c r="CI315" s="1"/>
      <c r="CJ315" s="1"/>
      <c r="CK315" s="1"/>
      <c r="CL315" s="1"/>
      <c r="CM315" s="1"/>
      <c r="CN315" s="1"/>
      <c r="CO315" s="23"/>
    </row>
    <row r="316" spans="1:93" ht="15.75" customHeight="1" x14ac:dyDescent="0.25">
      <c r="A316" s="58"/>
      <c r="B316" s="121"/>
      <c r="C316" s="37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32"/>
      <c r="Q316" s="58"/>
      <c r="R316" s="121"/>
      <c r="S316" s="37"/>
      <c r="T316" s="1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23"/>
      <c r="AG316" s="58"/>
      <c r="AH316" s="121"/>
      <c r="AI316" s="37"/>
      <c r="AJ316" s="1"/>
      <c r="AK316" s="2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23"/>
      <c r="AW316" s="58"/>
      <c r="AX316" s="121"/>
      <c r="AY316" s="37"/>
      <c r="AZ316" s="1"/>
      <c r="BA316" s="2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23"/>
      <c r="BM316" s="58"/>
      <c r="BN316" s="134"/>
      <c r="BO316" s="37"/>
      <c r="BP316" s="1"/>
      <c r="BQ316" s="2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29"/>
      <c r="CC316" s="37"/>
      <c r="CD316" s="1"/>
      <c r="CE316" s="2"/>
      <c r="CF316" s="1"/>
      <c r="CG316" s="1"/>
      <c r="CH316" s="1"/>
      <c r="CI316" s="1"/>
      <c r="CJ316" s="1"/>
      <c r="CK316" s="1"/>
      <c r="CL316" s="1"/>
      <c r="CM316" s="1"/>
      <c r="CN316" s="1"/>
      <c r="CO316" s="23"/>
    </row>
    <row r="317" spans="1:93" ht="15.75" customHeight="1" x14ac:dyDescent="0.25">
      <c r="A317" s="58"/>
      <c r="B317" s="121"/>
      <c r="C317" s="37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32"/>
      <c r="Q317" s="58"/>
      <c r="R317" s="121"/>
      <c r="S317" s="37"/>
      <c r="T317" s="1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23"/>
      <c r="AG317" s="58"/>
      <c r="AH317" s="121"/>
      <c r="AI317" s="37"/>
      <c r="AJ317" s="1"/>
      <c r="AK317" s="2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23"/>
      <c r="AW317" s="58"/>
      <c r="AX317" s="121"/>
      <c r="AY317" s="37"/>
      <c r="AZ317" s="1"/>
      <c r="BA317" s="2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23"/>
      <c r="BM317" s="58"/>
      <c r="BN317" s="134"/>
      <c r="BO317" s="37"/>
      <c r="BP317" s="1"/>
      <c r="BQ317" s="2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29"/>
      <c r="CC317" s="37"/>
      <c r="CD317" s="1"/>
      <c r="CE317" s="2"/>
      <c r="CF317" s="1"/>
      <c r="CG317" s="1"/>
      <c r="CH317" s="1"/>
      <c r="CI317" s="1"/>
      <c r="CJ317" s="1"/>
      <c r="CK317" s="1"/>
      <c r="CL317" s="1"/>
      <c r="CM317" s="1"/>
      <c r="CN317" s="1"/>
      <c r="CO317" s="23"/>
    </row>
    <row r="318" spans="1:93" ht="15.75" customHeight="1" x14ac:dyDescent="0.25">
      <c r="A318" s="58"/>
      <c r="B318" s="121"/>
      <c r="C318" s="37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32"/>
      <c r="Q318" s="58"/>
      <c r="R318" s="121"/>
      <c r="S318" s="37"/>
      <c r="T318" s="1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23"/>
      <c r="AG318" s="58"/>
      <c r="AH318" s="121"/>
      <c r="AI318" s="37"/>
      <c r="AJ318" s="1"/>
      <c r="AK318" s="2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23"/>
      <c r="AW318" s="58"/>
      <c r="AX318" s="121"/>
      <c r="AY318" s="37"/>
      <c r="AZ318" s="1"/>
      <c r="BA318" s="2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23"/>
      <c r="BM318" s="58"/>
      <c r="BN318" s="134"/>
      <c r="BO318" s="37"/>
      <c r="BP318" s="1"/>
      <c r="BQ318" s="2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29"/>
      <c r="CC318" s="37"/>
      <c r="CD318" s="1"/>
      <c r="CE318" s="2"/>
      <c r="CF318" s="1"/>
      <c r="CG318" s="1"/>
      <c r="CH318" s="1"/>
      <c r="CI318" s="1"/>
      <c r="CJ318" s="1"/>
      <c r="CK318" s="1"/>
      <c r="CL318" s="1"/>
      <c r="CM318" s="1"/>
      <c r="CN318" s="1"/>
      <c r="CO318" s="23"/>
    </row>
    <row r="319" spans="1:93" ht="15.75" customHeight="1" x14ac:dyDescent="0.25">
      <c r="A319" s="58"/>
      <c r="B319" s="121"/>
      <c r="C319" s="37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32"/>
      <c r="Q319" s="58"/>
      <c r="R319" s="121"/>
      <c r="S319" s="37"/>
      <c r="T319" s="1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23"/>
      <c r="AG319" s="58"/>
      <c r="AH319" s="121"/>
      <c r="AI319" s="37"/>
      <c r="AJ319" s="1"/>
      <c r="AK319" s="2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23"/>
      <c r="AW319" s="58"/>
      <c r="AX319" s="121"/>
      <c r="AY319" s="37"/>
      <c r="AZ319" s="1"/>
      <c r="BA319" s="2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23"/>
      <c r="BM319" s="58"/>
      <c r="BN319" s="134"/>
      <c r="BO319" s="37"/>
      <c r="BP319" s="1"/>
      <c r="BQ319" s="2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29"/>
      <c r="CC319" s="37"/>
      <c r="CD319" s="1"/>
      <c r="CE319" s="2"/>
      <c r="CF319" s="1"/>
      <c r="CG319" s="1"/>
      <c r="CH319" s="1"/>
      <c r="CI319" s="1"/>
      <c r="CJ319" s="1"/>
      <c r="CK319" s="1"/>
      <c r="CL319" s="1"/>
      <c r="CM319" s="1"/>
      <c r="CN319" s="1"/>
      <c r="CO319" s="23"/>
    </row>
    <row r="320" spans="1:93" ht="15.75" customHeight="1" x14ac:dyDescent="0.25">
      <c r="A320" s="58"/>
      <c r="B320" s="121"/>
      <c r="C320" s="37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32"/>
      <c r="Q320" s="58"/>
      <c r="R320" s="121"/>
      <c r="S320" s="37"/>
      <c r="T320" s="1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23"/>
      <c r="AG320" s="58"/>
      <c r="AH320" s="121"/>
      <c r="AI320" s="37"/>
      <c r="AJ320" s="1"/>
      <c r="AK320" s="2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23"/>
      <c r="AW320" s="58"/>
      <c r="AX320" s="121"/>
      <c r="AY320" s="37"/>
      <c r="AZ320" s="1"/>
      <c r="BA320" s="2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23"/>
      <c r="BM320" s="58"/>
      <c r="BN320" s="134"/>
      <c r="BO320" s="37"/>
      <c r="BP320" s="1"/>
      <c r="BQ320" s="2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29"/>
      <c r="CC320" s="37"/>
      <c r="CD320" s="1"/>
      <c r="CE320" s="2"/>
      <c r="CF320" s="1"/>
      <c r="CG320" s="1"/>
      <c r="CH320" s="1"/>
      <c r="CI320" s="1"/>
      <c r="CJ320" s="1"/>
      <c r="CK320" s="1"/>
      <c r="CL320" s="1"/>
      <c r="CM320" s="1"/>
      <c r="CN320" s="1"/>
      <c r="CO320" s="23"/>
    </row>
    <row r="321" spans="1:93" ht="15.75" customHeight="1" x14ac:dyDescent="0.25">
      <c r="A321" s="58"/>
      <c r="B321" s="121"/>
      <c r="C321" s="37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32"/>
      <c r="Q321" s="58"/>
      <c r="R321" s="121"/>
      <c r="S321" s="37"/>
      <c r="T321" s="1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23"/>
      <c r="AG321" s="58"/>
      <c r="AH321" s="121"/>
      <c r="AI321" s="37"/>
      <c r="AJ321" s="1"/>
      <c r="AK321" s="2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23"/>
      <c r="AW321" s="58"/>
      <c r="AX321" s="121"/>
      <c r="AY321" s="37"/>
      <c r="AZ321" s="1"/>
      <c r="BA321" s="2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23"/>
      <c r="BM321" s="58"/>
      <c r="BN321" s="134"/>
      <c r="BO321" s="37"/>
      <c r="BP321" s="1"/>
      <c r="BQ321" s="2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29"/>
      <c r="CC321" s="37"/>
      <c r="CD321" s="1"/>
      <c r="CE321" s="2"/>
      <c r="CF321" s="1"/>
      <c r="CG321" s="1"/>
      <c r="CH321" s="1"/>
      <c r="CI321" s="1"/>
      <c r="CJ321" s="1"/>
      <c r="CK321" s="1"/>
      <c r="CL321" s="1"/>
      <c r="CM321" s="1"/>
      <c r="CN321" s="1"/>
      <c r="CO321" s="23"/>
    </row>
    <row r="322" spans="1:93" ht="15.75" customHeight="1" x14ac:dyDescent="0.25">
      <c r="A322" s="58"/>
      <c r="B322" s="121"/>
      <c r="C322" s="37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32"/>
      <c r="Q322" s="58"/>
      <c r="R322" s="121"/>
      <c r="S322" s="37"/>
      <c r="T322" s="1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23"/>
      <c r="AG322" s="58"/>
      <c r="AH322" s="121"/>
      <c r="AI322" s="37"/>
      <c r="AJ322" s="1"/>
      <c r="AK322" s="2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23"/>
      <c r="AW322" s="58"/>
      <c r="AX322" s="121"/>
      <c r="AY322" s="37"/>
      <c r="AZ322" s="1"/>
      <c r="BA322" s="2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23"/>
      <c r="BM322" s="58"/>
      <c r="BN322" s="134"/>
      <c r="BO322" s="37"/>
      <c r="BP322" s="1"/>
      <c r="BQ322" s="2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29"/>
      <c r="CC322" s="37"/>
      <c r="CD322" s="1"/>
      <c r="CE322" s="2"/>
      <c r="CF322" s="1"/>
      <c r="CG322" s="1"/>
      <c r="CH322" s="1"/>
      <c r="CI322" s="1"/>
      <c r="CJ322" s="1"/>
      <c r="CK322" s="1"/>
      <c r="CL322" s="1"/>
      <c r="CM322" s="1"/>
      <c r="CN322" s="1"/>
      <c r="CO322" s="23"/>
    </row>
    <row r="323" spans="1:93" ht="15.75" customHeight="1" x14ac:dyDescent="0.25">
      <c r="A323" s="58"/>
      <c r="B323" s="121"/>
      <c r="C323" s="37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32"/>
      <c r="Q323" s="58"/>
      <c r="R323" s="121"/>
      <c r="S323" s="37"/>
      <c r="T323" s="1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23"/>
      <c r="AG323" s="58"/>
      <c r="AH323" s="121"/>
      <c r="AI323" s="37"/>
      <c r="AJ323" s="1"/>
      <c r="AK323" s="2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23"/>
      <c r="AW323" s="58"/>
      <c r="AX323" s="121"/>
      <c r="AY323" s="37"/>
      <c r="AZ323" s="1"/>
      <c r="BA323" s="2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23"/>
      <c r="BM323" s="58"/>
      <c r="BN323" s="134"/>
      <c r="BO323" s="37"/>
      <c r="BP323" s="1"/>
      <c r="BQ323" s="2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29"/>
      <c r="CC323" s="37"/>
      <c r="CD323" s="1"/>
      <c r="CE323" s="2"/>
      <c r="CF323" s="1"/>
      <c r="CG323" s="1"/>
      <c r="CH323" s="1"/>
      <c r="CI323" s="1"/>
      <c r="CJ323" s="1"/>
      <c r="CK323" s="1"/>
      <c r="CL323" s="1"/>
      <c r="CM323" s="1"/>
      <c r="CN323" s="1"/>
      <c r="CO323" s="23"/>
    </row>
    <row r="324" spans="1:93" ht="15.75" customHeight="1" x14ac:dyDescent="0.25">
      <c r="A324" s="58"/>
      <c r="B324" s="121"/>
      <c r="C324" s="37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32"/>
      <c r="Q324" s="58"/>
      <c r="R324" s="121"/>
      <c r="S324" s="37"/>
      <c r="T324" s="1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23"/>
      <c r="AG324" s="58"/>
      <c r="AH324" s="121"/>
      <c r="AI324" s="37"/>
      <c r="AJ324" s="1"/>
      <c r="AK324" s="2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23"/>
      <c r="AW324" s="58"/>
      <c r="AX324" s="121"/>
      <c r="AY324" s="37"/>
      <c r="AZ324" s="1"/>
      <c r="BA324" s="2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23"/>
      <c r="BM324" s="58"/>
      <c r="BN324" s="134"/>
      <c r="BO324" s="37"/>
      <c r="BP324" s="1"/>
      <c r="BQ324" s="2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29"/>
      <c r="CC324" s="37"/>
      <c r="CD324" s="1"/>
      <c r="CE324" s="2"/>
      <c r="CF324" s="1"/>
      <c r="CG324" s="1"/>
      <c r="CH324" s="1"/>
      <c r="CI324" s="1"/>
      <c r="CJ324" s="1"/>
      <c r="CK324" s="1"/>
      <c r="CL324" s="1"/>
      <c r="CM324" s="1"/>
      <c r="CN324" s="1"/>
      <c r="CO324" s="23"/>
    </row>
    <row r="325" spans="1:93" ht="15.75" customHeight="1" x14ac:dyDescent="0.25">
      <c r="A325" s="58"/>
      <c r="B325" s="121"/>
      <c r="C325" s="37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32"/>
      <c r="Q325" s="58"/>
      <c r="R325" s="121"/>
      <c r="S325" s="37"/>
      <c r="T325" s="1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23"/>
      <c r="AG325" s="58"/>
      <c r="AH325" s="121"/>
      <c r="AI325" s="37"/>
      <c r="AJ325" s="1"/>
      <c r="AK325" s="2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23"/>
      <c r="AW325" s="58"/>
      <c r="AX325" s="121"/>
      <c r="AY325" s="37"/>
      <c r="AZ325" s="1"/>
      <c r="BA325" s="2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23"/>
      <c r="BM325" s="58"/>
      <c r="BN325" s="134"/>
      <c r="BO325" s="37"/>
      <c r="BP325" s="1"/>
      <c r="BQ325" s="2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29"/>
      <c r="CC325" s="37"/>
      <c r="CD325" s="1"/>
      <c r="CE325" s="2"/>
      <c r="CF325" s="1"/>
      <c r="CG325" s="1"/>
      <c r="CH325" s="1"/>
      <c r="CI325" s="1"/>
      <c r="CJ325" s="1"/>
      <c r="CK325" s="1"/>
      <c r="CL325" s="1"/>
      <c r="CM325" s="1"/>
      <c r="CN325" s="1"/>
      <c r="CO325" s="23"/>
    </row>
    <row r="326" spans="1:93" ht="15.75" customHeight="1" x14ac:dyDescent="0.25">
      <c r="A326" s="58"/>
      <c r="B326" s="121"/>
      <c r="C326" s="37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32"/>
      <c r="Q326" s="58"/>
      <c r="R326" s="121"/>
      <c r="S326" s="37"/>
      <c r="T326" s="1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23"/>
      <c r="AG326" s="58"/>
      <c r="AH326" s="121"/>
      <c r="AI326" s="37"/>
      <c r="AJ326" s="1"/>
      <c r="AK326" s="2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23"/>
      <c r="AW326" s="58"/>
      <c r="AX326" s="121"/>
      <c r="AY326" s="37"/>
      <c r="AZ326" s="1"/>
      <c r="BA326" s="2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23"/>
      <c r="BM326" s="58"/>
      <c r="BN326" s="134"/>
      <c r="BO326" s="37"/>
      <c r="BP326" s="1"/>
      <c r="BQ326" s="2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29"/>
      <c r="CC326" s="37"/>
      <c r="CD326" s="1"/>
      <c r="CE326" s="2"/>
      <c r="CF326" s="1"/>
      <c r="CG326" s="1"/>
      <c r="CH326" s="1"/>
      <c r="CI326" s="1"/>
      <c r="CJ326" s="1"/>
      <c r="CK326" s="1"/>
      <c r="CL326" s="1"/>
      <c r="CM326" s="1"/>
      <c r="CN326" s="1"/>
      <c r="CO326" s="23"/>
    </row>
    <row r="327" spans="1:93" ht="15.75" customHeight="1" x14ac:dyDescent="0.25">
      <c r="A327" s="58"/>
      <c r="B327" s="121"/>
      <c r="C327" s="37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32"/>
      <c r="Q327" s="58"/>
      <c r="R327" s="121"/>
      <c r="S327" s="37"/>
      <c r="T327" s="1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23"/>
      <c r="AG327" s="58"/>
      <c r="AH327" s="121"/>
      <c r="AI327" s="37"/>
      <c r="AJ327" s="1"/>
      <c r="AK327" s="2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23"/>
      <c r="AW327" s="58"/>
      <c r="AX327" s="121"/>
      <c r="AY327" s="37"/>
      <c r="AZ327" s="1"/>
      <c r="BA327" s="2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23"/>
      <c r="BM327" s="58"/>
      <c r="BN327" s="134"/>
      <c r="BO327" s="37"/>
      <c r="BP327" s="1"/>
      <c r="BQ327" s="2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29"/>
      <c r="CC327" s="37"/>
      <c r="CD327" s="1"/>
      <c r="CE327" s="2"/>
      <c r="CF327" s="1"/>
      <c r="CG327" s="1"/>
      <c r="CH327" s="1"/>
      <c r="CI327" s="1"/>
      <c r="CJ327" s="1"/>
      <c r="CK327" s="1"/>
      <c r="CL327" s="1"/>
      <c r="CM327" s="1"/>
      <c r="CN327" s="1"/>
      <c r="CO327" s="23"/>
    </row>
    <row r="328" spans="1:93" ht="15.75" customHeight="1" x14ac:dyDescent="0.25">
      <c r="A328" s="58"/>
      <c r="B328" s="121"/>
      <c r="C328" s="37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32"/>
      <c r="Q328" s="58"/>
      <c r="R328" s="121"/>
      <c r="S328" s="37"/>
      <c r="T328" s="1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23"/>
      <c r="AG328" s="58"/>
      <c r="AH328" s="121"/>
      <c r="AI328" s="37"/>
      <c r="AJ328" s="1"/>
      <c r="AK328" s="2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23"/>
      <c r="AW328" s="58"/>
      <c r="AX328" s="121"/>
      <c r="AY328" s="37"/>
      <c r="AZ328" s="1"/>
      <c r="BA328" s="2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23"/>
      <c r="BM328" s="58"/>
      <c r="BN328" s="134"/>
      <c r="BO328" s="37"/>
      <c r="BP328" s="1"/>
      <c r="BQ328" s="2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29"/>
      <c r="CC328" s="37"/>
      <c r="CD328" s="1"/>
      <c r="CE328" s="2"/>
      <c r="CF328" s="1"/>
      <c r="CG328" s="1"/>
      <c r="CH328" s="1"/>
      <c r="CI328" s="1"/>
      <c r="CJ328" s="1"/>
      <c r="CK328" s="1"/>
      <c r="CL328" s="1"/>
      <c r="CM328" s="1"/>
      <c r="CN328" s="1"/>
      <c r="CO328" s="23"/>
    </row>
    <row r="329" spans="1:93" ht="15.75" customHeight="1" x14ac:dyDescent="0.25">
      <c r="A329" s="58"/>
      <c r="B329" s="121"/>
      <c r="C329" s="37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32"/>
      <c r="Q329" s="58"/>
      <c r="R329" s="121"/>
      <c r="S329" s="37"/>
      <c r="T329" s="1"/>
      <c r="U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23"/>
      <c r="AG329" s="58"/>
      <c r="AH329" s="121"/>
      <c r="AI329" s="37"/>
      <c r="AJ329" s="1"/>
      <c r="AK329" s="2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23"/>
      <c r="AW329" s="58"/>
      <c r="AX329" s="121"/>
      <c r="AY329" s="37"/>
      <c r="AZ329" s="1"/>
      <c r="BA329" s="2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23"/>
      <c r="BM329" s="58"/>
      <c r="BN329" s="134"/>
      <c r="BO329" s="37"/>
      <c r="BP329" s="1"/>
      <c r="BQ329" s="2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29"/>
      <c r="CC329" s="37"/>
      <c r="CD329" s="1"/>
      <c r="CE329" s="2"/>
      <c r="CF329" s="1"/>
      <c r="CG329" s="1"/>
      <c r="CH329" s="1"/>
      <c r="CI329" s="1"/>
      <c r="CJ329" s="1"/>
      <c r="CK329" s="1"/>
      <c r="CL329" s="1"/>
      <c r="CM329" s="1"/>
      <c r="CN329" s="1"/>
      <c r="CO329" s="23"/>
    </row>
    <row r="330" spans="1:93" ht="15.75" customHeight="1" x14ac:dyDescent="0.25">
      <c r="A330" s="58"/>
      <c r="B330" s="121"/>
      <c r="C330" s="37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32"/>
      <c r="Q330" s="58"/>
      <c r="R330" s="121"/>
      <c r="S330" s="37"/>
      <c r="T330" s="1"/>
      <c r="U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23"/>
      <c r="AG330" s="58"/>
      <c r="AH330" s="121"/>
      <c r="AI330" s="37"/>
      <c r="AJ330" s="1"/>
      <c r="AK330" s="2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23"/>
      <c r="AW330" s="58"/>
      <c r="AX330" s="121"/>
      <c r="AY330" s="37"/>
      <c r="AZ330" s="1"/>
      <c r="BA330" s="2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23"/>
      <c r="BM330" s="58"/>
      <c r="BN330" s="134"/>
      <c r="BO330" s="37"/>
      <c r="BP330" s="1"/>
      <c r="BQ330" s="2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29"/>
      <c r="CC330" s="37"/>
      <c r="CD330" s="1"/>
      <c r="CE330" s="2"/>
      <c r="CF330" s="1"/>
      <c r="CG330" s="1"/>
      <c r="CH330" s="1"/>
      <c r="CI330" s="1"/>
      <c r="CJ330" s="1"/>
      <c r="CK330" s="1"/>
      <c r="CL330" s="1"/>
      <c r="CM330" s="1"/>
      <c r="CN330" s="1"/>
      <c r="CO330" s="23"/>
    </row>
    <row r="331" spans="1:93" ht="15.75" customHeight="1" x14ac:dyDescent="0.25">
      <c r="A331" s="58"/>
      <c r="B331" s="121"/>
      <c r="C331" s="37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32"/>
      <c r="Q331" s="58"/>
      <c r="R331" s="121"/>
      <c r="S331" s="37"/>
      <c r="T331" s="1"/>
      <c r="U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23"/>
      <c r="AG331" s="58"/>
      <c r="AH331" s="121"/>
      <c r="AI331" s="37"/>
      <c r="AJ331" s="1"/>
      <c r="AK331" s="2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23"/>
      <c r="AW331" s="58"/>
      <c r="AX331" s="121"/>
      <c r="AY331" s="37"/>
      <c r="AZ331" s="1"/>
      <c r="BA331" s="2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23"/>
      <c r="BM331" s="58"/>
      <c r="BN331" s="134"/>
      <c r="BO331" s="37"/>
      <c r="BP331" s="1"/>
      <c r="BQ331" s="2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29"/>
      <c r="CC331" s="37"/>
      <c r="CD331" s="1"/>
      <c r="CE331" s="2"/>
      <c r="CF331" s="1"/>
      <c r="CG331" s="1"/>
      <c r="CH331" s="1"/>
      <c r="CI331" s="1"/>
      <c r="CJ331" s="1"/>
      <c r="CK331" s="1"/>
      <c r="CL331" s="1"/>
      <c r="CM331" s="1"/>
      <c r="CN331" s="1"/>
      <c r="CO331" s="23"/>
    </row>
    <row r="332" spans="1:93" ht="15.75" customHeight="1" x14ac:dyDescent="0.25">
      <c r="A332" s="58"/>
      <c r="B332" s="121"/>
      <c r="C332" s="37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32"/>
      <c r="Q332" s="58"/>
      <c r="R332" s="121"/>
      <c r="S332" s="37"/>
      <c r="T332" s="1"/>
      <c r="U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23"/>
      <c r="AG332" s="58"/>
      <c r="AH332" s="121"/>
      <c r="AI332" s="37"/>
      <c r="AJ332" s="1"/>
      <c r="AK332" s="2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23"/>
      <c r="AW332" s="58"/>
      <c r="AX332" s="121"/>
      <c r="AY332" s="37"/>
      <c r="AZ332" s="1"/>
      <c r="BA332" s="2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23"/>
      <c r="BM332" s="58"/>
      <c r="BN332" s="134"/>
      <c r="BO332" s="37"/>
      <c r="BP332" s="1"/>
      <c r="BQ332" s="2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29"/>
      <c r="CC332" s="37"/>
      <c r="CD332" s="1"/>
      <c r="CE332" s="2"/>
      <c r="CF332" s="1"/>
      <c r="CG332" s="1"/>
      <c r="CH332" s="1"/>
      <c r="CI332" s="1"/>
      <c r="CJ332" s="1"/>
      <c r="CK332" s="1"/>
      <c r="CL332" s="1"/>
      <c r="CM332" s="1"/>
      <c r="CN332" s="1"/>
      <c r="CO332" s="23"/>
    </row>
    <row r="333" spans="1:93" ht="15.75" customHeight="1" x14ac:dyDescent="0.25">
      <c r="A333" s="58"/>
      <c r="B333" s="121"/>
      <c r="C333" s="37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32"/>
      <c r="Q333" s="58"/>
      <c r="R333" s="121"/>
      <c r="S333" s="37"/>
      <c r="T333" s="1"/>
      <c r="U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23"/>
      <c r="AG333" s="58"/>
      <c r="AH333" s="121"/>
      <c r="AI333" s="37"/>
      <c r="AJ333" s="1"/>
      <c r="AK333" s="2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23"/>
      <c r="AW333" s="58"/>
      <c r="AX333" s="121"/>
      <c r="AY333" s="37"/>
      <c r="AZ333" s="1"/>
      <c r="BA333" s="2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23"/>
      <c r="BM333" s="58"/>
      <c r="BN333" s="134"/>
      <c r="BO333" s="37"/>
      <c r="BP333" s="1"/>
      <c r="BQ333" s="2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29"/>
      <c r="CC333" s="37"/>
      <c r="CD333" s="1"/>
      <c r="CE333" s="2"/>
      <c r="CF333" s="1"/>
      <c r="CG333" s="1"/>
      <c r="CH333" s="1"/>
      <c r="CI333" s="1"/>
      <c r="CJ333" s="1"/>
      <c r="CK333" s="1"/>
      <c r="CL333" s="1"/>
      <c r="CM333" s="1"/>
      <c r="CN333" s="1"/>
      <c r="CO333" s="23"/>
    </row>
    <row r="334" spans="1:93" ht="15.75" customHeight="1" x14ac:dyDescent="0.25">
      <c r="A334" s="58"/>
      <c r="B334" s="121"/>
      <c r="C334" s="37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32"/>
      <c r="Q334" s="58"/>
      <c r="R334" s="121"/>
      <c r="S334" s="37"/>
      <c r="T334" s="1"/>
      <c r="U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23"/>
      <c r="AG334" s="58"/>
      <c r="AH334" s="121"/>
      <c r="AI334" s="37"/>
      <c r="AJ334" s="1"/>
      <c r="AK334" s="2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23"/>
      <c r="AW334" s="58"/>
      <c r="AX334" s="121"/>
      <c r="AY334" s="37"/>
      <c r="AZ334" s="1"/>
      <c r="BA334" s="2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23"/>
      <c r="BM334" s="58"/>
      <c r="BN334" s="134"/>
      <c r="BO334" s="37"/>
      <c r="BP334" s="1"/>
      <c r="BQ334" s="2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29"/>
      <c r="CC334" s="37"/>
      <c r="CD334" s="1"/>
      <c r="CE334" s="2"/>
      <c r="CF334" s="1"/>
      <c r="CG334" s="1"/>
      <c r="CH334" s="1"/>
      <c r="CI334" s="1"/>
      <c r="CJ334" s="1"/>
      <c r="CK334" s="1"/>
      <c r="CL334" s="1"/>
      <c r="CM334" s="1"/>
      <c r="CN334" s="1"/>
      <c r="CO334" s="23"/>
    </row>
    <row r="335" spans="1:93" ht="15.75" customHeight="1" x14ac:dyDescent="0.25">
      <c r="A335" s="58"/>
      <c r="B335" s="121"/>
      <c r="C335" s="37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32"/>
      <c r="Q335" s="58"/>
      <c r="R335" s="121"/>
      <c r="S335" s="37"/>
      <c r="T335" s="1"/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23"/>
      <c r="AG335" s="58"/>
      <c r="AH335" s="121"/>
      <c r="AI335" s="37"/>
      <c r="AJ335" s="1"/>
      <c r="AK335" s="2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23"/>
      <c r="AW335" s="58"/>
      <c r="AX335" s="121"/>
      <c r="AY335" s="37"/>
      <c r="AZ335" s="1"/>
      <c r="BA335" s="2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23"/>
      <c r="BM335" s="58"/>
      <c r="BN335" s="134"/>
      <c r="BO335" s="37"/>
      <c r="BP335" s="1"/>
      <c r="BQ335" s="2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29"/>
      <c r="CC335" s="37"/>
      <c r="CD335" s="1"/>
      <c r="CE335" s="2"/>
      <c r="CF335" s="1"/>
      <c r="CG335" s="1"/>
      <c r="CH335" s="1"/>
      <c r="CI335" s="1"/>
      <c r="CJ335" s="1"/>
      <c r="CK335" s="1"/>
      <c r="CL335" s="1"/>
      <c r="CM335" s="1"/>
      <c r="CN335" s="1"/>
      <c r="CO335" s="23"/>
    </row>
    <row r="336" spans="1:93" ht="15.75" customHeight="1" x14ac:dyDescent="0.25">
      <c r="A336" s="58"/>
      <c r="B336" s="121"/>
      <c r="C336" s="37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32"/>
      <c r="Q336" s="58"/>
      <c r="R336" s="121"/>
      <c r="S336" s="37"/>
      <c r="T336" s="1"/>
      <c r="U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23"/>
      <c r="AG336" s="58"/>
      <c r="AH336" s="121"/>
      <c r="AI336" s="37"/>
      <c r="AJ336" s="1"/>
      <c r="AK336" s="2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23"/>
      <c r="AW336" s="58"/>
      <c r="AX336" s="121"/>
      <c r="AY336" s="37"/>
      <c r="AZ336" s="1"/>
      <c r="BA336" s="2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23"/>
      <c r="BM336" s="58"/>
      <c r="BN336" s="134"/>
      <c r="BO336" s="37"/>
      <c r="BP336" s="1"/>
      <c r="BQ336" s="2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29"/>
      <c r="CC336" s="37"/>
      <c r="CD336" s="1"/>
      <c r="CE336" s="2"/>
      <c r="CF336" s="1"/>
      <c r="CG336" s="1"/>
      <c r="CH336" s="1"/>
      <c r="CI336" s="1"/>
      <c r="CJ336" s="1"/>
      <c r="CK336" s="1"/>
      <c r="CL336" s="1"/>
      <c r="CM336" s="1"/>
      <c r="CN336" s="1"/>
      <c r="CO336" s="23"/>
    </row>
    <row r="337" spans="1:93" ht="15.75" customHeight="1" x14ac:dyDescent="0.25">
      <c r="A337" s="58"/>
      <c r="B337" s="121"/>
      <c r="C337" s="37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32"/>
      <c r="Q337" s="58"/>
      <c r="R337" s="121"/>
      <c r="S337" s="37"/>
      <c r="T337" s="1"/>
      <c r="U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23"/>
      <c r="AG337" s="58"/>
      <c r="AH337" s="121"/>
      <c r="AI337" s="37"/>
      <c r="AJ337" s="1"/>
      <c r="AK337" s="2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23"/>
      <c r="AW337" s="58"/>
      <c r="AX337" s="121"/>
      <c r="AY337" s="37"/>
      <c r="AZ337" s="1"/>
      <c r="BA337" s="2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23"/>
      <c r="BM337" s="58"/>
      <c r="BN337" s="134"/>
      <c r="BO337" s="37"/>
      <c r="BP337" s="1"/>
      <c r="BQ337" s="2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29"/>
      <c r="CC337" s="37"/>
      <c r="CD337" s="1"/>
      <c r="CE337" s="2"/>
      <c r="CF337" s="1"/>
      <c r="CG337" s="1"/>
      <c r="CH337" s="1"/>
      <c r="CI337" s="1"/>
      <c r="CJ337" s="1"/>
      <c r="CK337" s="1"/>
      <c r="CL337" s="1"/>
      <c r="CM337" s="1"/>
      <c r="CN337" s="1"/>
      <c r="CO337" s="23"/>
    </row>
    <row r="338" spans="1:93" ht="15.75" customHeight="1" x14ac:dyDescent="0.25">
      <c r="A338" s="58"/>
      <c r="B338" s="121"/>
      <c r="C338" s="37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32"/>
      <c r="Q338" s="58"/>
      <c r="R338" s="121"/>
      <c r="S338" s="37"/>
      <c r="T338" s="1"/>
      <c r="U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23"/>
      <c r="AG338" s="58"/>
      <c r="AH338" s="121"/>
      <c r="AI338" s="37"/>
      <c r="AJ338" s="1"/>
      <c r="AK338" s="2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23"/>
      <c r="AW338" s="58"/>
      <c r="AX338" s="121"/>
      <c r="AY338" s="37"/>
      <c r="AZ338" s="1"/>
      <c r="BA338" s="2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23"/>
      <c r="BM338" s="58"/>
      <c r="BN338" s="134"/>
      <c r="BO338" s="37"/>
      <c r="BP338" s="1"/>
      <c r="BQ338" s="2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29"/>
      <c r="CC338" s="37"/>
      <c r="CD338" s="1"/>
      <c r="CE338" s="2"/>
      <c r="CF338" s="1"/>
      <c r="CG338" s="1"/>
      <c r="CH338" s="1"/>
      <c r="CI338" s="1"/>
      <c r="CJ338" s="1"/>
      <c r="CK338" s="1"/>
      <c r="CL338" s="1"/>
      <c r="CM338" s="1"/>
      <c r="CN338" s="1"/>
      <c r="CO338" s="23"/>
    </row>
    <row r="339" spans="1:93" ht="15.75" customHeight="1" x14ac:dyDescent="0.25">
      <c r="A339" s="58"/>
      <c r="B339" s="121"/>
      <c r="C339" s="37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32"/>
      <c r="Q339" s="58"/>
      <c r="R339" s="121"/>
      <c r="S339" s="37"/>
      <c r="T339" s="1"/>
      <c r="U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23"/>
      <c r="AG339" s="58"/>
      <c r="AH339" s="121"/>
      <c r="AI339" s="37"/>
      <c r="AJ339" s="1"/>
      <c r="AK339" s="2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23"/>
      <c r="AW339" s="58"/>
      <c r="AX339" s="121"/>
      <c r="AY339" s="37"/>
      <c r="AZ339" s="1"/>
      <c r="BA339" s="2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23"/>
      <c r="BM339" s="58"/>
      <c r="BN339" s="134"/>
      <c r="BO339" s="37"/>
      <c r="BP339" s="1"/>
      <c r="BQ339" s="2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29"/>
      <c r="CC339" s="37"/>
      <c r="CD339" s="1"/>
      <c r="CE339" s="2"/>
      <c r="CF339" s="1"/>
      <c r="CG339" s="1"/>
      <c r="CH339" s="1"/>
      <c r="CI339" s="1"/>
      <c r="CJ339" s="1"/>
      <c r="CK339" s="1"/>
      <c r="CL339" s="1"/>
      <c r="CM339" s="1"/>
      <c r="CN339" s="1"/>
      <c r="CO339" s="23"/>
    </row>
    <row r="340" spans="1:93" ht="15.75" customHeight="1" x14ac:dyDescent="0.25">
      <c r="A340" s="58"/>
      <c r="B340" s="121"/>
      <c r="C340" s="37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32"/>
      <c r="Q340" s="58"/>
      <c r="R340" s="121"/>
      <c r="S340" s="37"/>
      <c r="T340" s="1"/>
      <c r="U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23"/>
      <c r="AG340" s="58"/>
      <c r="AH340" s="121"/>
      <c r="AI340" s="37"/>
      <c r="AJ340" s="1"/>
      <c r="AK340" s="2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23"/>
      <c r="AW340" s="58"/>
      <c r="AX340" s="121"/>
      <c r="AY340" s="37"/>
      <c r="AZ340" s="1"/>
      <c r="BA340" s="2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23"/>
      <c r="BM340" s="58"/>
      <c r="BN340" s="134"/>
      <c r="BO340" s="37"/>
      <c r="BP340" s="1"/>
      <c r="BQ340" s="2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29"/>
      <c r="CC340" s="37"/>
      <c r="CD340" s="1"/>
      <c r="CE340" s="2"/>
      <c r="CF340" s="1"/>
      <c r="CG340" s="1"/>
      <c r="CH340" s="1"/>
      <c r="CI340" s="1"/>
      <c r="CJ340" s="1"/>
      <c r="CK340" s="1"/>
      <c r="CL340" s="1"/>
      <c r="CM340" s="1"/>
      <c r="CN340" s="1"/>
      <c r="CO340" s="23"/>
    </row>
    <row r="341" spans="1:93" ht="15.75" customHeight="1" x14ac:dyDescent="0.25">
      <c r="A341" s="58"/>
      <c r="B341" s="121"/>
      <c r="C341" s="37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32"/>
      <c r="Q341" s="58"/>
      <c r="R341" s="121"/>
      <c r="S341" s="37"/>
      <c r="T341" s="1"/>
      <c r="U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23"/>
      <c r="AG341" s="58"/>
      <c r="AH341" s="121"/>
      <c r="AI341" s="37"/>
      <c r="AJ341" s="1"/>
      <c r="AK341" s="2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23"/>
      <c r="AW341" s="58"/>
      <c r="AX341" s="121"/>
      <c r="AY341" s="37"/>
      <c r="AZ341" s="1"/>
      <c r="BA341" s="2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23"/>
      <c r="BM341" s="58"/>
      <c r="BN341" s="134"/>
      <c r="BO341" s="37"/>
      <c r="BP341" s="1"/>
      <c r="BQ341" s="2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29"/>
      <c r="CC341" s="37"/>
      <c r="CD341" s="1"/>
      <c r="CE341" s="2"/>
      <c r="CF341" s="1"/>
      <c r="CG341" s="1"/>
      <c r="CH341" s="1"/>
      <c r="CI341" s="1"/>
      <c r="CJ341" s="1"/>
      <c r="CK341" s="1"/>
      <c r="CL341" s="1"/>
      <c r="CM341" s="1"/>
      <c r="CN341" s="1"/>
      <c r="CO341" s="23"/>
    </row>
    <row r="342" spans="1:93" ht="15.75" customHeight="1" x14ac:dyDescent="0.25">
      <c r="A342" s="58"/>
      <c r="B342" s="121"/>
      <c r="C342" s="37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32"/>
      <c r="Q342" s="58"/>
      <c r="R342" s="121"/>
      <c r="S342" s="37"/>
      <c r="T342" s="1"/>
      <c r="U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23"/>
      <c r="AG342" s="58"/>
      <c r="AH342" s="121"/>
      <c r="AI342" s="37"/>
      <c r="AJ342" s="1"/>
      <c r="AK342" s="2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23"/>
      <c r="AW342" s="58"/>
      <c r="AX342" s="121"/>
      <c r="AY342" s="37"/>
      <c r="AZ342" s="1"/>
      <c r="BA342" s="2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23"/>
      <c r="BM342" s="58"/>
      <c r="BN342" s="134"/>
      <c r="BO342" s="37"/>
      <c r="BP342" s="1"/>
      <c r="BQ342" s="2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29"/>
      <c r="CC342" s="37"/>
      <c r="CD342" s="1"/>
      <c r="CE342" s="2"/>
      <c r="CF342" s="1"/>
      <c r="CG342" s="1"/>
      <c r="CH342" s="1"/>
      <c r="CI342" s="1"/>
      <c r="CJ342" s="1"/>
      <c r="CK342" s="1"/>
      <c r="CL342" s="1"/>
      <c r="CM342" s="1"/>
      <c r="CN342" s="1"/>
      <c r="CO342" s="23"/>
    </row>
    <row r="343" spans="1:93" ht="15.75" customHeight="1" x14ac:dyDescent="0.25">
      <c r="A343" s="58"/>
      <c r="B343" s="121"/>
      <c r="C343" s="37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32"/>
      <c r="Q343" s="58"/>
      <c r="R343" s="121"/>
      <c r="S343" s="37"/>
      <c r="T343" s="1"/>
      <c r="U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23"/>
      <c r="AG343" s="58"/>
      <c r="AH343" s="121"/>
      <c r="AI343" s="37"/>
      <c r="AJ343" s="1"/>
      <c r="AK343" s="2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23"/>
      <c r="AW343" s="58"/>
      <c r="AX343" s="121"/>
      <c r="AY343" s="37"/>
      <c r="AZ343" s="1"/>
      <c r="BA343" s="2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23"/>
      <c r="BM343" s="58"/>
      <c r="BN343" s="134"/>
      <c r="BO343" s="37"/>
      <c r="BP343" s="1"/>
      <c r="BQ343" s="2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29"/>
      <c r="CC343" s="37"/>
      <c r="CD343" s="1"/>
      <c r="CE343" s="2"/>
      <c r="CF343" s="1"/>
      <c r="CG343" s="1"/>
      <c r="CH343" s="1"/>
      <c r="CI343" s="1"/>
      <c r="CJ343" s="1"/>
      <c r="CK343" s="1"/>
      <c r="CL343" s="1"/>
      <c r="CM343" s="1"/>
      <c r="CN343" s="1"/>
      <c r="CO343" s="23"/>
    </row>
    <row r="344" spans="1:93" ht="15.75" customHeight="1" x14ac:dyDescent="0.25">
      <c r="A344" s="58"/>
      <c r="B344" s="121"/>
      <c r="C344" s="37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32"/>
      <c r="Q344" s="58"/>
      <c r="R344" s="121"/>
      <c r="S344" s="37"/>
      <c r="T344" s="1"/>
      <c r="U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23"/>
      <c r="AG344" s="58"/>
      <c r="AH344" s="121"/>
      <c r="AI344" s="37"/>
      <c r="AJ344" s="1"/>
      <c r="AK344" s="2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23"/>
      <c r="AW344" s="58"/>
      <c r="AX344" s="121"/>
      <c r="AY344" s="37"/>
      <c r="AZ344" s="1"/>
      <c r="BA344" s="2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23"/>
      <c r="BM344" s="58"/>
      <c r="BN344" s="134"/>
      <c r="BO344" s="37"/>
      <c r="BP344" s="1"/>
      <c r="BQ344" s="2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29"/>
      <c r="CC344" s="37"/>
      <c r="CD344" s="1"/>
      <c r="CE344" s="2"/>
      <c r="CF344" s="1"/>
      <c r="CG344" s="1"/>
      <c r="CH344" s="1"/>
      <c r="CI344" s="1"/>
      <c r="CJ344" s="1"/>
      <c r="CK344" s="1"/>
      <c r="CL344" s="1"/>
      <c r="CM344" s="1"/>
      <c r="CN344" s="1"/>
      <c r="CO344" s="23"/>
    </row>
    <row r="345" spans="1:93" ht="15.75" customHeight="1" x14ac:dyDescent="0.25">
      <c r="A345" s="58"/>
      <c r="B345" s="121"/>
      <c r="C345" s="37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32"/>
      <c r="Q345" s="58"/>
      <c r="R345" s="121"/>
      <c r="S345" s="37"/>
      <c r="T345" s="1"/>
      <c r="U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23"/>
      <c r="AG345" s="58"/>
      <c r="AH345" s="121"/>
      <c r="AI345" s="37"/>
      <c r="AJ345" s="1"/>
      <c r="AK345" s="2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23"/>
      <c r="AW345" s="58"/>
      <c r="AX345" s="121"/>
      <c r="AY345" s="37"/>
      <c r="AZ345" s="1"/>
      <c r="BA345" s="2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23"/>
      <c r="BM345" s="58"/>
      <c r="BN345" s="134"/>
      <c r="BO345" s="37"/>
      <c r="BP345" s="1"/>
      <c r="BQ345" s="2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29"/>
      <c r="CC345" s="37"/>
      <c r="CD345" s="1"/>
      <c r="CE345" s="2"/>
      <c r="CF345" s="1"/>
      <c r="CG345" s="1"/>
      <c r="CH345" s="1"/>
      <c r="CI345" s="1"/>
      <c r="CJ345" s="1"/>
      <c r="CK345" s="1"/>
      <c r="CL345" s="1"/>
      <c r="CM345" s="1"/>
      <c r="CN345" s="1"/>
      <c r="CO345" s="23"/>
    </row>
    <row r="346" spans="1:93" ht="15.75" customHeight="1" x14ac:dyDescent="0.25">
      <c r="A346" s="58"/>
      <c r="B346" s="121"/>
      <c r="C346" s="37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32"/>
      <c r="Q346" s="58"/>
      <c r="R346" s="121"/>
      <c r="S346" s="37"/>
      <c r="T346" s="1"/>
      <c r="U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23"/>
      <c r="AG346" s="58"/>
      <c r="AH346" s="121"/>
      <c r="AI346" s="37"/>
      <c r="AJ346" s="1"/>
      <c r="AK346" s="2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23"/>
      <c r="AW346" s="58"/>
      <c r="AX346" s="121"/>
      <c r="AY346" s="37"/>
      <c r="AZ346" s="1"/>
      <c r="BA346" s="2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23"/>
      <c r="BM346" s="58"/>
      <c r="BN346" s="134"/>
      <c r="BO346" s="37"/>
      <c r="BP346" s="1"/>
      <c r="BQ346" s="2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29"/>
      <c r="CC346" s="37"/>
      <c r="CD346" s="1"/>
      <c r="CE346" s="2"/>
      <c r="CF346" s="1"/>
      <c r="CG346" s="1"/>
      <c r="CH346" s="1"/>
      <c r="CI346" s="1"/>
      <c r="CJ346" s="1"/>
      <c r="CK346" s="1"/>
      <c r="CL346" s="1"/>
      <c r="CM346" s="1"/>
      <c r="CN346" s="1"/>
      <c r="CO346" s="23"/>
    </row>
    <row r="347" spans="1:93" ht="15.75" customHeight="1" x14ac:dyDescent="0.25">
      <c r="A347" s="58"/>
      <c r="B347" s="121"/>
      <c r="C347" s="37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32"/>
      <c r="Q347" s="58"/>
      <c r="R347" s="121"/>
      <c r="S347" s="37"/>
      <c r="T347" s="1"/>
      <c r="U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23"/>
      <c r="AG347" s="58"/>
      <c r="AH347" s="121"/>
      <c r="AI347" s="37"/>
      <c r="AJ347" s="1"/>
      <c r="AK347" s="2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23"/>
      <c r="AW347" s="58"/>
      <c r="AX347" s="121"/>
      <c r="AY347" s="37"/>
      <c r="AZ347" s="1"/>
      <c r="BA347" s="2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23"/>
      <c r="BM347" s="58"/>
      <c r="BN347" s="134"/>
      <c r="BO347" s="37"/>
      <c r="BP347" s="1"/>
      <c r="BQ347" s="2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29"/>
      <c r="CC347" s="37"/>
      <c r="CD347" s="1"/>
      <c r="CE347" s="2"/>
      <c r="CF347" s="1"/>
      <c r="CG347" s="1"/>
      <c r="CH347" s="1"/>
      <c r="CI347" s="1"/>
      <c r="CJ347" s="1"/>
      <c r="CK347" s="1"/>
      <c r="CL347" s="1"/>
      <c r="CM347" s="1"/>
      <c r="CN347" s="1"/>
      <c r="CO347" s="23"/>
    </row>
    <row r="348" spans="1:93" ht="15.75" customHeight="1" x14ac:dyDescent="0.25">
      <c r="A348" s="58"/>
      <c r="B348" s="121"/>
      <c r="C348" s="37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32"/>
      <c r="Q348" s="58"/>
      <c r="R348" s="121"/>
      <c r="S348" s="37"/>
      <c r="T348" s="1"/>
      <c r="U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23"/>
      <c r="AG348" s="58"/>
      <c r="AH348" s="121"/>
      <c r="AI348" s="37"/>
      <c r="AJ348" s="1"/>
      <c r="AK348" s="2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23"/>
      <c r="AW348" s="58"/>
      <c r="AX348" s="121"/>
      <c r="AY348" s="37"/>
      <c r="AZ348" s="1"/>
      <c r="BA348" s="2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23"/>
      <c r="BM348" s="58"/>
      <c r="BN348" s="134"/>
      <c r="BO348" s="37"/>
      <c r="BP348" s="1"/>
      <c r="BQ348" s="2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29"/>
      <c r="CC348" s="37"/>
      <c r="CD348" s="1"/>
      <c r="CE348" s="2"/>
      <c r="CF348" s="1"/>
      <c r="CG348" s="1"/>
      <c r="CH348" s="1"/>
      <c r="CI348" s="1"/>
      <c r="CJ348" s="1"/>
      <c r="CK348" s="1"/>
      <c r="CL348" s="1"/>
      <c r="CM348" s="1"/>
      <c r="CN348" s="1"/>
      <c r="CO348" s="23"/>
    </row>
    <row r="349" spans="1:93" ht="15.75" customHeight="1" x14ac:dyDescent="0.25">
      <c r="A349" s="58"/>
      <c r="B349" s="121"/>
      <c r="C349" s="37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32"/>
      <c r="Q349" s="58"/>
      <c r="R349" s="121"/>
      <c r="S349" s="37"/>
      <c r="T349" s="1"/>
      <c r="U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23"/>
      <c r="AG349" s="58"/>
      <c r="AH349" s="121"/>
      <c r="AI349" s="37"/>
      <c r="AJ349" s="1"/>
      <c r="AK349" s="2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23"/>
      <c r="AW349" s="58"/>
      <c r="AX349" s="121"/>
      <c r="AY349" s="37"/>
      <c r="AZ349" s="1"/>
      <c r="BA349" s="2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23"/>
      <c r="BM349" s="58"/>
      <c r="BN349" s="134"/>
      <c r="BO349" s="37"/>
      <c r="BP349" s="1"/>
      <c r="BQ349" s="2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29"/>
      <c r="CC349" s="37"/>
      <c r="CD349" s="1"/>
      <c r="CE349" s="2"/>
      <c r="CF349" s="1"/>
      <c r="CG349" s="1"/>
      <c r="CH349" s="1"/>
      <c r="CI349" s="1"/>
      <c r="CJ349" s="1"/>
      <c r="CK349" s="1"/>
      <c r="CL349" s="1"/>
      <c r="CM349" s="1"/>
      <c r="CN349" s="1"/>
      <c r="CO349" s="23"/>
    </row>
    <row r="350" spans="1:93" ht="15.75" customHeight="1" x14ac:dyDescent="0.25">
      <c r="A350" s="58"/>
      <c r="B350" s="121"/>
      <c r="C350" s="37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32"/>
      <c r="Q350" s="58"/>
      <c r="R350" s="121"/>
      <c r="S350" s="37"/>
      <c r="T350" s="1"/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23"/>
      <c r="AG350" s="58"/>
      <c r="AH350" s="121"/>
      <c r="AI350" s="37"/>
      <c r="AJ350" s="1"/>
      <c r="AK350" s="2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23"/>
      <c r="AW350" s="58"/>
      <c r="AX350" s="121"/>
      <c r="AY350" s="37"/>
      <c r="AZ350" s="1"/>
      <c r="BA350" s="2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23"/>
      <c r="BM350" s="58"/>
      <c r="BN350" s="134"/>
      <c r="BO350" s="37"/>
      <c r="BP350" s="1"/>
      <c r="BQ350" s="2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29"/>
      <c r="CC350" s="37"/>
      <c r="CD350" s="1"/>
      <c r="CE350" s="2"/>
      <c r="CF350" s="1"/>
      <c r="CG350" s="1"/>
      <c r="CH350" s="1"/>
      <c r="CI350" s="1"/>
      <c r="CJ350" s="1"/>
      <c r="CK350" s="1"/>
      <c r="CL350" s="1"/>
      <c r="CM350" s="1"/>
      <c r="CN350" s="1"/>
      <c r="CO350" s="23"/>
    </row>
    <row r="351" spans="1:93" ht="15.75" customHeight="1" x14ac:dyDescent="0.25">
      <c r="A351" s="58"/>
      <c r="B351" s="121"/>
      <c r="C351" s="37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32"/>
      <c r="Q351" s="58"/>
      <c r="R351" s="121"/>
      <c r="S351" s="37"/>
      <c r="T351" s="1"/>
      <c r="U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23"/>
      <c r="AG351" s="58"/>
      <c r="AH351" s="121"/>
      <c r="AI351" s="37"/>
      <c r="AJ351" s="1"/>
      <c r="AK351" s="2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23"/>
      <c r="AW351" s="58"/>
      <c r="AX351" s="121"/>
      <c r="AY351" s="37"/>
      <c r="AZ351" s="1"/>
      <c r="BA351" s="2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23"/>
      <c r="BM351" s="58"/>
      <c r="BN351" s="134"/>
      <c r="BO351" s="37"/>
      <c r="BP351" s="1"/>
      <c r="BQ351" s="2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29"/>
      <c r="CC351" s="37"/>
      <c r="CD351" s="1"/>
      <c r="CE351" s="2"/>
      <c r="CF351" s="1"/>
      <c r="CG351" s="1"/>
      <c r="CH351" s="1"/>
      <c r="CI351" s="1"/>
      <c r="CJ351" s="1"/>
      <c r="CK351" s="1"/>
      <c r="CL351" s="1"/>
      <c r="CM351" s="1"/>
      <c r="CN351" s="1"/>
      <c r="CO351" s="23"/>
    </row>
    <row r="352" spans="1:93" ht="15.75" customHeight="1" x14ac:dyDescent="0.25">
      <c r="A352" s="58"/>
      <c r="B352" s="121"/>
      <c r="C352" s="37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32"/>
      <c r="Q352" s="58"/>
      <c r="R352" s="121"/>
      <c r="S352" s="37"/>
      <c r="T352" s="1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23"/>
      <c r="AG352" s="58"/>
      <c r="AH352" s="121"/>
      <c r="AI352" s="37"/>
      <c r="AJ352" s="1"/>
      <c r="AK352" s="2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23"/>
      <c r="AW352" s="58"/>
      <c r="AX352" s="121"/>
      <c r="AY352" s="37"/>
      <c r="AZ352" s="1"/>
      <c r="BA352" s="2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23"/>
      <c r="BM352" s="58"/>
      <c r="BN352" s="134"/>
      <c r="BO352" s="37"/>
      <c r="BP352" s="1"/>
      <c r="BQ352" s="2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29"/>
      <c r="CC352" s="37"/>
      <c r="CD352" s="1"/>
      <c r="CE352" s="2"/>
      <c r="CF352" s="1"/>
      <c r="CG352" s="1"/>
      <c r="CH352" s="1"/>
      <c r="CI352" s="1"/>
      <c r="CJ352" s="1"/>
      <c r="CK352" s="1"/>
      <c r="CL352" s="1"/>
      <c r="CM352" s="1"/>
      <c r="CN352" s="1"/>
      <c r="CO352" s="23"/>
    </row>
    <row r="353" spans="1:93" ht="15.75" customHeight="1" x14ac:dyDescent="0.25">
      <c r="A353" s="58"/>
      <c r="B353" s="121"/>
      <c r="C353" s="37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32"/>
      <c r="Q353" s="58"/>
      <c r="R353" s="121"/>
      <c r="S353" s="37"/>
      <c r="T353" s="1"/>
      <c r="U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23"/>
      <c r="AG353" s="58"/>
      <c r="AH353" s="121"/>
      <c r="AI353" s="37"/>
      <c r="AJ353" s="1"/>
      <c r="AK353" s="2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23"/>
      <c r="AW353" s="58"/>
      <c r="AX353" s="121"/>
      <c r="AY353" s="37"/>
      <c r="AZ353" s="1"/>
      <c r="BA353" s="2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23"/>
      <c r="BM353" s="58"/>
      <c r="BN353" s="134"/>
      <c r="BO353" s="37"/>
      <c r="BP353" s="1"/>
      <c r="BQ353" s="2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29"/>
      <c r="CC353" s="37"/>
      <c r="CD353" s="1"/>
      <c r="CE353" s="2"/>
      <c r="CF353" s="1"/>
      <c r="CG353" s="1"/>
      <c r="CH353" s="1"/>
      <c r="CI353" s="1"/>
      <c r="CJ353" s="1"/>
      <c r="CK353" s="1"/>
      <c r="CL353" s="1"/>
      <c r="CM353" s="1"/>
      <c r="CN353" s="1"/>
      <c r="CO353" s="23"/>
    </row>
    <row r="354" spans="1:93" ht="15.75" customHeight="1" x14ac:dyDescent="0.25">
      <c r="A354" s="58"/>
      <c r="B354" s="121"/>
      <c r="C354" s="37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32"/>
      <c r="Q354" s="58"/>
      <c r="R354" s="121"/>
      <c r="S354" s="37"/>
      <c r="T354" s="1"/>
      <c r="U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23"/>
      <c r="AG354" s="58"/>
      <c r="AH354" s="121"/>
      <c r="AI354" s="37"/>
      <c r="AJ354" s="1"/>
      <c r="AK354" s="2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23"/>
      <c r="AW354" s="58"/>
      <c r="AX354" s="121"/>
      <c r="AY354" s="37"/>
      <c r="AZ354" s="1"/>
      <c r="BA354" s="2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23"/>
      <c r="BM354" s="58"/>
      <c r="BN354" s="134"/>
      <c r="BO354" s="37"/>
      <c r="BP354" s="1"/>
      <c r="BQ354" s="2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29"/>
      <c r="CC354" s="37"/>
      <c r="CD354" s="1"/>
      <c r="CE354" s="2"/>
      <c r="CF354" s="1"/>
      <c r="CG354" s="1"/>
      <c r="CH354" s="1"/>
      <c r="CI354" s="1"/>
      <c r="CJ354" s="1"/>
      <c r="CK354" s="1"/>
      <c r="CL354" s="1"/>
      <c r="CM354" s="1"/>
      <c r="CN354" s="1"/>
      <c r="CO354" s="23"/>
    </row>
    <row r="355" spans="1:93" ht="15.75" customHeight="1" x14ac:dyDescent="0.25">
      <c r="A355" s="58"/>
      <c r="B355" s="121"/>
      <c r="C355" s="37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32"/>
      <c r="Q355" s="58"/>
      <c r="R355" s="121"/>
      <c r="S355" s="37"/>
      <c r="T355" s="1"/>
      <c r="U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23"/>
      <c r="AG355" s="58"/>
      <c r="AH355" s="121"/>
      <c r="AI355" s="37"/>
      <c r="AJ355" s="1"/>
      <c r="AK355" s="2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23"/>
      <c r="AW355" s="58"/>
      <c r="AX355" s="121"/>
      <c r="AY355" s="37"/>
      <c r="AZ355" s="1"/>
      <c r="BA355" s="2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23"/>
      <c r="BM355" s="58"/>
      <c r="BN355" s="134"/>
      <c r="BO355" s="37"/>
      <c r="BP355" s="1"/>
      <c r="BQ355" s="2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29"/>
      <c r="CC355" s="37"/>
      <c r="CD355" s="1"/>
      <c r="CE355" s="2"/>
      <c r="CF355" s="1"/>
      <c r="CG355" s="1"/>
      <c r="CH355" s="1"/>
      <c r="CI355" s="1"/>
      <c r="CJ355" s="1"/>
      <c r="CK355" s="1"/>
      <c r="CL355" s="1"/>
      <c r="CM355" s="1"/>
      <c r="CN355" s="1"/>
      <c r="CO355" s="23"/>
    </row>
    <row r="356" spans="1:93" ht="15.75" customHeight="1" x14ac:dyDescent="0.25">
      <c r="A356" s="58"/>
      <c r="B356" s="121"/>
      <c r="C356" s="37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32"/>
      <c r="Q356" s="58"/>
      <c r="R356" s="121"/>
      <c r="S356" s="37"/>
      <c r="T356" s="1"/>
      <c r="U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23"/>
      <c r="AG356" s="58"/>
      <c r="AH356" s="121"/>
      <c r="AI356" s="37"/>
      <c r="AJ356" s="1"/>
      <c r="AK356" s="2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23"/>
      <c r="AW356" s="58"/>
      <c r="AX356" s="121"/>
      <c r="AY356" s="37"/>
      <c r="AZ356" s="1"/>
      <c r="BA356" s="2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23"/>
      <c r="BM356" s="58"/>
      <c r="BN356" s="134"/>
      <c r="BO356" s="37"/>
      <c r="BP356" s="1"/>
      <c r="BQ356" s="2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29"/>
      <c r="CC356" s="37"/>
      <c r="CD356" s="1"/>
      <c r="CE356" s="2"/>
      <c r="CF356" s="1"/>
      <c r="CG356" s="1"/>
      <c r="CH356" s="1"/>
      <c r="CI356" s="1"/>
      <c r="CJ356" s="1"/>
      <c r="CK356" s="1"/>
      <c r="CL356" s="1"/>
      <c r="CM356" s="1"/>
      <c r="CN356" s="1"/>
      <c r="CO356" s="23"/>
    </row>
    <row r="357" spans="1:93" ht="15.75" customHeight="1" x14ac:dyDescent="0.25">
      <c r="A357" s="58"/>
      <c r="B357" s="121"/>
      <c r="C357" s="37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32"/>
      <c r="Q357" s="58"/>
      <c r="R357" s="121"/>
      <c r="S357" s="37"/>
      <c r="T357" s="1"/>
      <c r="U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23"/>
      <c r="AG357" s="58"/>
      <c r="AH357" s="121"/>
      <c r="AI357" s="37"/>
      <c r="AJ357" s="1"/>
      <c r="AK357" s="2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23"/>
      <c r="AW357" s="58"/>
      <c r="AX357" s="121"/>
      <c r="AY357" s="37"/>
      <c r="AZ357" s="1"/>
      <c r="BA357" s="2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23"/>
      <c r="BM357" s="58"/>
      <c r="BN357" s="134"/>
      <c r="BO357" s="37"/>
      <c r="BP357" s="1"/>
      <c r="BQ357" s="2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29"/>
      <c r="CC357" s="37"/>
      <c r="CD357" s="1"/>
      <c r="CE357" s="2"/>
      <c r="CF357" s="1"/>
      <c r="CG357" s="1"/>
      <c r="CH357" s="1"/>
      <c r="CI357" s="1"/>
      <c r="CJ357" s="1"/>
      <c r="CK357" s="1"/>
      <c r="CL357" s="1"/>
      <c r="CM357" s="1"/>
      <c r="CN357" s="1"/>
      <c r="CO357" s="23"/>
    </row>
    <row r="358" spans="1:93" ht="15.75" customHeight="1" x14ac:dyDescent="0.25">
      <c r="A358" s="58"/>
      <c r="B358" s="121"/>
      <c r="C358" s="37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32"/>
      <c r="Q358" s="58"/>
      <c r="R358" s="121"/>
      <c r="S358" s="37"/>
      <c r="T358" s="1"/>
      <c r="U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23"/>
      <c r="AG358" s="58"/>
      <c r="AH358" s="121"/>
      <c r="AI358" s="37"/>
      <c r="AJ358" s="1"/>
      <c r="AK358" s="2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23"/>
      <c r="AW358" s="58"/>
      <c r="AX358" s="121"/>
      <c r="AY358" s="37"/>
      <c r="AZ358" s="1"/>
      <c r="BA358" s="2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23"/>
      <c r="BM358" s="58"/>
      <c r="BN358" s="134"/>
      <c r="BO358" s="37"/>
      <c r="BP358" s="1"/>
      <c r="BQ358" s="2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29"/>
      <c r="CC358" s="37"/>
      <c r="CD358" s="1"/>
      <c r="CE358" s="2"/>
      <c r="CF358" s="1"/>
      <c r="CG358" s="1"/>
      <c r="CH358" s="1"/>
      <c r="CI358" s="1"/>
      <c r="CJ358" s="1"/>
      <c r="CK358" s="1"/>
      <c r="CL358" s="1"/>
      <c r="CM358" s="1"/>
      <c r="CN358" s="1"/>
      <c r="CO358" s="23"/>
    </row>
    <row r="359" spans="1:93" ht="15.75" customHeight="1" x14ac:dyDescent="0.25">
      <c r="A359" s="58"/>
      <c r="B359" s="121"/>
      <c r="C359" s="37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32"/>
      <c r="Q359" s="58"/>
      <c r="R359" s="121"/>
      <c r="S359" s="37"/>
      <c r="T359" s="1"/>
      <c r="U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23"/>
      <c r="AG359" s="58"/>
      <c r="AH359" s="121"/>
      <c r="AI359" s="37"/>
      <c r="AJ359" s="1"/>
      <c r="AK359" s="2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23"/>
      <c r="AW359" s="58"/>
      <c r="AX359" s="121"/>
      <c r="AY359" s="37"/>
      <c r="AZ359" s="1"/>
      <c r="BA359" s="2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23"/>
      <c r="BM359" s="58"/>
      <c r="BN359" s="134"/>
      <c r="BO359" s="37"/>
      <c r="BP359" s="1"/>
      <c r="BQ359" s="2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29"/>
      <c r="CC359" s="37"/>
      <c r="CD359" s="1"/>
      <c r="CE359" s="2"/>
      <c r="CF359" s="1"/>
      <c r="CG359" s="1"/>
      <c r="CH359" s="1"/>
      <c r="CI359" s="1"/>
      <c r="CJ359" s="1"/>
      <c r="CK359" s="1"/>
      <c r="CL359" s="1"/>
      <c r="CM359" s="1"/>
      <c r="CN359" s="1"/>
      <c r="CO359" s="23"/>
    </row>
    <row r="360" spans="1:93" ht="15.75" customHeight="1" x14ac:dyDescent="0.25">
      <c r="A360" s="58"/>
      <c r="B360" s="121"/>
      <c r="C360" s="37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32"/>
      <c r="Q360" s="58"/>
      <c r="R360" s="121"/>
      <c r="S360" s="37"/>
      <c r="T360" s="1"/>
      <c r="U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23"/>
      <c r="AG360" s="58"/>
      <c r="AH360" s="121"/>
      <c r="AI360" s="37"/>
      <c r="AJ360" s="1"/>
      <c r="AK360" s="2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23"/>
      <c r="AW360" s="58"/>
      <c r="AX360" s="121"/>
      <c r="AY360" s="37"/>
      <c r="AZ360" s="1"/>
      <c r="BA360" s="2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23"/>
      <c r="BM360" s="58"/>
      <c r="BN360" s="134"/>
      <c r="BO360" s="37"/>
      <c r="BP360" s="1"/>
      <c r="BQ360" s="2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29"/>
      <c r="CC360" s="37"/>
      <c r="CD360" s="1"/>
      <c r="CE360" s="2"/>
      <c r="CF360" s="1"/>
      <c r="CG360" s="1"/>
      <c r="CH360" s="1"/>
      <c r="CI360" s="1"/>
      <c r="CJ360" s="1"/>
      <c r="CK360" s="1"/>
      <c r="CL360" s="1"/>
      <c r="CM360" s="1"/>
      <c r="CN360" s="1"/>
      <c r="CO360" s="23"/>
    </row>
    <row r="361" spans="1:93" ht="15.75" customHeight="1" x14ac:dyDescent="0.25">
      <c r="A361" s="58"/>
      <c r="B361" s="121"/>
      <c r="C361" s="37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32"/>
      <c r="Q361" s="58"/>
      <c r="R361" s="121"/>
      <c r="S361" s="37"/>
      <c r="T361" s="1"/>
      <c r="U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23"/>
      <c r="AG361" s="58"/>
      <c r="AH361" s="121"/>
      <c r="AI361" s="37"/>
      <c r="AJ361" s="1"/>
      <c r="AK361" s="2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23"/>
      <c r="AW361" s="58"/>
      <c r="AX361" s="121"/>
      <c r="AY361" s="37"/>
      <c r="AZ361" s="1"/>
      <c r="BA361" s="2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23"/>
      <c r="BM361" s="58"/>
      <c r="BN361" s="134"/>
      <c r="BO361" s="37"/>
      <c r="BP361" s="1"/>
      <c r="BQ361" s="2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29"/>
      <c r="CC361" s="37"/>
      <c r="CD361" s="1"/>
      <c r="CE361" s="2"/>
      <c r="CF361" s="1"/>
      <c r="CG361" s="1"/>
      <c r="CH361" s="1"/>
      <c r="CI361" s="1"/>
      <c r="CJ361" s="1"/>
      <c r="CK361" s="1"/>
      <c r="CL361" s="1"/>
      <c r="CM361" s="1"/>
      <c r="CN361" s="1"/>
      <c r="CO361" s="23"/>
    </row>
    <row r="362" spans="1:93" ht="15.75" customHeight="1" x14ac:dyDescent="0.25">
      <c r="A362" s="58"/>
      <c r="B362" s="121"/>
      <c r="C362" s="37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32"/>
      <c r="Q362" s="58"/>
      <c r="R362" s="121"/>
      <c r="S362" s="37"/>
      <c r="T362" s="1"/>
      <c r="U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23"/>
      <c r="AG362" s="58"/>
      <c r="AH362" s="121"/>
      <c r="AI362" s="37"/>
      <c r="AJ362" s="1"/>
      <c r="AK362" s="2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23"/>
      <c r="AW362" s="58"/>
      <c r="AX362" s="121"/>
      <c r="AY362" s="37"/>
      <c r="AZ362" s="1"/>
      <c r="BA362" s="2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23"/>
      <c r="BM362" s="58"/>
      <c r="BN362" s="134"/>
      <c r="BO362" s="37"/>
      <c r="BP362" s="1"/>
      <c r="BQ362" s="2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29"/>
      <c r="CC362" s="37"/>
      <c r="CD362" s="1"/>
      <c r="CE362" s="2"/>
      <c r="CF362" s="1"/>
      <c r="CG362" s="1"/>
      <c r="CH362" s="1"/>
      <c r="CI362" s="1"/>
      <c r="CJ362" s="1"/>
      <c r="CK362" s="1"/>
      <c r="CL362" s="1"/>
      <c r="CM362" s="1"/>
      <c r="CN362" s="1"/>
      <c r="CO362" s="23"/>
    </row>
    <row r="363" spans="1:93" ht="15.75" customHeight="1" x14ac:dyDescent="0.25">
      <c r="A363" s="58"/>
      <c r="B363" s="121"/>
      <c r="C363" s="37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32"/>
      <c r="Q363" s="58"/>
      <c r="R363" s="121"/>
      <c r="S363" s="37"/>
      <c r="T363" s="1"/>
      <c r="U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23"/>
      <c r="AG363" s="58"/>
      <c r="AH363" s="121"/>
      <c r="AI363" s="37"/>
      <c r="AJ363" s="1"/>
      <c r="AK363" s="2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23"/>
      <c r="AW363" s="58"/>
      <c r="AX363" s="121"/>
      <c r="AY363" s="37"/>
      <c r="AZ363" s="1"/>
      <c r="BA363" s="2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23"/>
      <c r="BM363" s="58"/>
      <c r="BN363" s="134"/>
      <c r="BO363" s="37"/>
      <c r="BP363" s="1"/>
      <c r="BQ363" s="2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29"/>
      <c r="CC363" s="37"/>
      <c r="CD363" s="1"/>
      <c r="CE363" s="2"/>
      <c r="CF363" s="1"/>
      <c r="CG363" s="1"/>
      <c r="CH363" s="1"/>
      <c r="CI363" s="1"/>
      <c r="CJ363" s="1"/>
      <c r="CK363" s="1"/>
      <c r="CL363" s="1"/>
      <c r="CM363" s="1"/>
      <c r="CN363" s="1"/>
      <c r="CO363" s="23"/>
    </row>
    <row r="364" spans="1:93" ht="15.75" customHeight="1" x14ac:dyDescent="0.25">
      <c r="A364" s="58"/>
      <c r="B364" s="121"/>
      <c r="C364" s="37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32"/>
      <c r="Q364" s="58"/>
      <c r="R364" s="121"/>
      <c r="S364" s="37"/>
      <c r="T364" s="1"/>
      <c r="U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23"/>
      <c r="AG364" s="58"/>
      <c r="AH364" s="121"/>
      <c r="AI364" s="37"/>
      <c r="AJ364" s="1"/>
      <c r="AK364" s="2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23"/>
      <c r="AW364" s="58"/>
      <c r="AX364" s="121"/>
      <c r="AY364" s="37"/>
      <c r="AZ364" s="1"/>
      <c r="BA364" s="2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23"/>
      <c r="BM364" s="58"/>
      <c r="BN364" s="134"/>
      <c r="BO364" s="37"/>
      <c r="BP364" s="1"/>
      <c r="BQ364" s="2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29"/>
      <c r="CC364" s="37"/>
      <c r="CD364" s="1"/>
      <c r="CE364" s="2"/>
      <c r="CF364" s="1"/>
      <c r="CG364" s="1"/>
      <c r="CH364" s="1"/>
      <c r="CI364" s="1"/>
      <c r="CJ364" s="1"/>
      <c r="CK364" s="1"/>
      <c r="CL364" s="1"/>
      <c r="CM364" s="1"/>
      <c r="CN364" s="1"/>
      <c r="CO364" s="23"/>
    </row>
    <row r="365" spans="1:93" ht="15.75" customHeight="1" x14ac:dyDescent="0.25">
      <c r="A365" s="58"/>
      <c r="B365" s="121"/>
      <c r="C365" s="37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32"/>
      <c r="Q365" s="58"/>
      <c r="R365" s="121"/>
      <c r="S365" s="37"/>
      <c r="T365" s="1"/>
      <c r="U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23"/>
      <c r="AG365" s="58"/>
      <c r="AH365" s="121"/>
      <c r="AI365" s="37"/>
      <c r="AJ365" s="1"/>
      <c r="AK365" s="2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23"/>
      <c r="AW365" s="58"/>
      <c r="AX365" s="121"/>
      <c r="AY365" s="37"/>
      <c r="AZ365" s="1"/>
      <c r="BA365" s="2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23"/>
      <c r="BM365" s="58"/>
      <c r="BN365" s="134"/>
      <c r="BO365" s="37"/>
      <c r="BP365" s="1"/>
      <c r="BQ365" s="2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29"/>
      <c r="CC365" s="37"/>
      <c r="CD365" s="1"/>
      <c r="CE365" s="2"/>
      <c r="CF365" s="1"/>
      <c r="CG365" s="1"/>
      <c r="CH365" s="1"/>
      <c r="CI365" s="1"/>
      <c r="CJ365" s="1"/>
      <c r="CK365" s="1"/>
      <c r="CL365" s="1"/>
      <c r="CM365" s="1"/>
      <c r="CN365" s="1"/>
      <c r="CO365" s="23"/>
    </row>
    <row r="366" spans="1:93" ht="15.75" customHeight="1" x14ac:dyDescent="0.25">
      <c r="A366" s="58"/>
      <c r="B366" s="121"/>
      <c r="C366" s="37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32"/>
      <c r="Q366" s="58"/>
      <c r="R366" s="121"/>
      <c r="S366" s="37"/>
      <c r="T366" s="1"/>
      <c r="U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23"/>
      <c r="AG366" s="58"/>
      <c r="AH366" s="121"/>
      <c r="AI366" s="37"/>
      <c r="AJ366" s="1"/>
      <c r="AK366" s="2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23"/>
      <c r="AW366" s="58"/>
      <c r="AX366" s="121"/>
      <c r="AY366" s="37"/>
      <c r="AZ366" s="1"/>
      <c r="BA366" s="2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23"/>
      <c r="BM366" s="58"/>
      <c r="BN366" s="134"/>
      <c r="BO366" s="37"/>
      <c r="BP366" s="1"/>
      <c r="BQ366" s="2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29"/>
      <c r="CC366" s="37"/>
      <c r="CD366" s="1"/>
      <c r="CE366" s="2"/>
      <c r="CF366" s="1"/>
      <c r="CG366" s="1"/>
      <c r="CH366" s="1"/>
      <c r="CI366" s="1"/>
      <c r="CJ366" s="1"/>
      <c r="CK366" s="1"/>
      <c r="CL366" s="1"/>
      <c r="CM366" s="1"/>
      <c r="CN366" s="1"/>
      <c r="CO366" s="23"/>
    </row>
    <row r="367" spans="1:93" ht="15.75" customHeight="1" x14ac:dyDescent="0.25">
      <c r="A367" s="58"/>
      <c r="B367" s="121"/>
      <c r="C367" s="37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32"/>
      <c r="Q367" s="58"/>
      <c r="R367" s="121"/>
      <c r="S367" s="37"/>
      <c r="T367" s="1"/>
      <c r="U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23"/>
      <c r="AG367" s="58"/>
      <c r="AH367" s="121"/>
      <c r="AI367" s="37"/>
      <c r="AJ367" s="1"/>
      <c r="AK367" s="2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23"/>
      <c r="AW367" s="58"/>
      <c r="AX367" s="121"/>
      <c r="AY367" s="37"/>
      <c r="AZ367" s="1"/>
      <c r="BA367" s="2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23"/>
      <c r="BM367" s="58"/>
      <c r="BN367" s="134"/>
      <c r="BO367" s="37"/>
      <c r="BP367" s="1"/>
      <c r="BQ367" s="2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29"/>
      <c r="CC367" s="37"/>
      <c r="CD367" s="1"/>
      <c r="CE367" s="2"/>
      <c r="CF367" s="1"/>
      <c r="CG367" s="1"/>
      <c r="CH367" s="1"/>
      <c r="CI367" s="1"/>
      <c r="CJ367" s="1"/>
      <c r="CK367" s="1"/>
      <c r="CL367" s="1"/>
      <c r="CM367" s="1"/>
      <c r="CN367" s="1"/>
      <c r="CO367" s="23"/>
    </row>
    <row r="368" spans="1:93" ht="15.75" customHeight="1" x14ac:dyDescent="0.25">
      <c r="A368" s="58"/>
      <c r="B368" s="121"/>
      <c r="C368" s="37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32"/>
      <c r="Q368" s="58"/>
      <c r="R368" s="121"/>
      <c r="S368" s="37"/>
      <c r="T368" s="1"/>
      <c r="U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23"/>
      <c r="AG368" s="58"/>
      <c r="AH368" s="121"/>
      <c r="AI368" s="37"/>
      <c r="AJ368" s="1"/>
      <c r="AK368" s="2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23"/>
      <c r="AW368" s="58"/>
      <c r="AX368" s="121"/>
      <c r="AY368" s="37"/>
      <c r="AZ368" s="1"/>
      <c r="BA368" s="2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23"/>
      <c r="BM368" s="58"/>
      <c r="BN368" s="134"/>
      <c r="BO368" s="37"/>
      <c r="BP368" s="1"/>
      <c r="BQ368" s="2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29"/>
      <c r="CC368" s="37"/>
      <c r="CD368" s="1"/>
      <c r="CE368" s="2"/>
      <c r="CF368" s="1"/>
      <c r="CG368" s="1"/>
      <c r="CH368" s="1"/>
      <c r="CI368" s="1"/>
      <c r="CJ368" s="1"/>
      <c r="CK368" s="1"/>
      <c r="CL368" s="1"/>
      <c r="CM368" s="1"/>
      <c r="CN368" s="1"/>
      <c r="CO368" s="23"/>
    </row>
    <row r="369" spans="1:93" ht="15.75" customHeight="1" x14ac:dyDescent="0.25">
      <c r="A369" s="58"/>
      <c r="B369" s="121"/>
      <c r="C369" s="37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32"/>
      <c r="Q369" s="58"/>
      <c r="R369" s="121"/>
      <c r="S369" s="37"/>
      <c r="T369" s="1"/>
      <c r="U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23"/>
      <c r="AG369" s="58"/>
      <c r="AH369" s="121"/>
      <c r="AI369" s="37"/>
      <c r="AJ369" s="1"/>
      <c r="AK369" s="2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23"/>
      <c r="AW369" s="58"/>
      <c r="AX369" s="121"/>
      <c r="AY369" s="37"/>
      <c r="AZ369" s="1"/>
      <c r="BA369" s="2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23"/>
      <c r="BM369" s="58"/>
      <c r="BN369" s="134"/>
      <c r="BO369" s="37"/>
      <c r="BP369" s="1"/>
      <c r="BQ369" s="2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29"/>
      <c r="CC369" s="37"/>
      <c r="CD369" s="1"/>
      <c r="CE369" s="2"/>
      <c r="CF369" s="1"/>
      <c r="CG369" s="1"/>
      <c r="CH369" s="1"/>
      <c r="CI369" s="1"/>
      <c r="CJ369" s="1"/>
      <c r="CK369" s="1"/>
      <c r="CL369" s="1"/>
      <c r="CM369" s="1"/>
      <c r="CN369" s="1"/>
      <c r="CO369" s="23"/>
    </row>
    <row r="370" spans="1:93" ht="15.75" customHeight="1" x14ac:dyDescent="0.25">
      <c r="A370" s="58"/>
      <c r="B370" s="121"/>
      <c r="C370" s="37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32"/>
      <c r="Q370" s="58"/>
      <c r="R370" s="121"/>
      <c r="S370" s="37"/>
      <c r="T370" s="1"/>
      <c r="U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23"/>
      <c r="AG370" s="58"/>
      <c r="AH370" s="121"/>
      <c r="AI370" s="37"/>
      <c r="AJ370" s="1"/>
      <c r="AK370" s="2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23"/>
      <c r="AW370" s="58"/>
      <c r="AX370" s="121"/>
      <c r="AY370" s="37"/>
      <c r="AZ370" s="1"/>
      <c r="BA370" s="2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23"/>
      <c r="BM370" s="58"/>
      <c r="BN370" s="134"/>
      <c r="BO370" s="37"/>
      <c r="BP370" s="1"/>
      <c r="BQ370" s="2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29"/>
      <c r="CC370" s="37"/>
      <c r="CD370" s="1"/>
      <c r="CE370" s="2"/>
      <c r="CF370" s="1"/>
      <c r="CG370" s="1"/>
      <c r="CH370" s="1"/>
      <c r="CI370" s="1"/>
      <c r="CJ370" s="1"/>
      <c r="CK370" s="1"/>
      <c r="CL370" s="1"/>
      <c r="CM370" s="1"/>
      <c r="CN370" s="1"/>
      <c r="CO370" s="23"/>
    </row>
    <row r="371" spans="1:93" ht="15.75" customHeight="1" x14ac:dyDescent="0.25">
      <c r="A371" s="58"/>
      <c r="B371" s="121"/>
      <c r="C371" s="37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32"/>
      <c r="Q371" s="58"/>
      <c r="R371" s="121"/>
      <c r="S371" s="37"/>
      <c r="T371" s="1"/>
      <c r="U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23"/>
      <c r="AG371" s="58"/>
      <c r="AH371" s="121"/>
      <c r="AI371" s="37"/>
      <c r="AJ371" s="1"/>
      <c r="AK371" s="2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23"/>
      <c r="AW371" s="58"/>
      <c r="AX371" s="121"/>
      <c r="AY371" s="37"/>
      <c r="AZ371" s="1"/>
      <c r="BA371" s="2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23"/>
      <c r="BM371" s="58"/>
      <c r="BN371" s="134"/>
      <c r="BO371" s="37"/>
      <c r="BP371" s="1"/>
      <c r="BQ371" s="2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29"/>
      <c r="CC371" s="37"/>
      <c r="CD371" s="1"/>
      <c r="CE371" s="2"/>
      <c r="CF371" s="1"/>
      <c r="CG371" s="1"/>
      <c r="CH371" s="1"/>
      <c r="CI371" s="1"/>
      <c r="CJ371" s="1"/>
      <c r="CK371" s="1"/>
      <c r="CL371" s="1"/>
      <c r="CM371" s="1"/>
      <c r="CN371" s="1"/>
      <c r="CO371" s="23"/>
    </row>
    <row r="372" spans="1:93" ht="15.75" customHeight="1" x14ac:dyDescent="0.25">
      <c r="A372" s="58"/>
      <c r="B372" s="121"/>
      <c r="C372" s="37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32"/>
      <c r="Q372" s="58"/>
      <c r="R372" s="121"/>
      <c r="S372" s="37"/>
      <c r="T372" s="1"/>
      <c r="U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23"/>
      <c r="AG372" s="58"/>
      <c r="AH372" s="121"/>
      <c r="AI372" s="37"/>
      <c r="AJ372" s="1"/>
      <c r="AK372" s="2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23"/>
      <c r="AW372" s="58"/>
      <c r="AX372" s="121"/>
      <c r="AY372" s="37"/>
      <c r="AZ372" s="1"/>
      <c r="BA372" s="2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23"/>
      <c r="BM372" s="58"/>
      <c r="BN372" s="134"/>
      <c r="BO372" s="37"/>
      <c r="BP372" s="1"/>
      <c r="BQ372" s="2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29"/>
      <c r="CC372" s="37"/>
      <c r="CD372" s="1"/>
      <c r="CE372" s="2"/>
      <c r="CF372" s="1"/>
      <c r="CG372" s="1"/>
      <c r="CH372" s="1"/>
      <c r="CI372" s="1"/>
      <c r="CJ372" s="1"/>
      <c r="CK372" s="1"/>
      <c r="CL372" s="1"/>
      <c r="CM372" s="1"/>
      <c r="CN372" s="1"/>
      <c r="CO372" s="23"/>
    </row>
    <row r="373" spans="1:93" ht="15.75" customHeight="1" x14ac:dyDescent="0.25">
      <c r="A373" s="58"/>
      <c r="B373" s="121"/>
      <c r="C373" s="37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32"/>
      <c r="Q373" s="58"/>
      <c r="R373" s="121"/>
      <c r="S373" s="37"/>
      <c r="T373" s="1"/>
      <c r="U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23"/>
      <c r="AG373" s="58"/>
      <c r="AH373" s="121"/>
      <c r="AI373" s="37"/>
      <c r="AJ373" s="1"/>
      <c r="AK373" s="2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23"/>
      <c r="AW373" s="58"/>
      <c r="AX373" s="121"/>
      <c r="AY373" s="37"/>
      <c r="AZ373" s="1"/>
      <c r="BA373" s="2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23"/>
      <c r="BM373" s="58"/>
      <c r="BN373" s="134"/>
      <c r="BO373" s="37"/>
      <c r="BP373" s="1"/>
      <c r="BQ373" s="2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29"/>
      <c r="CC373" s="37"/>
      <c r="CD373" s="1"/>
      <c r="CE373" s="2"/>
      <c r="CF373" s="1"/>
      <c r="CG373" s="1"/>
      <c r="CH373" s="1"/>
      <c r="CI373" s="1"/>
      <c r="CJ373" s="1"/>
      <c r="CK373" s="1"/>
      <c r="CL373" s="1"/>
      <c r="CM373" s="1"/>
      <c r="CN373" s="1"/>
      <c r="CO373" s="23"/>
    </row>
    <row r="374" spans="1:93" ht="15.75" customHeight="1" x14ac:dyDescent="0.25">
      <c r="A374" s="58"/>
      <c r="B374" s="121"/>
      <c r="C374" s="37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32"/>
      <c r="Q374" s="58"/>
      <c r="R374" s="121"/>
      <c r="S374" s="37"/>
      <c r="T374" s="1"/>
      <c r="U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23"/>
      <c r="AG374" s="58"/>
      <c r="AH374" s="121"/>
      <c r="AI374" s="37"/>
      <c r="AJ374" s="1"/>
      <c r="AK374" s="2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23"/>
      <c r="AW374" s="58"/>
      <c r="AX374" s="121"/>
      <c r="AY374" s="37"/>
      <c r="AZ374" s="1"/>
      <c r="BA374" s="2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23"/>
      <c r="BM374" s="58"/>
      <c r="BN374" s="134"/>
      <c r="BO374" s="37"/>
      <c r="BP374" s="1"/>
      <c r="BQ374" s="2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29"/>
      <c r="CC374" s="37"/>
      <c r="CD374" s="1"/>
      <c r="CE374" s="2"/>
      <c r="CF374" s="1"/>
      <c r="CG374" s="1"/>
      <c r="CH374" s="1"/>
      <c r="CI374" s="1"/>
      <c r="CJ374" s="1"/>
      <c r="CK374" s="1"/>
      <c r="CL374" s="1"/>
      <c r="CM374" s="1"/>
      <c r="CN374" s="1"/>
      <c r="CO374" s="23"/>
    </row>
    <row r="375" spans="1:93" ht="15.75" customHeight="1" x14ac:dyDescent="0.25">
      <c r="A375" s="58"/>
      <c r="B375" s="121"/>
      <c r="C375" s="37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32"/>
      <c r="Q375" s="58"/>
      <c r="R375" s="121"/>
      <c r="S375" s="37"/>
      <c r="T375" s="1"/>
      <c r="U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23"/>
      <c r="AG375" s="58"/>
      <c r="AH375" s="121"/>
      <c r="AI375" s="37"/>
      <c r="AJ375" s="1"/>
      <c r="AK375" s="2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23"/>
      <c r="AW375" s="58"/>
      <c r="AX375" s="121"/>
      <c r="AY375" s="37"/>
      <c r="AZ375" s="1"/>
      <c r="BA375" s="2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23"/>
      <c r="BM375" s="58"/>
      <c r="BN375" s="134"/>
      <c r="BO375" s="37"/>
      <c r="BP375" s="1"/>
      <c r="BQ375" s="2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29"/>
      <c r="CC375" s="37"/>
      <c r="CD375" s="1"/>
      <c r="CE375" s="2"/>
      <c r="CF375" s="1"/>
      <c r="CG375" s="1"/>
      <c r="CH375" s="1"/>
      <c r="CI375" s="1"/>
      <c r="CJ375" s="1"/>
      <c r="CK375" s="1"/>
      <c r="CL375" s="1"/>
      <c r="CM375" s="1"/>
      <c r="CN375" s="1"/>
      <c r="CO375" s="23"/>
    </row>
    <row r="376" spans="1:93" ht="15.75" customHeight="1" x14ac:dyDescent="0.25">
      <c r="A376" s="58"/>
      <c r="B376" s="121"/>
      <c r="C376" s="37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32"/>
      <c r="Q376" s="58"/>
      <c r="R376" s="121"/>
      <c r="S376" s="37"/>
      <c r="T376" s="1"/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23"/>
      <c r="AG376" s="58"/>
      <c r="AH376" s="121"/>
      <c r="AI376" s="37"/>
      <c r="AJ376" s="1"/>
      <c r="AK376" s="2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23"/>
      <c r="AW376" s="58"/>
      <c r="AX376" s="121"/>
      <c r="AY376" s="37"/>
      <c r="AZ376" s="1"/>
      <c r="BA376" s="2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23"/>
      <c r="BM376" s="58"/>
      <c r="BN376" s="134"/>
      <c r="BO376" s="37"/>
      <c r="BP376" s="1"/>
      <c r="BQ376" s="2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29"/>
      <c r="CC376" s="37"/>
      <c r="CD376" s="1"/>
      <c r="CE376" s="2"/>
      <c r="CF376" s="1"/>
      <c r="CG376" s="1"/>
      <c r="CH376" s="1"/>
      <c r="CI376" s="1"/>
      <c r="CJ376" s="1"/>
      <c r="CK376" s="1"/>
      <c r="CL376" s="1"/>
      <c r="CM376" s="1"/>
      <c r="CN376" s="1"/>
      <c r="CO376" s="23"/>
    </row>
    <row r="377" spans="1:93" ht="15.75" customHeight="1" x14ac:dyDescent="0.25">
      <c r="A377" s="58"/>
      <c r="B377" s="121"/>
      <c r="C377" s="37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32"/>
      <c r="Q377" s="58"/>
      <c r="R377" s="121"/>
      <c r="S377" s="37"/>
      <c r="T377" s="1"/>
      <c r="U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23"/>
      <c r="AG377" s="58"/>
      <c r="AH377" s="121"/>
      <c r="AI377" s="37"/>
      <c r="AJ377" s="1"/>
      <c r="AK377" s="2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23"/>
      <c r="AW377" s="58"/>
      <c r="AX377" s="121"/>
      <c r="AY377" s="37"/>
      <c r="AZ377" s="1"/>
      <c r="BA377" s="2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23"/>
      <c r="BM377" s="58"/>
      <c r="BN377" s="134"/>
      <c r="BO377" s="37"/>
      <c r="BP377" s="1"/>
      <c r="BQ377" s="2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29"/>
      <c r="CC377" s="37"/>
      <c r="CD377" s="1"/>
      <c r="CE377" s="2"/>
      <c r="CF377" s="1"/>
      <c r="CG377" s="1"/>
      <c r="CH377" s="1"/>
      <c r="CI377" s="1"/>
      <c r="CJ377" s="1"/>
      <c r="CK377" s="1"/>
      <c r="CL377" s="1"/>
      <c r="CM377" s="1"/>
      <c r="CN377" s="1"/>
      <c r="CO377" s="23"/>
    </row>
    <row r="378" spans="1:93" ht="15.75" customHeight="1" x14ac:dyDescent="0.25">
      <c r="A378" s="58"/>
      <c r="B378" s="121"/>
      <c r="C378" s="37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32"/>
      <c r="Q378" s="58"/>
      <c r="R378" s="121"/>
      <c r="S378" s="37"/>
      <c r="T378" s="1"/>
      <c r="U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23"/>
      <c r="AG378" s="58"/>
      <c r="AH378" s="121"/>
      <c r="AI378" s="37"/>
      <c r="AJ378" s="1"/>
      <c r="AK378" s="2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23"/>
      <c r="AW378" s="58"/>
      <c r="AX378" s="121"/>
      <c r="AY378" s="37"/>
      <c r="AZ378" s="1"/>
      <c r="BA378" s="2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23"/>
      <c r="BM378" s="58"/>
      <c r="BN378" s="134"/>
      <c r="BO378" s="37"/>
      <c r="BP378" s="1"/>
      <c r="BQ378" s="2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29"/>
      <c r="CC378" s="37"/>
      <c r="CD378" s="1"/>
      <c r="CE378" s="2"/>
      <c r="CF378" s="1"/>
      <c r="CG378" s="1"/>
      <c r="CH378" s="1"/>
      <c r="CI378" s="1"/>
      <c r="CJ378" s="1"/>
      <c r="CK378" s="1"/>
      <c r="CL378" s="1"/>
      <c r="CM378" s="1"/>
      <c r="CN378" s="1"/>
      <c r="CO378" s="23"/>
    </row>
    <row r="379" spans="1:93" ht="15.75" customHeight="1" x14ac:dyDescent="0.25">
      <c r="A379" s="58"/>
      <c r="B379" s="121"/>
      <c r="C379" s="37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32"/>
      <c r="Q379" s="58"/>
      <c r="R379" s="121"/>
      <c r="S379" s="37"/>
      <c r="T379" s="1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23"/>
      <c r="AG379" s="58"/>
      <c r="AH379" s="121"/>
      <c r="AI379" s="37"/>
      <c r="AJ379" s="1"/>
      <c r="AK379" s="2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23"/>
      <c r="AW379" s="58"/>
      <c r="AX379" s="121"/>
      <c r="AY379" s="37"/>
      <c r="AZ379" s="1"/>
      <c r="BA379" s="2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23"/>
      <c r="BM379" s="58"/>
      <c r="BN379" s="134"/>
      <c r="BO379" s="37"/>
      <c r="BP379" s="1"/>
      <c r="BQ379" s="2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29"/>
      <c r="CC379" s="37"/>
      <c r="CD379" s="1"/>
      <c r="CE379" s="2"/>
      <c r="CF379" s="1"/>
      <c r="CG379" s="1"/>
      <c r="CH379" s="1"/>
      <c r="CI379" s="1"/>
      <c r="CJ379" s="1"/>
      <c r="CK379" s="1"/>
      <c r="CL379" s="1"/>
      <c r="CM379" s="1"/>
      <c r="CN379" s="1"/>
      <c r="CO379" s="23"/>
    </row>
    <row r="380" spans="1:93" ht="15.75" customHeight="1" x14ac:dyDescent="0.25">
      <c r="A380" s="58"/>
      <c r="B380" s="121"/>
      <c r="C380" s="37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32"/>
      <c r="Q380" s="58"/>
      <c r="R380" s="121"/>
      <c r="S380" s="37"/>
      <c r="T380" s="1"/>
      <c r="U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23"/>
      <c r="AG380" s="58"/>
      <c r="AH380" s="121"/>
      <c r="AI380" s="37"/>
      <c r="AJ380" s="1"/>
      <c r="AK380" s="2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23"/>
      <c r="AW380" s="58"/>
      <c r="AX380" s="121"/>
      <c r="AY380" s="37"/>
      <c r="AZ380" s="1"/>
      <c r="BA380" s="2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23"/>
      <c r="BM380" s="58"/>
      <c r="BN380" s="134"/>
      <c r="BO380" s="37"/>
      <c r="BP380" s="1"/>
      <c r="BQ380" s="2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29"/>
      <c r="CC380" s="37"/>
      <c r="CD380" s="1"/>
      <c r="CE380" s="2"/>
      <c r="CF380" s="1"/>
      <c r="CG380" s="1"/>
      <c r="CH380" s="1"/>
      <c r="CI380" s="1"/>
      <c r="CJ380" s="1"/>
      <c r="CK380" s="1"/>
      <c r="CL380" s="1"/>
      <c r="CM380" s="1"/>
      <c r="CN380" s="1"/>
      <c r="CO380" s="23"/>
    </row>
    <row r="381" spans="1:93" ht="15.75" customHeight="1" x14ac:dyDescent="0.25">
      <c r="A381" s="58"/>
      <c r="B381" s="121"/>
      <c r="C381" s="37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32"/>
      <c r="Q381" s="58"/>
      <c r="R381" s="121"/>
      <c r="S381" s="37"/>
      <c r="T381" s="1"/>
      <c r="U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23"/>
      <c r="AG381" s="58"/>
      <c r="AH381" s="121"/>
      <c r="AI381" s="37"/>
      <c r="AJ381" s="1"/>
      <c r="AK381" s="2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23"/>
      <c r="AW381" s="58"/>
      <c r="AX381" s="121"/>
      <c r="AY381" s="37"/>
      <c r="AZ381" s="1"/>
      <c r="BA381" s="2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23"/>
      <c r="BM381" s="58"/>
      <c r="BN381" s="134"/>
      <c r="BO381" s="37"/>
      <c r="BP381" s="1"/>
      <c r="BQ381" s="2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29"/>
      <c r="CC381" s="37"/>
      <c r="CD381" s="1"/>
      <c r="CE381" s="2"/>
      <c r="CF381" s="1"/>
      <c r="CG381" s="1"/>
      <c r="CH381" s="1"/>
      <c r="CI381" s="1"/>
      <c r="CJ381" s="1"/>
      <c r="CK381" s="1"/>
      <c r="CL381" s="1"/>
      <c r="CM381" s="1"/>
      <c r="CN381" s="1"/>
      <c r="CO381" s="23"/>
    </row>
    <row r="382" spans="1:93" ht="15.75" customHeight="1" x14ac:dyDescent="0.25">
      <c r="A382" s="58"/>
      <c r="B382" s="121"/>
      <c r="C382" s="37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32"/>
      <c r="Q382" s="58"/>
      <c r="R382" s="121"/>
      <c r="S382" s="37"/>
      <c r="T382" s="1"/>
      <c r="U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23"/>
      <c r="AG382" s="58"/>
      <c r="AH382" s="121"/>
      <c r="AI382" s="37"/>
      <c r="AJ382" s="1"/>
      <c r="AK382" s="2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23"/>
      <c r="AW382" s="58"/>
      <c r="AX382" s="121"/>
      <c r="AY382" s="37"/>
      <c r="AZ382" s="1"/>
      <c r="BA382" s="2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23"/>
      <c r="BM382" s="58"/>
      <c r="BN382" s="134"/>
      <c r="BO382" s="37"/>
      <c r="BP382" s="1"/>
      <c r="BQ382" s="2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29"/>
      <c r="CC382" s="37"/>
      <c r="CD382" s="1"/>
      <c r="CE382" s="2"/>
      <c r="CF382" s="1"/>
      <c r="CG382" s="1"/>
      <c r="CH382" s="1"/>
      <c r="CI382" s="1"/>
      <c r="CJ382" s="1"/>
      <c r="CK382" s="1"/>
      <c r="CL382" s="1"/>
      <c r="CM382" s="1"/>
      <c r="CN382" s="1"/>
      <c r="CO382" s="23"/>
    </row>
    <row r="383" spans="1:93" ht="15.75" customHeight="1" x14ac:dyDescent="0.25">
      <c r="A383" s="58"/>
      <c r="B383" s="121"/>
      <c r="C383" s="37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32"/>
      <c r="Q383" s="58"/>
      <c r="R383" s="121"/>
      <c r="S383" s="37"/>
      <c r="T383" s="1"/>
      <c r="U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23"/>
      <c r="AG383" s="58"/>
      <c r="AH383" s="121"/>
      <c r="AI383" s="37"/>
      <c r="AJ383" s="1"/>
      <c r="AK383" s="2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23"/>
      <c r="AW383" s="58"/>
      <c r="AX383" s="121"/>
      <c r="AY383" s="37"/>
      <c r="AZ383" s="1"/>
      <c r="BA383" s="2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23"/>
      <c r="BM383" s="58"/>
      <c r="BN383" s="134"/>
      <c r="BO383" s="37"/>
      <c r="BP383" s="1"/>
      <c r="BQ383" s="2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29"/>
      <c r="CC383" s="37"/>
      <c r="CD383" s="1"/>
      <c r="CE383" s="2"/>
      <c r="CF383" s="1"/>
      <c r="CG383" s="1"/>
      <c r="CH383" s="1"/>
      <c r="CI383" s="1"/>
      <c r="CJ383" s="1"/>
      <c r="CK383" s="1"/>
      <c r="CL383" s="1"/>
      <c r="CM383" s="1"/>
      <c r="CN383" s="1"/>
      <c r="CO383" s="23"/>
    </row>
    <row r="384" spans="1:93" ht="15.75" customHeight="1" x14ac:dyDescent="0.25">
      <c r="A384" s="58"/>
      <c r="B384" s="121"/>
      <c r="C384" s="37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32"/>
      <c r="Q384" s="58"/>
      <c r="R384" s="121"/>
      <c r="S384" s="37"/>
      <c r="T384" s="1"/>
      <c r="U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23"/>
      <c r="AG384" s="58"/>
      <c r="AH384" s="121"/>
      <c r="AI384" s="37"/>
      <c r="AJ384" s="1"/>
      <c r="AK384" s="2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23"/>
      <c r="AW384" s="58"/>
      <c r="AX384" s="121"/>
      <c r="AY384" s="37"/>
      <c r="AZ384" s="1"/>
      <c r="BA384" s="2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23"/>
      <c r="BM384" s="58"/>
      <c r="BN384" s="134"/>
      <c r="BO384" s="37"/>
      <c r="BP384" s="1"/>
      <c r="BQ384" s="2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29"/>
      <c r="CC384" s="37"/>
      <c r="CD384" s="1"/>
      <c r="CE384" s="2"/>
      <c r="CF384" s="1"/>
      <c r="CG384" s="1"/>
      <c r="CH384" s="1"/>
      <c r="CI384" s="1"/>
      <c r="CJ384" s="1"/>
      <c r="CK384" s="1"/>
      <c r="CL384" s="1"/>
      <c r="CM384" s="1"/>
      <c r="CN384" s="1"/>
      <c r="CO384" s="23"/>
    </row>
    <row r="385" spans="1:93" ht="15.75" customHeight="1" x14ac:dyDescent="0.25">
      <c r="A385" s="58"/>
      <c r="B385" s="121"/>
      <c r="C385" s="37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32"/>
      <c r="Q385" s="58"/>
      <c r="R385" s="121"/>
      <c r="S385" s="37"/>
      <c r="T385" s="1"/>
      <c r="U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23"/>
      <c r="AG385" s="58"/>
      <c r="AH385" s="121"/>
      <c r="AI385" s="37"/>
      <c r="AJ385" s="1"/>
      <c r="AK385" s="2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23"/>
      <c r="AW385" s="58"/>
      <c r="AX385" s="121"/>
      <c r="AY385" s="37"/>
      <c r="AZ385" s="1"/>
      <c r="BA385" s="2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23"/>
      <c r="BM385" s="58"/>
      <c r="BN385" s="134"/>
      <c r="BO385" s="37"/>
      <c r="BP385" s="1"/>
      <c r="BQ385" s="2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29"/>
      <c r="CC385" s="37"/>
      <c r="CD385" s="1"/>
      <c r="CE385" s="2"/>
      <c r="CF385" s="1"/>
      <c r="CG385" s="1"/>
      <c r="CH385" s="1"/>
      <c r="CI385" s="1"/>
      <c r="CJ385" s="1"/>
      <c r="CK385" s="1"/>
      <c r="CL385" s="1"/>
      <c r="CM385" s="1"/>
      <c r="CN385" s="1"/>
      <c r="CO385" s="23"/>
    </row>
    <row r="386" spans="1:93" ht="15.75" customHeight="1" x14ac:dyDescent="0.25">
      <c r="A386" s="58"/>
      <c r="B386" s="121"/>
      <c r="C386" s="37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32"/>
      <c r="Q386" s="58"/>
      <c r="R386" s="121"/>
      <c r="S386" s="37"/>
      <c r="T386" s="1"/>
      <c r="U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23"/>
      <c r="AG386" s="58"/>
      <c r="AH386" s="121"/>
      <c r="AI386" s="37"/>
      <c r="AJ386" s="1"/>
      <c r="AK386" s="2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23"/>
      <c r="AW386" s="58"/>
      <c r="AX386" s="121"/>
      <c r="AY386" s="37"/>
      <c r="AZ386" s="1"/>
      <c r="BA386" s="2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23"/>
      <c r="BM386" s="58"/>
      <c r="BN386" s="134"/>
      <c r="BO386" s="37"/>
      <c r="BP386" s="1"/>
      <c r="BQ386" s="2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29"/>
      <c r="CC386" s="37"/>
      <c r="CD386" s="1"/>
      <c r="CE386" s="2"/>
      <c r="CF386" s="1"/>
      <c r="CG386" s="1"/>
      <c r="CH386" s="1"/>
      <c r="CI386" s="1"/>
      <c r="CJ386" s="1"/>
      <c r="CK386" s="1"/>
      <c r="CL386" s="1"/>
      <c r="CM386" s="1"/>
      <c r="CN386" s="1"/>
      <c r="CO386" s="23"/>
    </row>
    <row r="387" spans="1:93" ht="15.75" customHeight="1" x14ac:dyDescent="0.25">
      <c r="A387" s="58"/>
      <c r="B387" s="121"/>
      <c r="C387" s="37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32"/>
      <c r="Q387" s="58"/>
      <c r="R387" s="121"/>
      <c r="S387" s="37"/>
      <c r="T387" s="1"/>
      <c r="U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23"/>
      <c r="AG387" s="58"/>
      <c r="AH387" s="121"/>
      <c r="AI387" s="37"/>
      <c r="AJ387" s="1"/>
      <c r="AK387" s="2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23"/>
      <c r="AW387" s="58"/>
      <c r="AX387" s="121"/>
      <c r="AY387" s="37"/>
      <c r="AZ387" s="1"/>
      <c r="BA387" s="2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23"/>
      <c r="BM387" s="58"/>
      <c r="BN387" s="134"/>
      <c r="BO387" s="37"/>
      <c r="BP387" s="1"/>
      <c r="BQ387" s="2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29"/>
      <c r="CC387" s="37"/>
      <c r="CD387" s="1"/>
      <c r="CE387" s="2"/>
      <c r="CF387" s="1"/>
      <c r="CG387" s="1"/>
      <c r="CH387" s="1"/>
      <c r="CI387" s="1"/>
      <c r="CJ387" s="1"/>
      <c r="CK387" s="1"/>
      <c r="CL387" s="1"/>
      <c r="CM387" s="1"/>
      <c r="CN387" s="1"/>
      <c r="CO387" s="23"/>
    </row>
    <row r="388" spans="1:93" ht="15.75" customHeight="1" x14ac:dyDescent="0.25">
      <c r="A388" s="58"/>
      <c r="B388" s="121"/>
      <c r="C388" s="37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32"/>
      <c r="Q388" s="58"/>
      <c r="R388" s="121"/>
      <c r="S388" s="37"/>
      <c r="T388" s="1"/>
      <c r="U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23"/>
      <c r="AG388" s="58"/>
      <c r="AH388" s="121"/>
      <c r="AI388" s="37"/>
      <c r="AJ388" s="1"/>
      <c r="AK388" s="2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23"/>
      <c r="AW388" s="58"/>
      <c r="AX388" s="121"/>
      <c r="AY388" s="37"/>
      <c r="AZ388" s="1"/>
      <c r="BA388" s="2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23"/>
      <c r="BM388" s="58"/>
      <c r="BN388" s="134"/>
      <c r="BO388" s="37"/>
      <c r="BP388" s="1"/>
      <c r="BQ388" s="2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29"/>
      <c r="CC388" s="37"/>
      <c r="CD388" s="1"/>
      <c r="CE388" s="2"/>
      <c r="CF388" s="1"/>
      <c r="CG388" s="1"/>
      <c r="CH388" s="1"/>
      <c r="CI388" s="1"/>
      <c r="CJ388" s="1"/>
      <c r="CK388" s="1"/>
      <c r="CL388" s="1"/>
      <c r="CM388" s="1"/>
      <c r="CN388" s="1"/>
      <c r="CO388" s="23"/>
    </row>
    <row r="389" spans="1:93" ht="15.75" customHeight="1" x14ac:dyDescent="0.25">
      <c r="A389" s="58"/>
      <c r="B389" s="121"/>
      <c r="C389" s="37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32"/>
      <c r="Q389" s="58"/>
      <c r="R389" s="121"/>
      <c r="S389" s="37"/>
      <c r="T389" s="1"/>
      <c r="U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23"/>
      <c r="AG389" s="58"/>
      <c r="AH389" s="121"/>
      <c r="AI389" s="37"/>
      <c r="AJ389" s="1"/>
      <c r="AK389" s="2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23"/>
      <c r="AW389" s="58"/>
      <c r="AX389" s="121"/>
      <c r="AY389" s="37"/>
      <c r="AZ389" s="1"/>
      <c r="BA389" s="2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23"/>
      <c r="BM389" s="58"/>
      <c r="BN389" s="134"/>
      <c r="BO389" s="37"/>
      <c r="BP389" s="1"/>
      <c r="BQ389" s="2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29"/>
      <c r="CC389" s="37"/>
      <c r="CD389" s="1"/>
      <c r="CE389" s="2"/>
      <c r="CF389" s="1"/>
      <c r="CG389" s="1"/>
      <c r="CH389" s="1"/>
      <c r="CI389" s="1"/>
      <c r="CJ389" s="1"/>
      <c r="CK389" s="1"/>
      <c r="CL389" s="1"/>
      <c r="CM389" s="1"/>
      <c r="CN389" s="1"/>
      <c r="CO389" s="23"/>
    </row>
    <row r="390" spans="1:93" ht="15.75" customHeight="1" x14ac:dyDescent="0.25">
      <c r="A390" s="58"/>
      <c r="B390" s="121"/>
      <c r="C390" s="37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32"/>
      <c r="Q390" s="58"/>
      <c r="R390" s="121"/>
      <c r="S390" s="37"/>
      <c r="T390" s="1"/>
      <c r="U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23"/>
      <c r="AG390" s="58"/>
      <c r="AH390" s="121"/>
      <c r="AI390" s="37"/>
      <c r="AJ390" s="1"/>
      <c r="AK390" s="2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23"/>
      <c r="AW390" s="58"/>
      <c r="AX390" s="121"/>
      <c r="AY390" s="37"/>
      <c r="AZ390" s="1"/>
      <c r="BA390" s="2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23"/>
      <c r="BM390" s="58"/>
      <c r="BN390" s="134"/>
      <c r="BO390" s="37"/>
      <c r="BP390" s="1"/>
      <c r="BQ390" s="2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29"/>
      <c r="CC390" s="37"/>
      <c r="CD390" s="1"/>
      <c r="CE390" s="2"/>
      <c r="CF390" s="1"/>
      <c r="CG390" s="1"/>
      <c r="CH390" s="1"/>
      <c r="CI390" s="1"/>
      <c r="CJ390" s="1"/>
      <c r="CK390" s="1"/>
      <c r="CL390" s="1"/>
      <c r="CM390" s="1"/>
      <c r="CN390" s="1"/>
      <c r="CO390" s="23"/>
    </row>
    <row r="391" spans="1:93" ht="15.75" customHeight="1" x14ac:dyDescent="0.25">
      <c r="A391" s="58"/>
      <c r="B391" s="121"/>
      <c r="C391" s="37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32"/>
      <c r="Q391" s="58"/>
      <c r="R391" s="121"/>
      <c r="S391" s="37"/>
      <c r="T391" s="1"/>
      <c r="U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23"/>
      <c r="AG391" s="58"/>
      <c r="AH391" s="121"/>
      <c r="AI391" s="37"/>
      <c r="AJ391" s="1"/>
      <c r="AK391" s="2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23"/>
      <c r="AW391" s="58"/>
      <c r="AX391" s="121"/>
      <c r="AY391" s="37"/>
      <c r="AZ391" s="1"/>
      <c r="BA391" s="2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23"/>
      <c r="BM391" s="58"/>
      <c r="BN391" s="134"/>
      <c r="BO391" s="37"/>
      <c r="BP391" s="1"/>
      <c r="BQ391" s="2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29"/>
      <c r="CC391" s="37"/>
      <c r="CD391" s="1"/>
      <c r="CE391" s="2"/>
      <c r="CF391" s="1"/>
      <c r="CG391" s="1"/>
      <c r="CH391" s="1"/>
      <c r="CI391" s="1"/>
      <c r="CJ391" s="1"/>
      <c r="CK391" s="1"/>
      <c r="CL391" s="1"/>
      <c r="CM391" s="1"/>
      <c r="CN391" s="1"/>
      <c r="CO391" s="23"/>
    </row>
    <row r="392" spans="1:93" ht="15.75" customHeight="1" x14ac:dyDescent="0.25">
      <c r="A392" s="58"/>
      <c r="B392" s="121"/>
      <c r="C392" s="37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32"/>
      <c r="Q392" s="58"/>
      <c r="R392" s="121"/>
      <c r="S392" s="37"/>
      <c r="T392" s="1"/>
      <c r="U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23"/>
      <c r="AG392" s="58"/>
      <c r="AH392" s="121"/>
      <c r="AI392" s="37"/>
      <c r="AJ392" s="1"/>
      <c r="AK392" s="2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23"/>
      <c r="AW392" s="58"/>
      <c r="AX392" s="121"/>
      <c r="AY392" s="37"/>
      <c r="AZ392" s="1"/>
      <c r="BA392" s="2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23"/>
      <c r="BM392" s="58"/>
      <c r="BN392" s="134"/>
      <c r="BO392" s="37"/>
      <c r="BP392" s="1"/>
      <c r="BQ392" s="2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29"/>
      <c r="CC392" s="37"/>
      <c r="CD392" s="1"/>
      <c r="CE392" s="2"/>
      <c r="CF392" s="1"/>
      <c r="CG392" s="1"/>
      <c r="CH392" s="1"/>
      <c r="CI392" s="1"/>
      <c r="CJ392" s="1"/>
      <c r="CK392" s="1"/>
      <c r="CL392" s="1"/>
      <c r="CM392" s="1"/>
      <c r="CN392" s="1"/>
      <c r="CO392" s="23"/>
    </row>
    <row r="393" spans="1:93" ht="15.75" customHeight="1" x14ac:dyDescent="0.25">
      <c r="A393" s="58"/>
      <c r="B393" s="121"/>
      <c r="C393" s="37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32"/>
      <c r="Q393" s="58"/>
      <c r="R393" s="121"/>
      <c r="S393" s="37"/>
      <c r="T393" s="1"/>
      <c r="U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23"/>
      <c r="AG393" s="58"/>
      <c r="AH393" s="121"/>
      <c r="AI393" s="37"/>
      <c r="AJ393" s="1"/>
      <c r="AK393" s="2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23"/>
      <c r="AW393" s="58"/>
      <c r="AX393" s="121"/>
      <c r="AY393" s="37"/>
      <c r="AZ393" s="1"/>
      <c r="BA393" s="2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23"/>
      <c r="BM393" s="58"/>
      <c r="BN393" s="134"/>
      <c r="BO393" s="37"/>
      <c r="BP393" s="1"/>
      <c r="BQ393" s="2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29"/>
      <c r="CC393" s="37"/>
      <c r="CD393" s="1"/>
      <c r="CE393" s="2"/>
      <c r="CF393" s="1"/>
      <c r="CG393" s="1"/>
      <c r="CH393" s="1"/>
      <c r="CI393" s="1"/>
      <c r="CJ393" s="1"/>
      <c r="CK393" s="1"/>
      <c r="CL393" s="1"/>
      <c r="CM393" s="1"/>
      <c r="CN393" s="1"/>
      <c r="CO393" s="23"/>
    </row>
    <row r="394" spans="1:93" ht="15.75" customHeight="1" x14ac:dyDescent="0.25">
      <c r="A394" s="58"/>
      <c r="B394" s="121"/>
      <c r="C394" s="37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32"/>
      <c r="Q394" s="58"/>
      <c r="R394" s="121"/>
      <c r="S394" s="37"/>
      <c r="T394" s="1"/>
      <c r="U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23"/>
      <c r="AG394" s="58"/>
      <c r="AH394" s="121"/>
      <c r="AI394" s="37"/>
      <c r="AJ394" s="1"/>
      <c r="AK394" s="2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23"/>
      <c r="AW394" s="58"/>
      <c r="AX394" s="121"/>
      <c r="AY394" s="37"/>
      <c r="AZ394" s="1"/>
      <c r="BA394" s="2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23"/>
      <c r="BM394" s="58"/>
      <c r="BN394" s="134"/>
      <c r="BO394" s="37"/>
      <c r="BP394" s="1"/>
      <c r="BQ394" s="2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29"/>
      <c r="CC394" s="37"/>
      <c r="CD394" s="1"/>
      <c r="CE394" s="2"/>
      <c r="CF394" s="1"/>
      <c r="CG394" s="1"/>
      <c r="CH394" s="1"/>
      <c r="CI394" s="1"/>
      <c r="CJ394" s="1"/>
      <c r="CK394" s="1"/>
      <c r="CL394" s="1"/>
      <c r="CM394" s="1"/>
      <c r="CN394" s="1"/>
      <c r="CO394" s="23"/>
    </row>
    <row r="395" spans="1:93" ht="15.75" customHeight="1" x14ac:dyDescent="0.25">
      <c r="A395" s="58"/>
      <c r="B395" s="121"/>
      <c r="C395" s="37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32"/>
      <c r="Q395" s="58"/>
      <c r="R395" s="121"/>
      <c r="S395" s="37"/>
      <c r="T395" s="1"/>
      <c r="U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23"/>
      <c r="AG395" s="58"/>
      <c r="AH395" s="121"/>
      <c r="AI395" s="37"/>
      <c r="AJ395" s="1"/>
      <c r="AK395" s="2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23"/>
      <c r="AW395" s="58"/>
      <c r="AX395" s="121"/>
      <c r="AY395" s="37"/>
      <c r="AZ395" s="1"/>
      <c r="BA395" s="2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23"/>
      <c r="BM395" s="58"/>
      <c r="BN395" s="134"/>
      <c r="BO395" s="37"/>
      <c r="BP395" s="1"/>
      <c r="BQ395" s="2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29"/>
      <c r="CC395" s="37"/>
      <c r="CD395" s="1"/>
      <c r="CE395" s="2"/>
      <c r="CF395" s="1"/>
      <c r="CG395" s="1"/>
      <c r="CH395" s="1"/>
      <c r="CI395" s="1"/>
      <c r="CJ395" s="1"/>
      <c r="CK395" s="1"/>
      <c r="CL395" s="1"/>
      <c r="CM395" s="1"/>
      <c r="CN395" s="1"/>
      <c r="CO395" s="23"/>
    </row>
    <row r="396" spans="1:93" ht="15.75" customHeight="1" x14ac:dyDescent="0.25">
      <c r="A396" s="58"/>
      <c r="B396" s="121"/>
      <c r="C396" s="37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32"/>
      <c r="Q396" s="58"/>
      <c r="R396" s="121"/>
      <c r="S396" s="37"/>
      <c r="T396" s="1"/>
      <c r="U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23"/>
      <c r="AG396" s="58"/>
      <c r="AH396" s="121"/>
      <c r="AI396" s="37"/>
      <c r="AJ396" s="1"/>
      <c r="AK396" s="2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23"/>
      <c r="AW396" s="58"/>
      <c r="AX396" s="121"/>
      <c r="AY396" s="37"/>
      <c r="AZ396" s="1"/>
      <c r="BA396" s="2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23"/>
      <c r="BM396" s="58"/>
      <c r="BN396" s="134"/>
      <c r="BO396" s="37"/>
      <c r="BP396" s="1"/>
      <c r="BQ396" s="2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29"/>
      <c r="CC396" s="37"/>
      <c r="CD396" s="1"/>
      <c r="CE396" s="2"/>
      <c r="CF396" s="1"/>
      <c r="CG396" s="1"/>
      <c r="CH396" s="1"/>
      <c r="CI396" s="1"/>
      <c r="CJ396" s="1"/>
      <c r="CK396" s="1"/>
      <c r="CL396" s="1"/>
      <c r="CM396" s="1"/>
      <c r="CN396" s="1"/>
      <c r="CO396" s="23"/>
    </row>
    <row r="397" spans="1:93" ht="15.75" customHeight="1" x14ac:dyDescent="0.25">
      <c r="A397" s="58"/>
      <c r="B397" s="121"/>
      <c r="C397" s="37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32"/>
      <c r="Q397" s="58"/>
      <c r="R397" s="121"/>
      <c r="S397" s="37"/>
      <c r="T397" s="1"/>
      <c r="U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23"/>
      <c r="AG397" s="58"/>
      <c r="AH397" s="121"/>
      <c r="AI397" s="37"/>
      <c r="AJ397" s="1"/>
      <c r="AK397" s="2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23"/>
      <c r="AW397" s="58"/>
      <c r="AX397" s="121"/>
      <c r="AY397" s="37"/>
      <c r="AZ397" s="1"/>
      <c r="BA397" s="2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23"/>
      <c r="BM397" s="58"/>
      <c r="BN397" s="134"/>
      <c r="BO397" s="37"/>
      <c r="BP397" s="1"/>
      <c r="BQ397" s="2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29"/>
      <c r="CC397" s="37"/>
      <c r="CD397" s="1"/>
      <c r="CE397" s="2"/>
      <c r="CF397" s="1"/>
      <c r="CG397" s="1"/>
      <c r="CH397" s="1"/>
      <c r="CI397" s="1"/>
      <c r="CJ397" s="1"/>
      <c r="CK397" s="1"/>
      <c r="CL397" s="1"/>
      <c r="CM397" s="1"/>
      <c r="CN397" s="1"/>
      <c r="CO397" s="23"/>
    </row>
    <row r="398" spans="1:93" ht="15.75" customHeight="1" x14ac:dyDescent="0.25">
      <c r="A398" s="58"/>
      <c r="B398" s="121"/>
      <c r="C398" s="37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32"/>
      <c r="Q398" s="58"/>
      <c r="R398" s="121"/>
      <c r="S398" s="37"/>
      <c r="T398" s="1"/>
      <c r="U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23"/>
      <c r="AG398" s="58"/>
      <c r="AH398" s="121"/>
      <c r="AI398" s="37"/>
      <c r="AJ398" s="1"/>
      <c r="AK398" s="2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23"/>
      <c r="AW398" s="58"/>
      <c r="AX398" s="121"/>
      <c r="AY398" s="37"/>
      <c r="AZ398" s="1"/>
      <c r="BA398" s="2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23"/>
      <c r="BM398" s="58"/>
      <c r="BN398" s="134"/>
      <c r="BO398" s="37"/>
      <c r="BP398" s="1"/>
      <c r="BQ398" s="2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29"/>
      <c r="CC398" s="37"/>
      <c r="CD398" s="1"/>
      <c r="CE398" s="2"/>
      <c r="CF398" s="1"/>
      <c r="CG398" s="1"/>
      <c r="CH398" s="1"/>
      <c r="CI398" s="1"/>
      <c r="CJ398" s="1"/>
      <c r="CK398" s="1"/>
      <c r="CL398" s="1"/>
      <c r="CM398" s="1"/>
      <c r="CN398" s="1"/>
      <c r="CO398" s="23"/>
    </row>
    <row r="399" spans="1:93" ht="15.75" customHeight="1" x14ac:dyDescent="0.25">
      <c r="A399" s="58"/>
      <c r="B399" s="121"/>
      <c r="C399" s="37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32"/>
      <c r="Q399" s="58"/>
      <c r="R399" s="121"/>
      <c r="S399" s="37"/>
      <c r="T399" s="1"/>
      <c r="U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23"/>
      <c r="AG399" s="58"/>
      <c r="AH399" s="121"/>
      <c r="AI399" s="37"/>
      <c r="AJ399" s="1"/>
      <c r="AK399" s="2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23"/>
      <c r="AW399" s="58"/>
      <c r="AX399" s="121"/>
      <c r="AY399" s="37"/>
      <c r="AZ399" s="1"/>
      <c r="BA399" s="2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23"/>
      <c r="BM399" s="58"/>
      <c r="BN399" s="134"/>
      <c r="BO399" s="37"/>
      <c r="BP399" s="1"/>
      <c r="BQ399" s="2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29"/>
      <c r="CC399" s="37"/>
      <c r="CD399" s="1"/>
      <c r="CE399" s="2"/>
      <c r="CF399" s="1"/>
      <c r="CG399" s="1"/>
      <c r="CH399" s="1"/>
      <c r="CI399" s="1"/>
      <c r="CJ399" s="1"/>
      <c r="CK399" s="1"/>
      <c r="CL399" s="1"/>
      <c r="CM399" s="1"/>
      <c r="CN399" s="1"/>
      <c r="CO399" s="23"/>
    </row>
    <row r="400" spans="1:93" ht="15.75" customHeight="1" x14ac:dyDescent="0.25">
      <c r="A400" s="58"/>
      <c r="B400" s="121"/>
      <c r="C400" s="37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32"/>
      <c r="Q400" s="58"/>
      <c r="R400" s="121"/>
      <c r="S400" s="37"/>
      <c r="T400" s="1"/>
      <c r="U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23"/>
      <c r="AG400" s="58"/>
      <c r="AH400" s="121"/>
      <c r="AI400" s="37"/>
      <c r="AJ400" s="1"/>
      <c r="AK400" s="2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23"/>
      <c r="AW400" s="58"/>
      <c r="AX400" s="121"/>
      <c r="AY400" s="37"/>
      <c r="AZ400" s="1"/>
      <c r="BA400" s="2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23"/>
      <c r="BM400" s="58"/>
      <c r="BN400" s="134"/>
      <c r="BO400" s="37"/>
      <c r="BP400" s="1"/>
      <c r="BQ400" s="2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29"/>
      <c r="CC400" s="37"/>
      <c r="CD400" s="1"/>
      <c r="CE400" s="2"/>
      <c r="CF400" s="1"/>
      <c r="CG400" s="1"/>
      <c r="CH400" s="1"/>
      <c r="CI400" s="1"/>
      <c r="CJ400" s="1"/>
      <c r="CK400" s="1"/>
      <c r="CL400" s="1"/>
      <c r="CM400" s="1"/>
      <c r="CN400" s="1"/>
      <c r="CO400" s="23"/>
    </row>
    <row r="401" spans="1:93" ht="15.75" customHeight="1" x14ac:dyDescent="0.25">
      <c r="A401" s="58"/>
      <c r="B401" s="121"/>
      <c r="C401" s="37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32"/>
      <c r="Q401" s="58"/>
      <c r="R401" s="121"/>
      <c r="S401" s="37"/>
      <c r="T401" s="1"/>
      <c r="U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23"/>
      <c r="AG401" s="58"/>
      <c r="AH401" s="121"/>
      <c r="AI401" s="37"/>
      <c r="AJ401" s="1"/>
      <c r="AK401" s="2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23"/>
      <c r="AW401" s="58"/>
      <c r="AX401" s="121"/>
      <c r="AY401" s="37"/>
      <c r="AZ401" s="1"/>
      <c r="BA401" s="2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23"/>
      <c r="BM401" s="58"/>
      <c r="BN401" s="134"/>
      <c r="BO401" s="37"/>
      <c r="BP401" s="1"/>
      <c r="BQ401" s="2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29"/>
      <c r="CC401" s="37"/>
      <c r="CD401" s="1"/>
      <c r="CE401" s="2"/>
      <c r="CF401" s="1"/>
      <c r="CG401" s="1"/>
      <c r="CH401" s="1"/>
      <c r="CI401" s="1"/>
      <c r="CJ401" s="1"/>
      <c r="CK401" s="1"/>
      <c r="CL401" s="1"/>
      <c r="CM401" s="1"/>
      <c r="CN401" s="1"/>
      <c r="CO401" s="23"/>
    </row>
    <row r="402" spans="1:93" ht="15.75" customHeight="1" x14ac:dyDescent="0.25">
      <c r="A402" s="58"/>
      <c r="B402" s="121"/>
      <c r="C402" s="37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32"/>
      <c r="Q402" s="58"/>
      <c r="R402" s="121"/>
      <c r="S402" s="37"/>
      <c r="T402" s="1"/>
      <c r="U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23"/>
      <c r="AG402" s="58"/>
      <c r="AH402" s="121"/>
      <c r="AI402" s="37"/>
      <c r="AJ402" s="1"/>
      <c r="AK402" s="2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23"/>
      <c r="AW402" s="58"/>
      <c r="AX402" s="121"/>
      <c r="AY402" s="37"/>
      <c r="AZ402" s="1"/>
      <c r="BA402" s="2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23"/>
      <c r="BM402" s="58"/>
      <c r="BN402" s="134"/>
      <c r="BO402" s="37"/>
      <c r="BP402" s="1"/>
      <c r="BQ402" s="2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29"/>
      <c r="CC402" s="37"/>
      <c r="CD402" s="1"/>
      <c r="CE402" s="2"/>
      <c r="CF402" s="1"/>
      <c r="CG402" s="1"/>
      <c r="CH402" s="1"/>
      <c r="CI402" s="1"/>
      <c r="CJ402" s="1"/>
      <c r="CK402" s="1"/>
      <c r="CL402" s="1"/>
      <c r="CM402" s="1"/>
      <c r="CN402" s="1"/>
      <c r="CO402" s="23"/>
    </row>
    <row r="403" spans="1:93" ht="15.75" customHeight="1" x14ac:dyDescent="0.25">
      <c r="A403" s="58"/>
      <c r="B403" s="121"/>
      <c r="C403" s="37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32"/>
      <c r="Q403" s="58"/>
      <c r="R403" s="121"/>
      <c r="S403" s="37"/>
      <c r="T403" s="1"/>
      <c r="U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23"/>
      <c r="AG403" s="58"/>
      <c r="AH403" s="121"/>
      <c r="AI403" s="37"/>
      <c r="AJ403" s="1"/>
      <c r="AK403" s="2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23"/>
      <c r="AW403" s="58"/>
      <c r="AX403" s="121"/>
      <c r="AY403" s="37"/>
      <c r="AZ403" s="1"/>
      <c r="BA403" s="2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23"/>
      <c r="BM403" s="58"/>
      <c r="BN403" s="134"/>
      <c r="BO403" s="37"/>
      <c r="BP403" s="1"/>
      <c r="BQ403" s="2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29"/>
      <c r="CC403" s="37"/>
      <c r="CD403" s="1"/>
      <c r="CE403" s="2"/>
      <c r="CF403" s="1"/>
      <c r="CG403" s="1"/>
      <c r="CH403" s="1"/>
      <c r="CI403" s="1"/>
      <c r="CJ403" s="1"/>
      <c r="CK403" s="1"/>
      <c r="CL403" s="1"/>
      <c r="CM403" s="1"/>
      <c r="CN403" s="1"/>
      <c r="CO403" s="23"/>
    </row>
    <row r="404" spans="1:93" ht="15.75" customHeight="1" x14ac:dyDescent="0.25">
      <c r="A404" s="58"/>
      <c r="B404" s="121"/>
      <c r="C404" s="37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32"/>
      <c r="Q404" s="58"/>
      <c r="R404" s="121"/>
      <c r="S404" s="37"/>
      <c r="T404" s="1"/>
      <c r="U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23"/>
      <c r="AG404" s="58"/>
      <c r="AH404" s="121"/>
      <c r="AI404" s="37"/>
      <c r="AJ404" s="1"/>
      <c r="AK404" s="2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23"/>
      <c r="AW404" s="58"/>
      <c r="AX404" s="121"/>
      <c r="AY404" s="37"/>
      <c r="AZ404" s="1"/>
      <c r="BA404" s="2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23"/>
      <c r="BM404" s="58"/>
      <c r="BN404" s="134"/>
      <c r="BO404" s="37"/>
      <c r="BP404" s="1"/>
      <c r="BQ404" s="2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29"/>
      <c r="CC404" s="37"/>
      <c r="CD404" s="1"/>
      <c r="CE404" s="2"/>
      <c r="CF404" s="1"/>
      <c r="CG404" s="1"/>
      <c r="CH404" s="1"/>
      <c r="CI404" s="1"/>
      <c r="CJ404" s="1"/>
      <c r="CK404" s="1"/>
      <c r="CL404" s="1"/>
      <c r="CM404" s="1"/>
      <c r="CN404" s="1"/>
      <c r="CO404" s="23"/>
    </row>
    <row r="405" spans="1:93" ht="15.75" customHeight="1" x14ac:dyDescent="0.25">
      <c r="A405" s="58"/>
      <c r="B405" s="121"/>
      <c r="C405" s="37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32"/>
      <c r="Q405" s="58"/>
      <c r="R405" s="121"/>
      <c r="S405" s="37"/>
      <c r="T405" s="1"/>
      <c r="U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23"/>
      <c r="AG405" s="58"/>
      <c r="AH405" s="121"/>
      <c r="AI405" s="37"/>
      <c r="AJ405" s="1"/>
      <c r="AK405" s="2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23"/>
      <c r="AW405" s="58"/>
      <c r="AX405" s="121"/>
      <c r="AY405" s="37"/>
      <c r="AZ405" s="1"/>
      <c r="BA405" s="2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23"/>
      <c r="BM405" s="58"/>
      <c r="BN405" s="134"/>
      <c r="BO405" s="37"/>
      <c r="BP405" s="1"/>
      <c r="BQ405" s="2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29"/>
      <c r="CC405" s="37"/>
      <c r="CD405" s="1"/>
      <c r="CE405" s="2"/>
      <c r="CF405" s="1"/>
      <c r="CG405" s="1"/>
      <c r="CH405" s="1"/>
      <c r="CI405" s="1"/>
      <c r="CJ405" s="1"/>
      <c r="CK405" s="1"/>
      <c r="CL405" s="1"/>
      <c r="CM405" s="1"/>
      <c r="CN405" s="1"/>
      <c r="CO405" s="23"/>
    </row>
    <row r="406" spans="1:93" ht="15.75" customHeight="1" x14ac:dyDescent="0.25">
      <c r="A406" s="58"/>
      <c r="B406" s="121"/>
      <c r="C406" s="37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32"/>
      <c r="Q406" s="58"/>
      <c r="R406" s="121"/>
      <c r="S406" s="37"/>
      <c r="T406" s="1"/>
      <c r="U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23"/>
      <c r="AG406" s="58"/>
      <c r="AH406" s="121"/>
      <c r="AI406" s="37"/>
      <c r="AJ406" s="1"/>
      <c r="AK406" s="2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23"/>
      <c r="AW406" s="58"/>
      <c r="AX406" s="121"/>
      <c r="AY406" s="37"/>
      <c r="AZ406" s="1"/>
      <c r="BA406" s="2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23"/>
      <c r="BM406" s="58"/>
      <c r="BN406" s="134"/>
      <c r="BO406" s="37"/>
      <c r="BP406" s="1"/>
      <c r="BQ406" s="2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29"/>
      <c r="CC406" s="37"/>
      <c r="CD406" s="1"/>
      <c r="CE406" s="2"/>
      <c r="CF406" s="1"/>
      <c r="CG406" s="1"/>
      <c r="CH406" s="1"/>
      <c r="CI406" s="1"/>
      <c r="CJ406" s="1"/>
      <c r="CK406" s="1"/>
      <c r="CL406" s="1"/>
      <c r="CM406" s="1"/>
      <c r="CN406" s="1"/>
      <c r="CO406" s="23"/>
    </row>
    <row r="407" spans="1:93" ht="15.75" customHeight="1" x14ac:dyDescent="0.25">
      <c r="A407" s="58"/>
      <c r="B407" s="121"/>
      <c r="C407" s="37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32"/>
      <c r="Q407" s="58"/>
      <c r="R407" s="121"/>
      <c r="S407" s="37"/>
      <c r="T407" s="1"/>
      <c r="U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23"/>
      <c r="AG407" s="58"/>
      <c r="AH407" s="121"/>
      <c r="AI407" s="37"/>
      <c r="AJ407" s="1"/>
      <c r="AK407" s="2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23"/>
      <c r="AW407" s="58"/>
      <c r="AX407" s="121"/>
      <c r="AY407" s="37"/>
      <c r="AZ407" s="1"/>
      <c r="BA407" s="2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23"/>
      <c r="BM407" s="58"/>
      <c r="BN407" s="134"/>
      <c r="BO407" s="37"/>
      <c r="BP407" s="1"/>
      <c r="BQ407" s="2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29"/>
      <c r="CC407" s="37"/>
      <c r="CD407" s="1"/>
      <c r="CE407" s="2"/>
      <c r="CF407" s="1"/>
      <c r="CG407" s="1"/>
      <c r="CH407" s="1"/>
      <c r="CI407" s="1"/>
      <c r="CJ407" s="1"/>
      <c r="CK407" s="1"/>
      <c r="CL407" s="1"/>
      <c r="CM407" s="1"/>
      <c r="CN407" s="1"/>
      <c r="CO407" s="23"/>
    </row>
    <row r="408" spans="1:93" ht="15.75" customHeight="1" x14ac:dyDescent="0.25">
      <c r="A408" s="58"/>
      <c r="B408" s="121"/>
      <c r="C408" s="37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32"/>
      <c r="Q408" s="58"/>
      <c r="R408" s="121"/>
      <c r="S408" s="37"/>
      <c r="T408" s="1"/>
      <c r="U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23"/>
      <c r="AG408" s="58"/>
      <c r="AH408" s="121"/>
      <c r="AI408" s="37"/>
      <c r="AJ408" s="1"/>
      <c r="AK408" s="2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23"/>
      <c r="AW408" s="58"/>
      <c r="AX408" s="121"/>
      <c r="AY408" s="37"/>
      <c r="AZ408" s="1"/>
      <c r="BA408" s="2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23"/>
      <c r="BM408" s="58"/>
      <c r="BN408" s="134"/>
      <c r="BO408" s="37"/>
      <c r="BP408" s="1"/>
      <c r="BQ408" s="2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29"/>
      <c r="CC408" s="37"/>
      <c r="CD408" s="1"/>
      <c r="CE408" s="2"/>
      <c r="CF408" s="1"/>
      <c r="CG408" s="1"/>
      <c r="CH408" s="1"/>
      <c r="CI408" s="1"/>
      <c r="CJ408" s="1"/>
      <c r="CK408" s="1"/>
      <c r="CL408" s="1"/>
      <c r="CM408" s="1"/>
      <c r="CN408" s="1"/>
      <c r="CO408" s="23"/>
    </row>
    <row r="409" spans="1:93" ht="15.75" customHeight="1" x14ac:dyDescent="0.25">
      <c r="A409" s="58"/>
      <c r="B409" s="121"/>
      <c r="C409" s="37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32"/>
      <c r="Q409" s="58"/>
      <c r="R409" s="121"/>
      <c r="S409" s="37"/>
      <c r="T409" s="1"/>
      <c r="U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23"/>
      <c r="AG409" s="58"/>
      <c r="AH409" s="121"/>
      <c r="AI409" s="37"/>
      <c r="AJ409" s="1"/>
      <c r="AK409" s="2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23"/>
      <c r="AW409" s="58"/>
      <c r="AX409" s="121"/>
      <c r="AY409" s="37"/>
      <c r="AZ409" s="1"/>
      <c r="BA409" s="2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23"/>
      <c r="BM409" s="58"/>
      <c r="BN409" s="134"/>
      <c r="BO409" s="37"/>
      <c r="BP409" s="1"/>
      <c r="BQ409" s="2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29"/>
      <c r="CC409" s="37"/>
      <c r="CD409" s="1"/>
      <c r="CE409" s="2"/>
      <c r="CF409" s="1"/>
      <c r="CG409" s="1"/>
      <c r="CH409" s="1"/>
      <c r="CI409" s="1"/>
      <c r="CJ409" s="1"/>
      <c r="CK409" s="1"/>
      <c r="CL409" s="1"/>
      <c r="CM409" s="1"/>
      <c r="CN409" s="1"/>
      <c r="CO409" s="23"/>
    </row>
    <row r="410" spans="1:93" ht="15.75" customHeight="1" x14ac:dyDescent="0.25">
      <c r="A410" s="58"/>
      <c r="B410" s="121"/>
      <c r="C410" s="37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32"/>
      <c r="Q410" s="58"/>
      <c r="R410" s="121"/>
      <c r="S410" s="37"/>
      <c r="T410" s="1"/>
      <c r="U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23"/>
      <c r="AG410" s="58"/>
      <c r="AH410" s="121"/>
      <c r="AI410" s="37"/>
      <c r="AJ410" s="1"/>
      <c r="AK410" s="2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23"/>
      <c r="AW410" s="58"/>
      <c r="AX410" s="121"/>
      <c r="AY410" s="37"/>
      <c r="AZ410" s="1"/>
      <c r="BA410" s="2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23"/>
      <c r="BM410" s="58"/>
      <c r="BN410" s="134"/>
      <c r="BO410" s="37"/>
      <c r="BP410" s="1"/>
      <c r="BQ410" s="2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29"/>
      <c r="CC410" s="37"/>
      <c r="CD410" s="1"/>
      <c r="CE410" s="2"/>
      <c r="CF410" s="1"/>
      <c r="CG410" s="1"/>
      <c r="CH410" s="1"/>
      <c r="CI410" s="1"/>
      <c r="CJ410" s="1"/>
      <c r="CK410" s="1"/>
      <c r="CL410" s="1"/>
      <c r="CM410" s="1"/>
      <c r="CN410" s="1"/>
      <c r="CO410" s="23"/>
    </row>
    <row r="411" spans="1:93" ht="15.75" customHeight="1" x14ac:dyDescent="0.25">
      <c r="A411" s="58"/>
      <c r="B411" s="121"/>
      <c r="C411" s="37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32"/>
      <c r="Q411" s="58"/>
      <c r="R411" s="121"/>
      <c r="S411" s="37"/>
      <c r="T411" s="1"/>
      <c r="U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23"/>
      <c r="AG411" s="58"/>
      <c r="AH411" s="121"/>
      <c r="AI411" s="37"/>
      <c r="AJ411" s="1"/>
      <c r="AK411" s="2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23"/>
      <c r="AW411" s="58"/>
      <c r="AX411" s="121"/>
      <c r="AY411" s="37"/>
      <c r="AZ411" s="1"/>
      <c r="BA411" s="2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23"/>
      <c r="BM411" s="58"/>
      <c r="BN411" s="134"/>
      <c r="BO411" s="37"/>
      <c r="BP411" s="1"/>
      <c r="BQ411" s="2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29"/>
      <c r="CC411" s="37"/>
      <c r="CD411" s="1"/>
      <c r="CE411" s="2"/>
      <c r="CF411" s="1"/>
      <c r="CG411" s="1"/>
      <c r="CH411" s="1"/>
      <c r="CI411" s="1"/>
      <c r="CJ411" s="1"/>
      <c r="CK411" s="1"/>
      <c r="CL411" s="1"/>
      <c r="CM411" s="1"/>
      <c r="CN411" s="1"/>
      <c r="CO411" s="23"/>
    </row>
    <row r="412" spans="1:93" ht="15.75" customHeight="1" x14ac:dyDescent="0.25">
      <c r="A412" s="58"/>
      <c r="B412" s="121"/>
      <c r="C412" s="37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32"/>
      <c r="Q412" s="58"/>
      <c r="R412" s="121"/>
      <c r="S412" s="37"/>
      <c r="T412" s="1"/>
      <c r="U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23"/>
      <c r="AG412" s="58"/>
      <c r="AH412" s="121"/>
      <c r="AI412" s="37"/>
      <c r="AJ412" s="1"/>
      <c r="AK412" s="2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23"/>
      <c r="AW412" s="58"/>
      <c r="AX412" s="121"/>
      <c r="AY412" s="37"/>
      <c r="AZ412" s="1"/>
      <c r="BA412" s="2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23"/>
      <c r="BM412" s="58"/>
      <c r="BN412" s="134"/>
      <c r="BO412" s="37"/>
      <c r="BP412" s="1"/>
      <c r="BQ412" s="2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29"/>
      <c r="CC412" s="37"/>
      <c r="CD412" s="1"/>
      <c r="CE412" s="2"/>
      <c r="CF412" s="1"/>
      <c r="CG412" s="1"/>
      <c r="CH412" s="1"/>
      <c r="CI412" s="1"/>
      <c r="CJ412" s="1"/>
      <c r="CK412" s="1"/>
      <c r="CL412" s="1"/>
      <c r="CM412" s="1"/>
      <c r="CN412" s="1"/>
      <c r="CO412" s="23"/>
    </row>
    <row r="413" spans="1:93" ht="15.75" customHeight="1" x14ac:dyDescent="0.25">
      <c r="A413" s="58"/>
      <c r="B413" s="121"/>
      <c r="C413" s="37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32"/>
      <c r="Q413" s="58"/>
      <c r="R413" s="121"/>
      <c r="S413" s="37"/>
      <c r="T413" s="1"/>
      <c r="U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23"/>
      <c r="AG413" s="58"/>
      <c r="AH413" s="121"/>
      <c r="AI413" s="37"/>
      <c r="AJ413" s="1"/>
      <c r="AK413" s="2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23"/>
      <c r="AW413" s="58"/>
      <c r="AX413" s="121"/>
      <c r="AY413" s="37"/>
      <c r="AZ413" s="1"/>
      <c r="BA413" s="2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23"/>
      <c r="BM413" s="58"/>
      <c r="BN413" s="134"/>
      <c r="BO413" s="37"/>
      <c r="BP413" s="1"/>
      <c r="BQ413" s="2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29"/>
      <c r="CC413" s="37"/>
      <c r="CD413" s="1"/>
      <c r="CE413" s="2"/>
      <c r="CF413" s="1"/>
      <c r="CG413" s="1"/>
      <c r="CH413" s="1"/>
      <c r="CI413" s="1"/>
      <c r="CJ413" s="1"/>
      <c r="CK413" s="1"/>
      <c r="CL413" s="1"/>
      <c r="CM413" s="1"/>
      <c r="CN413" s="1"/>
      <c r="CO413" s="23"/>
    </row>
    <row r="414" spans="1:93" ht="15.75" customHeight="1" x14ac:dyDescent="0.25">
      <c r="A414" s="58"/>
      <c r="B414" s="121"/>
      <c r="C414" s="37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32"/>
      <c r="Q414" s="58"/>
      <c r="R414" s="121"/>
      <c r="S414" s="37"/>
      <c r="T414" s="1"/>
      <c r="U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23"/>
      <c r="AG414" s="58"/>
      <c r="AH414" s="121"/>
      <c r="AI414" s="37"/>
      <c r="AJ414" s="1"/>
      <c r="AK414" s="2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23"/>
      <c r="AW414" s="58"/>
      <c r="AX414" s="121"/>
      <c r="AY414" s="37"/>
      <c r="AZ414" s="1"/>
      <c r="BA414" s="2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23"/>
      <c r="BM414" s="58"/>
      <c r="BN414" s="134"/>
      <c r="BO414" s="37"/>
      <c r="BP414" s="1"/>
      <c r="BQ414" s="2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29"/>
      <c r="CC414" s="37"/>
      <c r="CD414" s="1"/>
      <c r="CE414" s="2"/>
      <c r="CF414" s="1"/>
      <c r="CG414" s="1"/>
      <c r="CH414" s="1"/>
      <c r="CI414" s="1"/>
      <c r="CJ414" s="1"/>
      <c r="CK414" s="1"/>
      <c r="CL414" s="1"/>
      <c r="CM414" s="1"/>
      <c r="CN414" s="1"/>
      <c r="CO414" s="23"/>
    </row>
    <row r="415" spans="1:93" ht="15.75" customHeight="1" x14ac:dyDescent="0.25">
      <c r="A415" s="58"/>
      <c r="B415" s="121"/>
      <c r="C415" s="37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32"/>
      <c r="Q415" s="58"/>
      <c r="R415" s="121"/>
      <c r="S415" s="37"/>
      <c r="T415" s="1"/>
      <c r="U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23"/>
      <c r="AG415" s="58"/>
      <c r="AH415" s="121"/>
      <c r="AI415" s="37"/>
      <c r="AJ415" s="1"/>
      <c r="AK415" s="2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23"/>
      <c r="AW415" s="58"/>
      <c r="AX415" s="121"/>
      <c r="AY415" s="37"/>
      <c r="AZ415" s="1"/>
      <c r="BA415" s="2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23"/>
      <c r="BM415" s="58"/>
      <c r="BN415" s="134"/>
      <c r="BO415" s="37"/>
      <c r="BP415" s="1"/>
      <c r="BQ415" s="2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29"/>
      <c r="CC415" s="37"/>
      <c r="CD415" s="1"/>
      <c r="CE415" s="2"/>
      <c r="CF415" s="1"/>
      <c r="CG415" s="1"/>
      <c r="CH415" s="1"/>
      <c r="CI415" s="1"/>
      <c r="CJ415" s="1"/>
      <c r="CK415" s="1"/>
      <c r="CL415" s="1"/>
      <c r="CM415" s="1"/>
      <c r="CN415" s="1"/>
      <c r="CO415" s="23"/>
    </row>
    <row r="416" spans="1:93" ht="15.75" customHeight="1" x14ac:dyDescent="0.25">
      <c r="A416" s="58"/>
      <c r="B416" s="121"/>
      <c r="C416" s="37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32"/>
      <c r="Q416" s="58"/>
      <c r="R416" s="121"/>
      <c r="S416" s="37"/>
      <c r="T416" s="1"/>
      <c r="U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23"/>
      <c r="AG416" s="58"/>
      <c r="AH416" s="121"/>
      <c r="AI416" s="37"/>
      <c r="AJ416" s="1"/>
      <c r="AK416" s="2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23"/>
      <c r="AW416" s="58"/>
      <c r="AX416" s="121"/>
      <c r="AY416" s="37"/>
      <c r="AZ416" s="1"/>
      <c r="BA416" s="2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23"/>
      <c r="BM416" s="58"/>
      <c r="BN416" s="134"/>
      <c r="BO416" s="37"/>
      <c r="BP416" s="1"/>
      <c r="BQ416" s="2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29"/>
      <c r="CC416" s="37"/>
      <c r="CD416" s="1"/>
      <c r="CE416" s="2"/>
      <c r="CF416" s="1"/>
      <c r="CG416" s="1"/>
      <c r="CH416" s="1"/>
      <c r="CI416" s="1"/>
      <c r="CJ416" s="1"/>
      <c r="CK416" s="1"/>
      <c r="CL416" s="1"/>
      <c r="CM416" s="1"/>
      <c r="CN416" s="1"/>
      <c r="CO416" s="23"/>
    </row>
    <row r="417" spans="1:93" ht="15.75" customHeight="1" x14ac:dyDescent="0.25">
      <c r="A417" s="58"/>
      <c r="B417" s="121"/>
      <c r="C417" s="37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32"/>
      <c r="Q417" s="58"/>
      <c r="R417" s="121"/>
      <c r="S417" s="37"/>
      <c r="T417" s="1"/>
      <c r="U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23"/>
      <c r="AG417" s="58"/>
      <c r="AH417" s="121"/>
      <c r="AI417" s="37"/>
      <c r="AJ417" s="1"/>
      <c r="AK417" s="2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23"/>
      <c r="AW417" s="58"/>
      <c r="AX417" s="121"/>
      <c r="AY417" s="37"/>
      <c r="AZ417" s="1"/>
      <c r="BA417" s="2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23"/>
      <c r="BM417" s="58"/>
      <c r="BN417" s="134"/>
      <c r="BO417" s="37"/>
      <c r="BP417" s="1"/>
      <c r="BQ417" s="2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29"/>
      <c r="CC417" s="37"/>
      <c r="CD417" s="1"/>
      <c r="CE417" s="2"/>
      <c r="CF417" s="1"/>
      <c r="CG417" s="1"/>
      <c r="CH417" s="1"/>
      <c r="CI417" s="1"/>
      <c r="CJ417" s="1"/>
      <c r="CK417" s="1"/>
      <c r="CL417" s="1"/>
      <c r="CM417" s="1"/>
      <c r="CN417" s="1"/>
      <c r="CO417" s="23"/>
    </row>
    <row r="418" spans="1:93" ht="15.75" customHeight="1" x14ac:dyDescent="0.25">
      <c r="A418" s="58"/>
      <c r="B418" s="121"/>
      <c r="C418" s="37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32"/>
      <c r="Q418" s="58"/>
      <c r="R418" s="121"/>
      <c r="S418" s="37"/>
      <c r="T418" s="1"/>
      <c r="U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23"/>
      <c r="AG418" s="58"/>
      <c r="AH418" s="121"/>
      <c r="AI418" s="37"/>
      <c r="AJ418" s="1"/>
      <c r="AK418" s="2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23"/>
      <c r="AW418" s="58"/>
      <c r="AX418" s="121"/>
      <c r="AY418" s="37"/>
      <c r="AZ418" s="1"/>
      <c r="BA418" s="2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23"/>
      <c r="BM418" s="58"/>
      <c r="BN418" s="134"/>
      <c r="BO418" s="37"/>
      <c r="BP418" s="1"/>
      <c r="BQ418" s="2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29"/>
      <c r="CC418" s="37"/>
      <c r="CD418" s="1"/>
      <c r="CE418" s="2"/>
      <c r="CF418" s="1"/>
      <c r="CG418" s="1"/>
      <c r="CH418" s="1"/>
      <c r="CI418" s="1"/>
      <c r="CJ418" s="1"/>
      <c r="CK418" s="1"/>
      <c r="CL418" s="1"/>
      <c r="CM418" s="1"/>
      <c r="CN418" s="1"/>
      <c r="CO418" s="23"/>
    </row>
    <row r="419" spans="1:93" ht="15.75" customHeight="1" x14ac:dyDescent="0.25">
      <c r="A419" s="58"/>
      <c r="B419" s="121"/>
      <c r="C419" s="37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32"/>
      <c r="Q419" s="58"/>
      <c r="R419" s="121"/>
      <c r="S419" s="37"/>
      <c r="T419" s="1"/>
      <c r="U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23"/>
      <c r="AG419" s="58"/>
      <c r="AH419" s="121"/>
      <c r="AI419" s="37"/>
      <c r="AJ419" s="1"/>
      <c r="AK419" s="2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23"/>
      <c r="AW419" s="58"/>
      <c r="AX419" s="121"/>
      <c r="AY419" s="37"/>
      <c r="AZ419" s="1"/>
      <c r="BA419" s="2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23"/>
      <c r="BM419" s="58"/>
      <c r="BN419" s="134"/>
      <c r="BO419" s="37"/>
      <c r="BP419" s="1"/>
      <c r="BQ419" s="2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29"/>
      <c r="CC419" s="37"/>
      <c r="CD419" s="1"/>
      <c r="CE419" s="2"/>
      <c r="CF419" s="1"/>
      <c r="CG419" s="1"/>
      <c r="CH419" s="1"/>
      <c r="CI419" s="1"/>
      <c r="CJ419" s="1"/>
      <c r="CK419" s="1"/>
      <c r="CL419" s="1"/>
      <c r="CM419" s="1"/>
      <c r="CN419" s="1"/>
      <c r="CO419" s="23"/>
    </row>
    <row r="420" spans="1:93" ht="15.75" customHeight="1" x14ac:dyDescent="0.25">
      <c r="A420" s="58"/>
      <c r="B420" s="121"/>
      <c r="C420" s="37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32"/>
      <c r="Q420" s="58"/>
      <c r="R420" s="121"/>
      <c r="S420" s="37"/>
      <c r="T420" s="1"/>
      <c r="U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23"/>
      <c r="AG420" s="58"/>
      <c r="AH420" s="121"/>
      <c r="AI420" s="37"/>
      <c r="AJ420" s="1"/>
      <c r="AK420" s="2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23"/>
      <c r="AW420" s="58"/>
      <c r="AX420" s="121"/>
      <c r="AY420" s="37"/>
      <c r="AZ420" s="1"/>
      <c r="BA420" s="2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23"/>
      <c r="BM420" s="58"/>
      <c r="BN420" s="134"/>
      <c r="BO420" s="37"/>
      <c r="BP420" s="1"/>
      <c r="BQ420" s="2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29"/>
      <c r="CC420" s="37"/>
      <c r="CD420" s="1"/>
      <c r="CE420" s="2"/>
      <c r="CF420" s="1"/>
      <c r="CG420" s="1"/>
      <c r="CH420" s="1"/>
      <c r="CI420" s="1"/>
      <c r="CJ420" s="1"/>
      <c r="CK420" s="1"/>
      <c r="CL420" s="1"/>
      <c r="CM420" s="1"/>
      <c r="CN420" s="1"/>
      <c r="CO420" s="23"/>
    </row>
    <row r="421" spans="1:93" ht="15.75" customHeight="1" x14ac:dyDescent="0.25">
      <c r="A421" s="58"/>
      <c r="B421" s="121"/>
      <c r="C421" s="37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32"/>
      <c r="Q421" s="58"/>
      <c r="R421" s="121"/>
      <c r="S421" s="37"/>
      <c r="T421" s="1"/>
      <c r="U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23"/>
      <c r="AG421" s="58"/>
      <c r="AH421" s="121"/>
      <c r="AI421" s="37"/>
      <c r="AJ421" s="1"/>
      <c r="AK421" s="2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23"/>
      <c r="AW421" s="58"/>
      <c r="AX421" s="121"/>
      <c r="AY421" s="37"/>
      <c r="AZ421" s="1"/>
      <c r="BA421" s="2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23"/>
      <c r="BM421" s="58"/>
      <c r="BN421" s="134"/>
      <c r="BO421" s="37"/>
      <c r="BP421" s="1"/>
      <c r="BQ421" s="2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29"/>
      <c r="CC421" s="37"/>
      <c r="CD421" s="1"/>
      <c r="CE421" s="2"/>
      <c r="CF421" s="1"/>
      <c r="CG421" s="1"/>
      <c r="CH421" s="1"/>
      <c r="CI421" s="1"/>
      <c r="CJ421" s="1"/>
      <c r="CK421" s="1"/>
      <c r="CL421" s="1"/>
      <c r="CM421" s="1"/>
      <c r="CN421" s="1"/>
      <c r="CO421" s="23"/>
    </row>
    <row r="422" spans="1:93" ht="15.75" customHeight="1" x14ac:dyDescent="0.25">
      <c r="A422" s="58"/>
      <c r="B422" s="121"/>
      <c r="C422" s="37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32"/>
      <c r="Q422" s="58"/>
      <c r="R422" s="121"/>
      <c r="S422" s="37"/>
      <c r="T422" s="1"/>
      <c r="U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23"/>
      <c r="AG422" s="58"/>
      <c r="AH422" s="121"/>
      <c r="AI422" s="37"/>
      <c r="AJ422" s="1"/>
      <c r="AK422" s="2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23"/>
      <c r="AW422" s="58"/>
      <c r="AX422" s="121"/>
      <c r="AY422" s="37"/>
      <c r="AZ422" s="1"/>
      <c r="BA422" s="2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23"/>
      <c r="BM422" s="58"/>
      <c r="BN422" s="134"/>
      <c r="BO422" s="37"/>
      <c r="BP422" s="1"/>
      <c r="BQ422" s="2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29"/>
      <c r="CC422" s="37"/>
      <c r="CD422" s="1"/>
      <c r="CE422" s="2"/>
      <c r="CF422" s="1"/>
      <c r="CG422" s="1"/>
      <c r="CH422" s="1"/>
      <c r="CI422" s="1"/>
      <c r="CJ422" s="1"/>
      <c r="CK422" s="1"/>
      <c r="CL422" s="1"/>
      <c r="CM422" s="1"/>
      <c r="CN422" s="1"/>
      <c r="CO422" s="23"/>
    </row>
    <row r="423" spans="1:93" ht="15.75" customHeight="1" x14ac:dyDescent="0.25">
      <c r="A423" s="58"/>
      <c r="B423" s="121"/>
      <c r="C423" s="37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32"/>
      <c r="Q423" s="58"/>
      <c r="R423" s="121"/>
      <c r="S423" s="37"/>
      <c r="T423" s="1"/>
      <c r="U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23"/>
      <c r="AG423" s="58"/>
      <c r="AH423" s="121"/>
      <c r="AI423" s="37"/>
      <c r="AJ423" s="1"/>
      <c r="AK423" s="2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23"/>
      <c r="AW423" s="58"/>
      <c r="AX423" s="121"/>
      <c r="AY423" s="37"/>
      <c r="AZ423" s="1"/>
      <c r="BA423" s="2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23"/>
      <c r="BM423" s="58"/>
      <c r="BN423" s="134"/>
      <c r="BO423" s="37"/>
      <c r="BP423" s="1"/>
      <c r="BQ423" s="2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29"/>
      <c r="CC423" s="37"/>
      <c r="CD423" s="1"/>
      <c r="CE423" s="2"/>
      <c r="CF423" s="1"/>
      <c r="CG423" s="1"/>
      <c r="CH423" s="1"/>
      <c r="CI423" s="1"/>
      <c r="CJ423" s="1"/>
      <c r="CK423" s="1"/>
      <c r="CL423" s="1"/>
      <c r="CM423" s="1"/>
      <c r="CN423" s="1"/>
      <c r="CO423" s="23"/>
    </row>
    <row r="424" spans="1:93" ht="15.75" customHeight="1" x14ac:dyDescent="0.25">
      <c r="A424" s="58"/>
      <c r="B424" s="121"/>
      <c r="C424" s="37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32"/>
      <c r="Q424" s="58"/>
      <c r="R424" s="121"/>
      <c r="S424" s="37"/>
      <c r="T424" s="1"/>
      <c r="U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23"/>
      <c r="AG424" s="58"/>
      <c r="AH424" s="121"/>
      <c r="AI424" s="37"/>
      <c r="AJ424" s="1"/>
      <c r="AK424" s="2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23"/>
      <c r="AW424" s="58"/>
      <c r="AX424" s="121"/>
      <c r="AY424" s="37"/>
      <c r="AZ424" s="1"/>
      <c r="BA424" s="2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23"/>
      <c r="BM424" s="58"/>
      <c r="BN424" s="134"/>
      <c r="BO424" s="37"/>
      <c r="BP424" s="1"/>
      <c r="BQ424" s="2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29"/>
      <c r="CC424" s="37"/>
      <c r="CD424" s="1"/>
      <c r="CE424" s="2"/>
      <c r="CF424" s="1"/>
      <c r="CG424" s="1"/>
      <c r="CH424" s="1"/>
      <c r="CI424" s="1"/>
      <c r="CJ424" s="1"/>
      <c r="CK424" s="1"/>
      <c r="CL424" s="1"/>
      <c r="CM424" s="1"/>
      <c r="CN424" s="1"/>
      <c r="CO424" s="23"/>
    </row>
    <row r="425" spans="1:93" ht="15.75" customHeight="1" x14ac:dyDescent="0.25">
      <c r="A425" s="58"/>
      <c r="B425" s="121"/>
      <c r="C425" s="37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32"/>
      <c r="Q425" s="58"/>
      <c r="R425" s="121"/>
      <c r="S425" s="37"/>
      <c r="T425" s="1"/>
      <c r="U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23"/>
      <c r="AG425" s="58"/>
      <c r="AH425" s="121"/>
      <c r="AI425" s="37"/>
      <c r="AJ425" s="1"/>
      <c r="AK425" s="2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23"/>
      <c r="AW425" s="58"/>
      <c r="AX425" s="121"/>
      <c r="AY425" s="37"/>
      <c r="AZ425" s="1"/>
      <c r="BA425" s="2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23"/>
      <c r="BM425" s="58"/>
      <c r="BN425" s="134"/>
      <c r="BO425" s="37"/>
      <c r="BP425" s="1"/>
      <c r="BQ425" s="2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29"/>
      <c r="CC425" s="37"/>
      <c r="CD425" s="1"/>
      <c r="CE425" s="2"/>
      <c r="CF425" s="1"/>
      <c r="CG425" s="1"/>
      <c r="CH425" s="1"/>
      <c r="CI425" s="1"/>
      <c r="CJ425" s="1"/>
      <c r="CK425" s="1"/>
      <c r="CL425" s="1"/>
      <c r="CM425" s="1"/>
      <c r="CN425" s="1"/>
      <c r="CO425" s="23"/>
    </row>
    <row r="426" spans="1:93" ht="15.75" customHeight="1" x14ac:dyDescent="0.25">
      <c r="A426" s="58"/>
      <c r="B426" s="121"/>
      <c r="C426" s="37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32"/>
      <c r="Q426" s="58"/>
      <c r="R426" s="121"/>
      <c r="S426" s="37"/>
      <c r="T426" s="1"/>
      <c r="U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23"/>
      <c r="AG426" s="58"/>
      <c r="AH426" s="121"/>
      <c r="AI426" s="37"/>
      <c r="AJ426" s="1"/>
      <c r="AK426" s="2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23"/>
      <c r="AW426" s="58"/>
      <c r="AX426" s="121"/>
      <c r="AY426" s="37"/>
      <c r="AZ426" s="1"/>
      <c r="BA426" s="2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23"/>
      <c r="BM426" s="58"/>
      <c r="BN426" s="134"/>
      <c r="BO426" s="37"/>
      <c r="BP426" s="1"/>
      <c r="BQ426" s="2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29"/>
      <c r="CC426" s="37"/>
      <c r="CD426" s="1"/>
      <c r="CE426" s="2"/>
      <c r="CF426" s="1"/>
      <c r="CG426" s="1"/>
      <c r="CH426" s="1"/>
      <c r="CI426" s="1"/>
      <c r="CJ426" s="1"/>
      <c r="CK426" s="1"/>
      <c r="CL426" s="1"/>
      <c r="CM426" s="1"/>
      <c r="CN426" s="1"/>
      <c r="CO426" s="23"/>
    </row>
    <row r="427" spans="1:93" ht="15.75" customHeight="1" x14ac:dyDescent="0.25">
      <c r="A427" s="58"/>
      <c r="B427" s="121"/>
      <c r="C427" s="37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32"/>
      <c r="Q427" s="58"/>
      <c r="R427" s="121"/>
      <c r="S427" s="37"/>
      <c r="T427" s="1"/>
      <c r="U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23"/>
      <c r="AG427" s="58"/>
      <c r="AH427" s="121"/>
      <c r="AI427" s="37"/>
      <c r="AJ427" s="1"/>
      <c r="AK427" s="2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23"/>
      <c r="AW427" s="58"/>
      <c r="AX427" s="121"/>
      <c r="AY427" s="37"/>
      <c r="AZ427" s="1"/>
      <c r="BA427" s="2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23"/>
      <c r="BM427" s="58"/>
      <c r="BN427" s="134"/>
      <c r="BO427" s="37"/>
      <c r="BP427" s="1"/>
      <c r="BQ427" s="2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29"/>
      <c r="CC427" s="37"/>
      <c r="CD427" s="1"/>
      <c r="CE427" s="2"/>
      <c r="CF427" s="1"/>
      <c r="CG427" s="1"/>
      <c r="CH427" s="1"/>
      <c r="CI427" s="1"/>
      <c r="CJ427" s="1"/>
      <c r="CK427" s="1"/>
      <c r="CL427" s="1"/>
      <c r="CM427" s="1"/>
      <c r="CN427" s="1"/>
      <c r="CO427" s="23"/>
    </row>
    <row r="428" spans="1:93" ht="15.75" customHeight="1" x14ac:dyDescent="0.25">
      <c r="A428" s="58"/>
      <c r="B428" s="121"/>
      <c r="C428" s="37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32"/>
      <c r="Q428" s="58"/>
      <c r="R428" s="121"/>
      <c r="S428" s="37"/>
      <c r="T428" s="1"/>
      <c r="U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23"/>
      <c r="AG428" s="58"/>
      <c r="AH428" s="121"/>
      <c r="AI428" s="37"/>
      <c r="AJ428" s="1"/>
      <c r="AK428" s="2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23"/>
      <c r="AW428" s="58"/>
      <c r="AX428" s="121"/>
      <c r="AY428" s="37"/>
      <c r="AZ428" s="1"/>
      <c r="BA428" s="2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23"/>
      <c r="BM428" s="58"/>
      <c r="BN428" s="134"/>
      <c r="BO428" s="37"/>
      <c r="BP428" s="1"/>
      <c r="BQ428" s="2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29"/>
      <c r="CC428" s="37"/>
      <c r="CD428" s="1"/>
      <c r="CE428" s="2"/>
      <c r="CF428" s="1"/>
      <c r="CG428" s="1"/>
      <c r="CH428" s="1"/>
      <c r="CI428" s="1"/>
      <c r="CJ428" s="1"/>
      <c r="CK428" s="1"/>
      <c r="CL428" s="1"/>
      <c r="CM428" s="1"/>
      <c r="CN428" s="1"/>
      <c r="CO428" s="23"/>
    </row>
    <row r="429" spans="1:93" ht="15.75" customHeight="1" x14ac:dyDescent="0.25">
      <c r="A429" s="58"/>
      <c r="B429" s="121"/>
      <c r="C429" s="37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32"/>
      <c r="Q429" s="58"/>
      <c r="R429" s="121"/>
      <c r="S429" s="37"/>
      <c r="T429" s="1"/>
      <c r="U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23"/>
      <c r="AG429" s="58"/>
      <c r="AH429" s="121"/>
      <c r="AI429" s="37"/>
      <c r="AJ429" s="1"/>
      <c r="AK429" s="2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23"/>
      <c r="AW429" s="58"/>
      <c r="AX429" s="121"/>
      <c r="AY429" s="37"/>
      <c r="AZ429" s="1"/>
      <c r="BA429" s="2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23"/>
      <c r="BM429" s="58"/>
      <c r="BN429" s="134"/>
      <c r="BO429" s="37"/>
      <c r="BP429" s="1"/>
      <c r="BQ429" s="2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29"/>
      <c r="CC429" s="37"/>
      <c r="CD429" s="1"/>
      <c r="CE429" s="2"/>
      <c r="CF429" s="1"/>
      <c r="CG429" s="1"/>
      <c r="CH429" s="1"/>
      <c r="CI429" s="1"/>
      <c r="CJ429" s="1"/>
      <c r="CK429" s="1"/>
      <c r="CL429" s="1"/>
      <c r="CM429" s="1"/>
      <c r="CN429" s="1"/>
      <c r="CO429" s="23"/>
    </row>
    <row r="430" spans="1:93" ht="15.75" customHeight="1" x14ac:dyDescent="0.25">
      <c r="A430" s="58"/>
      <c r="B430" s="121"/>
      <c r="C430" s="37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32"/>
      <c r="Q430" s="58"/>
      <c r="R430" s="121"/>
      <c r="S430" s="37"/>
      <c r="T430" s="1"/>
      <c r="U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23"/>
      <c r="AG430" s="58"/>
      <c r="AH430" s="121"/>
      <c r="AI430" s="37"/>
      <c r="AJ430" s="1"/>
      <c r="AK430" s="2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23"/>
      <c r="AW430" s="58"/>
      <c r="AX430" s="121"/>
      <c r="AY430" s="37"/>
      <c r="AZ430" s="1"/>
      <c r="BA430" s="2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23"/>
      <c r="BM430" s="58"/>
      <c r="BN430" s="134"/>
      <c r="BO430" s="37"/>
      <c r="BP430" s="1"/>
      <c r="BQ430" s="2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29"/>
      <c r="CC430" s="37"/>
      <c r="CD430" s="1"/>
      <c r="CE430" s="2"/>
      <c r="CF430" s="1"/>
      <c r="CG430" s="1"/>
      <c r="CH430" s="1"/>
      <c r="CI430" s="1"/>
      <c r="CJ430" s="1"/>
      <c r="CK430" s="1"/>
      <c r="CL430" s="1"/>
      <c r="CM430" s="1"/>
      <c r="CN430" s="1"/>
      <c r="CO430" s="23"/>
    </row>
    <row r="431" spans="1:93" ht="15.75" customHeight="1" x14ac:dyDescent="0.25">
      <c r="A431" s="58"/>
      <c r="B431" s="121"/>
      <c r="C431" s="37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32"/>
      <c r="Q431" s="58"/>
      <c r="R431" s="121"/>
      <c r="S431" s="37"/>
      <c r="T431" s="1"/>
      <c r="U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23"/>
      <c r="AG431" s="58"/>
      <c r="AH431" s="121"/>
      <c r="AI431" s="37"/>
      <c r="AJ431" s="1"/>
      <c r="AK431" s="2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23"/>
      <c r="AW431" s="58"/>
      <c r="AX431" s="121"/>
      <c r="AY431" s="37"/>
      <c r="AZ431" s="1"/>
      <c r="BA431" s="2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23"/>
      <c r="BM431" s="58"/>
      <c r="BN431" s="134"/>
      <c r="BO431" s="37"/>
      <c r="BP431" s="1"/>
      <c r="BQ431" s="2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29"/>
      <c r="CC431" s="37"/>
      <c r="CD431" s="1"/>
      <c r="CE431" s="2"/>
      <c r="CF431" s="1"/>
      <c r="CG431" s="1"/>
      <c r="CH431" s="1"/>
      <c r="CI431" s="1"/>
      <c r="CJ431" s="1"/>
      <c r="CK431" s="1"/>
      <c r="CL431" s="1"/>
      <c r="CM431" s="1"/>
      <c r="CN431" s="1"/>
      <c r="CO431" s="23"/>
    </row>
    <row r="432" spans="1:93" ht="15.75" customHeight="1" x14ac:dyDescent="0.25">
      <c r="A432" s="58"/>
      <c r="B432" s="121"/>
      <c r="C432" s="37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32"/>
      <c r="Q432" s="58"/>
      <c r="R432" s="121"/>
      <c r="S432" s="37"/>
      <c r="T432" s="1"/>
      <c r="U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23"/>
      <c r="AG432" s="58"/>
      <c r="AH432" s="121"/>
      <c r="AI432" s="37"/>
      <c r="AJ432" s="1"/>
      <c r="AK432" s="2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23"/>
      <c r="AW432" s="58"/>
      <c r="AX432" s="121"/>
      <c r="AY432" s="37"/>
      <c r="AZ432" s="1"/>
      <c r="BA432" s="2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23"/>
      <c r="BM432" s="58"/>
      <c r="BN432" s="134"/>
      <c r="BO432" s="37"/>
      <c r="BP432" s="1"/>
      <c r="BQ432" s="2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29"/>
      <c r="CC432" s="37"/>
      <c r="CD432" s="1"/>
      <c r="CE432" s="2"/>
      <c r="CF432" s="1"/>
      <c r="CG432" s="1"/>
      <c r="CH432" s="1"/>
      <c r="CI432" s="1"/>
      <c r="CJ432" s="1"/>
      <c r="CK432" s="1"/>
      <c r="CL432" s="1"/>
      <c r="CM432" s="1"/>
      <c r="CN432" s="1"/>
      <c r="CO432" s="23"/>
    </row>
    <row r="433" spans="1:93" ht="15.75" customHeight="1" x14ac:dyDescent="0.25">
      <c r="A433" s="58"/>
      <c r="B433" s="121"/>
      <c r="C433" s="37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32"/>
      <c r="Q433" s="58"/>
      <c r="R433" s="121"/>
      <c r="S433" s="37"/>
      <c r="T433" s="1"/>
      <c r="U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23"/>
      <c r="AG433" s="58"/>
      <c r="AH433" s="121"/>
      <c r="AI433" s="37"/>
      <c r="AJ433" s="1"/>
      <c r="AK433" s="2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23"/>
      <c r="AW433" s="58"/>
      <c r="AX433" s="121"/>
      <c r="AY433" s="37"/>
      <c r="AZ433" s="1"/>
      <c r="BA433" s="2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23"/>
      <c r="BM433" s="58"/>
      <c r="BN433" s="134"/>
      <c r="BO433" s="37"/>
      <c r="BP433" s="1"/>
      <c r="BQ433" s="2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29"/>
      <c r="CC433" s="37"/>
      <c r="CD433" s="1"/>
      <c r="CE433" s="2"/>
      <c r="CF433" s="1"/>
      <c r="CG433" s="1"/>
      <c r="CH433" s="1"/>
      <c r="CI433" s="1"/>
      <c r="CJ433" s="1"/>
      <c r="CK433" s="1"/>
      <c r="CL433" s="1"/>
      <c r="CM433" s="1"/>
      <c r="CN433" s="1"/>
      <c r="CO433" s="23"/>
    </row>
    <row r="434" spans="1:93" ht="15.75" customHeight="1" x14ac:dyDescent="0.25">
      <c r="A434" s="58"/>
      <c r="B434" s="121"/>
      <c r="C434" s="37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32"/>
      <c r="Q434" s="58"/>
      <c r="R434" s="121"/>
      <c r="S434" s="37"/>
      <c r="T434" s="1"/>
      <c r="U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23"/>
      <c r="AG434" s="58"/>
      <c r="AH434" s="121"/>
      <c r="AI434" s="37"/>
      <c r="AJ434" s="1"/>
      <c r="AK434" s="2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23"/>
      <c r="AW434" s="58"/>
      <c r="AX434" s="121"/>
      <c r="AY434" s="37"/>
      <c r="AZ434" s="1"/>
      <c r="BA434" s="2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23"/>
      <c r="BM434" s="58"/>
      <c r="BN434" s="134"/>
      <c r="BO434" s="37"/>
      <c r="BP434" s="1"/>
      <c r="BQ434" s="2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29"/>
      <c r="CC434" s="37"/>
      <c r="CD434" s="1"/>
      <c r="CE434" s="2"/>
      <c r="CF434" s="1"/>
      <c r="CG434" s="1"/>
      <c r="CH434" s="1"/>
      <c r="CI434" s="1"/>
      <c r="CJ434" s="1"/>
      <c r="CK434" s="1"/>
      <c r="CL434" s="1"/>
      <c r="CM434" s="1"/>
      <c r="CN434" s="1"/>
      <c r="CO434" s="23"/>
    </row>
    <row r="435" spans="1:93" ht="15.75" customHeight="1" x14ac:dyDescent="0.25">
      <c r="A435" s="58"/>
      <c r="B435" s="121"/>
      <c r="C435" s="37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32"/>
      <c r="Q435" s="58"/>
      <c r="R435" s="121"/>
      <c r="S435" s="37"/>
      <c r="T435" s="1"/>
      <c r="U435" s="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23"/>
      <c r="AG435" s="58"/>
      <c r="AH435" s="121"/>
      <c r="AI435" s="37"/>
      <c r="AJ435" s="1"/>
      <c r="AK435" s="2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23"/>
      <c r="AW435" s="58"/>
      <c r="AX435" s="121"/>
      <c r="AY435" s="37"/>
      <c r="AZ435" s="1"/>
      <c r="BA435" s="2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23"/>
      <c r="BM435" s="58"/>
      <c r="BN435" s="134"/>
      <c r="BO435" s="37"/>
      <c r="BP435" s="1"/>
      <c r="BQ435" s="2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29"/>
      <c r="CC435" s="37"/>
      <c r="CD435" s="1"/>
      <c r="CE435" s="2"/>
      <c r="CF435" s="1"/>
      <c r="CG435" s="1"/>
      <c r="CH435" s="1"/>
      <c r="CI435" s="1"/>
      <c r="CJ435" s="1"/>
      <c r="CK435" s="1"/>
      <c r="CL435" s="1"/>
      <c r="CM435" s="1"/>
      <c r="CN435" s="1"/>
      <c r="CO435" s="23"/>
    </row>
    <row r="436" spans="1:93" ht="15.75" customHeight="1" x14ac:dyDescent="0.25">
      <c r="A436" s="58"/>
      <c r="B436" s="121"/>
      <c r="C436" s="37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32"/>
      <c r="Q436" s="58"/>
      <c r="R436" s="121"/>
      <c r="S436" s="37"/>
      <c r="T436" s="1"/>
      <c r="U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23"/>
      <c r="AG436" s="58"/>
      <c r="AH436" s="121"/>
      <c r="AI436" s="37"/>
      <c r="AJ436" s="1"/>
      <c r="AK436" s="2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23"/>
      <c r="AW436" s="58"/>
      <c r="AX436" s="121"/>
      <c r="AY436" s="37"/>
      <c r="AZ436" s="1"/>
      <c r="BA436" s="2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23"/>
      <c r="BM436" s="58"/>
      <c r="BN436" s="134"/>
      <c r="BO436" s="37"/>
      <c r="BP436" s="1"/>
      <c r="BQ436" s="2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29"/>
      <c r="CC436" s="37"/>
      <c r="CD436" s="1"/>
      <c r="CE436" s="2"/>
      <c r="CF436" s="1"/>
      <c r="CG436" s="1"/>
      <c r="CH436" s="1"/>
      <c r="CI436" s="1"/>
      <c r="CJ436" s="1"/>
      <c r="CK436" s="1"/>
      <c r="CL436" s="1"/>
      <c r="CM436" s="1"/>
      <c r="CN436" s="1"/>
      <c r="CO436" s="23"/>
    </row>
    <row r="437" spans="1:93" ht="15.75" customHeight="1" x14ac:dyDescent="0.25">
      <c r="A437" s="58"/>
      <c r="B437" s="121"/>
      <c r="C437" s="37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32"/>
      <c r="Q437" s="58"/>
      <c r="R437" s="121"/>
      <c r="S437" s="37"/>
      <c r="T437" s="1"/>
      <c r="U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23"/>
      <c r="AG437" s="58"/>
      <c r="AH437" s="121"/>
      <c r="AI437" s="37"/>
      <c r="AJ437" s="1"/>
      <c r="AK437" s="2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23"/>
      <c r="AW437" s="58"/>
      <c r="AX437" s="121"/>
      <c r="AY437" s="37"/>
      <c r="AZ437" s="1"/>
      <c r="BA437" s="2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23"/>
      <c r="BM437" s="58"/>
      <c r="BN437" s="134"/>
      <c r="BO437" s="37"/>
      <c r="BP437" s="1"/>
      <c r="BQ437" s="2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29"/>
      <c r="CC437" s="37"/>
      <c r="CD437" s="1"/>
      <c r="CE437" s="2"/>
      <c r="CF437" s="1"/>
      <c r="CG437" s="1"/>
      <c r="CH437" s="1"/>
      <c r="CI437" s="1"/>
      <c r="CJ437" s="1"/>
      <c r="CK437" s="1"/>
      <c r="CL437" s="1"/>
      <c r="CM437" s="1"/>
      <c r="CN437" s="1"/>
      <c r="CO437" s="23"/>
    </row>
    <row r="438" spans="1:93" ht="15.75" customHeight="1" x14ac:dyDescent="0.25">
      <c r="A438" s="58"/>
      <c r="B438" s="121"/>
      <c r="C438" s="37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32"/>
      <c r="Q438" s="58"/>
      <c r="R438" s="121"/>
      <c r="S438" s="37"/>
      <c r="T438" s="1"/>
      <c r="U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23"/>
      <c r="AG438" s="58"/>
      <c r="AH438" s="121"/>
      <c r="AI438" s="37"/>
      <c r="AJ438" s="1"/>
      <c r="AK438" s="2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23"/>
      <c r="AW438" s="58"/>
      <c r="AX438" s="121"/>
      <c r="AY438" s="37"/>
      <c r="AZ438" s="1"/>
      <c r="BA438" s="2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23"/>
      <c r="BM438" s="58"/>
      <c r="BN438" s="134"/>
      <c r="BO438" s="37"/>
      <c r="BP438" s="1"/>
      <c r="BQ438" s="2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29"/>
      <c r="CC438" s="37"/>
      <c r="CD438" s="1"/>
      <c r="CE438" s="2"/>
      <c r="CF438" s="1"/>
      <c r="CG438" s="1"/>
      <c r="CH438" s="1"/>
      <c r="CI438" s="1"/>
      <c r="CJ438" s="1"/>
      <c r="CK438" s="1"/>
      <c r="CL438" s="1"/>
      <c r="CM438" s="1"/>
      <c r="CN438" s="1"/>
      <c r="CO438" s="23"/>
    </row>
    <row r="439" spans="1:93" ht="15.75" customHeight="1" x14ac:dyDescent="0.25">
      <c r="A439" s="58"/>
      <c r="B439" s="121"/>
      <c r="C439" s="37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32"/>
      <c r="Q439" s="58"/>
      <c r="R439" s="121"/>
      <c r="S439" s="37"/>
      <c r="T439" s="1"/>
      <c r="U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23"/>
      <c r="AG439" s="58"/>
      <c r="AH439" s="121"/>
      <c r="AI439" s="37"/>
      <c r="AJ439" s="1"/>
      <c r="AK439" s="2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23"/>
      <c r="AW439" s="58"/>
      <c r="AX439" s="121"/>
      <c r="AY439" s="37"/>
      <c r="AZ439" s="1"/>
      <c r="BA439" s="2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23"/>
      <c r="BM439" s="58"/>
      <c r="BN439" s="134"/>
      <c r="BO439" s="37"/>
      <c r="BP439" s="1"/>
      <c r="BQ439" s="2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29"/>
      <c r="CC439" s="37"/>
      <c r="CD439" s="1"/>
      <c r="CE439" s="2"/>
      <c r="CF439" s="1"/>
      <c r="CG439" s="1"/>
      <c r="CH439" s="1"/>
      <c r="CI439" s="1"/>
      <c r="CJ439" s="1"/>
      <c r="CK439" s="1"/>
      <c r="CL439" s="1"/>
      <c r="CM439" s="1"/>
      <c r="CN439" s="1"/>
      <c r="CO439" s="23"/>
    </row>
    <row r="440" spans="1:93" ht="15.75" customHeight="1" x14ac:dyDescent="0.25">
      <c r="A440" s="58"/>
      <c r="B440" s="121"/>
      <c r="C440" s="37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32"/>
      <c r="Q440" s="58"/>
      <c r="R440" s="121"/>
      <c r="S440" s="37"/>
      <c r="T440" s="1"/>
      <c r="U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23"/>
      <c r="AG440" s="58"/>
      <c r="AH440" s="121"/>
      <c r="AI440" s="37"/>
      <c r="AJ440" s="1"/>
      <c r="AK440" s="2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23"/>
      <c r="AW440" s="58"/>
      <c r="AX440" s="121"/>
      <c r="AY440" s="37"/>
      <c r="AZ440" s="1"/>
      <c r="BA440" s="2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23"/>
      <c r="BM440" s="58"/>
      <c r="BN440" s="134"/>
      <c r="BO440" s="37"/>
      <c r="BP440" s="1"/>
      <c r="BQ440" s="2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29"/>
      <c r="CC440" s="37"/>
      <c r="CD440" s="1"/>
      <c r="CE440" s="2"/>
      <c r="CF440" s="1"/>
      <c r="CG440" s="1"/>
      <c r="CH440" s="1"/>
      <c r="CI440" s="1"/>
      <c r="CJ440" s="1"/>
      <c r="CK440" s="1"/>
      <c r="CL440" s="1"/>
      <c r="CM440" s="1"/>
      <c r="CN440" s="1"/>
      <c r="CO440" s="23"/>
    </row>
    <row r="441" spans="1:93" ht="15.75" customHeight="1" x14ac:dyDescent="0.25">
      <c r="A441" s="58"/>
      <c r="B441" s="121"/>
      <c r="C441" s="37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32"/>
      <c r="Q441" s="58"/>
      <c r="R441" s="121"/>
      <c r="S441" s="37"/>
      <c r="T441" s="1"/>
      <c r="U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23"/>
      <c r="AG441" s="58"/>
      <c r="AH441" s="121"/>
      <c r="AI441" s="37"/>
      <c r="AJ441" s="1"/>
      <c r="AK441" s="2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23"/>
      <c r="AW441" s="58"/>
      <c r="AX441" s="121"/>
      <c r="AY441" s="37"/>
      <c r="AZ441" s="1"/>
      <c r="BA441" s="2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23"/>
      <c r="BM441" s="58"/>
      <c r="BN441" s="134"/>
      <c r="BO441" s="37"/>
      <c r="BP441" s="1"/>
      <c r="BQ441" s="2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29"/>
      <c r="CC441" s="37"/>
      <c r="CD441" s="1"/>
      <c r="CE441" s="2"/>
      <c r="CF441" s="1"/>
      <c r="CG441" s="1"/>
      <c r="CH441" s="1"/>
      <c r="CI441" s="1"/>
      <c r="CJ441" s="1"/>
      <c r="CK441" s="1"/>
      <c r="CL441" s="1"/>
      <c r="CM441" s="1"/>
      <c r="CN441" s="1"/>
      <c r="CO441" s="23"/>
    </row>
    <row r="442" spans="1:93" ht="15.75" customHeight="1" x14ac:dyDescent="0.25">
      <c r="A442" s="58"/>
      <c r="B442" s="121"/>
      <c r="C442" s="37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32"/>
      <c r="Q442" s="58"/>
      <c r="R442" s="121"/>
      <c r="S442" s="37"/>
      <c r="T442" s="1"/>
      <c r="U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23"/>
      <c r="AG442" s="58"/>
      <c r="AH442" s="121"/>
      <c r="AI442" s="37"/>
      <c r="AJ442" s="1"/>
      <c r="AK442" s="2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23"/>
      <c r="AW442" s="58"/>
      <c r="AX442" s="121"/>
      <c r="AY442" s="37"/>
      <c r="AZ442" s="1"/>
      <c r="BA442" s="2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23"/>
      <c r="BM442" s="58"/>
      <c r="BN442" s="134"/>
      <c r="BO442" s="37"/>
      <c r="BP442" s="1"/>
      <c r="BQ442" s="2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29"/>
      <c r="CC442" s="37"/>
      <c r="CD442" s="1"/>
      <c r="CE442" s="2"/>
      <c r="CF442" s="1"/>
      <c r="CG442" s="1"/>
      <c r="CH442" s="1"/>
      <c r="CI442" s="1"/>
      <c r="CJ442" s="1"/>
      <c r="CK442" s="1"/>
      <c r="CL442" s="1"/>
      <c r="CM442" s="1"/>
      <c r="CN442" s="1"/>
      <c r="CO442" s="23"/>
    </row>
    <row r="443" spans="1:93" ht="15.75" customHeight="1" x14ac:dyDescent="0.25">
      <c r="A443" s="58"/>
      <c r="B443" s="121"/>
      <c r="C443" s="37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32"/>
      <c r="Q443" s="58"/>
      <c r="R443" s="121"/>
      <c r="S443" s="37"/>
      <c r="T443" s="1"/>
      <c r="U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23"/>
      <c r="AG443" s="58"/>
      <c r="AH443" s="121"/>
      <c r="AI443" s="37"/>
      <c r="AJ443" s="1"/>
      <c r="AK443" s="2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23"/>
      <c r="AW443" s="58"/>
      <c r="AX443" s="121"/>
      <c r="AY443" s="37"/>
      <c r="AZ443" s="1"/>
      <c r="BA443" s="2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23"/>
      <c r="BM443" s="58"/>
      <c r="BN443" s="134"/>
      <c r="BO443" s="37"/>
      <c r="BP443" s="1"/>
      <c r="BQ443" s="2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29"/>
      <c r="CC443" s="37"/>
      <c r="CD443" s="1"/>
      <c r="CE443" s="2"/>
      <c r="CF443" s="1"/>
      <c r="CG443" s="1"/>
      <c r="CH443" s="1"/>
      <c r="CI443" s="1"/>
      <c r="CJ443" s="1"/>
      <c r="CK443" s="1"/>
      <c r="CL443" s="1"/>
      <c r="CM443" s="1"/>
      <c r="CN443" s="1"/>
      <c r="CO443" s="23"/>
    </row>
    <row r="444" spans="1:93" ht="15.75" customHeight="1" x14ac:dyDescent="0.25">
      <c r="A444" s="58"/>
      <c r="B444" s="121"/>
      <c r="C444" s="37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32"/>
      <c r="Q444" s="58"/>
      <c r="R444" s="121"/>
      <c r="S444" s="37"/>
      <c r="T444" s="1"/>
      <c r="U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23"/>
      <c r="AG444" s="58"/>
      <c r="AH444" s="121"/>
      <c r="AI444" s="37"/>
      <c r="AJ444" s="1"/>
      <c r="AK444" s="2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23"/>
      <c r="AW444" s="58"/>
      <c r="AX444" s="121"/>
      <c r="AY444" s="37"/>
      <c r="AZ444" s="1"/>
      <c r="BA444" s="2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23"/>
      <c r="BM444" s="58"/>
      <c r="BN444" s="134"/>
      <c r="BO444" s="37"/>
      <c r="BP444" s="1"/>
      <c r="BQ444" s="2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29"/>
      <c r="CC444" s="37"/>
      <c r="CD444" s="1"/>
      <c r="CE444" s="2"/>
      <c r="CF444" s="1"/>
      <c r="CG444" s="1"/>
      <c r="CH444" s="1"/>
      <c r="CI444" s="1"/>
      <c r="CJ444" s="1"/>
      <c r="CK444" s="1"/>
      <c r="CL444" s="1"/>
      <c r="CM444" s="1"/>
      <c r="CN444" s="1"/>
      <c r="CO444" s="23"/>
    </row>
    <row r="445" spans="1:93" ht="15.75" customHeight="1" x14ac:dyDescent="0.25">
      <c r="A445" s="58"/>
      <c r="B445" s="121"/>
      <c r="C445" s="37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32"/>
      <c r="Q445" s="58"/>
      <c r="R445" s="121"/>
      <c r="S445" s="37"/>
      <c r="T445" s="1"/>
      <c r="U445" s="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23"/>
      <c r="AG445" s="58"/>
      <c r="AH445" s="121"/>
      <c r="AI445" s="37"/>
      <c r="AJ445" s="1"/>
      <c r="AK445" s="2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23"/>
      <c r="AW445" s="58"/>
      <c r="AX445" s="121"/>
      <c r="AY445" s="37"/>
      <c r="AZ445" s="1"/>
      <c r="BA445" s="2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23"/>
      <c r="BM445" s="58"/>
      <c r="BN445" s="134"/>
      <c r="BO445" s="37"/>
      <c r="BP445" s="1"/>
      <c r="BQ445" s="2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29"/>
      <c r="CC445" s="37"/>
      <c r="CD445" s="1"/>
      <c r="CE445" s="2"/>
      <c r="CF445" s="1"/>
      <c r="CG445" s="1"/>
      <c r="CH445" s="1"/>
      <c r="CI445" s="1"/>
      <c r="CJ445" s="1"/>
      <c r="CK445" s="1"/>
      <c r="CL445" s="1"/>
      <c r="CM445" s="1"/>
      <c r="CN445" s="1"/>
      <c r="CO445" s="23"/>
    </row>
    <row r="446" spans="1:93" ht="15.75" customHeight="1" x14ac:dyDescent="0.25">
      <c r="A446" s="58"/>
      <c r="B446" s="121"/>
      <c r="C446" s="37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32"/>
      <c r="Q446" s="58"/>
      <c r="R446" s="121"/>
      <c r="S446" s="37"/>
      <c r="T446" s="1"/>
      <c r="U446" s="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23"/>
      <c r="AG446" s="58"/>
      <c r="AH446" s="121"/>
      <c r="AI446" s="37"/>
      <c r="AJ446" s="1"/>
      <c r="AK446" s="2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23"/>
      <c r="AW446" s="58"/>
      <c r="AX446" s="121"/>
      <c r="AY446" s="37"/>
      <c r="AZ446" s="1"/>
      <c r="BA446" s="2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23"/>
      <c r="BM446" s="58"/>
      <c r="BN446" s="134"/>
      <c r="BO446" s="37"/>
      <c r="BP446" s="1"/>
      <c r="BQ446" s="2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29"/>
      <c r="CC446" s="37"/>
      <c r="CD446" s="1"/>
      <c r="CE446" s="2"/>
      <c r="CF446" s="1"/>
      <c r="CG446" s="1"/>
      <c r="CH446" s="1"/>
      <c r="CI446" s="1"/>
      <c r="CJ446" s="1"/>
      <c r="CK446" s="1"/>
      <c r="CL446" s="1"/>
      <c r="CM446" s="1"/>
      <c r="CN446" s="1"/>
      <c r="CO446" s="23"/>
    </row>
    <row r="447" spans="1:93" ht="15.75" customHeight="1" x14ac:dyDescent="0.25">
      <c r="A447" s="58"/>
      <c r="B447" s="121"/>
      <c r="C447" s="37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32"/>
      <c r="Q447" s="58"/>
      <c r="R447" s="121"/>
      <c r="S447" s="37"/>
      <c r="T447" s="1"/>
      <c r="U447" s="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23"/>
      <c r="AG447" s="58"/>
      <c r="AH447" s="121"/>
      <c r="AI447" s="37"/>
      <c r="AJ447" s="1"/>
      <c r="AK447" s="2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23"/>
      <c r="AW447" s="58"/>
      <c r="AX447" s="121"/>
      <c r="AY447" s="37"/>
      <c r="AZ447" s="1"/>
      <c r="BA447" s="2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23"/>
      <c r="BM447" s="58"/>
      <c r="BN447" s="134"/>
      <c r="BO447" s="37"/>
      <c r="BP447" s="1"/>
      <c r="BQ447" s="2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29"/>
      <c r="CC447" s="37"/>
      <c r="CD447" s="1"/>
      <c r="CE447" s="2"/>
      <c r="CF447" s="1"/>
      <c r="CG447" s="1"/>
      <c r="CH447" s="1"/>
      <c r="CI447" s="1"/>
      <c r="CJ447" s="1"/>
      <c r="CK447" s="1"/>
      <c r="CL447" s="1"/>
      <c r="CM447" s="1"/>
      <c r="CN447" s="1"/>
      <c r="CO447" s="23"/>
    </row>
    <row r="448" spans="1:93" ht="15.75" customHeight="1" x14ac:dyDescent="0.25">
      <c r="A448" s="58"/>
      <c r="B448" s="121"/>
      <c r="C448" s="37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32"/>
      <c r="Q448" s="58"/>
      <c r="R448" s="121"/>
      <c r="S448" s="37"/>
      <c r="T448" s="1"/>
      <c r="U448" s="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23"/>
      <c r="AG448" s="58"/>
      <c r="AH448" s="121"/>
      <c r="AI448" s="37"/>
      <c r="AJ448" s="1"/>
      <c r="AK448" s="2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23"/>
      <c r="AW448" s="58"/>
      <c r="AX448" s="121"/>
      <c r="AY448" s="37"/>
      <c r="AZ448" s="1"/>
      <c r="BA448" s="2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23"/>
      <c r="BM448" s="58"/>
      <c r="BN448" s="134"/>
      <c r="BO448" s="37"/>
      <c r="BP448" s="1"/>
      <c r="BQ448" s="2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29"/>
      <c r="CC448" s="37"/>
      <c r="CD448" s="1"/>
      <c r="CE448" s="2"/>
      <c r="CF448" s="1"/>
      <c r="CG448" s="1"/>
      <c r="CH448" s="1"/>
      <c r="CI448" s="1"/>
      <c r="CJ448" s="1"/>
      <c r="CK448" s="1"/>
      <c r="CL448" s="1"/>
      <c r="CM448" s="1"/>
      <c r="CN448" s="1"/>
      <c r="CO448" s="23"/>
    </row>
    <row r="449" spans="1:93" ht="15.75" customHeight="1" x14ac:dyDescent="0.25">
      <c r="A449" s="58"/>
      <c r="B449" s="121"/>
      <c r="C449" s="37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32"/>
      <c r="Q449" s="58"/>
      <c r="R449" s="121"/>
      <c r="S449" s="37"/>
      <c r="T449" s="1"/>
      <c r="U449" s="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23"/>
      <c r="AG449" s="58"/>
      <c r="AH449" s="121"/>
      <c r="AI449" s="37"/>
      <c r="AJ449" s="1"/>
      <c r="AK449" s="2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23"/>
      <c r="AW449" s="58"/>
      <c r="AX449" s="121"/>
      <c r="AY449" s="37"/>
      <c r="AZ449" s="1"/>
      <c r="BA449" s="2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23"/>
      <c r="BM449" s="58"/>
      <c r="BN449" s="134"/>
      <c r="BO449" s="37"/>
      <c r="BP449" s="1"/>
      <c r="BQ449" s="2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29"/>
      <c r="CC449" s="37"/>
      <c r="CD449" s="1"/>
      <c r="CE449" s="2"/>
      <c r="CF449" s="1"/>
      <c r="CG449" s="1"/>
      <c r="CH449" s="1"/>
      <c r="CI449" s="1"/>
      <c r="CJ449" s="1"/>
      <c r="CK449" s="1"/>
      <c r="CL449" s="1"/>
      <c r="CM449" s="1"/>
      <c r="CN449" s="1"/>
      <c r="CO449" s="23"/>
    </row>
    <row r="450" spans="1:93" ht="15.75" customHeight="1" x14ac:dyDescent="0.25">
      <c r="A450" s="58"/>
      <c r="B450" s="121"/>
      <c r="C450" s="37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32"/>
      <c r="Q450" s="58"/>
      <c r="R450" s="121"/>
      <c r="S450" s="37"/>
      <c r="T450" s="1"/>
      <c r="U450" s="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23"/>
      <c r="AG450" s="58"/>
      <c r="AH450" s="121"/>
      <c r="AI450" s="37"/>
      <c r="AJ450" s="1"/>
      <c r="AK450" s="2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23"/>
      <c r="AW450" s="58"/>
      <c r="AX450" s="121"/>
      <c r="AY450" s="37"/>
      <c r="AZ450" s="1"/>
      <c r="BA450" s="2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23"/>
      <c r="BM450" s="58"/>
      <c r="BN450" s="134"/>
      <c r="BO450" s="37"/>
      <c r="BP450" s="1"/>
      <c r="BQ450" s="2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29"/>
      <c r="CC450" s="37"/>
      <c r="CD450" s="1"/>
      <c r="CE450" s="2"/>
      <c r="CF450" s="1"/>
      <c r="CG450" s="1"/>
      <c r="CH450" s="1"/>
      <c r="CI450" s="1"/>
      <c r="CJ450" s="1"/>
      <c r="CK450" s="1"/>
      <c r="CL450" s="1"/>
      <c r="CM450" s="1"/>
      <c r="CN450" s="1"/>
      <c r="CO450" s="23"/>
    </row>
    <row r="451" spans="1:93" ht="15.75" customHeight="1" x14ac:dyDescent="0.25">
      <c r="A451" s="58"/>
      <c r="B451" s="121"/>
      <c r="C451" s="37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32"/>
      <c r="Q451" s="58"/>
      <c r="R451" s="121"/>
      <c r="S451" s="37"/>
      <c r="T451" s="1"/>
      <c r="U451" s="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23"/>
      <c r="AG451" s="58"/>
      <c r="AH451" s="121"/>
      <c r="AI451" s="37"/>
      <c r="AJ451" s="1"/>
      <c r="AK451" s="2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23"/>
      <c r="AW451" s="58"/>
      <c r="AX451" s="121"/>
      <c r="AY451" s="37"/>
      <c r="AZ451" s="1"/>
      <c r="BA451" s="2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23"/>
      <c r="BM451" s="58"/>
      <c r="BN451" s="134"/>
      <c r="BO451" s="37"/>
      <c r="BP451" s="1"/>
      <c r="BQ451" s="2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29"/>
      <c r="CC451" s="37"/>
      <c r="CD451" s="1"/>
      <c r="CE451" s="2"/>
      <c r="CF451" s="1"/>
      <c r="CG451" s="1"/>
      <c r="CH451" s="1"/>
      <c r="CI451" s="1"/>
      <c r="CJ451" s="1"/>
      <c r="CK451" s="1"/>
      <c r="CL451" s="1"/>
      <c r="CM451" s="1"/>
      <c r="CN451" s="1"/>
      <c r="CO451" s="23"/>
    </row>
    <row r="452" spans="1:93" ht="15.75" customHeight="1" x14ac:dyDescent="0.25">
      <c r="A452" s="58"/>
      <c r="B452" s="121"/>
      <c r="C452" s="37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32"/>
      <c r="Q452" s="58"/>
      <c r="R452" s="121"/>
      <c r="S452" s="37"/>
      <c r="T452" s="1"/>
      <c r="U452" s="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23"/>
      <c r="AG452" s="58"/>
      <c r="AH452" s="121"/>
      <c r="AI452" s="37"/>
      <c r="AJ452" s="1"/>
      <c r="AK452" s="2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23"/>
      <c r="AW452" s="58"/>
      <c r="AX452" s="121"/>
      <c r="AY452" s="37"/>
      <c r="AZ452" s="1"/>
      <c r="BA452" s="2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23"/>
      <c r="BM452" s="58"/>
      <c r="BN452" s="134"/>
      <c r="BO452" s="37"/>
      <c r="BP452" s="1"/>
      <c r="BQ452" s="2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29"/>
      <c r="CC452" s="37"/>
      <c r="CD452" s="1"/>
      <c r="CE452" s="2"/>
      <c r="CF452" s="1"/>
      <c r="CG452" s="1"/>
      <c r="CH452" s="1"/>
      <c r="CI452" s="1"/>
      <c r="CJ452" s="1"/>
      <c r="CK452" s="1"/>
      <c r="CL452" s="1"/>
      <c r="CM452" s="1"/>
      <c r="CN452" s="1"/>
      <c r="CO452" s="23"/>
    </row>
    <row r="453" spans="1:93" ht="15.75" customHeight="1" x14ac:dyDescent="0.25">
      <c r="A453" s="58"/>
      <c r="B453" s="121"/>
      <c r="C453" s="37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32"/>
      <c r="Q453" s="58"/>
      <c r="R453" s="121"/>
      <c r="S453" s="37"/>
      <c r="T453" s="1"/>
      <c r="U453" s="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23"/>
      <c r="AG453" s="58"/>
      <c r="AH453" s="121"/>
      <c r="AI453" s="37"/>
      <c r="AJ453" s="1"/>
      <c r="AK453" s="2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23"/>
      <c r="AW453" s="58"/>
      <c r="AX453" s="121"/>
      <c r="AY453" s="37"/>
      <c r="AZ453" s="1"/>
      <c r="BA453" s="2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23"/>
      <c r="BM453" s="58"/>
      <c r="BN453" s="134"/>
      <c r="BO453" s="37"/>
      <c r="BP453" s="1"/>
      <c r="BQ453" s="2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29"/>
      <c r="CC453" s="37"/>
      <c r="CD453" s="1"/>
      <c r="CE453" s="2"/>
      <c r="CF453" s="1"/>
      <c r="CG453" s="1"/>
      <c r="CH453" s="1"/>
      <c r="CI453" s="1"/>
      <c r="CJ453" s="1"/>
      <c r="CK453" s="1"/>
      <c r="CL453" s="1"/>
      <c r="CM453" s="1"/>
      <c r="CN453" s="1"/>
      <c r="CO453" s="23"/>
    </row>
    <row r="454" spans="1:93" ht="15.75" customHeight="1" x14ac:dyDescent="0.25">
      <c r="A454" s="58"/>
      <c r="B454" s="121"/>
      <c r="C454" s="37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32"/>
      <c r="Q454" s="58"/>
      <c r="R454" s="121"/>
      <c r="S454" s="37"/>
      <c r="T454" s="1"/>
      <c r="U454" s="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23"/>
      <c r="AG454" s="58"/>
      <c r="AH454" s="121"/>
      <c r="AI454" s="37"/>
      <c r="AJ454" s="1"/>
      <c r="AK454" s="2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23"/>
      <c r="AW454" s="58"/>
      <c r="AX454" s="121"/>
      <c r="AY454" s="37"/>
      <c r="AZ454" s="1"/>
      <c r="BA454" s="2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23"/>
      <c r="BM454" s="58"/>
      <c r="BN454" s="134"/>
      <c r="BO454" s="37"/>
      <c r="BP454" s="1"/>
      <c r="BQ454" s="2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29"/>
      <c r="CC454" s="37"/>
      <c r="CD454" s="1"/>
      <c r="CE454" s="2"/>
      <c r="CF454" s="1"/>
      <c r="CG454" s="1"/>
      <c r="CH454" s="1"/>
      <c r="CI454" s="1"/>
      <c r="CJ454" s="1"/>
      <c r="CK454" s="1"/>
      <c r="CL454" s="1"/>
      <c r="CM454" s="1"/>
      <c r="CN454" s="1"/>
      <c r="CO454" s="23"/>
    </row>
    <row r="455" spans="1:93" ht="15.75" customHeight="1" x14ac:dyDescent="0.25">
      <c r="A455" s="58"/>
      <c r="B455" s="121"/>
      <c r="C455" s="37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32"/>
      <c r="Q455" s="58"/>
      <c r="R455" s="121"/>
      <c r="S455" s="37"/>
      <c r="T455" s="1"/>
      <c r="U455" s="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23"/>
      <c r="AG455" s="58"/>
      <c r="AH455" s="121"/>
      <c r="AI455" s="37"/>
      <c r="AJ455" s="1"/>
      <c r="AK455" s="2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23"/>
      <c r="AW455" s="58"/>
      <c r="AX455" s="121"/>
      <c r="AY455" s="37"/>
      <c r="AZ455" s="1"/>
      <c r="BA455" s="2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23"/>
      <c r="BM455" s="58"/>
      <c r="BN455" s="134"/>
      <c r="BO455" s="37"/>
      <c r="BP455" s="1"/>
      <c r="BQ455" s="2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29"/>
      <c r="CC455" s="37"/>
      <c r="CD455" s="1"/>
      <c r="CE455" s="2"/>
      <c r="CF455" s="1"/>
      <c r="CG455" s="1"/>
      <c r="CH455" s="1"/>
      <c r="CI455" s="1"/>
      <c r="CJ455" s="1"/>
      <c r="CK455" s="1"/>
      <c r="CL455" s="1"/>
      <c r="CM455" s="1"/>
      <c r="CN455" s="1"/>
      <c r="CO455" s="23"/>
    </row>
    <row r="456" spans="1:93" ht="15.75" customHeight="1" x14ac:dyDescent="0.25">
      <c r="A456" s="58"/>
      <c r="B456" s="121"/>
      <c r="C456" s="37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32"/>
      <c r="Q456" s="58"/>
      <c r="R456" s="121"/>
      <c r="S456" s="37"/>
      <c r="T456" s="1"/>
      <c r="U456" s="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23"/>
      <c r="AG456" s="58"/>
      <c r="AH456" s="121"/>
      <c r="AI456" s="37"/>
      <c r="AJ456" s="1"/>
      <c r="AK456" s="2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23"/>
      <c r="AW456" s="58"/>
      <c r="AX456" s="121"/>
      <c r="AY456" s="37"/>
      <c r="AZ456" s="1"/>
      <c r="BA456" s="2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23"/>
      <c r="BM456" s="58"/>
      <c r="BN456" s="134"/>
      <c r="BO456" s="37"/>
      <c r="BP456" s="1"/>
      <c r="BQ456" s="2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29"/>
      <c r="CC456" s="37"/>
      <c r="CD456" s="1"/>
      <c r="CE456" s="2"/>
      <c r="CF456" s="1"/>
      <c r="CG456" s="1"/>
      <c r="CH456" s="1"/>
      <c r="CI456" s="1"/>
      <c r="CJ456" s="1"/>
      <c r="CK456" s="1"/>
      <c r="CL456" s="1"/>
      <c r="CM456" s="1"/>
      <c r="CN456" s="1"/>
      <c r="CO456" s="23"/>
    </row>
    <row r="457" spans="1:93" ht="15.75" customHeight="1" x14ac:dyDescent="0.25">
      <c r="A457" s="58"/>
      <c r="B457" s="121"/>
      <c r="C457" s="37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32"/>
      <c r="Q457" s="58"/>
      <c r="R457" s="121"/>
      <c r="S457" s="37"/>
      <c r="T457" s="1"/>
      <c r="U457" s="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23"/>
      <c r="AG457" s="58"/>
      <c r="AH457" s="121"/>
      <c r="AI457" s="37"/>
      <c r="AJ457" s="1"/>
      <c r="AK457" s="2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23"/>
      <c r="AW457" s="58"/>
      <c r="AX457" s="121"/>
      <c r="AY457" s="37"/>
      <c r="AZ457" s="1"/>
      <c r="BA457" s="2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23"/>
      <c r="BM457" s="58"/>
      <c r="BN457" s="134"/>
      <c r="BO457" s="37"/>
      <c r="BP457" s="1"/>
      <c r="BQ457" s="2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29"/>
      <c r="CC457" s="37"/>
      <c r="CD457" s="1"/>
      <c r="CE457" s="2"/>
      <c r="CF457" s="1"/>
      <c r="CG457" s="1"/>
      <c r="CH457" s="1"/>
      <c r="CI457" s="1"/>
      <c r="CJ457" s="1"/>
      <c r="CK457" s="1"/>
      <c r="CL457" s="1"/>
      <c r="CM457" s="1"/>
      <c r="CN457" s="1"/>
      <c r="CO457" s="23"/>
    </row>
    <row r="458" spans="1:93" ht="15.75" customHeight="1" x14ac:dyDescent="0.25">
      <c r="A458" s="58"/>
      <c r="B458" s="121"/>
      <c r="C458" s="37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32"/>
      <c r="Q458" s="58"/>
      <c r="R458" s="121"/>
      <c r="S458" s="37"/>
      <c r="T458" s="1"/>
      <c r="U458" s="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23"/>
      <c r="AG458" s="58"/>
      <c r="AH458" s="121"/>
      <c r="AI458" s="37"/>
      <c r="AJ458" s="1"/>
      <c r="AK458" s="2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23"/>
      <c r="AW458" s="58"/>
      <c r="AX458" s="121"/>
      <c r="AY458" s="37"/>
      <c r="AZ458" s="1"/>
      <c r="BA458" s="2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23"/>
      <c r="BM458" s="58"/>
      <c r="BN458" s="134"/>
      <c r="BO458" s="37"/>
      <c r="BP458" s="1"/>
      <c r="BQ458" s="2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29"/>
      <c r="CC458" s="37"/>
      <c r="CD458" s="1"/>
      <c r="CE458" s="2"/>
      <c r="CF458" s="1"/>
      <c r="CG458" s="1"/>
      <c r="CH458" s="1"/>
      <c r="CI458" s="1"/>
      <c r="CJ458" s="1"/>
      <c r="CK458" s="1"/>
      <c r="CL458" s="1"/>
      <c r="CM458" s="1"/>
      <c r="CN458" s="1"/>
      <c r="CO458" s="23"/>
    </row>
    <row r="459" spans="1:93" ht="15.75" customHeight="1" x14ac:dyDescent="0.25">
      <c r="A459" s="58"/>
      <c r="B459" s="121"/>
      <c r="C459" s="37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32"/>
      <c r="Q459" s="58"/>
      <c r="R459" s="121"/>
      <c r="S459" s="37"/>
      <c r="T459" s="1"/>
      <c r="U459" s="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23"/>
      <c r="AG459" s="58"/>
      <c r="AH459" s="121"/>
      <c r="AI459" s="37"/>
      <c r="AJ459" s="1"/>
      <c r="AK459" s="2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23"/>
      <c r="AW459" s="58"/>
      <c r="AX459" s="121"/>
      <c r="AY459" s="37"/>
      <c r="AZ459" s="1"/>
      <c r="BA459" s="2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23"/>
      <c r="BM459" s="58"/>
      <c r="BN459" s="134"/>
      <c r="BO459" s="37"/>
      <c r="BP459" s="1"/>
      <c r="BQ459" s="2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29"/>
      <c r="CC459" s="37"/>
      <c r="CD459" s="1"/>
      <c r="CE459" s="2"/>
      <c r="CF459" s="1"/>
      <c r="CG459" s="1"/>
      <c r="CH459" s="1"/>
      <c r="CI459" s="1"/>
      <c r="CJ459" s="1"/>
      <c r="CK459" s="1"/>
      <c r="CL459" s="1"/>
      <c r="CM459" s="1"/>
      <c r="CN459" s="1"/>
      <c r="CO459" s="23"/>
    </row>
    <row r="460" spans="1:93" ht="15.75" customHeight="1" x14ac:dyDescent="0.25">
      <c r="A460" s="58"/>
      <c r="B460" s="121"/>
      <c r="C460" s="37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32"/>
      <c r="Q460" s="58"/>
      <c r="R460" s="121"/>
      <c r="S460" s="37"/>
      <c r="T460" s="1"/>
      <c r="U460" s="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23"/>
      <c r="AG460" s="58"/>
      <c r="AH460" s="121"/>
      <c r="AI460" s="37"/>
      <c r="AJ460" s="1"/>
      <c r="AK460" s="2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23"/>
      <c r="AW460" s="58"/>
      <c r="AX460" s="121"/>
      <c r="AY460" s="37"/>
      <c r="AZ460" s="1"/>
      <c r="BA460" s="2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23"/>
      <c r="BM460" s="58"/>
      <c r="BN460" s="134"/>
      <c r="BO460" s="37"/>
      <c r="BP460" s="1"/>
      <c r="BQ460" s="2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29"/>
      <c r="CC460" s="37"/>
      <c r="CD460" s="1"/>
      <c r="CE460" s="2"/>
      <c r="CF460" s="1"/>
      <c r="CG460" s="1"/>
      <c r="CH460" s="1"/>
      <c r="CI460" s="1"/>
      <c r="CJ460" s="1"/>
      <c r="CK460" s="1"/>
      <c r="CL460" s="1"/>
      <c r="CM460" s="1"/>
      <c r="CN460" s="1"/>
      <c r="CO460" s="23"/>
    </row>
    <row r="461" spans="1:93" ht="15.75" customHeight="1" x14ac:dyDescent="0.25">
      <c r="A461" s="58"/>
      <c r="B461" s="121"/>
      <c r="C461" s="37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32"/>
      <c r="Q461" s="58"/>
      <c r="R461" s="121"/>
      <c r="S461" s="37"/>
      <c r="T461" s="1"/>
      <c r="U461" s="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23"/>
      <c r="AG461" s="58"/>
      <c r="AH461" s="121"/>
      <c r="AI461" s="37"/>
      <c r="AJ461" s="1"/>
      <c r="AK461" s="2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23"/>
      <c r="AW461" s="58"/>
      <c r="AX461" s="121"/>
      <c r="AY461" s="37"/>
      <c r="AZ461" s="1"/>
      <c r="BA461" s="2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23"/>
      <c r="BM461" s="58"/>
      <c r="BN461" s="134"/>
      <c r="BO461" s="37"/>
      <c r="BP461" s="1"/>
      <c r="BQ461" s="2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29"/>
      <c r="CC461" s="37"/>
      <c r="CD461" s="1"/>
      <c r="CE461" s="2"/>
      <c r="CF461" s="1"/>
      <c r="CG461" s="1"/>
      <c r="CH461" s="1"/>
      <c r="CI461" s="1"/>
      <c r="CJ461" s="1"/>
      <c r="CK461" s="1"/>
      <c r="CL461" s="1"/>
      <c r="CM461" s="1"/>
      <c r="CN461" s="1"/>
      <c r="CO461" s="23"/>
    </row>
    <row r="462" spans="1:93" ht="15.75" customHeight="1" x14ac:dyDescent="0.25">
      <c r="A462" s="58"/>
      <c r="B462" s="121"/>
      <c r="C462" s="37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32"/>
      <c r="Q462" s="58"/>
      <c r="R462" s="121"/>
      <c r="S462" s="37"/>
      <c r="T462" s="1"/>
      <c r="U462" s="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23"/>
      <c r="AG462" s="58"/>
      <c r="AH462" s="121"/>
      <c r="AI462" s="37"/>
      <c r="AJ462" s="1"/>
      <c r="AK462" s="2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23"/>
      <c r="AW462" s="58"/>
      <c r="AX462" s="121"/>
      <c r="AY462" s="37"/>
      <c r="AZ462" s="1"/>
      <c r="BA462" s="2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23"/>
      <c r="BM462" s="58"/>
      <c r="BN462" s="134"/>
      <c r="BO462" s="37"/>
      <c r="BP462" s="1"/>
      <c r="BQ462" s="2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29"/>
      <c r="CC462" s="37"/>
      <c r="CD462" s="1"/>
      <c r="CE462" s="2"/>
      <c r="CF462" s="1"/>
      <c r="CG462" s="1"/>
      <c r="CH462" s="1"/>
      <c r="CI462" s="1"/>
      <c r="CJ462" s="1"/>
      <c r="CK462" s="1"/>
      <c r="CL462" s="1"/>
      <c r="CM462" s="1"/>
      <c r="CN462" s="1"/>
      <c r="CO462" s="23"/>
    </row>
    <row r="463" spans="1:93" ht="15.75" customHeight="1" x14ac:dyDescent="0.25">
      <c r="A463" s="58"/>
      <c r="B463" s="121"/>
      <c r="C463" s="37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32"/>
      <c r="Q463" s="58"/>
      <c r="R463" s="121"/>
      <c r="S463" s="37"/>
      <c r="T463" s="1"/>
      <c r="U463" s="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23"/>
      <c r="AG463" s="58"/>
      <c r="AH463" s="121"/>
      <c r="AI463" s="37"/>
      <c r="AJ463" s="1"/>
      <c r="AK463" s="2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23"/>
      <c r="AW463" s="58"/>
      <c r="AX463" s="121"/>
      <c r="AY463" s="37"/>
      <c r="AZ463" s="1"/>
      <c r="BA463" s="2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23"/>
      <c r="BM463" s="58"/>
      <c r="BN463" s="134"/>
      <c r="BO463" s="37"/>
      <c r="BP463" s="1"/>
      <c r="BQ463" s="2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29"/>
      <c r="CC463" s="37"/>
      <c r="CD463" s="1"/>
      <c r="CE463" s="2"/>
      <c r="CF463" s="1"/>
      <c r="CG463" s="1"/>
      <c r="CH463" s="1"/>
      <c r="CI463" s="1"/>
      <c r="CJ463" s="1"/>
      <c r="CK463" s="1"/>
      <c r="CL463" s="1"/>
      <c r="CM463" s="1"/>
      <c r="CN463" s="1"/>
      <c r="CO463" s="23"/>
    </row>
    <row r="464" spans="1:93" ht="15.75" customHeight="1" x14ac:dyDescent="0.25">
      <c r="A464" s="58"/>
      <c r="B464" s="121"/>
      <c r="C464" s="37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32"/>
      <c r="Q464" s="58"/>
      <c r="R464" s="121"/>
      <c r="S464" s="37"/>
      <c r="T464" s="1"/>
      <c r="U464" s="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23"/>
      <c r="AG464" s="58"/>
      <c r="AH464" s="121"/>
      <c r="AI464" s="37"/>
      <c r="AJ464" s="1"/>
      <c r="AK464" s="2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23"/>
      <c r="AW464" s="58"/>
      <c r="AX464" s="121"/>
      <c r="AY464" s="37"/>
      <c r="AZ464" s="1"/>
      <c r="BA464" s="2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23"/>
      <c r="BM464" s="58"/>
      <c r="BN464" s="134"/>
      <c r="BO464" s="37"/>
      <c r="BP464" s="1"/>
      <c r="BQ464" s="2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29"/>
      <c r="CC464" s="37"/>
      <c r="CD464" s="1"/>
      <c r="CE464" s="2"/>
      <c r="CF464" s="1"/>
      <c r="CG464" s="1"/>
      <c r="CH464" s="1"/>
      <c r="CI464" s="1"/>
      <c r="CJ464" s="1"/>
      <c r="CK464" s="1"/>
      <c r="CL464" s="1"/>
      <c r="CM464" s="1"/>
      <c r="CN464" s="1"/>
      <c r="CO464" s="23"/>
    </row>
    <row r="465" spans="1:93" ht="15.75" customHeight="1" x14ac:dyDescent="0.25">
      <c r="A465" s="58"/>
      <c r="B465" s="121"/>
      <c r="C465" s="37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32"/>
      <c r="Q465" s="58"/>
      <c r="R465" s="121"/>
      <c r="S465" s="37"/>
      <c r="T465" s="1"/>
      <c r="U465" s="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23"/>
      <c r="AG465" s="58"/>
      <c r="AH465" s="121"/>
      <c r="AI465" s="37"/>
      <c r="AJ465" s="1"/>
      <c r="AK465" s="2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23"/>
      <c r="AW465" s="58"/>
      <c r="AX465" s="121"/>
      <c r="AY465" s="37"/>
      <c r="AZ465" s="1"/>
      <c r="BA465" s="2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23"/>
      <c r="BM465" s="58"/>
      <c r="BN465" s="134"/>
      <c r="BO465" s="37"/>
      <c r="BP465" s="1"/>
      <c r="BQ465" s="2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29"/>
      <c r="CC465" s="37"/>
      <c r="CD465" s="1"/>
      <c r="CE465" s="2"/>
      <c r="CF465" s="1"/>
      <c r="CG465" s="1"/>
      <c r="CH465" s="1"/>
      <c r="CI465" s="1"/>
      <c r="CJ465" s="1"/>
      <c r="CK465" s="1"/>
      <c r="CL465" s="1"/>
      <c r="CM465" s="1"/>
      <c r="CN465" s="1"/>
      <c r="CO465" s="23"/>
    </row>
    <row r="466" spans="1:93" ht="15.75" customHeight="1" x14ac:dyDescent="0.25">
      <c r="A466" s="58"/>
      <c r="B466" s="121"/>
      <c r="C466" s="37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32"/>
      <c r="Q466" s="58"/>
      <c r="R466" s="121"/>
      <c r="S466" s="37"/>
      <c r="T466" s="1"/>
      <c r="U466" s="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23"/>
      <c r="AG466" s="58"/>
      <c r="AH466" s="121"/>
      <c r="AI466" s="37"/>
      <c r="AJ466" s="1"/>
      <c r="AK466" s="2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23"/>
      <c r="AW466" s="58"/>
      <c r="AX466" s="121"/>
      <c r="AY466" s="37"/>
      <c r="AZ466" s="1"/>
      <c r="BA466" s="2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23"/>
      <c r="BM466" s="58"/>
      <c r="BN466" s="134"/>
      <c r="BO466" s="37"/>
      <c r="BP466" s="1"/>
      <c r="BQ466" s="2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29"/>
      <c r="CC466" s="37"/>
      <c r="CD466" s="1"/>
      <c r="CE466" s="2"/>
      <c r="CF466" s="1"/>
      <c r="CG466" s="1"/>
      <c r="CH466" s="1"/>
      <c r="CI466" s="1"/>
      <c r="CJ466" s="1"/>
      <c r="CK466" s="1"/>
      <c r="CL466" s="1"/>
      <c r="CM466" s="1"/>
      <c r="CN466" s="1"/>
      <c r="CO466" s="23"/>
    </row>
    <row r="467" spans="1:93" ht="15.75" customHeight="1" x14ac:dyDescent="0.25">
      <c r="A467" s="58"/>
      <c r="B467" s="121"/>
      <c r="C467" s="37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32"/>
      <c r="Q467" s="58"/>
      <c r="R467" s="121"/>
      <c r="S467" s="37"/>
      <c r="T467" s="1"/>
      <c r="U467" s="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23"/>
      <c r="AG467" s="58"/>
      <c r="AH467" s="121"/>
      <c r="AI467" s="37"/>
      <c r="AJ467" s="1"/>
      <c r="AK467" s="2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23"/>
      <c r="AW467" s="58"/>
      <c r="AX467" s="121"/>
      <c r="AY467" s="37"/>
      <c r="AZ467" s="1"/>
      <c r="BA467" s="2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23"/>
      <c r="BM467" s="58"/>
      <c r="BN467" s="134"/>
      <c r="BO467" s="37"/>
      <c r="BP467" s="1"/>
      <c r="BQ467" s="2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29"/>
      <c r="CC467" s="37"/>
      <c r="CD467" s="1"/>
      <c r="CE467" s="2"/>
      <c r="CF467" s="1"/>
      <c r="CG467" s="1"/>
      <c r="CH467" s="1"/>
      <c r="CI467" s="1"/>
      <c r="CJ467" s="1"/>
      <c r="CK467" s="1"/>
      <c r="CL467" s="1"/>
      <c r="CM467" s="1"/>
      <c r="CN467" s="1"/>
      <c r="CO467" s="23"/>
    </row>
    <row r="468" spans="1:93" ht="15.75" customHeight="1" x14ac:dyDescent="0.25">
      <c r="A468" s="58"/>
      <c r="B468" s="121"/>
      <c r="C468" s="37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32"/>
      <c r="Q468" s="58"/>
      <c r="R468" s="121"/>
      <c r="S468" s="37"/>
      <c r="T468" s="1"/>
      <c r="U468" s="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23"/>
      <c r="AG468" s="58"/>
      <c r="AH468" s="121"/>
      <c r="AI468" s="37"/>
      <c r="AJ468" s="1"/>
      <c r="AK468" s="2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23"/>
      <c r="AW468" s="58"/>
      <c r="AX468" s="121"/>
      <c r="AY468" s="37"/>
      <c r="AZ468" s="1"/>
      <c r="BA468" s="2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23"/>
      <c r="BM468" s="58"/>
      <c r="BN468" s="134"/>
      <c r="BO468" s="37"/>
      <c r="BP468" s="1"/>
      <c r="BQ468" s="2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29"/>
      <c r="CC468" s="37"/>
      <c r="CD468" s="1"/>
      <c r="CE468" s="2"/>
      <c r="CF468" s="1"/>
      <c r="CG468" s="1"/>
      <c r="CH468" s="1"/>
      <c r="CI468" s="1"/>
      <c r="CJ468" s="1"/>
      <c r="CK468" s="1"/>
      <c r="CL468" s="1"/>
      <c r="CM468" s="1"/>
      <c r="CN468" s="1"/>
      <c r="CO468" s="23"/>
    </row>
    <row r="469" spans="1:93" ht="15.75" customHeight="1" x14ac:dyDescent="0.25">
      <c r="A469" s="58"/>
      <c r="B469" s="121"/>
      <c r="C469" s="37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32"/>
      <c r="Q469" s="58"/>
      <c r="R469" s="121"/>
      <c r="S469" s="37"/>
      <c r="T469" s="1"/>
      <c r="U469" s="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23"/>
      <c r="AG469" s="58"/>
      <c r="AH469" s="121"/>
      <c r="AI469" s="37"/>
      <c r="AJ469" s="1"/>
      <c r="AK469" s="2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23"/>
      <c r="AW469" s="58"/>
      <c r="AX469" s="121"/>
      <c r="AY469" s="37"/>
      <c r="AZ469" s="1"/>
      <c r="BA469" s="2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23"/>
      <c r="BM469" s="58"/>
      <c r="BN469" s="134"/>
      <c r="BO469" s="37"/>
      <c r="BP469" s="1"/>
      <c r="BQ469" s="2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29"/>
      <c r="CC469" s="37"/>
      <c r="CD469" s="1"/>
      <c r="CE469" s="2"/>
      <c r="CF469" s="1"/>
      <c r="CG469" s="1"/>
      <c r="CH469" s="1"/>
      <c r="CI469" s="1"/>
      <c r="CJ469" s="1"/>
      <c r="CK469" s="1"/>
      <c r="CL469" s="1"/>
      <c r="CM469" s="1"/>
      <c r="CN469" s="1"/>
      <c r="CO469" s="23"/>
    </row>
    <row r="470" spans="1:93" ht="15.75" customHeight="1" x14ac:dyDescent="0.25">
      <c r="A470" s="58"/>
      <c r="B470" s="121"/>
      <c r="C470" s="37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32"/>
      <c r="Q470" s="58"/>
      <c r="R470" s="121"/>
      <c r="S470" s="37"/>
      <c r="T470" s="1"/>
      <c r="U470" s="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23"/>
      <c r="AG470" s="58"/>
      <c r="AH470" s="121"/>
      <c r="AI470" s="37"/>
      <c r="AJ470" s="1"/>
      <c r="AK470" s="2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23"/>
      <c r="AW470" s="58"/>
      <c r="AX470" s="121"/>
      <c r="AY470" s="37"/>
      <c r="AZ470" s="1"/>
      <c r="BA470" s="2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23"/>
      <c r="BM470" s="58"/>
      <c r="BN470" s="134"/>
      <c r="BO470" s="37"/>
      <c r="BP470" s="1"/>
      <c r="BQ470" s="2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29"/>
      <c r="CC470" s="37"/>
      <c r="CD470" s="1"/>
      <c r="CE470" s="2"/>
      <c r="CF470" s="1"/>
      <c r="CG470" s="1"/>
      <c r="CH470" s="1"/>
      <c r="CI470" s="1"/>
      <c r="CJ470" s="1"/>
      <c r="CK470" s="1"/>
      <c r="CL470" s="1"/>
      <c r="CM470" s="1"/>
      <c r="CN470" s="1"/>
      <c r="CO470" s="23"/>
    </row>
    <row r="471" spans="1:93" ht="15.75" customHeight="1" x14ac:dyDescent="0.25">
      <c r="A471" s="58"/>
      <c r="B471" s="121"/>
      <c r="C471" s="37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32"/>
      <c r="Q471" s="58"/>
      <c r="R471" s="121"/>
      <c r="S471" s="37"/>
      <c r="T471" s="1"/>
      <c r="U471" s="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23"/>
      <c r="AG471" s="58"/>
      <c r="AH471" s="121"/>
      <c r="AI471" s="37"/>
      <c r="AJ471" s="1"/>
      <c r="AK471" s="2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23"/>
      <c r="AW471" s="58"/>
      <c r="AX471" s="121"/>
      <c r="AY471" s="37"/>
      <c r="AZ471" s="1"/>
      <c r="BA471" s="2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23"/>
      <c r="BM471" s="58"/>
      <c r="BN471" s="134"/>
      <c r="BO471" s="37"/>
      <c r="BP471" s="1"/>
      <c r="BQ471" s="2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29"/>
      <c r="CC471" s="37"/>
      <c r="CD471" s="1"/>
      <c r="CE471" s="2"/>
      <c r="CF471" s="1"/>
      <c r="CG471" s="1"/>
      <c r="CH471" s="1"/>
      <c r="CI471" s="1"/>
      <c r="CJ471" s="1"/>
      <c r="CK471" s="1"/>
      <c r="CL471" s="1"/>
      <c r="CM471" s="1"/>
      <c r="CN471" s="1"/>
      <c r="CO471" s="23"/>
    </row>
    <row r="472" spans="1:93" ht="15.75" customHeight="1" x14ac:dyDescent="0.25">
      <c r="A472" s="58"/>
      <c r="B472" s="121"/>
      <c r="C472" s="37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32"/>
      <c r="Q472" s="58"/>
      <c r="R472" s="121"/>
      <c r="S472" s="37"/>
      <c r="T472" s="1"/>
      <c r="U472" s="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23"/>
      <c r="AG472" s="58"/>
      <c r="AH472" s="121"/>
      <c r="AI472" s="37"/>
      <c r="AJ472" s="1"/>
      <c r="AK472" s="2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23"/>
      <c r="AW472" s="58"/>
      <c r="AX472" s="121"/>
      <c r="AY472" s="37"/>
      <c r="AZ472" s="1"/>
      <c r="BA472" s="2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23"/>
      <c r="BM472" s="58"/>
      <c r="BN472" s="134"/>
      <c r="BO472" s="37"/>
      <c r="BP472" s="1"/>
      <c r="BQ472" s="2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29"/>
      <c r="CC472" s="37"/>
      <c r="CD472" s="1"/>
      <c r="CE472" s="2"/>
      <c r="CF472" s="1"/>
      <c r="CG472" s="1"/>
      <c r="CH472" s="1"/>
      <c r="CI472" s="1"/>
      <c r="CJ472" s="1"/>
      <c r="CK472" s="1"/>
      <c r="CL472" s="1"/>
      <c r="CM472" s="1"/>
      <c r="CN472" s="1"/>
      <c r="CO472" s="23"/>
    </row>
    <row r="473" spans="1:93" ht="15.75" customHeight="1" x14ac:dyDescent="0.25">
      <c r="A473" s="58"/>
      <c r="B473" s="121"/>
      <c r="C473" s="37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32"/>
      <c r="Q473" s="58"/>
      <c r="R473" s="121"/>
      <c r="S473" s="37"/>
      <c r="T473" s="1"/>
      <c r="U473" s="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23"/>
      <c r="AG473" s="58"/>
      <c r="AH473" s="121"/>
      <c r="AI473" s="37"/>
      <c r="AJ473" s="1"/>
      <c r="AK473" s="2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23"/>
      <c r="AW473" s="58"/>
      <c r="AX473" s="121"/>
      <c r="AY473" s="37"/>
      <c r="AZ473" s="1"/>
      <c r="BA473" s="2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23"/>
      <c r="BM473" s="58"/>
      <c r="BN473" s="134"/>
      <c r="BO473" s="37"/>
      <c r="BP473" s="1"/>
      <c r="BQ473" s="2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29"/>
      <c r="CC473" s="37"/>
      <c r="CD473" s="1"/>
      <c r="CE473" s="2"/>
      <c r="CF473" s="1"/>
      <c r="CG473" s="1"/>
      <c r="CH473" s="1"/>
      <c r="CI473" s="1"/>
      <c r="CJ473" s="1"/>
      <c r="CK473" s="1"/>
      <c r="CL473" s="1"/>
      <c r="CM473" s="1"/>
      <c r="CN473" s="1"/>
      <c r="CO473" s="23"/>
    </row>
    <row r="474" spans="1:93" ht="15.75" customHeight="1" x14ac:dyDescent="0.25">
      <c r="A474" s="58"/>
      <c r="B474" s="121"/>
      <c r="C474" s="37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32"/>
      <c r="Q474" s="58"/>
      <c r="R474" s="121"/>
      <c r="S474" s="37"/>
      <c r="T474" s="1"/>
      <c r="U474" s="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23"/>
      <c r="AG474" s="58"/>
      <c r="AH474" s="121"/>
      <c r="AI474" s="37"/>
      <c r="AJ474" s="1"/>
      <c r="AK474" s="2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23"/>
      <c r="AW474" s="58"/>
      <c r="AX474" s="121"/>
      <c r="AY474" s="37"/>
      <c r="AZ474" s="1"/>
      <c r="BA474" s="2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23"/>
      <c r="BM474" s="58"/>
      <c r="BN474" s="134"/>
      <c r="BO474" s="37"/>
      <c r="BP474" s="1"/>
      <c r="BQ474" s="2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29"/>
      <c r="CC474" s="37"/>
      <c r="CD474" s="1"/>
      <c r="CE474" s="2"/>
      <c r="CF474" s="1"/>
      <c r="CG474" s="1"/>
      <c r="CH474" s="1"/>
      <c r="CI474" s="1"/>
      <c r="CJ474" s="1"/>
      <c r="CK474" s="1"/>
      <c r="CL474" s="1"/>
      <c r="CM474" s="1"/>
      <c r="CN474" s="1"/>
      <c r="CO474" s="23"/>
    </row>
    <row r="475" spans="1:93" ht="15.75" customHeight="1" x14ac:dyDescent="0.25">
      <c r="A475" s="58"/>
      <c r="B475" s="121"/>
      <c r="C475" s="37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32"/>
      <c r="Q475" s="58"/>
      <c r="R475" s="121"/>
      <c r="S475" s="37"/>
      <c r="T475" s="1"/>
      <c r="U475" s="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23"/>
      <c r="AG475" s="58"/>
      <c r="AH475" s="121"/>
      <c r="AI475" s="37"/>
      <c r="AJ475" s="1"/>
      <c r="AK475" s="2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23"/>
      <c r="AW475" s="58"/>
      <c r="AX475" s="121"/>
      <c r="AY475" s="37"/>
      <c r="AZ475" s="1"/>
      <c r="BA475" s="2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23"/>
      <c r="BM475" s="58"/>
      <c r="BN475" s="134"/>
      <c r="BO475" s="37"/>
      <c r="BP475" s="1"/>
      <c r="BQ475" s="2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29"/>
      <c r="CC475" s="37"/>
      <c r="CD475" s="1"/>
      <c r="CE475" s="2"/>
      <c r="CF475" s="1"/>
      <c r="CG475" s="1"/>
      <c r="CH475" s="1"/>
      <c r="CI475" s="1"/>
      <c r="CJ475" s="1"/>
      <c r="CK475" s="1"/>
      <c r="CL475" s="1"/>
      <c r="CM475" s="1"/>
      <c r="CN475" s="1"/>
      <c r="CO475" s="23"/>
    </row>
    <row r="476" spans="1:93" ht="15.75" customHeight="1" x14ac:dyDescent="0.25">
      <c r="A476" s="58"/>
      <c r="B476" s="121"/>
      <c r="C476" s="37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32"/>
      <c r="Q476" s="58"/>
      <c r="R476" s="121"/>
      <c r="S476" s="37"/>
      <c r="T476" s="1"/>
      <c r="U476" s="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23"/>
      <c r="AG476" s="58"/>
      <c r="AH476" s="121"/>
      <c r="AI476" s="37"/>
      <c r="AJ476" s="1"/>
      <c r="AK476" s="2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23"/>
      <c r="AW476" s="58"/>
      <c r="AX476" s="121"/>
      <c r="AY476" s="37"/>
      <c r="AZ476" s="1"/>
      <c r="BA476" s="2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23"/>
      <c r="BM476" s="58"/>
      <c r="BN476" s="134"/>
      <c r="BO476" s="37"/>
      <c r="BP476" s="1"/>
      <c r="BQ476" s="2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29"/>
      <c r="CC476" s="37"/>
      <c r="CD476" s="1"/>
      <c r="CE476" s="2"/>
      <c r="CF476" s="1"/>
      <c r="CG476" s="1"/>
      <c r="CH476" s="1"/>
      <c r="CI476" s="1"/>
      <c r="CJ476" s="1"/>
      <c r="CK476" s="1"/>
      <c r="CL476" s="1"/>
      <c r="CM476" s="1"/>
      <c r="CN476" s="1"/>
      <c r="CO476" s="23"/>
    </row>
    <row r="477" spans="1:93" ht="15.75" customHeight="1" x14ac:dyDescent="0.25">
      <c r="A477" s="58"/>
      <c r="B477" s="121"/>
      <c r="C477" s="37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32"/>
      <c r="Q477" s="58"/>
      <c r="R477" s="121"/>
      <c r="S477" s="37"/>
      <c r="T477" s="1"/>
      <c r="U477" s="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23"/>
      <c r="AG477" s="58"/>
      <c r="AH477" s="121"/>
      <c r="AI477" s="37"/>
      <c r="AJ477" s="1"/>
      <c r="AK477" s="2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23"/>
      <c r="AW477" s="58"/>
      <c r="AX477" s="121"/>
      <c r="AY477" s="37"/>
      <c r="AZ477" s="1"/>
      <c r="BA477" s="2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23"/>
      <c r="BM477" s="58"/>
      <c r="BN477" s="134"/>
      <c r="BO477" s="37"/>
      <c r="BP477" s="1"/>
      <c r="BQ477" s="2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29"/>
      <c r="CC477" s="37"/>
      <c r="CD477" s="1"/>
      <c r="CE477" s="2"/>
      <c r="CF477" s="1"/>
      <c r="CG477" s="1"/>
      <c r="CH477" s="1"/>
      <c r="CI477" s="1"/>
      <c r="CJ477" s="1"/>
      <c r="CK477" s="1"/>
      <c r="CL477" s="1"/>
      <c r="CM477" s="1"/>
      <c r="CN477" s="1"/>
      <c r="CO477" s="23"/>
    </row>
    <row r="478" spans="1:93" ht="15.75" customHeight="1" x14ac:dyDescent="0.25">
      <c r="A478" s="58"/>
      <c r="B478" s="121"/>
      <c r="C478" s="37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32"/>
      <c r="Q478" s="58"/>
      <c r="R478" s="121"/>
      <c r="S478" s="37"/>
      <c r="T478" s="1"/>
      <c r="U478" s="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23"/>
      <c r="AG478" s="58"/>
      <c r="AH478" s="121"/>
      <c r="AI478" s="37"/>
      <c r="AJ478" s="1"/>
      <c r="AK478" s="2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23"/>
      <c r="AW478" s="58"/>
      <c r="AX478" s="121"/>
      <c r="AY478" s="37"/>
      <c r="AZ478" s="1"/>
      <c r="BA478" s="2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23"/>
      <c r="BM478" s="58"/>
      <c r="BN478" s="134"/>
      <c r="BO478" s="37"/>
      <c r="BP478" s="1"/>
      <c r="BQ478" s="2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29"/>
      <c r="CC478" s="37"/>
      <c r="CD478" s="1"/>
      <c r="CE478" s="2"/>
      <c r="CF478" s="1"/>
      <c r="CG478" s="1"/>
      <c r="CH478" s="1"/>
      <c r="CI478" s="1"/>
      <c r="CJ478" s="1"/>
      <c r="CK478" s="1"/>
      <c r="CL478" s="1"/>
      <c r="CM478" s="1"/>
      <c r="CN478" s="1"/>
      <c r="CO478" s="23"/>
    </row>
    <row r="479" spans="1:93" ht="15.75" customHeight="1" x14ac:dyDescent="0.25">
      <c r="A479" s="58"/>
      <c r="B479" s="121"/>
      <c r="C479" s="37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32"/>
      <c r="Q479" s="58"/>
      <c r="R479" s="121"/>
      <c r="S479" s="37"/>
      <c r="T479" s="1"/>
      <c r="U479" s="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23"/>
      <c r="AG479" s="58"/>
      <c r="AH479" s="121"/>
      <c r="AI479" s="37"/>
      <c r="AJ479" s="1"/>
      <c r="AK479" s="2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23"/>
      <c r="AW479" s="58"/>
      <c r="AX479" s="121"/>
      <c r="AY479" s="37"/>
      <c r="AZ479" s="1"/>
      <c r="BA479" s="2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23"/>
      <c r="BM479" s="58"/>
      <c r="BN479" s="134"/>
      <c r="BO479" s="37"/>
      <c r="BP479" s="1"/>
      <c r="BQ479" s="2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29"/>
      <c r="CC479" s="37"/>
      <c r="CD479" s="1"/>
      <c r="CE479" s="2"/>
      <c r="CF479" s="1"/>
      <c r="CG479" s="1"/>
      <c r="CH479" s="1"/>
      <c r="CI479" s="1"/>
      <c r="CJ479" s="1"/>
      <c r="CK479" s="1"/>
      <c r="CL479" s="1"/>
      <c r="CM479" s="1"/>
      <c r="CN479" s="1"/>
      <c r="CO479" s="23"/>
    </row>
    <row r="480" spans="1:93" ht="15.75" customHeight="1" x14ac:dyDescent="0.25">
      <c r="A480" s="58"/>
      <c r="B480" s="121"/>
      <c r="C480" s="37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32"/>
      <c r="Q480" s="58"/>
      <c r="R480" s="121"/>
      <c r="S480" s="37"/>
      <c r="T480" s="1"/>
      <c r="U480" s="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23"/>
      <c r="AG480" s="58"/>
      <c r="AH480" s="121"/>
      <c r="AI480" s="37"/>
      <c r="AJ480" s="1"/>
      <c r="AK480" s="2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23"/>
      <c r="AW480" s="58"/>
      <c r="AX480" s="121"/>
      <c r="AY480" s="37"/>
      <c r="AZ480" s="1"/>
      <c r="BA480" s="2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23"/>
      <c r="BM480" s="58"/>
      <c r="BN480" s="134"/>
      <c r="BO480" s="37"/>
      <c r="BP480" s="1"/>
      <c r="BQ480" s="2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29"/>
      <c r="CC480" s="37"/>
      <c r="CD480" s="1"/>
      <c r="CE480" s="2"/>
      <c r="CF480" s="1"/>
      <c r="CG480" s="1"/>
      <c r="CH480" s="1"/>
      <c r="CI480" s="1"/>
      <c r="CJ480" s="1"/>
      <c r="CK480" s="1"/>
      <c r="CL480" s="1"/>
      <c r="CM480" s="1"/>
      <c r="CN480" s="1"/>
      <c r="CO480" s="23"/>
    </row>
    <row r="481" spans="1:93" ht="15.75" customHeight="1" x14ac:dyDescent="0.25">
      <c r="A481" s="58"/>
      <c r="B481" s="121"/>
      <c r="C481" s="37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32"/>
      <c r="Q481" s="58"/>
      <c r="R481" s="121"/>
      <c r="S481" s="37"/>
      <c r="T481" s="1"/>
      <c r="U481" s="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23"/>
      <c r="AG481" s="58"/>
      <c r="AH481" s="121"/>
      <c r="AI481" s="37"/>
      <c r="AJ481" s="1"/>
      <c r="AK481" s="2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23"/>
      <c r="AW481" s="58"/>
      <c r="AX481" s="121"/>
      <c r="AY481" s="37"/>
      <c r="AZ481" s="1"/>
      <c r="BA481" s="2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23"/>
      <c r="BM481" s="58"/>
      <c r="BN481" s="134"/>
      <c r="BO481" s="37"/>
      <c r="BP481" s="1"/>
      <c r="BQ481" s="2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29"/>
      <c r="CC481" s="37"/>
      <c r="CD481" s="1"/>
      <c r="CE481" s="2"/>
      <c r="CF481" s="1"/>
      <c r="CG481" s="1"/>
      <c r="CH481" s="1"/>
      <c r="CI481" s="1"/>
      <c r="CJ481" s="1"/>
      <c r="CK481" s="1"/>
      <c r="CL481" s="1"/>
      <c r="CM481" s="1"/>
      <c r="CN481" s="1"/>
      <c r="CO481" s="23"/>
    </row>
    <row r="482" spans="1:93" ht="15.75" customHeight="1" x14ac:dyDescent="0.25">
      <c r="A482" s="58"/>
      <c r="B482" s="121"/>
      <c r="C482" s="37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32"/>
      <c r="Q482" s="58"/>
      <c r="R482" s="121"/>
      <c r="S482" s="37"/>
      <c r="T482" s="1"/>
      <c r="U482" s="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23"/>
      <c r="AG482" s="58"/>
      <c r="AH482" s="121"/>
      <c r="AI482" s="37"/>
      <c r="AJ482" s="1"/>
      <c r="AK482" s="2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23"/>
      <c r="AW482" s="58"/>
      <c r="AX482" s="121"/>
      <c r="AY482" s="37"/>
      <c r="AZ482" s="1"/>
      <c r="BA482" s="2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23"/>
      <c r="BM482" s="58"/>
      <c r="BN482" s="134"/>
      <c r="BO482" s="37"/>
      <c r="BP482" s="1"/>
      <c r="BQ482" s="2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29"/>
      <c r="CC482" s="37"/>
      <c r="CD482" s="1"/>
      <c r="CE482" s="2"/>
      <c r="CF482" s="1"/>
      <c r="CG482" s="1"/>
      <c r="CH482" s="1"/>
      <c r="CI482" s="1"/>
      <c r="CJ482" s="1"/>
      <c r="CK482" s="1"/>
      <c r="CL482" s="1"/>
      <c r="CM482" s="1"/>
      <c r="CN482" s="1"/>
      <c r="CO482" s="23"/>
    </row>
    <row r="483" spans="1:93" ht="15.75" customHeight="1" x14ac:dyDescent="0.25">
      <c r="A483" s="58"/>
      <c r="B483" s="121"/>
      <c r="C483" s="37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32"/>
      <c r="Q483" s="58"/>
      <c r="R483" s="121"/>
      <c r="S483" s="37"/>
      <c r="T483" s="1"/>
      <c r="U483" s="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23"/>
      <c r="AG483" s="58"/>
      <c r="AH483" s="121"/>
      <c r="AI483" s="37"/>
      <c r="AJ483" s="1"/>
      <c r="AK483" s="2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23"/>
      <c r="AW483" s="58"/>
      <c r="AX483" s="121"/>
      <c r="AY483" s="37"/>
      <c r="AZ483" s="1"/>
      <c r="BA483" s="2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23"/>
      <c r="BM483" s="58"/>
      <c r="BN483" s="134"/>
      <c r="BO483" s="37"/>
      <c r="BP483" s="1"/>
      <c r="BQ483" s="2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29"/>
      <c r="CC483" s="37"/>
      <c r="CD483" s="1"/>
      <c r="CE483" s="2"/>
      <c r="CF483" s="1"/>
      <c r="CG483" s="1"/>
      <c r="CH483" s="1"/>
      <c r="CI483" s="1"/>
      <c r="CJ483" s="1"/>
      <c r="CK483" s="1"/>
      <c r="CL483" s="1"/>
      <c r="CM483" s="1"/>
      <c r="CN483" s="1"/>
      <c r="CO483" s="23"/>
    </row>
    <row r="484" spans="1:93" ht="15.75" customHeight="1" x14ac:dyDescent="0.25">
      <c r="A484" s="58"/>
      <c r="B484" s="121"/>
      <c r="C484" s="37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32"/>
      <c r="Q484" s="58"/>
      <c r="R484" s="121"/>
      <c r="S484" s="37"/>
      <c r="T484" s="1"/>
      <c r="U484" s="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23"/>
      <c r="AG484" s="58"/>
      <c r="AH484" s="121"/>
      <c r="AI484" s="37"/>
      <c r="AJ484" s="1"/>
      <c r="AK484" s="2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23"/>
      <c r="AW484" s="58"/>
      <c r="AX484" s="121"/>
      <c r="AY484" s="37"/>
      <c r="AZ484" s="1"/>
      <c r="BA484" s="2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23"/>
      <c r="BM484" s="58"/>
      <c r="BN484" s="134"/>
      <c r="BO484" s="37"/>
      <c r="BP484" s="1"/>
      <c r="BQ484" s="2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29"/>
      <c r="CC484" s="37"/>
      <c r="CD484" s="1"/>
      <c r="CE484" s="2"/>
      <c r="CF484" s="1"/>
      <c r="CG484" s="1"/>
      <c r="CH484" s="1"/>
      <c r="CI484" s="1"/>
      <c r="CJ484" s="1"/>
      <c r="CK484" s="1"/>
      <c r="CL484" s="1"/>
      <c r="CM484" s="1"/>
      <c r="CN484" s="1"/>
      <c r="CO484" s="23"/>
    </row>
    <row r="485" spans="1:93" ht="15.75" customHeight="1" x14ac:dyDescent="0.25">
      <c r="A485" s="58"/>
      <c r="B485" s="121"/>
      <c r="C485" s="37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32"/>
      <c r="Q485" s="58"/>
      <c r="R485" s="121"/>
      <c r="S485" s="37"/>
      <c r="T485" s="1"/>
      <c r="U485" s="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23"/>
      <c r="AG485" s="58"/>
      <c r="AH485" s="121"/>
      <c r="AI485" s="37"/>
      <c r="AJ485" s="1"/>
      <c r="AK485" s="2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23"/>
      <c r="AW485" s="58"/>
      <c r="AX485" s="121"/>
      <c r="AY485" s="37"/>
      <c r="AZ485" s="1"/>
      <c r="BA485" s="2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23"/>
      <c r="BM485" s="58"/>
      <c r="BN485" s="134"/>
      <c r="BO485" s="37"/>
      <c r="BP485" s="1"/>
      <c r="BQ485" s="2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29"/>
      <c r="CC485" s="37"/>
      <c r="CD485" s="1"/>
      <c r="CE485" s="2"/>
      <c r="CF485" s="1"/>
      <c r="CG485" s="1"/>
      <c r="CH485" s="1"/>
      <c r="CI485" s="1"/>
      <c r="CJ485" s="1"/>
      <c r="CK485" s="1"/>
      <c r="CL485" s="1"/>
      <c r="CM485" s="1"/>
      <c r="CN485" s="1"/>
      <c r="CO485" s="23"/>
    </row>
    <row r="486" spans="1:93" ht="15.75" customHeight="1" x14ac:dyDescent="0.25">
      <c r="A486" s="58"/>
      <c r="B486" s="121"/>
      <c r="C486" s="37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32"/>
      <c r="Q486" s="58"/>
      <c r="R486" s="121"/>
      <c r="S486" s="37"/>
      <c r="T486" s="1"/>
      <c r="U486" s="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23"/>
      <c r="AG486" s="58"/>
      <c r="AH486" s="121"/>
      <c r="AI486" s="37"/>
      <c r="AJ486" s="1"/>
      <c r="AK486" s="2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23"/>
      <c r="AW486" s="58"/>
      <c r="AX486" s="121"/>
      <c r="AY486" s="37"/>
      <c r="AZ486" s="1"/>
      <c r="BA486" s="2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23"/>
      <c r="BM486" s="58"/>
      <c r="BN486" s="134"/>
      <c r="BO486" s="37"/>
      <c r="BP486" s="1"/>
      <c r="BQ486" s="2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29"/>
      <c r="CC486" s="37"/>
      <c r="CD486" s="1"/>
      <c r="CE486" s="2"/>
      <c r="CF486" s="1"/>
      <c r="CG486" s="1"/>
      <c r="CH486" s="1"/>
      <c r="CI486" s="1"/>
      <c r="CJ486" s="1"/>
      <c r="CK486" s="1"/>
      <c r="CL486" s="1"/>
      <c r="CM486" s="1"/>
      <c r="CN486" s="1"/>
      <c r="CO486" s="23"/>
    </row>
    <row r="487" spans="1:93" ht="15.75" customHeight="1" x14ac:dyDescent="0.25">
      <c r="A487" s="58"/>
      <c r="B487" s="121"/>
      <c r="C487" s="37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32"/>
      <c r="Q487" s="58"/>
      <c r="R487" s="121"/>
      <c r="S487" s="37"/>
      <c r="T487" s="1"/>
      <c r="U487" s="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23"/>
      <c r="AG487" s="58"/>
      <c r="AH487" s="121"/>
      <c r="AI487" s="37"/>
      <c r="AJ487" s="1"/>
      <c r="AK487" s="2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23"/>
      <c r="AW487" s="58"/>
      <c r="AX487" s="121"/>
      <c r="AY487" s="37"/>
      <c r="AZ487" s="1"/>
      <c r="BA487" s="2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23"/>
      <c r="BM487" s="58"/>
      <c r="BN487" s="134"/>
      <c r="BO487" s="37"/>
      <c r="BP487" s="1"/>
      <c r="BQ487" s="2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29"/>
      <c r="CC487" s="37"/>
      <c r="CD487" s="1"/>
      <c r="CE487" s="2"/>
      <c r="CF487" s="1"/>
      <c r="CG487" s="1"/>
      <c r="CH487" s="1"/>
      <c r="CI487" s="1"/>
      <c r="CJ487" s="1"/>
      <c r="CK487" s="1"/>
      <c r="CL487" s="1"/>
      <c r="CM487" s="1"/>
      <c r="CN487" s="1"/>
      <c r="CO487" s="23"/>
    </row>
    <row r="488" spans="1:93" ht="15.75" customHeight="1" x14ac:dyDescent="0.25">
      <c r="A488" s="58"/>
      <c r="B488" s="121"/>
      <c r="C488" s="37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32"/>
      <c r="Q488" s="58"/>
      <c r="R488" s="121"/>
      <c r="S488" s="37"/>
      <c r="T488" s="1"/>
      <c r="U488" s="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23"/>
      <c r="AG488" s="58"/>
      <c r="AH488" s="121"/>
      <c r="AI488" s="37"/>
      <c r="AJ488" s="1"/>
      <c r="AK488" s="2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23"/>
      <c r="AW488" s="58"/>
      <c r="AX488" s="121"/>
      <c r="AY488" s="37"/>
      <c r="AZ488" s="1"/>
      <c r="BA488" s="2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23"/>
      <c r="BM488" s="58"/>
      <c r="BN488" s="134"/>
      <c r="BO488" s="37"/>
      <c r="BP488" s="1"/>
      <c r="BQ488" s="2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29"/>
      <c r="CC488" s="37"/>
      <c r="CD488" s="1"/>
      <c r="CE488" s="2"/>
      <c r="CF488" s="1"/>
      <c r="CG488" s="1"/>
      <c r="CH488" s="1"/>
      <c r="CI488" s="1"/>
      <c r="CJ488" s="1"/>
      <c r="CK488" s="1"/>
      <c r="CL488" s="1"/>
      <c r="CM488" s="1"/>
      <c r="CN488" s="1"/>
      <c r="CO488" s="23"/>
    </row>
    <row r="489" spans="1:93" ht="15.75" customHeight="1" x14ac:dyDescent="0.25">
      <c r="A489" s="58"/>
      <c r="B489" s="121"/>
      <c r="C489" s="37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32"/>
      <c r="Q489" s="58"/>
      <c r="R489" s="121"/>
      <c r="S489" s="37"/>
      <c r="T489" s="1"/>
      <c r="U489" s="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23"/>
      <c r="AG489" s="58"/>
      <c r="AH489" s="121"/>
      <c r="AI489" s="37"/>
      <c r="AJ489" s="1"/>
      <c r="AK489" s="2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23"/>
      <c r="AW489" s="58"/>
      <c r="AX489" s="121"/>
      <c r="AY489" s="37"/>
      <c r="AZ489" s="1"/>
      <c r="BA489" s="2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23"/>
      <c r="BM489" s="58"/>
      <c r="BN489" s="134"/>
      <c r="BO489" s="37"/>
      <c r="BP489" s="1"/>
      <c r="BQ489" s="2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29"/>
      <c r="CC489" s="37"/>
      <c r="CD489" s="1"/>
      <c r="CE489" s="2"/>
      <c r="CF489" s="1"/>
      <c r="CG489" s="1"/>
      <c r="CH489" s="1"/>
      <c r="CI489" s="1"/>
      <c r="CJ489" s="1"/>
      <c r="CK489" s="1"/>
      <c r="CL489" s="1"/>
      <c r="CM489" s="1"/>
      <c r="CN489" s="1"/>
      <c r="CO489" s="23"/>
    </row>
    <row r="490" spans="1:93" ht="15.75" customHeight="1" x14ac:dyDescent="0.25">
      <c r="A490" s="58"/>
      <c r="B490" s="121"/>
      <c r="C490" s="37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32"/>
      <c r="Q490" s="58"/>
      <c r="R490" s="121"/>
      <c r="S490" s="37"/>
      <c r="T490" s="1"/>
      <c r="U490" s="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23"/>
      <c r="AG490" s="58"/>
      <c r="AH490" s="121"/>
      <c r="AI490" s="37"/>
      <c r="AJ490" s="1"/>
      <c r="AK490" s="2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23"/>
      <c r="AW490" s="58"/>
      <c r="AX490" s="121"/>
      <c r="AY490" s="37"/>
      <c r="AZ490" s="1"/>
      <c r="BA490" s="2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23"/>
      <c r="BM490" s="58"/>
      <c r="BN490" s="134"/>
      <c r="BO490" s="37"/>
      <c r="BP490" s="1"/>
      <c r="BQ490" s="2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29"/>
      <c r="CC490" s="37"/>
      <c r="CD490" s="1"/>
      <c r="CE490" s="2"/>
      <c r="CF490" s="1"/>
      <c r="CG490" s="1"/>
      <c r="CH490" s="1"/>
      <c r="CI490" s="1"/>
      <c r="CJ490" s="1"/>
      <c r="CK490" s="1"/>
      <c r="CL490" s="1"/>
      <c r="CM490" s="1"/>
      <c r="CN490" s="1"/>
      <c r="CO490" s="23"/>
    </row>
    <row r="491" spans="1:93" ht="15.75" customHeight="1" x14ac:dyDescent="0.25">
      <c r="A491" s="58"/>
      <c r="B491" s="121"/>
      <c r="C491" s="37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32"/>
      <c r="Q491" s="58"/>
      <c r="R491" s="121"/>
      <c r="S491" s="37"/>
      <c r="T491" s="1"/>
      <c r="U491" s="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23"/>
      <c r="AG491" s="58"/>
      <c r="AH491" s="121"/>
      <c r="AI491" s="37"/>
      <c r="AJ491" s="1"/>
      <c r="AK491" s="2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23"/>
      <c r="AW491" s="58"/>
      <c r="AX491" s="121"/>
      <c r="AY491" s="37"/>
      <c r="AZ491" s="1"/>
      <c r="BA491" s="2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23"/>
      <c r="BM491" s="58"/>
      <c r="BN491" s="134"/>
      <c r="BO491" s="37"/>
      <c r="BP491" s="1"/>
      <c r="BQ491" s="2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29"/>
      <c r="CC491" s="37"/>
      <c r="CD491" s="1"/>
      <c r="CE491" s="2"/>
      <c r="CF491" s="1"/>
      <c r="CG491" s="1"/>
      <c r="CH491" s="1"/>
      <c r="CI491" s="1"/>
      <c r="CJ491" s="1"/>
      <c r="CK491" s="1"/>
      <c r="CL491" s="1"/>
      <c r="CM491" s="1"/>
      <c r="CN491" s="1"/>
      <c r="CO491" s="23"/>
    </row>
    <row r="492" spans="1:93" ht="15.75" customHeight="1" x14ac:dyDescent="0.25">
      <c r="A492" s="58"/>
      <c r="B492" s="121"/>
      <c r="C492" s="37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32"/>
      <c r="Q492" s="58"/>
      <c r="R492" s="121"/>
      <c r="S492" s="37"/>
      <c r="T492" s="1"/>
      <c r="U492" s="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23"/>
      <c r="AG492" s="58"/>
      <c r="AH492" s="121"/>
      <c r="AI492" s="37"/>
      <c r="AJ492" s="1"/>
      <c r="AK492" s="2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23"/>
      <c r="AW492" s="58"/>
      <c r="AX492" s="121"/>
      <c r="AY492" s="37"/>
      <c r="AZ492" s="1"/>
      <c r="BA492" s="2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23"/>
      <c r="BM492" s="58"/>
      <c r="BN492" s="134"/>
      <c r="BO492" s="37"/>
      <c r="BP492" s="1"/>
      <c r="BQ492" s="2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29"/>
      <c r="CC492" s="37"/>
      <c r="CD492" s="1"/>
      <c r="CE492" s="2"/>
      <c r="CF492" s="1"/>
      <c r="CG492" s="1"/>
      <c r="CH492" s="1"/>
      <c r="CI492" s="1"/>
      <c r="CJ492" s="1"/>
      <c r="CK492" s="1"/>
      <c r="CL492" s="1"/>
      <c r="CM492" s="1"/>
      <c r="CN492" s="1"/>
      <c r="CO492" s="23"/>
    </row>
    <row r="493" spans="1:93" ht="15.75" customHeight="1" x14ac:dyDescent="0.25">
      <c r="A493" s="58"/>
      <c r="B493" s="121"/>
      <c r="C493" s="37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32"/>
      <c r="Q493" s="58"/>
      <c r="R493" s="121"/>
      <c r="S493" s="37"/>
      <c r="T493" s="1"/>
      <c r="U493" s="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23"/>
      <c r="AG493" s="58"/>
      <c r="AH493" s="121"/>
      <c r="AI493" s="37"/>
      <c r="AJ493" s="1"/>
      <c r="AK493" s="2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23"/>
      <c r="AW493" s="58"/>
      <c r="AX493" s="121"/>
      <c r="AY493" s="37"/>
      <c r="AZ493" s="1"/>
      <c r="BA493" s="2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23"/>
      <c r="BM493" s="58"/>
      <c r="BN493" s="134"/>
      <c r="BO493" s="37"/>
      <c r="BP493" s="1"/>
      <c r="BQ493" s="2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29"/>
      <c r="CC493" s="37"/>
      <c r="CD493" s="1"/>
      <c r="CE493" s="2"/>
      <c r="CF493" s="1"/>
      <c r="CG493" s="1"/>
      <c r="CH493" s="1"/>
      <c r="CI493" s="1"/>
      <c r="CJ493" s="1"/>
      <c r="CK493" s="1"/>
      <c r="CL493" s="1"/>
      <c r="CM493" s="1"/>
      <c r="CN493" s="1"/>
      <c r="CO493" s="23"/>
    </row>
    <row r="494" spans="1:93" ht="15.75" customHeight="1" x14ac:dyDescent="0.25">
      <c r="A494" s="58"/>
      <c r="B494" s="121"/>
      <c r="C494" s="37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32"/>
      <c r="Q494" s="58"/>
      <c r="R494" s="121"/>
      <c r="S494" s="37"/>
      <c r="T494" s="1"/>
      <c r="U494" s="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23"/>
      <c r="AG494" s="58"/>
      <c r="AH494" s="121"/>
      <c r="AI494" s="37"/>
      <c r="AJ494" s="1"/>
      <c r="AK494" s="2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23"/>
      <c r="AW494" s="58"/>
      <c r="AX494" s="121"/>
      <c r="AY494" s="37"/>
      <c r="AZ494" s="1"/>
      <c r="BA494" s="2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23"/>
      <c r="BM494" s="58"/>
      <c r="BN494" s="134"/>
      <c r="BO494" s="37"/>
      <c r="BP494" s="1"/>
      <c r="BQ494" s="2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29"/>
      <c r="CC494" s="37"/>
      <c r="CD494" s="1"/>
      <c r="CE494" s="2"/>
      <c r="CF494" s="1"/>
      <c r="CG494" s="1"/>
      <c r="CH494" s="1"/>
      <c r="CI494" s="1"/>
      <c r="CJ494" s="1"/>
      <c r="CK494" s="1"/>
      <c r="CL494" s="1"/>
      <c r="CM494" s="1"/>
      <c r="CN494" s="1"/>
      <c r="CO494" s="23"/>
    </row>
    <row r="495" spans="1:93" ht="15.75" customHeight="1" x14ac:dyDescent="0.25">
      <c r="A495" s="58"/>
      <c r="B495" s="121"/>
      <c r="C495" s="37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32"/>
      <c r="Q495" s="58"/>
      <c r="R495" s="121"/>
      <c r="S495" s="37"/>
      <c r="T495" s="1"/>
      <c r="U495" s="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23"/>
      <c r="AG495" s="58"/>
      <c r="AH495" s="121"/>
      <c r="AI495" s="37"/>
      <c r="AJ495" s="1"/>
      <c r="AK495" s="2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23"/>
      <c r="AW495" s="58"/>
      <c r="AX495" s="121"/>
      <c r="AY495" s="37"/>
      <c r="AZ495" s="1"/>
      <c r="BA495" s="2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23"/>
      <c r="BM495" s="58"/>
      <c r="BN495" s="134"/>
      <c r="BO495" s="37"/>
      <c r="BP495" s="1"/>
      <c r="BQ495" s="2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29"/>
      <c r="CC495" s="37"/>
      <c r="CD495" s="1"/>
      <c r="CE495" s="2"/>
      <c r="CF495" s="1"/>
      <c r="CG495" s="1"/>
      <c r="CH495" s="1"/>
      <c r="CI495" s="1"/>
      <c r="CJ495" s="1"/>
      <c r="CK495" s="1"/>
      <c r="CL495" s="1"/>
      <c r="CM495" s="1"/>
      <c r="CN495" s="1"/>
      <c r="CO495" s="23"/>
    </row>
    <row r="496" spans="1:93" ht="15.75" customHeight="1" x14ac:dyDescent="0.25">
      <c r="A496" s="58"/>
      <c r="B496" s="121"/>
      <c r="C496" s="37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32"/>
      <c r="Q496" s="58"/>
      <c r="R496" s="121"/>
      <c r="S496" s="37"/>
      <c r="T496" s="1"/>
      <c r="U496" s="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23"/>
      <c r="AG496" s="58"/>
      <c r="AH496" s="121"/>
      <c r="AI496" s="37"/>
      <c r="AJ496" s="1"/>
      <c r="AK496" s="2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23"/>
      <c r="AW496" s="58"/>
      <c r="AX496" s="121"/>
      <c r="AY496" s="37"/>
      <c r="AZ496" s="1"/>
      <c r="BA496" s="2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23"/>
      <c r="BM496" s="58"/>
      <c r="BN496" s="134"/>
      <c r="BO496" s="37"/>
      <c r="BP496" s="1"/>
      <c r="BQ496" s="2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29"/>
      <c r="CC496" s="37"/>
      <c r="CD496" s="1"/>
      <c r="CE496" s="2"/>
      <c r="CF496" s="1"/>
      <c r="CG496" s="1"/>
      <c r="CH496" s="1"/>
      <c r="CI496" s="1"/>
      <c r="CJ496" s="1"/>
      <c r="CK496" s="1"/>
      <c r="CL496" s="1"/>
      <c r="CM496" s="1"/>
      <c r="CN496" s="1"/>
      <c r="CO496" s="23"/>
    </row>
    <row r="497" spans="1:93" ht="15.75" customHeight="1" x14ac:dyDescent="0.25">
      <c r="A497" s="58"/>
      <c r="B497" s="121"/>
      <c r="C497" s="37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32"/>
      <c r="Q497" s="58"/>
      <c r="R497" s="121"/>
      <c r="S497" s="37"/>
      <c r="T497" s="1"/>
      <c r="U497" s="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23"/>
      <c r="AG497" s="58"/>
      <c r="AH497" s="121"/>
      <c r="AI497" s="37"/>
      <c r="AJ497" s="1"/>
      <c r="AK497" s="2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23"/>
      <c r="AW497" s="58"/>
      <c r="AX497" s="121"/>
      <c r="AY497" s="37"/>
      <c r="AZ497" s="1"/>
      <c r="BA497" s="2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23"/>
      <c r="BM497" s="58"/>
      <c r="BN497" s="134"/>
      <c r="BO497" s="37"/>
      <c r="BP497" s="1"/>
      <c r="BQ497" s="2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29"/>
      <c r="CC497" s="37"/>
      <c r="CD497" s="1"/>
      <c r="CE497" s="2"/>
      <c r="CF497" s="1"/>
      <c r="CG497" s="1"/>
      <c r="CH497" s="1"/>
      <c r="CI497" s="1"/>
      <c r="CJ497" s="1"/>
      <c r="CK497" s="1"/>
      <c r="CL497" s="1"/>
      <c r="CM497" s="1"/>
      <c r="CN497" s="1"/>
      <c r="CO497" s="23"/>
    </row>
    <row r="498" spans="1:93" ht="15.75" customHeight="1" x14ac:dyDescent="0.25">
      <c r="A498" s="58"/>
      <c r="B498" s="121"/>
      <c r="C498" s="37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32"/>
      <c r="Q498" s="58"/>
      <c r="R498" s="121"/>
      <c r="S498" s="37"/>
      <c r="T498" s="1"/>
      <c r="U498" s="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23"/>
      <c r="AG498" s="58"/>
      <c r="AH498" s="121"/>
      <c r="AI498" s="37"/>
      <c r="AJ498" s="1"/>
      <c r="AK498" s="2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23"/>
      <c r="AW498" s="58"/>
      <c r="AX498" s="121"/>
      <c r="AY498" s="37"/>
      <c r="AZ498" s="1"/>
      <c r="BA498" s="2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23"/>
      <c r="BM498" s="58"/>
      <c r="BN498" s="134"/>
      <c r="BO498" s="37"/>
      <c r="BP498" s="1"/>
      <c r="BQ498" s="2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29"/>
      <c r="CC498" s="37"/>
      <c r="CD498" s="1"/>
      <c r="CE498" s="2"/>
      <c r="CF498" s="1"/>
      <c r="CG498" s="1"/>
      <c r="CH498" s="1"/>
      <c r="CI498" s="1"/>
      <c r="CJ498" s="1"/>
      <c r="CK498" s="1"/>
      <c r="CL498" s="1"/>
      <c r="CM498" s="1"/>
      <c r="CN498" s="1"/>
      <c r="CO498" s="23"/>
    </row>
    <row r="499" spans="1:93" ht="15.75" customHeight="1" x14ac:dyDescent="0.25">
      <c r="A499" s="58"/>
      <c r="B499" s="121"/>
      <c r="C499" s="37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32"/>
      <c r="Q499" s="58"/>
      <c r="R499" s="121"/>
      <c r="S499" s="37"/>
      <c r="T499" s="1"/>
      <c r="U499" s="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23"/>
      <c r="AG499" s="58"/>
      <c r="AH499" s="121"/>
      <c r="AI499" s="37"/>
      <c r="AJ499" s="1"/>
      <c r="AK499" s="2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23"/>
      <c r="AW499" s="58"/>
      <c r="AX499" s="121"/>
      <c r="AY499" s="37"/>
      <c r="AZ499" s="1"/>
      <c r="BA499" s="2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23"/>
      <c r="BM499" s="58"/>
      <c r="BN499" s="134"/>
      <c r="BO499" s="37"/>
      <c r="BP499" s="1"/>
      <c r="BQ499" s="2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29"/>
      <c r="CC499" s="37"/>
      <c r="CD499" s="1"/>
      <c r="CE499" s="2"/>
      <c r="CF499" s="1"/>
      <c r="CG499" s="1"/>
      <c r="CH499" s="1"/>
      <c r="CI499" s="1"/>
      <c r="CJ499" s="1"/>
      <c r="CK499" s="1"/>
      <c r="CL499" s="1"/>
      <c r="CM499" s="1"/>
      <c r="CN499" s="1"/>
      <c r="CO499" s="23"/>
    </row>
    <row r="500" spans="1:93" ht="15.75" customHeight="1" x14ac:dyDescent="0.25">
      <c r="A500" s="58"/>
      <c r="B500" s="121"/>
      <c r="C500" s="37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32"/>
      <c r="Q500" s="58"/>
      <c r="R500" s="121"/>
      <c r="S500" s="37"/>
      <c r="T500" s="1"/>
      <c r="U500" s="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23"/>
      <c r="AG500" s="58"/>
      <c r="AH500" s="121"/>
      <c r="AI500" s="37"/>
      <c r="AJ500" s="1"/>
      <c r="AK500" s="2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23"/>
      <c r="AW500" s="58"/>
      <c r="AX500" s="121"/>
      <c r="AY500" s="37"/>
      <c r="AZ500" s="1"/>
      <c r="BA500" s="2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23"/>
      <c r="BM500" s="58"/>
      <c r="BN500" s="134"/>
      <c r="BO500" s="37"/>
      <c r="BP500" s="1"/>
      <c r="BQ500" s="2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29"/>
      <c r="CC500" s="37"/>
      <c r="CD500" s="1"/>
      <c r="CE500" s="2"/>
      <c r="CF500" s="1"/>
      <c r="CG500" s="1"/>
      <c r="CH500" s="1"/>
      <c r="CI500" s="1"/>
      <c r="CJ500" s="1"/>
      <c r="CK500" s="1"/>
      <c r="CL500" s="1"/>
      <c r="CM500" s="1"/>
      <c r="CN500" s="1"/>
      <c r="CO500" s="23"/>
    </row>
    <row r="501" spans="1:93" ht="15.75" customHeight="1" x14ac:dyDescent="0.25">
      <c r="A501" s="58"/>
      <c r="B501" s="121"/>
      <c r="C501" s="37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32"/>
      <c r="Q501" s="58"/>
      <c r="R501" s="121"/>
      <c r="S501" s="37"/>
      <c r="T501" s="1"/>
      <c r="U501" s="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23"/>
      <c r="AG501" s="58"/>
      <c r="AH501" s="121"/>
      <c r="AI501" s="37"/>
      <c r="AJ501" s="1"/>
      <c r="AK501" s="2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23"/>
      <c r="AW501" s="58"/>
      <c r="AX501" s="121"/>
      <c r="AY501" s="37"/>
      <c r="AZ501" s="1"/>
      <c r="BA501" s="2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23"/>
      <c r="BM501" s="58"/>
      <c r="BN501" s="134"/>
      <c r="BO501" s="37"/>
      <c r="BP501" s="1"/>
      <c r="BQ501" s="2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29"/>
      <c r="CC501" s="37"/>
      <c r="CD501" s="1"/>
      <c r="CE501" s="2"/>
      <c r="CF501" s="1"/>
      <c r="CG501" s="1"/>
      <c r="CH501" s="1"/>
      <c r="CI501" s="1"/>
      <c r="CJ501" s="1"/>
      <c r="CK501" s="1"/>
      <c r="CL501" s="1"/>
      <c r="CM501" s="1"/>
      <c r="CN501" s="1"/>
      <c r="CO501" s="23"/>
    </row>
    <row r="502" spans="1:93" ht="15.75" customHeight="1" x14ac:dyDescent="0.25">
      <c r="A502" s="58"/>
      <c r="B502" s="121"/>
      <c r="C502" s="37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32"/>
      <c r="Q502" s="58"/>
      <c r="R502" s="121"/>
      <c r="S502" s="37"/>
      <c r="T502" s="1"/>
      <c r="U502" s="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23"/>
      <c r="AG502" s="58"/>
      <c r="AH502" s="121"/>
      <c r="AI502" s="37"/>
      <c r="AJ502" s="1"/>
      <c r="AK502" s="2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23"/>
      <c r="AW502" s="58"/>
      <c r="AX502" s="121"/>
      <c r="AY502" s="37"/>
      <c r="AZ502" s="1"/>
      <c r="BA502" s="2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23"/>
      <c r="BM502" s="58"/>
      <c r="BN502" s="134"/>
      <c r="BO502" s="37"/>
      <c r="BP502" s="1"/>
      <c r="BQ502" s="2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29"/>
      <c r="CC502" s="37"/>
      <c r="CD502" s="1"/>
      <c r="CE502" s="2"/>
      <c r="CF502" s="1"/>
      <c r="CG502" s="1"/>
      <c r="CH502" s="1"/>
      <c r="CI502" s="1"/>
      <c r="CJ502" s="1"/>
      <c r="CK502" s="1"/>
      <c r="CL502" s="1"/>
      <c r="CM502" s="1"/>
      <c r="CN502" s="1"/>
      <c r="CO502" s="23"/>
    </row>
    <row r="503" spans="1:93" ht="15.75" customHeight="1" x14ac:dyDescent="0.25">
      <c r="A503" s="58"/>
      <c r="B503" s="121"/>
      <c r="C503" s="37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32"/>
      <c r="Q503" s="58"/>
      <c r="R503" s="121"/>
      <c r="S503" s="37"/>
      <c r="T503" s="1"/>
      <c r="U503" s="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23"/>
      <c r="AG503" s="58"/>
      <c r="AH503" s="121"/>
      <c r="AI503" s="37"/>
      <c r="AJ503" s="1"/>
      <c r="AK503" s="2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23"/>
      <c r="AW503" s="58"/>
      <c r="AX503" s="121"/>
      <c r="AY503" s="37"/>
      <c r="AZ503" s="1"/>
      <c r="BA503" s="2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23"/>
      <c r="BM503" s="58"/>
      <c r="BN503" s="134"/>
      <c r="BO503" s="37"/>
      <c r="BP503" s="1"/>
      <c r="BQ503" s="2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29"/>
      <c r="CC503" s="37"/>
      <c r="CD503" s="1"/>
      <c r="CE503" s="2"/>
      <c r="CF503" s="1"/>
      <c r="CG503" s="1"/>
      <c r="CH503" s="1"/>
      <c r="CI503" s="1"/>
      <c r="CJ503" s="1"/>
      <c r="CK503" s="1"/>
      <c r="CL503" s="1"/>
      <c r="CM503" s="1"/>
      <c r="CN503" s="1"/>
      <c r="CO503" s="23"/>
    </row>
    <row r="504" spans="1:93" ht="15.75" customHeight="1" x14ac:dyDescent="0.25">
      <c r="A504" s="58"/>
      <c r="B504" s="121"/>
      <c r="C504" s="37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32"/>
      <c r="Q504" s="58"/>
      <c r="R504" s="121"/>
      <c r="S504" s="37"/>
      <c r="T504" s="1"/>
      <c r="U504" s="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23"/>
      <c r="AG504" s="58"/>
      <c r="AH504" s="121"/>
      <c r="AI504" s="37"/>
      <c r="AJ504" s="1"/>
      <c r="AK504" s="2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23"/>
      <c r="AW504" s="58"/>
      <c r="AX504" s="121"/>
      <c r="AY504" s="37"/>
      <c r="AZ504" s="1"/>
      <c r="BA504" s="2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23"/>
      <c r="BM504" s="58"/>
      <c r="BN504" s="134"/>
      <c r="BO504" s="37"/>
      <c r="BP504" s="1"/>
      <c r="BQ504" s="2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29"/>
      <c r="CC504" s="37"/>
      <c r="CD504" s="1"/>
      <c r="CE504" s="2"/>
      <c r="CF504" s="1"/>
      <c r="CG504" s="1"/>
      <c r="CH504" s="1"/>
      <c r="CI504" s="1"/>
      <c r="CJ504" s="1"/>
      <c r="CK504" s="1"/>
      <c r="CL504" s="1"/>
      <c r="CM504" s="1"/>
      <c r="CN504" s="1"/>
      <c r="CO504" s="23"/>
    </row>
    <row r="505" spans="1:93" ht="15.75" customHeight="1" x14ac:dyDescent="0.25">
      <c r="A505" s="58"/>
      <c r="B505" s="121"/>
      <c r="C505" s="37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32"/>
      <c r="Q505" s="58"/>
      <c r="R505" s="121"/>
      <c r="S505" s="37"/>
      <c r="T505" s="1"/>
      <c r="U505" s="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23"/>
      <c r="AG505" s="58"/>
      <c r="AH505" s="121"/>
      <c r="AI505" s="37"/>
      <c r="AJ505" s="1"/>
      <c r="AK505" s="2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23"/>
      <c r="AW505" s="58"/>
      <c r="AX505" s="121"/>
      <c r="AY505" s="37"/>
      <c r="AZ505" s="1"/>
      <c r="BA505" s="2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23"/>
      <c r="BM505" s="58"/>
      <c r="BN505" s="134"/>
      <c r="BO505" s="37"/>
      <c r="BP505" s="1"/>
      <c r="BQ505" s="2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29"/>
      <c r="CC505" s="37"/>
      <c r="CD505" s="1"/>
      <c r="CE505" s="2"/>
      <c r="CF505" s="1"/>
      <c r="CG505" s="1"/>
      <c r="CH505" s="1"/>
      <c r="CI505" s="1"/>
      <c r="CJ505" s="1"/>
      <c r="CK505" s="1"/>
      <c r="CL505" s="1"/>
      <c r="CM505" s="1"/>
      <c r="CN505" s="1"/>
      <c r="CO505" s="23"/>
    </row>
    <row r="506" spans="1:93" ht="15.75" customHeight="1" x14ac:dyDescent="0.25">
      <c r="A506" s="58"/>
      <c r="B506" s="121"/>
      <c r="C506" s="37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32"/>
      <c r="Q506" s="58"/>
      <c r="R506" s="121"/>
      <c r="S506" s="37"/>
      <c r="T506" s="1"/>
      <c r="U506" s="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23"/>
      <c r="AG506" s="58"/>
      <c r="AH506" s="121"/>
      <c r="AI506" s="37"/>
      <c r="AJ506" s="1"/>
      <c r="AK506" s="2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23"/>
      <c r="AW506" s="58"/>
      <c r="AX506" s="121"/>
      <c r="AY506" s="37"/>
      <c r="AZ506" s="1"/>
      <c r="BA506" s="2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23"/>
      <c r="BM506" s="58"/>
      <c r="BN506" s="134"/>
      <c r="BO506" s="37"/>
      <c r="BP506" s="1"/>
      <c r="BQ506" s="2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29"/>
      <c r="CC506" s="37"/>
      <c r="CD506" s="1"/>
      <c r="CE506" s="2"/>
      <c r="CF506" s="1"/>
      <c r="CG506" s="1"/>
      <c r="CH506" s="1"/>
      <c r="CI506" s="1"/>
      <c r="CJ506" s="1"/>
      <c r="CK506" s="1"/>
      <c r="CL506" s="1"/>
      <c r="CM506" s="1"/>
      <c r="CN506" s="1"/>
      <c r="CO506" s="23"/>
    </row>
    <row r="507" spans="1:93" ht="15.75" customHeight="1" x14ac:dyDescent="0.25">
      <c r="A507" s="58"/>
      <c r="B507" s="121"/>
      <c r="C507" s="37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32"/>
      <c r="Q507" s="58"/>
      <c r="R507" s="121"/>
      <c r="S507" s="37"/>
      <c r="T507" s="1"/>
      <c r="U507" s="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23"/>
      <c r="AG507" s="58"/>
      <c r="AH507" s="121"/>
      <c r="AI507" s="37"/>
      <c r="AJ507" s="1"/>
      <c r="AK507" s="2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23"/>
      <c r="AW507" s="58"/>
      <c r="AX507" s="121"/>
      <c r="AY507" s="37"/>
      <c r="AZ507" s="1"/>
      <c r="BA507" s="2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23"/>
      <c r="BM507" s="58"/>
      <c r="BN507" s="134"/>
      <c r="BO507" s="37"/>
      <c r="BP507" s="1"/>
      <c r="BQ507" s="2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29"/>
      <c r="CC507" s="37"/>
      <c r="CD507" s="1"/>
      <c r="CE507" s="2"/>
      <c r="CF507" s="1"/>
      <c r="CG507" s="1"/>
      <c r="CH507" s="1"/>
      <c r="CI507" s="1"/>
      <c r="CJ507" s="1"/>
      <c r="CK507" s="1"/>
      <c r="CL507" s="1"/>
      <c r="CM507" s="1"/>
      <c r="CN507" s="1"/>
      <c r="CO507" s="23"/>
    </row>
    <row r="508" spans="1:93" ht="15.75" customHeight="1" x14ac:dyDescent="0.25">
      <c r="A508" s="58"/>
      <c r="B508" s="121"/>
      <c r="C508" s="37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32"/>
      <c r="Q508" s="58"/>
      <c r="R508" s="121"/>
      <c r="S508" s="37"/>
      <c r="T508" s="1"/>
      <c r="U508" s="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23"/>
      <c r="AG508" s="58"/>
      <c r="AH508" s="121"/>
      <c r="AI508" s="37"/>
      <c r="AJ508" s="1"/>
      <c r="AK508" s="2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23"/>
      <c r="AW508" s="58"/>
      <c r="AX508" s="121"/>
      <c r="AY508" s="37"/>
      <c r="AZ508" s="1"/>
      <c r="BA508" s="2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23"/>
      <c r="BM508" s="58"/>
      <c r="BN508" s="134"/>
      <c r="BO508" s="37"/>
      <c r="BP508" s="1"/>
      <c r="BQ508" s="2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29"/>
      <c r="CC508" s="37"/>
      <c r="CD508" s="1"/>
      <c r="CE508" s="2"/>
      <c r="CF508" s="1"/>
      <c r="CG508" s="1"/>
      <c r="CH508" s="1"/>
      <c r="CI508" s="1"/>
      <c r="CJ508" s="1"/>
      <c r="CK508" s="1"/>
      <c r="CL508" s="1"/>
      <c r="CM508" s="1"/>
      <c r="CN508" s="1"/>
      <c r="CO508" s="23"/>
    </row>
    <row r="509" spans="1:93" ht="15.75" customHeight="1" x14ac:dyDescent="0.25">
      <c r="A509" s="58"/>
      <c r="B509" s="121"/>
      <c r="C509" s="37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32"/>
      <c r="Q509" s="58"/>
      <c r="R509" s="121"/>
      <c r="S509" s="37"/>
      <c r="T509" s="1"/>
      <c r="U509" s="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23"/>
      <c r="AG509" s="58"/>
      <c r="AH509" s="121"/>
      <c r="AI509" s="37"/>
      <c r="AJ509" s="1"/>
      <c r="AK509" s="2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23"/>
      <c r="AW509" s="58"/>
      <c r="AX509" s="121"/>
      <c r="AY509" s="37"/>
      <c r="AZ509" s="1"/>
      <c r="BA509" s="2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23"/>
      <c r="BM509" s="58"/>
      <c r="BN509" s="134"/>
      <c r="BO509" s="37"/>
      <c r="BP509" s="1"/>
      <c r="BQ509" s="2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29"/>
      <c r="CC509" s="37"/>
      <c r="CD509" s="1"/>
      <c r="CE509" s="2"/>
      <c r="CF509" s="1"/>
      <c r="CG509" s="1"/>
      <c r="CH509" s="1"/>
      <c r="CI509" s="1"/>
      <c r="CJ509" s="1"/>
      <c r="CK509" s="1"/>
      <c r="CL509" s="1"/>
      <c r="CM509" s="1"/>
      <c r="CN509" s="1"/>
      <c r="CO509" s="23"/>
    </row>
    <row r="510" spans="1:93" ht="15.75" customHeight="1" x14ac:dyDescent="0.25">
      <c r="A510" s="58"/>
      <c r="B510" s="121"/>
      <c r="C510" s="37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32"/>
      <c r="Q510" s="58"/>
      <c r="R510" s="121"/>
      <c r="S510" s="37"/>
      <c r="T510" s="1"/>
      <c r="U510" s="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23"/>
      <c r="AG510" s="58"/>
      <c r="AH510" s="121"/>
      <c r="AI510" s="37"/>
      <c r="AJ510" s="1"/>
      <c r="AK510" s="2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23"/>
      <c r="AW510" s="58"/>
      <c r="AX510" s="121"/>
      <c r="AY510" s="37"/>
      <c r="AZ510" s="1"/>
      <c r="BA510" s="2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23"/>
      <c r="BM510" s="58"/>
      <c r="BN510" s="134"/>
      <c r="BO510" s="37"/>
      <c r="BP510" s="1"/>
      <c r="BQ510" s="2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29"/>
      <c r="CC510" s="37"/>
      <c r="CD510" s="1"/>
      <c r="CE510" s="2"/>
      <c r="CF510" s="1"/>
      <c r="CG510" s="1"/>
      <c r="CH510" s="1"/>
      <c r="CI510" s="1"/>
      <c r="CJ510" s="1"/>
      <c r="CK510" s="1"/>
      <c r="CL510" s="1"/>
      <c r="CM510" s="1"/>
      <c r="CN510" s="1"/>
      <c r="CO510" s="23"/>
    </row>
    <row r="511" spans="1:93" ht="15.75" customHeight="1" x14ac:dyDescent="0.25">
      <c r="A511" s="58"/>
      <c r="B511" s="121"/>
      <c r="C511" s="37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32"/>
      <c r="Q511" s="58"/>
      <c r="R511" s="121"/>
      <c r="S511" s="37"/>
      <c r="T511" s="1"/>
      <c r="U511" s="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23"/>
      <c r="AG511" s="58"/>
      <c r="AH511" s="121"/>
      <c r="AI511" s="37"/>
      <c r="AJ511" s="1"/>
      <c r="AK511" s="2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23"/>
      <c r="AW511" s="58"/>
      <c r="AX511" s="121"/>
      <c r="AY511" s="37"/>
      <c r="AZ511" s="1"/>
      <c r="BA511" s="2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23"/>
      <c r="BM511" s="58"/>
      <c r="BN511" s="134"/>
      <c r="BO511" s="37"/>
      <c r="BP511" s="1"/>
      <c r="BQ511" s="2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29"/>
      <c r="CC511" s="37"/>
      <c r="CD511" s="1"/>
      <c r="CE511" s="2"/>
      <c r="CF511" s="1"/>
      <c r="CG511" s="1"/>
      <c r="CH511" s="1"/>
      <c r="CI511" s="1"/>
      <c r="CJ511" s="1"/>
      <c r="CK511" s="1"/>
      <c r="CL511" s="1"/>
      <c r="CM511" s="1"/>
      <c r="CN511" s="1"/>
      <c r="CO511" s="23"/>
    </row>
    <row r="512" spans="1:93" ht="15.75" customHeight="1" x14ac:dyDescent="0.25">
      <c r="A512" s="58"/>
      <c r="B512" s="121"/>
      <c r="C512" s="37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32"/>
      <c r="Q512" s="58"/>
      <c r="R512" s="121"/>
      <c r="S512" s="37"/>
      <c r="T512" s="1"/>
      <c r="U512" s="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23"/>
      <c r="AG512" s="58"/>
      <c r="AH512" s="121"/>
      <c r="AI512" s="37"/>
      <c r="AJ512" s="1"/>
      <c r="AK512" s="2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23"/>
      <c r="AW512" s="58"/>
      <c r="AX512" s="121"/>
      <c r="AY512" s="37"/>
      <c r="AZ512" s="1"/>
      <c r="BA512" s="2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23"/>
      <c r="BM512" s="58"/>
      <c r="BN512" s="134"/>
      <c r="BO512" s="37"/>
      <c r="BP512" s="1"/>
      <c r="BQ512" s="2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29"/>
      <c r="CC512" s="37"/>
      <c r="CD512" s="1"/>
      <c r="CE512" s="2"/>
      <c r="CF512" s="1"/>
      <c r="CG512" s="1"/>
      <c r="CH512" s="1"/>
      <c r="CI512" s="1"/>
      <c r="CJ512" s="1"/>
      <c r="CK512" s="1"/>
      <c r="CL512" s="1"/>
      <c r="CM512" s="1"/>
      <c r="CN512" s="1"/>
      <c r="CO512" s="23"/>
    </row>
    <row r="513" spans="1:93" ht="15.75" customHeight="1" x14ac:dyDescent="0.25">
      <c r="A513" s="58"/>
      <c r="B513" s="121"/>
      <c r="C513" s="37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32"/>
      <c r="Q513" s="58"/>
      <c r="R513" s="121"/>
      <c r="S513" s="37"/>
      <c r="T513" s="1"/>
      <c r="U513" s="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23"/>
      <c r="AG513" s="58"/>
      <c r="AH513" s="121"/>
      <c r="AI513" s="37"/>
      <c r="AJ513" s="1"/>
      <c r="AK513" s="2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23"/>
      <c r="AW513" s="58"/>
      <c r="AX513" s="121"/>
      <c r="AY513" s="37"/>
      <c r="AZ513" s="1"/>
      <c r="BA513" s="2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23"/>
      <c r="BM513" s="58"/>
      <c r="BN513" s="134"/>
      <c r="BO513" s="37"/>
      <c r="BP513" s="1"/>
      <c r="BQ513" s="2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29"/>
      <c r="CC513" s="37"/>
      <c r="CD513" s="1"/>
      <c r="CE513" s="2"/>
      <c r="CF513" s="1"/>
      <c r="CG513" s="1"/>
      <c r="CH513" s="1"/>
      <c r="CI513" s="1"/>
      <c r="CJ513" s="1"/>
      <c r="CK513" s="1"/>
      <c r="CL513" s="1"/>
      <c r="CM513" s="1"/>
      <c r="CN513" s="1"/>
      <c r="CO513" s="23"/>
    </row>
    <row r="514" spans="1:93" ht="15.75" customHeight="1" x14ac:dyDescent="0.25">
      <c r="A514" s="58"/>
      <c r="B514" s="121"/>
      <c r="C514" s="37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32"/>
      <c r="Q514" s="58"/>
      <c r="R514" s="121"/>
      <c r="S514" s="37"/>
      <c r="T514" s="1"/>
      <c r="U514" s="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23"/>
      <c r="AG514" s="58"/>
      <c r="AH514" s="121"/>
      <c r="AI514" s="37"/>
      <c r="AJ514" s="1"/>
      <c r="AK514" s="2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23"/>
      <c r="AW514" s="58"/>
      <c r="AX514" s="121"/>
      <c r="AY514" s="37"/>
      <c r="AZ514" s="1"/>
      <c r="BA514" s="2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23"/>
      <c r="BM514" s="58"/>
      <c r="BN514" s="134"/>
      <c r="BO514" s="37"/>
      <c r="BP514" s="1"/>
      <c r="BQ514" s="2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29"/>
      <c r="CC514" s="37"/>
      <c r="CD514" s="1"/>
      <c r="CE514" s="2"/>
      <c r="CF514" s="1"/>
      <c r="CG514" s="1"/>
      <c r="CH514" s="1"/>
      <c r="CI514" s="1"/>
      <c r="CJ514" s="1"/>
      <c r="CK514" s="1"/>
      <c r="CL514" s="1"/>
      <c r="CM514" s="1"/>
      <c r="CN514" s="1"/>
      <c r="CO514" s="23"/>
    </row>
    <row r="515" spans="1:93" ht="15.75" customHeight="1" x14ac:dyDescent="0.25">
      <c r="A515" s="58"/>
      <c r="B515" s="121"/>
      <c r="C515" s="37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32"/>
      <c r="Q515" s="58"/>
      <c r="R515" s="121"/>
      <c r="S515" s="37"/>
      <c r="T515" s="1"/>
      <c r="U515" s="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23"/>
      <c r="AG515" s="58"/>
      <c r="AH515" s="121"/>
      <c r="AI515" s="37"/>
      <c r="AJ515" s="1"/>
      <c r="AK515" s="2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23"/>
      <c r="AW515" s="58"/>
      <c r="AX515" s="121"/>
      <c r="AY515" s="37"/>
      <c r="AZ515" s="1"/>
      <c r="BA515" s="2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23"/>
      <c r="BM515" s="58"/>
      <c r="BN515" s="134"/>
      <c r="BO515" s="37"/>
      <c r="BP515" s="1"/>
      <c r="BQ515" s="2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29"/>
      <c r="CC515" s="37"/>
      <c r="CD515" s="1"/>
      <c r="CE515" s="2"/>
      <c r="CF515" s="1"/>
      <c r="CG515" s="1"/>
      <c r="CH515" s="1"/>
      <c r="CI515" s="1"/>
      <c r="CJ515" s="1"/>
      <c r="CK515" s="1"/>
      <c r="CL515" s="1"/>
      <c r="CM515" s="1"/>
      <c r="CN515" s="1"/>
      <c r="CO515" s="23"/>
    </row>
    <row r="516" spans="1:93" ht="15.75" customHeight="1" x14ac:dyDescent="0.25">
      <c r="A516" s="58"/>
      <c r="B516" s="121"/>
      <c r="C516" s="37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32"/>
      <c r="Q516" s="58"/>
      <c r="R516" s="121"/>
      <c r="S516" s="37"/>
      <c r="T516" s="1"/>
      <c r="U516" s="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23"/>
      <c r="AG516" s="58"/>
      <c r="AH516" s="121"/>
      <c r="AI516" s="37"/>
      <c r="AJ516" s="1"/>
      <c r="AK516" s="2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23"/>
      <c r="AW516" s="58"/>
      <c r="AX516" s="121"/>
      <c r="AY516" s="37"/>
      <c r="AZ516" s="1"/>
      <c r="BA516" s="2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23"/>
      <c r="BM516" s="58"/>
      <c r="BN516" s="134"/>
      <c r="BO516" s="37"/>
      <c r="BP516" s="1"/>
      <c r="BQ516" s="2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29"/>
      <c r="CC516" s="37"/>
      <c r="CD516" s="1"/>
      <c r="CE516" s="2"/>
      <c r="CF516" s="1"/>
      <c r="CG516" s="1"/>
      <c r="CH516" s="1"/>
      <c r="CI516" s="1"/>
      <c r="CJ516" s="1"/>
      <c r="CK516" s="1"/>
      <c r="CL516" s="1"/>
      <c r="CM516" s="1"/>
      <c r="CN516" s="1"/>
      <c r="CO516" s="23"/>
    </row>
    <row r="517" spans="1:93" ht="15.75" customHeight="1" x14ac:dyDescent="0.25">
      <c r="A517" s="58"/>
      <c r="B517" s="121"/>
      <c r="C517" s="37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32"/>
      <c r="Q517" s="58"/>
      <c r="R517" s="121"/>
      <c r="S517" s="37"/>
      <c r="T517" s="1"/>
      <c r="U517" s="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23"/>
      <c r="AG517" s="58"/>
      <c r="AH517" s="121"/>
      <c r="AI517" s="37"/>
      <c r="AJ517" s="1"/>
      <c r="AK517" s="2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23"/>
      <c r="AW517" s="58"/>
      <c r="AX517" s="121"/>
      <c r="AY517" s="37"/>
      <c r="AZ517" s="1"/>
      <c r="BA517" s="2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23"/>
      <c r="BM517" s="58"/>
      <c r="BN517" s="134"/>
      <c r="BO517" s="37"/>
      <c r="BP517" s="1"/>
      <c r="BQ517" s="2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29"/>
      <c r="CC517" s="37"/>
      <c r="CD517" s="1"/>
      <c r="CE517" s="2"/>
      <c r="CF517" s="1"/>
      <c r="CG517" s="1"/>
      <c r="CH517" s="1"/>
      <c r="CI517" s="1"/>
      <c r="CJ517" s="1"/>
      <c r="CK517" s="1"/>
      <c r="CL517" s="1"/>
      <c r="CM517" s="1"/>
      <c r="CN517" s="1"/>
      <c r="CO517" s="23"/>
    </row>
    <row r="518" spans="1:93" ht="15.75" customHeight="1" x14ac:dyDescent="0.25">
      <c r="A518" s="58"/>
      <c r="B518" s="121"/>
      <c r="C518" s="37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32"/>
      <c r="Q518" s="58"/>
      <c r="R518" s="121"/>
      <c r="S518" s="37"/>
      <c r="T518" s="1"/>
      <c r="U518" s="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23"/>
      <c r="AG518" s="58"/>
      <c r="AH518" s="121"/>
      <c r="AI518" s="37"/>
      <c r="AJ518" s="1"/>
      <c r="AK518" s="2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23"/>
      <c r="AW518" s="58"/>
      <c r="AX518" s="121"/>
      <c r="AY518" s="37"/>
      <c r="AZ518" s="1"/>
      <c r="BA518" s="2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23"/>
      <c r="BM518" s="58"/>
      <c r="BN518" s="134"/>
      <c r="BO518" s="37"/>
      <c r="BP518" s="1"/>
      <c r="BQ518" s="2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29"/>
      <c r="CC518" s="37"/>
      <c r="CD518" s="1"/>
      <c r="CE518" s="2"/>
      <c r="CF518" s="1"/>
      <c r="CG518" s="1"/>
      <c r="CH518" s="1"/>
      <c r="CI518" s="1"/>
      <c r="CJ518" s="1"/>
      <c r="CK518" s="1"/>
      <c r="CL518" s="1"/>
      <c r="CM518" s="1"/>
      <c r="CN518" s="1"/>
      <c r="CO518" s="23"/>
    </row>
    <row r="519" spans="1:93" ht="15.75" customHeight="1" x14ac:dyDescent="0.25">
      <c r="A519" s="58"/>
      <c r="B519" s="121"/>
      <c r="C519" s="37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32"/>
      <c r="Q519" s="58"/>
      <c r="R519" s="121"/>
      <c r="S519" s="37"/>
      <c r="T519" s="1"/>
      <c r="U519" s="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23"/>
      <c r="AG519" s="58"/>
      <c r="AH519" s="121"/>
      <c r="AI519" s="37"/>
      <c r="AJ519" s="1"/>
      <c r="AK519" s="2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23"/>
      <c r="AW519" s="58"/>
      <c r="AX519" s="121"/>
      <c r="AY519" s="37"/>
      <c r="AZ519" s="1"/>
      <c r="BA519" s="2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23"/>
      <c r="BM519" s="58"/>
      <c r="BN519" s="134"/>
      <c r="BO519" s="37"/>
      <c r="BP519" s="1"/>
      <c r="BQ519" s="2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29"/>
      <c r="CC519" s="37"/>
      <c r="CD519" s="1"/>
      <c r="CE519" s="2"/>
      <c r="CF519" s="1"/>
      <c r="CG519" s="1"/>
      <c r="CH519" s="1"/>
      <c r="CI519" s="1"/>
      <c r="CJ519" s="1"/>
      <c r="CK519" s="1"/>
      <c r="CL519" s="1"/>
      <c r="CM519" s="1"/>
      <c r="CN519" s="1"/>
      <c r="CO519" s="23"/>
    </row>
    <row r="520" spans="1:93" ht="15.75" customHeight="1" x14ac:dyDescent="0.25">
      <c r="A520" s="58"/>
      <c r="B520" s="121"/>
      <c r="C520" s="37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32"/>
      <c r="Q520" s="58"/>
      <c r="R520" s="121"/>
      <c r="S520" s="37"/>
      <c r="T520" s="1"/>
      <c r="U520" s="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23"/>
      <c r="AG520" s="58"/>
      <c r="AH520" s="121"/>
      <c r="AI520" s="37"/>
      <c r="AJ520" s="1"/>
      <c r="AK520" s="2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23"/>
      <c r="AW520" s="58"/>
      <c r="AX520" s="121"/>
      <c r="AY520" s="37"/>
      <c r="AZ520" s="1"/>
      <c r="BA520" s="2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23"/>
      <c r="BM520" s="58"/>
      <c r="BN520" s="134"/>
      <c r="BO520" s="37"/>
      <c r="BP520" s="1"/>
      <c r="BQ520" s="2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29"/>
      <c r="CC520" s="37"/>
      <c r="CD520" s="1"/>
      <c r="CE520" s="2"/>
      <c r="CF520" s="1"/>
      <c r="CG520" s="1"/>
      <c r="CH520" s="1"/>
      <c r="CI520" s="1"/>
      <c r="CJ520" s="1"/>
      <c r="CK520" s="1"/>
      <c r="CL520" s="1"/>
      <c r="CM520" s="1"/>
      <c r="CN520" s="1"/>
      <c r="CO520" s="23"/>
    </row>
    <row r="521" spans="1:93" ht="15.75" customHeight="1" x14ac:dyDescent="0.25">
      <c r="A521" s="58"/>
      <c r="B521" s="121"/>
      <c r="C521" s="37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32"/>
      <c r="Q521" s="58"/>
      <c r="R521" s="121"/>
      <c r="S521" s="37"/>
      <c r="T521" s="1"/>
      <c r="U521" s="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23"/>
      <c r="AG521" s="58"/>
      <c r="AH521" s="121"/>
      <c r="AI521" s="37"/>
      <c r="AJ521" s="1"/>
      <c r="AK521" s="2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23"/>
      <c r="AW521" s="58"/>
      <c r="AX521" s="121"/>
      <c r="AY521" s="37"/>
      <c r="AZ521" s="1"/>
      <c r="BA521" s="2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23"/>
      <c r="BM521" s="58"/>
      <c r="BN521" s="134"/>
      <c r="BO521" s="37"/>
      <c r="BP521" s="1"/>
      <c r="BQ521" s="2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29"/>
      <c r="CC521" s="37"/>
      <c r="CD521" s="1"/>
      <c r="CE521" s="2"/>
      <c r="CF521" s="1"/>
      <c r="CG521" s="1"/>
      <c r="CH521" s="1"/>
      <c r="CI521" s="1"/>
      <c r="CJ521" s="1"/>
      <c r="CK521" s="1"/>
      <c r="CL521" s="1"/>
      <c r="CM521" s="1"/>
      <c r="CN521" s="1"/>
      <c r="CO521" s="23"/>
    </row>
    <row r="522" spans="1:93" ht="15.75" customHeight="1" x14ac:dyDescent="0.25">
      <c r="A522" s="58"/>
      <c r="B522" s="121"/>
      <c r="C522" s="37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32"/>
      <c r="Q522" s="58"/>
      <c r="R522" s="121"/>
      <c r="S522" s="37"/>
      <c r="T522" s="1"/>
      <c r="U522" s="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23"/>
      <c r="AG522" s="58"/>
      <c r="AH522" s="121"/>
      <c r="AI522" s="37"/>
      <c r="AJ522" s="1"/>
      <c r="AK522" s="2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23"/>
      <c r="AW522" s="58"/>
      <c r="AX522" s="121"/>
      <c r="AY522" s="37"/>
      <c r="AZ522" s="1"/>
      <c r="BA522" s="2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23"/>
      <c r="BM522" s="58"/>
      <c r="BN522" s="134"/>
      <c r="BO522" s="37"/>
      <c r="BP522" s="1"/>
      <c r="BQ522" s="2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29"/>
      <c r="CC522" s="37"/>
      <c r="CD522" s="1"/>
      <c r="CE522" s="2"/>
      <c r="CF522" s="1"/>
      <c r="CG522" s="1"/>
      <c r="CH522" s="1"/>
      <c r="CI522" s="1"/>
      <c r="CJ522" s="1"/>
      <c r="CK522" s="1"/>
      <c r="CL522" s="1"/>
      <c r="CM522" s="1"/>
      <c r="CN522" s="1"/>
      <c r="CO522" s="23"/>
    </row>
    <row r="523" spans="1:93" ht="15.75" customHeight="1" x14ac:dyDescent="0.25">
      <c r="A523" s="58"/>
      <c r="B523" s="121"/>
      <c r="C523" s="37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32"/>
      <c r="Q523" s="58"/>
      <c r="R523" s="121"/>
      <c r="S523" s="37"/>
      <c r="T523" s="1"/>
      <c r="U523" s="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23"/>
      <c r="AG523" s="58"/>
      <c r="AH523" s="121"/>
      <c r="AI523" s="37"/>
      <c r="AJ523" s="1"/>
      <c r="AK523" s="2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23"/>
      <c r="AW523" s="58"/>
      <c r="AX523" s="121"/>
      <c r="AY523" s="37"/>
      <c r="AZ523" s="1"/>
      <c r="BA523" s="2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23"/>
      <c r="BM523" s="58"/>
      <c r="BN523" s="134"/>
      <c r="BO523" s="37"/>
      <c r="BP523" s="1"/>
      <c r="BQ523" s="2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29"/>
      <c r="CC523" s="37"/>
      <c r="CD523" s="1"/>
      <c r="CE523" s="2"/>
      <c r="CF523" s="1"/>
      <c r="CG523" s="1"/>
      <c r="CH523" s="1"/>
      <c r="CI523" s="1"/>
      <c r="CJ523" s="1"/>
      <c r="CK523" s="1"/>
      <c r="CL523" s="1"/>
      <c r="CM523" s="1"/>
      <c r="CN523" s="1"/>
      <c r="CO523" s="23"/>
    </row>
    <row r="524" spans="1:93" ht="15.75" customHeight="1" x14ac:dyDescent="0.25">
      <c r="A524" s="58"/>
      <c r="B524" s="121"/>
      <c r="C524" s="37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32"/>
      <c r="Q524" s="58"/>
      <c r="R524" s="121"/>
      <c r="S524" s="37"/>
      <c r="T524" s="1"/>
      <c r="U524" s="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23"/>
      <c r="AG524" s="58"/>
      <c r="AH524" s="121"/>
      <c r="AI524" s="37"/>
      <c r="AJ524" s="1"/>
      <c r="AK524" s="2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23"/>
      <c r="AW524" s="58"/>
      <c r="AX524" s="121"/>
      <c r="AY524" s="37"/>
      <c r="AZ524" s="1"/>
      <c r="BA524" s="2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23"/>
      <c r="BM524" s="58"/>
      <c r="BN524" s="134"/>
      <c r="BO524" s="37"/>
      <c r="BP524" s="1"/>
      <c r="BQ524" s="2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29"/>
      <c r="CC524" s="37"/>
      <c r="CD524" s="1"/>
      <c r="CE524" s="2"/>
      <c r="CF524" s="1"/>
      <c r="CG524" s="1"/>
      <c r="CH524" s="1"/>
      <c r="CI524" s="1"/>
      <c r="CJ524" s="1"/>
      <c r="CK524" s="1"/>
      <c r="CL524" s="1"/>
      <c r="CM524" s="1"/>
      <c r="CN524" s="1"/>
      <c r="CO524" s="23"/>
    </row>
    <row r="525" spans="1:93" ht="15.75" customHeight="1" x14ac:dyDescent="0.25">
      <c r="A525" s="58"/>
      <c r="B525" s="121"/>
      <c r="C525" s="37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32"/>
      <c r="Q525" s="58"/>
      <c r="R525" s="121"/>
      <c r="S525" s="37"/>
      <c r="T525" s="1"/>
      <c r="U525" s="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23"/>
      <c r="AG525" s="58"/>
      <c r="AH525" s="121"/>
      <c r="AI525" s="37"/>
      <c r="AJ525" s="1"/>
      <c r="AK525" s="2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23"/>
      <c r="AW525" s="58"/>
      <c r="AX525" s="121"/>
      <c r="AY525" s="37"/>
      <c r="AZ525" s="1"/>
      <c r="BA525" s="2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23"/>
      <c r="BM525" s="58"/>
      <c r="BN525" s="134"/>
      <c r="BO525" s="37"/>
      <c r="BP525" s="1"/>
      <c r="BQ525" s="2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29"/>
      <c r="CC525" s="37"/>
      <c r="CD525" s="1"/>
      <c r="CE525" s="2"/>
      <c r="CF525" s="1"/>
      <c r="CG525" s="1"/>
      <c r="CH525" s="1"/>
      <c r="CI525" s="1"/>
      <c r="CJ525" s="1"/>
      <c r="CK525" s="1"/>
      <c r="CL525" s="1"/>
      <c r="CM525" s="1"/>
      <c r="CN525" s="1"/>
      <c r="CO525" s="23"/>
    </row>
    <row r="526" spans="1:93" ht="15.75" customHeight="1" x14ac:dyDescent="0.25">
      <c r="A526" s="58"/>
      <c r="B526" s="121"/>
      <c r="C526" s="37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32"/>
      <c r="Q526" s="58"/>
      <c r="R526" s="121"/>
      <c r="S526" s="37"/>
      <c r="T526" s="1"/>
      <c r="U526" s="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23"/>
      <c r="AG526" s="58"/>
      <c r="AH526" s="121"/>
      <c r="AI526" s="37"/>
      <c r="AJ526" s="1"/>
      <c r="AK526" s="2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23"/>
      <c r="AW526" s="58"/>
      <c r="AX526" s="121"/>
      <c r="AY526" s="37"/>
      <c r="AZ526" s="1"/>
      <c r="BA526" s="2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23"/>
      <c r="BM526" s="58"/>
      <c r="BN526" s="134"/>
      <c r="BO526" s="37"/>
      <c r="BP526" s="1"/>
      <c r="BQ526" s="2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29"/>
      <c r="CC526" s="37"/>
      <c r="CD526" s="1"/>
      <c r="CE526" s="2"/>
      <c r="CF526" s="1"/>
      <c r="CG526" s="1"/>
      <c r="CH526" s="1"/>
      <c r="CI526" s="1"/>
      <c r="CJ526" s="1"/>
      <c r="CK526" s="1"/>
      <c r="CL526" s="1"/>
      <c r="CM526" s="1"/>
      <c r="CN526" s="1"/>
      <c r="CO526" s="23"/>
    </row>
    <row r="527" spans="1:93" ht="15.75" customHeight="1" x14ac:dyDescent="0.25">
      <c r="A527" s="58"/>
      <c r="B527" s="121"/>
      <c r="C527" s="37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32"/>
      <c r="Q527" s="58"/>
      <c r="R527" s="121"/>
      <c r="S527" s="37"/>
      <c r="T527" s="1"/>
      <c r="U527" s="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23"/>
      <c r="AG527" s="58"/>
      <c r="AH527" s="121"/>
      <c r="AI527" s="37"/>
      <c r="AJ527" s="1"/>
      <c r="AK527" s="2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23"/>
      <c r="AW527" s="58"/>
      <c r="AX527" s="121"/>
      <c r="AY527" s="37"/>
      <c r="AZ527" s="1"/>
      <c r="BA527" s="2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23"/>
      <c r="BM527" s="58"/>
      <c r="BN527" s="134"/>
      <c r="BO527" s="37"/>
      <c r="BP527" s="1"/>
      <c r="BQ527" s="2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29"/>
      <c r="CC527" s="37"/>
      <c r="CD527" s="1"/>
      <c r="CE527" s="2"/>
      <c r="CF527" s="1"/>
      <c r="CG527" s="1"/>
      <c r="CH527" s="1"/>
      <c r="CI527" s="1"/>
      <c r="CJ527" s="1"/>
      <c r="CK527" s="1"/>
      <c r="CL527" s="1"/>
      <c r="CM527" s="1"/>
      <c r="CN527" s="1"/>
      <c r="CO527" s="23"/>
    </row>
    <row r="528" spans="1:93" ht="15.75" customHeight="1" x14ac:dyDescent="0.25">
      <c r="A528" s="58"/>
      <c r="B528" s="121"/>
      <c r="C528" s="37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32"/>
      <c r="Q528" s="58"/>
      <c r="R528" s="121"/>
      <c r="S528" s="37"/>
      <c r="T528" s="1"/>
      <c r="U528" s="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23"/>
      <c r="AG528" s="58"/>
      <c r="AH528" s="121"/>
      <c r="AI528" s="37"/>
      <c r="AJ528" s="1"/>
      <c r="AK528" s="2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23"/>
      <c r="AW528" s="58"/>
      <c r="AX528" s="121"/>
      <c r="AY528" s="37"/>
      <c r="AZ528" s="1"/>
      <c r="BA528" s="2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23"/>
      <c r="BM528" s="58"/>
      <c r="BN528" s="134"/>
      <c r="BO528" s="37"/>
      <c r="BP528" s="1"/>
      <c r="BQ528" s="2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29"/>
      <c r="CC528" s="37"/>
      <c r="CD528" s="1"/>
      <c r="CE528" s="2"/>
      <c r="CF528" s="1"/>
      <c r="CG528" s="1"/>
      <c r="CH528" s="1"/>
      <c r="CI528" s="1"/>
      <c r="CJ528" s="1"/>
      <c r="CK528" s="1"/>
      <c r="CL528" s="1"/>
      <c r="CM528" s="1"/>
      <c r="CN528" s="1"/>
      <c r="CO528" s="23"/>
    </row>
    <row r="529" spans="1:93" ht="15.75" customHeight="1" x14ac:dyDescent="0.25">
      <c r="A529" s="58"/>
      <c r="B529" s="121"/>
      <c r="C529" s="37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32"/>
      <c r="Q529" s="58"/>
      <c r="R529" s="121"/>
      <c r="S529" s="37"/>
      <c r="T529" s="1"/>
      <c r="U529" s="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23"/>
      <c r="AG529" s="58"/>
      <c r="AH529" s="121"/>
      <c r="AI529" s="37"/>
      <c r="AJ529" s="1"/>
      <c r="AK529" s="2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23"/>
      <c r="AW529" s="58"/>
      <c r="AX529" s="121"/>
      <c r="AY529" s="37"/>
      <c r="AZ529" s="1"/>
      <c r="BA529" s="2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23"/>
      <c r="BM529" s="58"/>
      <c r="BN529" s="134"/>
      <c r="BO529" s="37"/>
      <c r="BP529" s="1"/>
      <c r="BQ529" s="2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29"/>
      <c r="CC529" s="37"/>
      <c r="CD529" s="1"/>
      <c r="CE529" s="2"/>
      <c r="CF529" s="1"/>
      <c r="CG529" s="1"/>
      <c r="CH529" s="1"/>
      <c r="CI529" s="1"/>
      <c r="CJ529" s="1"/>
      <c r="CK529" s="1"/>
      <c r="CL529" s="1"/>
      <c r="CM529" s="1"/>
      <c r="CN529" s="1"/>
      <c r="CO529" s="23"/>
    </row>
    <row r="530" spans="1:93" ht="15.75" customHeight="1" x14ac:dyDescent="0.25">
      <c r="A530" s="58"/>
      <c r="B530" s="121"/>
      <c r="C530" s="37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32"/>
      <c r="Q530" s="58"/>
      <c r="R530" s="121"/>
      <c r="S530" s="37"/>
      <c r="T530" s="1"/>
      <c r="U530" s="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23"/>
      <c r="AG530" s="58"/>
      <c r="AH530" s="121"/>
      <c r="AI530" s="37"/>
      <c r="AJ530" s="1"/>
      <c r="AK530" s="2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23"/>
      <c r="AW530" s="58"/>
      <c r="AX530" s="121"/>
      <c r="AY530" s="37"/>
      <c r="AZ530" s="1"/>
      <c r="BA530" s="2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23"/>
      <c r="BM530" s="58"/>
      <c r="BN530" s="134"/>
      <c r="BO530" s="37"/>
      <c r="BP530" s="1"/>
      <c r="BQ530" s="2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29"/>
      <c r="CC530" s="37"/>
      <c r="CD530" s="1"/>
      <c r="CE530" s="2"/>
      <c r="CF530" s="1"/>
      <c r="CG530" s="1"/>
      <c r="CH530" s="1"/>
      <c r="CI530" s="1"/>
      <c r="CJ530" s="1"/>
      <c r="CK530" s="1"/>
      <c r="CL530" s="1"/>
      <c r="CM530" s="1"/>
      <c r="CN530" s="1"/>
      <c r="CO530" s="23"/>
    </row>
    <row r="531" spans="1:93" ht="15.75" customHeight="1" x14ac:dyDescent="0.25">
      <c r="A531" s="58"/>
      <c r="B531" s="121"/>
      <c r="C531" s="37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32"/>
      <c r="Q531" s="58"/>
      <c r="R531" s="121"/>
      <c r="S531" s="37"/>
      <c r="T531" s="1"/>
      <c r="U531" s="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23"/>
      <c r="AG531" s="58"/>
      <c r="AH531" s="121"/>
      <c r="AI531" s="37"/>
      <c r="AJ531" s="1"/>
      <c r="AK531" s="2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23"/>
      <c r="AW531" s="58"/>
      <c r="AX531" s="121"/>
      <c r="AY531" s="37"/>
      <c r="AZ531" s="1"/>
      <c r="BA531" s="2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23"/>
      <c r="BM531" s="58"/>
      <c r="BN531" s="134"/>
      <c r="BO531" s="37"/>
      <c r="BP531" s="1"/>
      <c r="BQ531" s="2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29"/>
      <c r="CC531" s="37"/>
      <c r="CD531" s="1"/>
      <c r="CE531" s="2"/>
      <c r="CF531" s="1"/>
      <c r="CG531" s="1"/>
      <c r="CH531" s="1"/>
      <c r="CI531" s="1"/>
      <c r="CJ531" s="1"/>
      <c r="CK531" s="1"/>
      <c r="CL531" s="1"/>
      <c r="CM531" s="1"/>
      <c r="CN531" s="1"/>
      <c r="CO531" s="23"/>
    </row>
    <row r="532" spans="1:93" ht="15.75" customHeight="1" x14ac:dyDescent="0.25">
      <c r="A532" s="58"/>
      <c r="B532" s="121"/>
      <c r="C532" s="37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32"/>
      <c r="Q532" s="58"/>
      <c r="R532" s="121"/>
      <c r="S532" s="37"/>
      <c r="T532" s="1"/>
      <c r="U532" s="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23"/>
      <c r="AG532" s="58"/>
      <c r="AH532" s="121"/>
      <c r="AI532" s="37"/>
      <c r="AJ532" s="1"/>
      <c r="AK532" s="2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23"/>
      <c r="AW532" s="58"/>
      <c r="AX532" s="121"/>
      <c r="AY532" s="37"/>
      <c r="AZ532" s="1"/>
      <c r="BA532" s="2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23"/>
      <c r="BM532" s="58"/>
      <c r="BN532" s="134"/>
      <c r="BO532" s="37"/>
      <c r="BP532" s="1"/>
      <c r="BQ532" s="2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29"/>
      <c r="CC532" s="37"/>
      <c r="CD532" s="1"/>
      <c r="CE532" s="2"/>
      <c r="CF532" s="1"/>
      <c r="CG532" s="1"/>
      <c r="CH532" s="1"/>
      <c r="CI532" s="1"/>
      <c r="CJ532" s="1"/>
      <c r="CK532" s="1"/>
      <c r="CL532" s="1"/>
      <c r="CM532" s="1"/>
      <c r="CN532" s="1"/>
      <c r="CO532" s="23"/>
    </row>
    <row r="533" spans="1:93" ht="15.75" customHeight="1" x14ac:dyDescent="0.25">
      <c r="A533" s="58"/>
      <c r="B533" s="121"/>
      <c r="C533" s="37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32"/>
      <c r="Q533" s="58"/>
      <c r="R533" s="121"/>
      <c r="S533" s="37"/>
      <c r="T533" s="1"/>
      <c r="U533" s="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23"/>
      <c r="AG533" s="58"/>
      <c r="AH533" s="121"/>
      <c r="AI533" s="37"/>
      <c r="AJ533" s="1"/>
      <c r="AK533" s="2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23"/>
      <c r="AW533" s="58"/>
      <c r="AX533" s="121"/>
      <c r="AY533" s="37"/>
      <c r="AZ533" s="1"/>
      <c r="BA533" s="2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23"/>
      <c r="BM533" s="58"/>
      <c r="BN533" s="134"/>
      <c r="BO533" s="37"/>
      <c r="BP533" s="1"/>
      <c r="BQ533" s="2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29"/>
      <c r="CC533" s="37"/>
      <c r="CD533" s="1"/>
      <c r="CE533" s="2"/>
      <c r="CF533" s="1"/>
      <c r="CG533" s="1"/>
      <c r="CH533" s="1"/>
      <c r="CI533" s="1"/>
      <c r="CJ533" s="1"/>
      <c r="CK533" s="1"/>
      <c r="CL533" s="1"/>
      <c r="CM533" s="1"/>
      <c r="CN533" s="1"/>
      <c r="CO533" s="23"/>
    </row>
    <row r="534" spans="1:93" ht="15.75" customHeight="1" x14ac:dyDescent="0.25">
      <c r="A534" s="58"/>
      <c r="B534" s="121"/>
      <c r="C534" s="37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32"/>
      <c r="Q534" s="58"/>
      <c r="R534" s="121"/>
      <c r="S534" s="37"/>
      <c r="T534" s="1"/>
      <c r="U534" s="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23"/>
      <c r="AG534" s="58"/>
      <c r="AH534" s="121"/>
      <c r="AI534" s="37"/>
      <c r="AJ534" s="1"/>
      <c r="AK534" s="2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23"/>
      <c r="AW534" s="58"/>
      <c r="AX534" s="121"/>
      <c r="AY534" s="37"/>
      <c r="AZ534" s="1"/>
      <c r="BA534" s="2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23"/>
      <c r="BM534" s="58"/>
      <c r="BN534" s="134"/>
      <c r="BO534" s="37"/>
      <c r="BP534" s="1"/>
      <c r="BQ534" s="2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29"/>
      <c r="CC534" s="37"/>
      <c r="CD534" s="1"/>
      <c r="CE534" s="2"/>
      <c r="CF534" s="1"/>
      <c r="CG534" s="1"/>
      <c r="CH534" s="1"/>
      <c r="CI534" s="1"/>
      <c r="CJ534" s="1"/>
      <c r="CK534" s="1"/>
      <c r="CL534" s="1"/>
      <c r="CM534" s="1"/>
      <c r="CN534" s="1"/>
      <c r="CO534" s="23"/>
    </row>
    <row r="535" spans="1:93" ht="15.75" customHeight="1" x14ac:dyDescent="0.25">
      <c r="A535" s="58"/>
      <c r="B535" s="121"/>
      <c r="C535" s="37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32"/>
      <c r="Q535" s="58"/>
      <c r="R535" s="121"/>
      <c r="S535" s="37"/>
      <c r="T535" s="1"/>
      <c r="U535" s="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23"/>
      <c r="AG535" s="58"/>
      <c r="AH535" s="121"/>
      <c r="AI535" s="37"/>
      <c r="AJ535" s="1"/>
      <c r="AK535" s="2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23"/>
      <c r="AW535" s="58"/>
      <c r="AX535" s="121"/>
      <c r="AY535" s="37"/>
      <c r="AZ535" s="1"/>
      <c r="BA535" s="2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23"/>
      <c r="BM535" s="58"/>
      <c r="BN535" s="134"/>
      <c r="BO535" s="37"/>
      <c r="BP535" s="1"/>
      <c r="BQ535" s="2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29"/>
      <c r="CC535" s="37"/>
      <c r="CD535" s="1"/>
      <c r="CE535" s="2"/>
      <c r="CF535" s="1"/>
      <c r="CG535" s="1"/>
      <c r="CH535" s="1"/>
      <c r="CI535" s="1"/>
      <c r="CJ535" s="1"/>
      <c r="CK535" s="1"/>
      <c r="CL535" s="1"/>
      <c r="CM535" s="1"/>
      <c r="CN535" s="1"/>
      <c r="CO535" s="23"/>
    </row>
    <row r="536" spans="1:93" ht="15.75" customHeight="1" x14ac:dyDescent="0.25">
      <c r="A536" s="58"/>
      <c r="B536" s="121"/>
      <c r="C536" s="37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32"/>
      <c r="Q536" s="58"/>
      <c r="R536" s="121"/>
      <c r="S536" s="37"/>
      <c r="T536" s="1"/>
      <c r="U536" s="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23"/>
      <c r="AG536" s="58"/>
      <c r="AH536" s="121"/>
      <c r="AI536" s="37"/>
      <c r="AJ536" s="1"/>
      <c r="AK536" s="2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23"/>
      <c r="AW536" s="58"/>
      <c r="AX536" s="121"/>
      <c r="AY536" s="37"/>
      <c r="AZ536" s="1"/>
      <c r="BA536" s="2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23"/>
      <c r="BM536" s="58"/>
      <c r="BN536" s="134"/>
      <c r="BO536" s="37"/>
      <c r="BP536" s="1"/>
      <c r="BQ536" s="2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29"/>
      <c r="CC536" s="37"/>
      <c r="CD536" s="1"/>
      <c r="CE536" s="2"/>
      <c r="CF536" s="1"/>
      <c r="CG536" s="1"/>
      <c r="CH536" s="1"/>
      <c r="CI536" s="1"/>
      <c r="CJ536" s="1"/>
      <c r="CK536" s="1"/>
      <c r="CL536" s="1"/>
      <c r="CM536" s="1"/>
      <c r="CN536" s="1"/>
      <c r="CO536" s="23"/>
    </row>
    <row r="537" spans="1:93" ht="15.75" customHeight="1" x14ac:dyDescent="0.25">
      <c r="A537" s="58"/>
      <c r="B537" s="121"/>
      <c r="C537" s="37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32"/>
      <c r="Q537" s="58"/>
      <c r="R537" s="121"/>
      <c r="S537" s="37"/>
      <c r="T537" s="1"/>
      <c r="U537" s="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23"/>
      <c r="AG537" s="58"/>
      <c r="AH537" s="121"/>
      <c r="AI537" s="37"/>
      <c r="AJ537" s="1"/>
      <c r="AK537" s="2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23"/>
      <c r="AW537" s="58"/>
      <c r="AX537" s="121"/>
      <c r="AY537" s="37"/>
      <c r="AZ537" s="1"/>
      <c r="BA537" s="2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23"/>
      <c r="BM537" s="58"/>
      <c r="BN537" s="134"/>
      <c r="BO537" s="37"/>
      <c r="BP537" s="1"/>
      <c r="BQ537" s="2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29"/>
      <c r="CC537" s="37"/>
      <c r="CD537" s="1"/>
      <c r="CE537" s="2"/>
      <c r="CF537" s="1"/>
      <c r="CG537" s="1"/>
      <c r="CH537" s="1"/>
      <c r="CI537" s="1"/>
      <c r="CJ537" s="1"/>
      <c r="CK537" s="1"/>
      <c r="CL537" s="1"/>
      <c r="CM537" s="1"/>
      <c r="CN537" s="1"/>
      <c r="CO537" s="23"/>
    </row>
    <row r="538" spans="1:93" ht="15.75" customHeight="1" x14ac:dyDescent="0.25">
      <c r="A538" s="58"/>
      <c r="B538" s="121"/>
      <c r="C538" s="37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32"/>
      <c r="Q538" s="58"/>
      <c r="R538" s="121"/>
      <c r="S538" s="37"/>
      <c r="T538" s="1"/>
      <c r="U538" s="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23"/>
      <c r="AG538" s="58"/>
      <c r="AH538" s="121"/>
      <c r="AI538" s="37"/>
      <c r="AJ538" s="1"/>
      <c r="AK538" s="2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23"/>
      <c r="AW538" s="58"/>
      <c r="AX538" s="121"/>
      <c r="AY538" s="37"/>
      <c r="AZ538" s="1"/>
      <c r="BA538" s="2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23"/>
      <c r="BM538" s="58"/>
      <c r="BN538" s="134"/>
      <c r="BO538" s="37"/>
      <c r="BP538" s="1"/>
      <c r="BQ538" s="2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29"/>
      <c r="CC538" s="37"/>
      <c r="CD538" s="1"/>
      <c r="CE538" s="2"/>
      <c r="CF538" s="1"/>
      <c r="CG538" s="1"/>
      <c r="CH538" s="1"/>
      <c r="CI538" s="1"/>
      <c r="CJ538" s="1"/>
      <c r="CK538" s="1"/>
      <c r="CL538" s="1"/>
      <c r="CM538" s="1"/>
      <c r="CN538" s="1"/>
      <c r="CO538" s="23"/>
    </row>
    <row r="539" spans="1:93" ht="15.75" customHeight="1" x14ac:dyDescent="0.25">
      <c r="A539" s="58"/>
      <c r="B539" s="121"/>
      <c r="C539" s="37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32"/>
      <c r="Q539" s="58"/>
      <c r="R539" s="121"/>
      <c r="S539" s="37"/>
      <c r="T539" s="1"/>
      <c r="U539" s="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23"/>
      <c r="AG539" s="58"/>
      <c r="AH539" s="121"/>
      <c r="AI539" s="37"/>
      <c r="AJ539" s="1"/>
      <c r="AK539" s="2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23"/>
      <c r="AW539" s="58"/>
      <c r="AX539" s="121"/>
      <c r="AY539" s="37"/>
      <c r="AZ539" s="1"/>
      <c r="BA539" s="2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23"/>
      <c r="BM539" s="58"/>
      <c r="BN539" s="134"/>
      <c r="BO539" s="37"/>
      <c r="BP539" s="1"/>
      <c r="BQ539" s="2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29"/>
      <c r="CC539" s="37"/>
      <c r="CD539" s="1"/>
      <c r="CE539" s="2"/>
      <c r="CF539" s="1"/>
      <c r="CG539" s="1"/>
      <c r="CH539" s="1"/>
      <c r="CI539" s="1"/>
      <c r="CJ539" s="1"/>
      <c r="CK539" s="1"/>
      <c r="CL539" s="1"/>
      <c r="CM539" s="1"/>
      <c r="CN539" s="1"/>
      <c r="CO539" s="23"/>
    </row>
    <row r="540" spans="1:93" ht="15.75" customHeight="1" x14ac:dyDescent="0.25">
      <c r="A540" s="58"/>
      <c r="B540" s="121"/>
      <c r="C540" s="37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32"/>
      <c r="Q540" s="58"/>
      <c r="R540" s="121"/>
      <c r="S540" s="37"/>
      <c r="T540" s="1"/>
      <c r="U540" s="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23"/>
      <c r="AG540" s="58"/>
      <c r="AH540" s="121"/>
      <c r="AI540" s="37"/>
      <c r="AJ540" s="1"/>
      <c r="AK540" s="2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23"/>
      <c r="AW540" s="58"/>
      <c r="AX540" s="121"/>
      <c r="AY540" s="37"/>
      <c r="AZ540" s="1"/>
      <c r="BA540" s="2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23"/>
      <c r="BM540" s="58"/>
      <c r="BN540" s="134"/>
      <c r="BO540" s="37"/>
      <c r="BP540" s="1"/>
      <c r="BQ540" s="2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29"/>
      <c r="CC540" s="37"/>
      <c r="CD540" s="1"/>
      <c r="CE540" s="2"/>
      <c r="CF540" s="1"/>
      <c r="CG540" s="1"/>
      <c r="CH540" s="1"/>
      <c r="CI540" s="1"/>
      <c r="CJ540" s="1"/>
      <c r="CK540" s="1"/>
      <c r="CL540" s="1"/>
      <c r="CM540" s="1"/>
      <c r="CN540" s="1"/>
      <c r="CO540" s="23"/>
    </row>
    <row r="541" spans="1:93" ht="15.75" customHeight="1" x14ac:dyDescent="0.25">
      <c r="A541" s="58"/>
      <c r="B541" s="121"/>
      <c r="C541" s="37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32"/>
      <c r="Q541" s="58"/>
      <c r="R541" s="121"/>
      <c r="S541" s="37"/>
      <c r="T541" s="1"/>
      <c r="U541" s="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23"/>
      <c r="AG541" s="58"/>
      <c r="AH541" s="121"/>
      <c r="AI541" s="37"/>
      <c r="AJ541" s="1"/>
      <c r="AK541" s="2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23"/>
      <c r="AW541" s="58"/>
      <c r="AX541" s="121"/>
      <c r="AY541" s="37"/>
      <c r="AZ541" s="1"/>
      <c r="BA541" s="2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23"/>
      <c r="BM541" s="58"/>
      <c r="BN541" s="134"/>
      <c r="BO541" s="37"/>
      <c r="BP541" s="1"/>
      <c r="BQ541" s="2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29"/>
      <c r="CC541" s="37"/>
      <c r="CD541" s="1"/>
      <c r="CE541" s="2"/>
      <c r="CF541" s="1"/>
      <c r="CG541" s="1"/>
      <c r="CH541" s="1"/>
      <c r="CI541" s="1"/>
      <c r="CJ541" s="1"/>
      <c r="CK541" s="1"/>
      <c r="CL541" s="1"/>
      <c r="CM541" s="1"/>
      <c r="CN541" s="1"/>
      <c r="CO541" s="23"/>
    </row>
    <row r="542" spans="1:93" ht="15.75" customHeight="1" x14ac:dyDescent="0.25">
      <c r="A542" s="58"/>
      <c r="B542" s="121"/>
      <c r="C542" s="37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32"/>
      <c r="Q542" s="58"/>
      <c r="R542" s="121"/>
      <c r="S542" s="37"/>
      <c r="T542" s="1"/>
      <c r="U542" s="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23"/>
      <c r="AG542" s="58"/>
      <c r="AH542" s="121"/>
      <c r="AI542" s="37"/>
      <c r="AJ542" s="1"/>
      <c r="AK542" s="2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23"/>
      <c r="AW542" s="58"/>
      <c r="AX542" s="121"/>
      <c r="AY542" s="37"/>
      <c r="AZ542" s="1"/>
      <c r="BA542" s="2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23"/>
      <c r="BM542" s="58"/>
      <c r="BN542" s="134"/>
      <c r="BO542" s="37"/>
      <c r="BP542" s="1"/>
      <c r="BQ542" s="2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29"/>
      <c r="CC542" s="37"/>
      <c r="CD542" s="1"/>
      <c r="CE542" s="2"/>
      <c r="CF542" s="1"/>
      <c r="CG542" s="1"/>
      <c r="CH542" s="1"/>
      <c r="CI542" s="1"/>
      <c r="CJ542" s="1"/>
      <c r="CK542" s="1"/>
      <c r="CL542" s="1"/>
      <c r="CM542" s="1"/>
      <c r="CN542" s="1"/>
      <c r="CO542" s="23"/>
    </row>
    <row r="543" spans="1:93" ht="15.75" customHeight="1" x14ac:dyDescent="0.25">
      <c r="A543" s="58"/>
      <c r="B543" s="121"/>
      <c r="C543" s="37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32"/>
      <c r="Q543" s="58"/>
      <c r="R543" s="121"/>
      <c r="S543" s="37"/>
      <c r="T543" s="1"/>
      <c r="U543" s="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23"/>
      <c r="AG543" s="58"/>
      <c r="AH543" s="121"/>
      <c r="AI543" s="37"/>
      <c r="AJ543" s="1"/>
      <c r="AK543" s="2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23"/>
      <c r="AW543" s="58"/>
      <c r="AX543" s="121"/>
      <c r="AY543" s="37"/>
      <c r="AZ543" s="1"/>
      <c r="BA543" s="2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23"/>
      <c r="BM543" s="58"/>
      <c r="BN543" s="134"/>
      <c r="BO543" s="37"/>
      <c r="BP543" s="1"/>
      <c r="BQ543" s="2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29"/>
      <c r="CC543" s="37"/>
      <c r="CD543" s="1"/>
      <c r="CE543" s="2"/>
      <c r="CF543" s="1"/>
      <c r="CG543" s="1"/>
      <c r="CH543" s="1"/>
      <c r="CI543" s="1"/>
      <c r="CJ543" s="1"/>
      <c r="CK543" s="1"/>
      <c r="CL543" s="1"/>
      <c r="CM543" s="1"/>
      <c r="CN543" s="1"/>
      <c r="CO543" s="23"/>
    </row>
    <row r="544" spans="1:93" ht="15.75" customHeight="1" x14ac:dyDescent="0.25">
      <c r="A544" s="58"/>
      <c r="B544" s="121"/>
      <c r="C544" s="37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32"/>
      <c r="Q544" s="58"/>
      <c r="R544" s="121"/>
      <c r="S544" s="37"/>
      <c r="T544" s="1"/>
      <c r="U544" s="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23"/>
      <c r="AG544" s="58"/>
      <c r="AH544" s="121"/>
      <c r="AI544" s="37"/>
      <c r="AJ544" s="1"/>
      <c r="AK544" s="2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23"/>
      <c r="AW544" s="58"/>
      <c r="AX544" s="121"/>
      <c r="AY544" s="37"/>
      <c r="AZ544" s="1"/>
      <c r="BA544" s="2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23"/>
      <c r="BM544" s="58"/>
      <c r="BN544" s="134"/>
      <c r="BO544" s="37"/>
      <c r="BP544" s="1"/>
      <c r="BQ544" s="2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29"/>
      <c r="CC544" s="37"/>
      <c r="CD544" s="1"/>
      <c r="CE544" s="2"/>
      <c r="CF544" s="1"/>
      <c r="CG544" s="1"/>
      <c r="CH544" s="1"/>
      <c r="CI544" s="1"/>
      <c r="CJ544" s="1"/>
      <c r="CK544" s="1"/>
      <c r="CL544" s="1"/>
      <c r="CM544" s="1"/>
      <c r="CN544" s="1"/>
      <c r="CO544" s="23"/>
    </row>
    <row r="545" spans="1:93" ht="15.75" customHeight="1" x14ac:dyDescent="0.25">
      <c r="A545" s="58"/>
      <c r="B545" s="121"/>
      <c r="C545" s="37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32"/>
      <c r="Q545" s="58"/>
      <c r="R545" s="121"/>
      <c r="S545" s="37"/>
      <c r="T545" s="1"/>
      <c r="U545" s="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23"/>
      <c r="AG545" s="58"/>
      <c r="AH545" s="121"/>
      <c r="AI545" s="37"/>
      <c r="AJ545" s="1"/>
      <c r="AK545" s="2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23"/>
      <c r="AW545" s="58"/>
      <c r="AX545" s="121"/>
      <c r="AY545" s="37"/>
      <c r="AZ545" s="1"/>
      <c r="BA545" s="2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23"/>
      <c r="BM545" s="58"/>
      <c r="BN545" s="134"/>
      <c r="BO545" s="37"/>
      <c r="BP545" s="1"/>
      <c r="BQ545" s="2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29"/>
      <c r="CC545" s="37"/>
      <c r="CD545" s="1"/>
      <c r="CE545" s="2"/>
      <c r="CF545" s="1"/>
      <c r="CG545" s="1"/>
      <c r="CH545" s="1"/>
      <c r="CI545" s="1"/>
      <c r="CJ545" s="1"/>
      <c r="CK545" s="1"/>
      <c r="CL545" s="1"/>
      <c r="CM545" s="1"/>
      <c r="CN545" s="1"/>
      <c r="CO545" s="23"/>
    </row>
    <row r="546" spans="1:93" ht="15.75" customHeight="1" x14ac:dyDescent="0.25">
      <c r="A546" s="58"/>
      <c r="B546" s="121"/>
      <c r="C546" s="37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32"/>
      <c r="Q546" s="58"/>
      <c r="R546" s="121"/>
      <c r="S546" s="37"/>
      <c r="T546" s="1"/>
      <c r="U546" s="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23"/>
      <c r="AG546" s="58"/>
      <c r="AH546" s="121"/>
      <c r="AI546" s="37"/>
      <c r="AJ546" s="1"/>
      <c r="AK546" s="2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23"/>
      <c r="AW546" s="58"/>
      <c r="AX546" s="121"/>
      <c r="AY546" s="37"/>
      <c r="AZ546" s="1"/>
      <c r="BA546" s="2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23"/>
      <c r="BM546" s="58"/>
      <c r="BN546" s="134"/>
      <c r="BO546" s="37"/>
      <c r="BP546" s="1"/>
      <c r="BQ546" s="2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29"/>
      <c r="CC546" s="37"/>
      <c r="CD546" s="1"/>
      <c r="CE546" s="2"/>
      <c r="CF546" s="1"/>
      <c r="CG546" s="1"/>
      <c r="CH546" s="1"/>
      <c r="CI546" s="1"/>
      <c r="CJ546" s="1"/>
      <c r="CK546" s="1"/>
      <c r="CL546" s="1"/>
      <c r="CM546" s="1"/>
      <c r="CN546" s="1"/>
      <c r="CO546" s="23"/>
    </row>
    <row r="547" spans="1:93" ht="15.75" customHeight="1" x14ac:dyDescent="0.25">
      <c r="A547" s="58"/>
      <c r="B547" s="121"/>
      <c r="C547" s="37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32"/>
      <c r="Q547" s="58"/>
      <c r="R547" s="121"/>
      <c r="S547" s="37"/>
      <c r="T547" s="1"/>
      <c r="U547" s="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23"/>
      <c r="AG547" s="58"/>
      <c r="AH547" s="121"/>
      <c r="AI547" s="37"/>
      <c r="AJ547" s="1"/>
      <c r="AK547" s="2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23"/>
      <c r="AW547" s="58"/>
      <c r="AX547" s="121"/>
      <c r="AY547" s="37"/>
      <c r="AZ547" s="1"/>
      <c r="BA547" s="2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23"/>
      <c r="BM547" s="58"/>
      <c r="BN547" s="134"/>
      <c r="BO547" s="37"/>
      <c r="BP547" s="1"/>
      <c r="BQ547" s="2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29"/>
      <c r="CC547" s="37"/>
      <c r="CD547" s="1"/>
      <c r="CE547" s="2"/>
      <c r="CF547" s="1"/>
      <c r="CG547" s="1"/>
      <c r="CH547" s="1"/>
      <c r="CI547" s="1"/>
      <c r="CJ547" s="1"/>
      <c r="CK547" s="1"/>
      <c r="CL547" s="1"/>
      <c r="CM547" s="1"/>
      <c r="CN547" s="1"/>
      <c r="CO547" s="23"/>
    </row>
    <row r="548" spans="1:93" ht="15.75" customHeight="1" x14ac:dyDescent="0.25">
      <c r="A548" s="58"/>
      <c r="B548" s="121"/>
      <c r="C548" s="37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32"/>
      <c r="Q548" s="58"/>
      <c r="R548" s="121"/>
      <c r="S548" s="37"/>
      <c r="T548" s="1"/>
      <c r="U548" s="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23"/>
      <c r="AG548" s="58"/>
      <c r="AH548" s="121"/>
      <c r="AI548" s="37"/>
      <c r="AJ548" s="1"/>
      <c r="AK548" s="2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23"/>
      <c r="AW548" s="58"/>
      <c r="AX548" s="121"/>
      <c r="AY548" s="37"/>
      <c r="AZ548" s="1"/>
      <c r="BA548" s="2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23"/>
      <c r="BM548" s="58"/>
      <c r="BN548" s="134"/>
      <c r="BO548" s="37"/>
      <c r="BP548" s="1"/>
      <c r="BQ548" s="2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29"/>
      <c r="CC548" s="37"/>
      <c r="CD548" s="1"/>
      <c r="CE548" s="2"/>
      <c r="CF548" s="1"/>
      <c r="CG548" s="1"/>
      <c r="CH548" s="1"/>
      <c r="CI548" s="1"/>
      <c r="CJ548" s="1"/>
      <c r="CK548" s="1"/>
      <c r="CL548" s="1"/>
      <c r="CM548" s="1"/>
      <c r="CN548" s="1"/>
      <c r="CO548" s="23"/>
    </row>
    <row r="549" spans="1:93" ht="15.75" customHeight="1" x14ac:dyDescent="0.25">
      <c r="A549" s="58"/>
      <c r="B549" s="121"/>
      <c r="C549" s="37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32"/>
      <c r="Q549" s="58"/>
      <c r="R549" s="121"/>
      <c r="S549" s="37"/>
      <c r="T549" s="1"/>
      <c r="U549" s="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23"/>
      <c r="AG549" s="58"/>
      <c r="AH549" s="121"/>
      <c r="AI549" s="37"/>
      <c r="AJ549" s="1"/>
      <c r="AK549" s="2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23"/>
      <c r="AW549" s="58"/>
      <c r="AX549" s="121"/>
      <c r="AY549" s="37"/>
      <c r="AZ549" s="1"/>
      <c r="BA549" s="2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23"/>
      <c r="BM549" s="58"/>
      <c r="BN549" s="134"/>
      <c r="BO549" s="37"/>
      <c r="BP549" s="1"/>
      <c r="BQ549" s="2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29"/>
      <c r="CC549" s="37"/>
      <c r="CD549" s="1"/>
      <c r="CE549" s="2"/>
      <c r="CF549" s="1"/>
      <c r="CG549" s="1"/>
      <c r="CH549" s="1"/>
      <c r="CI549" s="1"/>
      <c r="CJ549" s="1"/>
      <c r="CK549" s="1"/>
      <c r="CL549" s="1"/>
      <c r="CM549" s="1"/>
      <c r="CN549" s="1"/>
      <c r="CO549" s="23"/>
    </row>
    <row r="550" spans="1:93" ht="15.75" customHeight="1" x14ac:dyDescent="0.25">
      <c r="A550" s="58"/>
      <c r="B550" s="121"/>
      <c r="C550" s="37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32"/>
      <c r="Q550" s="58"/>
      <c r="R550" s="121"/>
      <c r="S550" s="37"/>
      <c r="T550" s="1"/>
      <c r="U550" s="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23"/>
      <c r="AG550" s="58"/>
      <c r="AH550" s="121"/>
      <c r="AI550" s="37"/>
      <c r="AJ550" s="1"/>
      <c r="AK550" s="2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23"/>
      <c r="AW550" s="58"/>
      <c r="AX550" s="121"/>
      <c r="AY550" s="37"/>
      <c r="AZ550" s="1"/>
      <c r="BA550" s="2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23"/>
      <c r="BM550" s="58"/>
      <c r="BN550" s="134"/>
      <c r="BO550" s="37"/>
      <c r="BP550" s="1"/>
      <c r="BQ550" s="2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29"/>
      <c r="CC550" s="37"/>
      <c r="CD550" s="1"/>
      <c r="CE550" s="2"/>
      <c r="CF550" s="1"/>
      <c r="CG550" s="1"/>
      <c r="CH550" s="1"/>
      <c r="CI550" s="1"/>
      <c r="CJ550" s="1"/>
      <c r="CK550" s="1"/>
      <c r="CL550" s="1"/>
      <c r="CM550" s="1"/>
      <c r="CN550" s="1"/>
      <c r="CO550" s="23"/>
    </row>
    <row r="551" spans="1:93" ht="15.75" customHeight="1" x14ac:dyDescent="0.25">
      <c r="A551" s="58"/>
      <c r="B551" s="121"/>
      <c r="C551" s="37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32"/>
      <c r="Q551" s="58"/>
      <c r="R551" s="121"/>
      <c r="S551" s="37"/>
      <c r="T551" s="1"/>
      <c r="U551" s="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23"/>
      <c r="AG551" s="58"/>
      <c r="AH551" s="121"/>
      <c r="AI551" s="37"/>
      <c r="AJ551" s="1"/>
      <c r="AK551" s="2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23"/>
      <c r="AW551" s="58"/>
      <c r="AX551" s="121"/>
      <c r="AY551" s="37"/>
      <c r="AZ551" s="1"/>
      <c r="BA551" s="2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23"/>
      <c r="BM551" s="58"/>
      <c r="BN551" s="134"/>
      <c r="BO551" s="37"/>
      <c r="BP551" s="1"/>
      <c r="BQ551" s="2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29"/>
      <c r="CC551" s="37"/>
      <c r="CD551" s="1"/>
      <c r="CE551" s="2"/>
      <c r="CF551" s="1"/>
      <c r="CG551" s="1"/>
      <c r="CH551" s="1"/>
      <c r="CI551" s="1"/>
      <c r="CJ551" s="1"/>
      <c r="CK551" s="1"/>
      <c r="CL551" s="1"/>
      <c r="CM551" s="1"/>
      <c r="CN551" s="1"/>
      <c r="CO551" s="23"/>
    </row>
    <row r="552" spans="1:93" ht="15.75" customHeight="1" x14ac:dyDescent="0.25">
      <c r="A552" s="58"/>
      <c r="B552" s="121"/>
      <c r="C552" s="37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32"/>
      <c r="Q552" s="58"/>
      <c r="R552" s="121"/>
      <c r="S552" s="37"/>
      <c r="T552" s="1"/>
      <c r="U552" s="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23"/>
      <c r="AG552" s="58"/>
      <c r="AH552" s="121"/>
      <c r="AI552" s="37"/>
      <c r="AJ552" s="1"/>
      <c r="AK552" s="2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23"/>
      <c r="AW552" s="58"/>
      <c r="AX552" s="121"/>
      <c r="AY552" s="37"/>
      <c r="AZ552" s="1"/>
      <c r="BA552" s="2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23"/>
      <c r="BM552" s="58"/>
      <c r="BN552" s="134"/>
      <c r="BO552" s="37"/>
      <c r="BP552" s="1"/>
      <c r="BQ552" s="2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29"/>
      <c r="CC552" s="37"/>
      <c r="CD552" s="1"/>
      <c r="CE552" s="2"/>
      <c r="CF552" s="1"/>
      <c r="CG552" s="1"/>
      <c r="CH552" s="1"/>
      <c r="CI552" s="1"/>
      <c r="CJ552" s="1"/>
      <c r="CK552" s="1"/>
      <c r="CL552" s="1"/>
      <c r="CM552" s="1"/>
      <c r="CN552" s="1"/>
      <c r="CO552" s="23"/>
    </row>
    <row r="553" spans="1:93" ht="15.75" customHeight="1" x14ac:dyDescent="0.25">
      <c r="A553" s="58"/>
      <c r="B553" s="121"/>
      <c r="C553" s="37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32"/>
      <c r="Q553" s="58"/>
      <c r="R553" s="121"/>
      <c r="S553" s="37"/>
      <c r="T553" s="1"/>
      <c r="U553" s="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23"/>
      <c r="AG553" s="58"/>
      <c r="AH553" s="121"/>
      <c r="AI553" s="37"/>
      <c r="AJ553" s="1"/>
      <c r="AK553" s="2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23"/>
      <c r="AW553" s="58"/>
      <c r="AX553" s="121"/>
      <c r="AY553" s="37"/>
      <c r="AZ553" s="1"/>
      <c r="BA553" s="2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23"/>
      <c r="BM553" s="58"/>
      <c r="BN553" s="134"/>
      <c r="BO553" s="37"/>
      <c r="BP553" s="1"/>
      <c r="BQ553" s="2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29"/>
      <c r="CC553" s="37"/>
      <c r="CD553" s="1"/>
      <c r="CE553" s="2"/>
      <c r="CF553" s="1"/>
      <c r="CG553" s="1"/>
      <c r="CH553" s="1"/>
      <c r="CI553" s="1"/>
      <c r="CJ553" s="1"/>
      <c r="CK553" s="1"/>
      <c r="CL553" s="1"/>
      <c r="CM553" s="1"/>
      <c r="CN553" s="1"/>
      <c r="CO553" s="23"/>
    </row>
    <row r="554" spans="1:93" ht="15.75" customHeight="1" x14ac:dyDescent="0.25">
      <c r="A554" s="58"/>
      <c r="B554" s="121"/>
      <c r="C554" s="37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32"/>
      <c r="Q554" s="58"/>
      <c r="R554" s="121"/>
      <c r="S554" s="37"/>
      <c r="T554" s="1"/>
      <c r="U554" s="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23"/>
      <c r="AG554" s="58"/>
      <c r="AH554" s="121"/>
      <c r="AI554" s="37"/>
      <c r="AJ554" s="1"/>
      <c r="AK554" s="2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23"/>
      <c r="AW554" s="58"/>
      <c r="AX554" s="121"/>
      <c r="AY554" s="37"/>
      <c r="AZ554" s="1"/>
      <c r="BA554" s="2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23"/>
      <c r="BM554" s="58"/>
      <c r="BN554" s="134"/>
      <c r="BO554" s="37"/>
      <c r="BP554" s="1"/>
      <c r="BQ554" s="2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29"/>
      <c r="CC554" s="37"/>
      <c r="CD554" s="1"/>
      <c r="CE554" s="2"/>
      <c r="CF554" s="1"/>
      <c r="CG554" s="1"/>
      <c r="CH554" s="1"/>
      <c r="CI554" s="1"/>
      <c r="CJ554" s="1"/>
      <c r="CK554" s="1"/>
      <c r="CL554" s="1"/>
      <c r="CM554" s="1"/>
      <c r="CN554" s="1"/>
      <c r="CO554" s="23"/>
    </row>
    <row r="555" spans="1:93" ht="15.75" customHeight="1" x14ac:dyDescent="0.25">
      <c r="A555" s="58"/>
      <c r="B555" s="121"/>
      <c r="C555" s="37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32"/>
      <c r="Q555" s="58"/>
      <c r="R555" s="121"/>
      <c r="S555" s="37"/>
      <c r="T555" s="1"/>
      <c r="U555" s="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23"/>
      <c r="AG555" s="58"/>
      <c r="AH555" s="121"/>
      <c r="AI555" s="37"/>
      <c r="AJ555" s="1"/>
      <c r="AK555" s="2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23"/>
      <c r="AW555" s="58"/>
      <c r="AX555" s="121"/>
      <c r="AY555" s="37"/>
      <c r="AZ555" s="1"/>
      <c r="BA555" s="2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23"/>
      <c r="BM555" s="58"/>
      <c r="BN555" s="134"/>
      <c r="BO555" s="37"/>
      <c r="BP555" s="1"/>
      <c r="BQ555" s="2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29"/>
      <c r="CC555" s="37"/>
      <c r="CD555" s="1"/>
      <c r="CE555" s="2"/>
      <c r="CF555" s="1"/>
      <c r="CG555" s="1"/>
      <c r="CH555" s="1"/>
      <c r="CI555" s="1"/>
      <c r="CJ555" s="1"/>
      <c r="CK555" s="1"/>
      <c r="CL555" s="1"/>
      <c r="CM555" s="1"/>
      <c r="CN555" s="1"/>
      <c r="CO555" s="23"/>
    </row>
    <row r="556" spans="1:93" ht="15.75" customHeight="1" x14ac:dyDescent="0.25">
      <c r="A556" s="58"/>
      <c r="B556" s="121"/>
      <c r="C556" s="37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32"/>
      <c r="Q556" s="58"/>
      <c r="R556" s="121"/>
      <c r="S556" s="37"/>
      <c r="T556" s="1"/>
      <c r="U556" s="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23"/>
      <c r="AG556" s="58"/>
      <c r="AH556" s="121"/>
      <c r="AI556" s="37"/>
      <c r="AJ556" s="1"/>
      <c r="AK556" s="2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23"/>
      <c r="AW556" s="58"/>
      <c r="AX556" s="121"/>
      <c r="AY556" s="37"/>
      <c r="AZ556" s="1"/>
      <c r="BA556" s="2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23"/>
      <c r="BM556" s="58"/>
      <c r="BN556" s="134"/>
      <c r="BO556" s="37"/>
      <c r="BP556" s="1"/>
      <c r="BQ556" s="2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29"/>
      <c r="CC556" s="37"/>
      <c r="CD556" s="1"/>
      <c r="CE556" s="2"/>
      <c r="CF556" s="1"/>
      <c r="CG556" s="1"/>
      <c r="CH556" s="1"/>
      <c r="CI556" s="1"/>
      <c r="CJ556" s="1"/>
      <c r="CK556" s="1"/>
      <c r="CL556" s="1"/>
      <c r="CM556" s="1"/>
      <c r="CN556" s="1"/>
      <c r="CO556" s="23"/>
    </row>
    <row r="557" spans="1:93" ht="15.75" customHeight="1" x14ac:dyDescent="0.25">
      <c r="A557" s="58"/>
      <c r="B557" s="121"/>
      <c r="C557" s="37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32"/>
      <c r="Q557" s="58"/>
      <c r="R557" s="121"/>
      <c r="S557" s="37"/>
      <c r="T557" s="1"/>
      <c r="U557" s="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23"/>
      <c r="AG557" s="58"/>
      <c r="AH557" s="121"/>
      <c r="AI557" s="37"/>
      <c r="AJ557" s="1"/>
      <c r="AK557" s="2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23"/>
      <c r="AW557" s="58"/>
      <c r="AX557" s="121"/>
      <c r="AY557" s="37"/>
      <c r="AZ557" s="1"/>
      <c r="BA557" s="2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23"/>
      <c r="BM557" s="58"/>
      <c r="BN557" s="134"/>
      <c r="BO557" s="37"/>
      <c r="BP557" s="1"/>
      <c r="BQ557" s="2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29"/>
      <c r="CC557" s="37"/>
      <c r="CD557" s="1"/>
      <c r="CE557" s="2"/>
      <c r="CF557" s="1"/>
      <c r="CG557" s="1"/>
      <c r="CH557" s="1"/>
      <c r="CI557" s="1"/>
      <c r="CJ557" s="1"/>
      <c r="CK557" s="1"/>
      <c r="CL557" s="1"/>
      <c r="CM557" s="1"/>
      <c r="CN557" s="1"/>
      <c r="CO557" s="23"/>
    </row>
    <row r="558" spans="1:93" ht="15.75" customHeight="1" x14ac:dyDescent="0.25">
      <c r="A558" s="58"/>
      <c r="B558" s="121"/>
      <c r="C558" s="37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32"/>
      <c r="Q558" s="58"/>
      <c r="R558" s="121"/>
      <c r="S558" s="37"/>
      <c r="T558" s="1"/>
      <c r="U558" s="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23"/>
      <c r="AG558" s="58"/>
      <c r="AH558" s="121"/>
      <c r="AI558" s="37"/>
      <c r="AJ558" s="1"/>
      <c r="AK558" s="2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23"/>
      <c r="AW558" s="58"/>
      <c r="AX558" s="121"/>
      <c r="AY558" s="37"/>
      <c r="AZ558" s="1"/>
      <c r="BA558" s="2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23"/>
      <c r="BM558" s="58"/>
      <c r="BN558" s="134"/>
      <c r="BO558" s="37"/>
      <c r="BP558" s="1"/>
      <c r="BQ558" s="2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29"/>
      <c r="CC558" s="37"/>
      <c r="CD558" s="1"/>
      <c r="CE558" s="2"/>
      <c r="CF558" s="1"/>
      <c r="CG558" s="1"/>
      <c r="CH558" s="1"/>
      <c r="CI558" s="1"/>
      <c r="CJ558" s="1"/>
      <c r="CK558" s="1"/>
      <c r="CL558" s="1"/>
      <c r="CM558" s="1"/>
      <c r="CN558" s="1"/>
      <c r="CO558" s="23"/>
    </row>
    <row r="559" spans="1:93" ht="15.75" customHeight="1" x14ac:dyDescent="0.25">
      <c r="A559" s="58"/>
      <c r="B559" s="121"/>
      <c r="C559" s="37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32"/>
      <c r="Q559" s="58"/>
      <c r="R559" s="121"/>
      <c r="S559" s="37"/>
      <c r="T559" s="1"/>
      <c r="U559" s="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23"/>
      <c r="AG559" s="58"/>
      <c r="AH559" s="121"/>
      <c r="AI559" s="37"/>
      <c r="AJ559" s="1"/>
      <c r="AK559" s="2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23"/>
      <c r="AW559" s="58"/>
      <c r="AX559" s="121"/>
      <c r="AY559" s="37"/>
      <c r="AZ559" s="1"/>
      <c r="BA559" s="2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23"/>
      <c r="BM559" s="58"/>
      <c r="BN559" s="134"/>
      <c r="BO559" s="37"/>
      <c r="BP559" s="1"/>
      <c r="BQ559" s="2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29"/>
      <c r="CC559" s="37"/>
      <c r="CD559" s="1"/>
      <c r="CE559" s="2"/>
      <c r="CF559" s="1"/>
      <c r="CG559" s="1"/>
      <c r="CH559" s="1"/>
      <c r="CI559" s="1"/>
      <c r="CJ559" s="1"/>
      <c r="CK559" s="1"/>
      <c r="CL559" s="1"/>
      <c r="CM559" s="1"/>
      <c r="CN559" s="1"/>
      <c r="CO559" s="23"/>
    </row>
    <row r="560" spans="1:93" ht="15.75" customHeight="1" x14ac:dyDescent="0.25">
      <c r="A560" s="58"/>
      <c r="B560" s="121"/>
      <c r="C560" s="37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32"/>
      <c r="Q560" s="58"/>
      <c r="R560" s="121"/>
      <c r="S560" s="37"/>
      <c r="T560" s="1"/>
      <c r="U560" s="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23"/>
      <c r="AG560" s="58"/>
      <c r="AH560" s="121"/>
      <c r="AI560" s="37"/>
      <c r="AJ560" s="1"/>
      <c r="AK560" s="2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23"/>
      <c r="AW560" s="58"/>
      <c r="AX560" s="121"/>
      <c r="AY560" s="37"/>
      <c r="AZ560" s="1"/>
      <c r="BA560" s="2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23"/>
      <c r="BM560" s="58"/>
      <c r="BN560" s="134"/>
      <c r="BO560" s="37"/>
      <c r="BP560" s="1"/>
      <c r="BQ560" s="2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29"/>
      <c r="CC560" s="37"/>
      <c r="CD560" s="1"/>
      <c r="CE560" s="2"/>
      <c r="CF560" s="1"/>
      <c r="CG560" s="1"/>
      <c r="CH560" s="1"/>
      <c r="CI560" s="1"/>
      <c r="CJ560" s="1"/>
      <c r="CK560" s="1"/>
      <c r="CL560" s="1"/>
      <c r="CM560" s="1"/>
      <c r="CN560" s="1"/>
      <c r="CO560" s="23"/>
    </row>
    <row r="561" spans="1:93" ht="15.75" customHeight="1" x14ac:dyDescent="0.25">
      <c r="A561" s="58"/>
      <c r="B561" s="121"/>
      <c r="C561" s="37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32"/>
      <c r="Q561" s="58"/>
      <c r="R561" s="121"/>
      <c r="S561" s="37"/>
      <c r="T561" s="1"/>
      <c r="U561" s="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23"/>
      <c r="AG561" s="58"/>
      <c r="AH561" s="121"/>
      <c r="AI561" s="37"/>
      <c r="AJ561" s="1"/>
      <c r="AK561" s="2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23"/>
      <c r="AW561" s="58"/>
      <c r="AX561" s="121"/>
      <c r="AY561" s="37"/>
      <c r="AZ561" s="1"/>
      <c r="BA561" s="2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23"/>
      <c r="BM561" s="58"/>
      <c r="BN561" s="134"/>
      <c r="BO561" s="37"/>
      <c r="BP561" s="1"/>
      <c r="BQ561" s="2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29"/>
      <c r="CC561" s="37"/>
      <c r="CD561" s="1"/>
      <c r="CE561" s="2"/>
      <c r="CF561" s="1"/>
      <c r="CG561" s="1"/>
      <c r="CH561" s="1"/>
      <c r="CI561" s="1"/>
      <c r="CJ561" s="1"/>
      <c r="CK561" s="1"/>
      <c r="CL561" s="1"/>
      <c r="CM561" s="1"/>
      <c r="CN561" s="1"/>
      <c r="CO561" s="23"/>
    </row>
    <row r="562" spans="1:93" ht="15.75" customHeight="1" x14ac:dyDescent="0.25">
      <c r="A562" s="58"/>
      <c r="B562" s="121"/>
      <c r="C562" s="37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32"/>
      <c r="Q562" s="58"/>
      <c r="R562" s="121"/>
      <c r="S562" s="37"/>
      <c r="T562" s="1"/>
      <c r="U562" s="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23"/>
      <c r="AG562" s="58"/>
      <c r="AH562" s="121"/>
      <c r="AI562" s="37"/>
      <c r="AJ562" s="1"/>
      <c r="AK562" s="2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23"/>
      <c r="AW562" s="58"/>
      <c r="AX562" s="121"/>
      <c r="AY562" s="37"/>
      <c r="AZ562" s="1"/>
      <c r="BA562" s="2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23"/>
      <c r="BM562" s="58"/>
      <c r="BN562" s="134"/>
      <c r="BO562" s="37"/>
      <c r="BP562" s="1"/>
      <c r="BQ562" s="2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29"/>
      <c r="CC562" s="37"/>
      <c r="CD562" s="1"/>
      <c r="CE562" s="2"/>
      <c r="CF562" s="1"/>
      <c r="CG562" s="1"/>
      <c r="CH562" s="1"/>
      <c r="CI562" s="1"/>
      <c r="CJ562" s="1"/>
      <c r="CK562" s="1"/>
      <c r="CL562" s="1"/>
      <c r="CM562" s="1"/>
      <c r="CN562" s="1"/>
      <c r="CO562" s="23"/>
    </row>
    <row r="563" spans="1:93" ht="15.75" customHeight="1" x14ac:dyDescent="0.25">
      <c r="A563" s="58"/>
      <c r="B563" s="121"/>
      <c r="C563" s="37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32"/>
      <c r="Q563" s="58"/>
      <c r="R563" s="121"/>
      <c r="S563" s="37"/>
      <c r="T563" s="1"/>
      <c r="U563" s="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23"/>
      <c r="AG563" s="58"/>
      <c r="AH563" s="121"/>
      <c r="AI563" s="37"/>
      <c r="AJ563" s="1"/>
      <c r="AK563" s="2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23"/>
      <c r="AW563" s="58"/>
      <c r="AX563" s="121"/>
      <c r="AY563" s="37"/>
      <c r="AZ563" s="1"/>
      <c r="BA563" s="2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23"/>
      <c r="BM563" s="58"/>
      <c r="BN563" s="134"/>
      <c r="BO563" s="37"/>
      <c r="BP563" s="1"/>
      <c r="BQ563" s="2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29"/>
      <c r="CC563" s="37"/>
      <c r="CD563" s="1"/>
      <c r="CE563" s="2"/>
      <c r="CF563" s="1"/>
      <c r="CG563" s="1"/>
      <c r="CH563" s="1"/>
      <c r="CI563" s="1"/>
      <c r="CJ563" s="1"/>
      <c r="CK563" s="1"/>
      <c r="CL563" s="1"/>
      <c r="CM563" s="1"/>
      <c r="CN563" s="1"/>
      <c r="CO563" s="23"/>
    </row>
    <row r="564" spans="1:93" ht="15.75" customHeight="1" x14ac:dyDescent="0.25">
      <c r="A564" s="58"/>
      <c r="B564" s="121"/>
      <c r="C564" s="37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32"/>
      <c r="Q564" s="58"/>
      <c r="R564" s="121"/>
      <c r="S564" s="37"/>
      <c r="T564" s="1"/>
      <c r="U564" s="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23"/>
      <c r="AG564" s="58"/>
      <c r="AH564" s="121"/>
      <c r="AI564" s="37"/>
      <c r="AJ564" s="1"/>
      <c r="AK564" s="2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23"/>
      <c r="AW564" s="58"/>
      <c r="AX564" s="121"/>
      <c r="AY564" s="37"/>
      <c r="AZ564" s="1"/>
      <c r="BA564" s="2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23"/>
      <c r="BM564" s="58"/>
      <c r="BN564" s="134"/>
      <c r="BO564" s="37"/>
      <c r="BP564" s="1"/>
      <c r="BQ564" s="2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29"/>
      <c r="CC564" s="37"/>
      <c r="CD564" s="1"/>
      <c r="CE564" s="2"/>
      <c r="CF564" s="1"/>
      <c r="CG564" s="1"/>
      <c r="CH564" s="1"/>
      <c r="CI564" s="1"/>
      <c r="CJ564" s="1"/>
      <c r="CK564" s="1"/>
      <c r="CL564" s="1"/>
      <c r="CM564" s="1"/>
      <c r="CN564" s="1"/>
      <c r="CO564" s="23"/>
    </row>
    <row r="565" spans="1:93" ht="15.75" customHeight="1" x14ac:dyDescent="0.25">
      <c r="A565" s="58"/>
      <c r="B565" s="121"/>
      <c r="C565" s="37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32"/>
      <c r="Q565" s="58"/>
      <c r="R565" s="121"/>
      <c r="S565" s="37"/>
      <c r="T565" s="1"/>
      <c r="U565" s="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23"/>
      <c r="AG565" s="58"/>
      <c r="AH565" s="121"/>
      <c r="AI565" s="37"/>
      <c r="AJ565" s="1"/>
      <c r="AK565" s="2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23"/>
      <c r="AW565" s="58"/>
      <c r="AX565" s="121"/>
      <c r="AY565" s="37"/>
      <c r="AZ565" s="1"/>
      <c r="BA565" s="2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23"/>
      <c r="BM565" s="58"/>
      <c r="BN565" s="134"/>
      <c r="BO565" s="37"/>
      <c r="BP565" s="1"/>
      <c r="BQ565" s="2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29"/>
      <c r="CC565" s="37"/>
      <c r="CD565" s="1"/>
      <c r="CE565" s="2"/>
      <c r="CF565" s="1"/>
      <c r="CG565" s="1"/>
      <c r="CH565" s="1"/>
      <c r="CI565" s="1"/>
      <c r="CJ565" s="1"/>
      <c r="CK565" s="1"/>
      <c r="CL565" s="1"/>
      <c r="CM565" s="1"/>
      <c r="CN565" s="1"/>
      <c r="CO565" s="23"/>
    </row>
    <row r="566" spans="1:93" ht="15.75" customHeight="1" x14ac:dyDescent="0.25">
      <c r="A566" s="58"/>
      <c r="B566" s="121"/>
      <c r="C566" s="37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32"/>
      <c r="Q566" s="58"/>
      <c r="R566" s="121"/>
      <c r="S566" s="37"/>
      <c r="T566" s="1"/>
      <c r="U566" s="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23"/>
      <c r="AG566" s="58"/>
      <c r="AH566" s="121"/>
      <c r="AI566" s="37"/>
      <c r="AJ566" s="1"/>
      <c r="AK566" s="2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23"/>
      <c r="AW566" s="58"/>
      <c r="AX566" s="121"/>
      <c r="AY566" s="37"/>
      <c r="AZ566" s="1"/>
      <c r="BA566" s="2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23"/>
      <c r="BM566" s="58"/>
      <c r="BN566" s="134"/>
      <c r="BO566" s="37"/>
      <c r="BP566" s="1"/>
      <c r="BQ566" s="2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29"/>
      <c r="CC566" s="37"/>
      <c r="CD566" s="1"/>
      <c r="CE566" s="2"/>
      <c r="CF566" s="1"/>
      <c r="CG566" s="1"/>
      <c r="CH566" s="1"/>
      <c r="CI566" s="1"/>
      <c r="CJ566" s="1"/>
      <c r="CK566" s="1"/>
      <c r="CL566" s="1"/>
      <c r="CM566" s="1"/>
      <c r="CN566" s="1"/>
      <c r="CO566" s="23"/>
    </row>
    <row r="567" spans="1:93" ht="15.75" customHeight="1" x14ac:dyDescent="0.25">
      <c r="A567" s="58"/>
      <c r="B567" s="121"/>
      <c r="C567" s="37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32"/>
      <c r="Q567" s="58"/>
      <c r="R567" s="121"/>
      <c r="S567" s="37"/>
      <c r="T567" s="1"/>
      <c r="U567" s="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23"/>
      <c r="AG567" s="58"/>
      <c r="AH567" s="121"/>
      <c r="AI567" s="37"/>
      <c r="AJ567" s="1"/>
      <c r="AK567" s="2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23"/>
      <c r="AW567" s="58"/>
      <c r="AX567" s="121"/>
      <c r="AY567" s="37"/>
      <c r="AZ567" s="1"/>
      <c r="BA567" s="2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23"/>
      <c r="BM567" s="58"/>
      <c r="BN567" s="134"/>
      <c r="BO567" s="37"/>
      <c r="BP567" s="1"/>
      <c r="BQ567" s="2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29"/>
      <c r="CC567" s="37"/>
      <c r="CD567" s="1"/>
      <c r="CE567" s="2"/>
      <c r="CF567" s="1"/>
      <c r="CG567" s="1"/>
      <c r="CH567" s="1"/>
      <c r="CI567" s="1"/>
      <c r="CJ567" s="1"/>
      <c r="CK567" s="1"/>
      <c r="CL567" s="1"/>
      <c r="CM567" s="1"/>
      <c r="CN567" s="1"/>
      <c r="CO567" s="23"/>
    </row>
    <row r="568" spans="1:93" ht="15.75" customHeight="1" x14ac:dyDescent="0.25">
      <c r="A568" s="58"/>
      <c r="B568" s="121"/>
      <c r="C568" s="37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32"/>
      <c r="Q568" s="58"/>
      <c r="R568" s="121"/>
      <c r="S568" s="37"/>
      <c r="T568" s="1"/>
      <c r="U568" s="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23"/>
      <c r="AG568" s="58"/>
      <c r="AH568" s="121"/>
      <c r="AI568" s="37"/>
      <c r="AJ568" s="1"/>
      <c r="AK568" s="2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23"/>
      <c r="AW568" s="58"/>
      <c r="AX568" s="121"/>
      <c r="AY568" s="37"/>
      <c r="AZ568" s="1"/>
      <c r="BA568" s="2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23"/>
      <c r="BM568" s="58"/>
      <c r="BN568" s="134"/>
      <c r="BO568" s="37"/>
      <c r="BP568" s="1"/>
      <c r="BQ568" s="2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29"/>
      <c r="CC568" s="37"/>
      <c r="CD568" s="1"/>
      <c r="CE568" s="2"/>
      <c r="CF568" s="1"/>
      <c r="CG568" s="1"/>
      <c r="CH568" s="1"/>
      <c r="CI568" s="1"/>
      <c r="CJ568" s="1"/>
      <c r="CK568" s="1"/>
      <c r="CL568" s="1"/>
      <c r="CM568" s="1"/>
      <c r="CN568" s="1"/>
      <c r="CO568" s="23"/>
    </row>
    <row r="569" spans="1:93" ht="15.75" customHeight="1" x14ac:dyDescent="0.25">
      <c r="A569" s="58"/>
      <c r="B569" s="121"/>
      <c r="C569" s="37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32"/>
      <c r="Q569" s="58"/>
      <c r="R569" s="121"/>
      <c r="S569" s="37"/>
      <c r="T569" s="1"/>
      <c r="U569" s="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23"/>
      <c r="AG569" s="58"/>
      <c r="AH569" s="121"/>
      <c r="AI569" s="37"/>
      <c r="AJ569" s="1"/>
      <c r="AK569" s="2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23"/>
      <c r="AW569" s="58"/>
      <c r="AX569" s="121"/>
      <c r="AY569" s="37"/>
      <c r="AZ569" s="1"/>
      <c r="BA569" s="2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23"/>
      <c r="BM569" s="58"/>
      <c r="BN569" s="134"/>
      <c r="BO569" s="37"/>
      <c r="BP569" s="1"/>
      <c r="BQ569" s="2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29"/>
      <c r="CC569" s="37"/>
      <c r="CD569" s="1"/>
      <c r="CE569" s="2"/>
      <c r="CF569" s="1"/>
      <c r="CG569" s="1"/>
      <c r="CH569" s="1"/>
      <c r="CI569" s="1"/>
      <c r="CJ569" s="1"/>
      <c r="CK569" s="1"/>
      <c r="CL569" s="1"/>
      <c r="CM569" s="1"/>
      <c r="CN569" s="1"/>
      <c r="CO569" s="23"/>
    </row>
    <row r="570" spans="1:93" ht="15.75" customHeight="1" x14ac:dyDescent="0.25">
      <c r="A570" s="58"/>
      <c r="B570" s="121"/>
      <c r="C570" s="37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32"/>
      <c r="Q570" s="58"/>
      <c r="R570" s="121"/>
      <c r="S570" s="37"/>
      <c r="T570" s="1"/>
      <c r="U570" s="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23"/>
      <c r="AG570" s="58"/>
      <c r="AH570" s="121"/>
      <c r="AI570" s="37"/>
      <c r="AJ570" s="1"/>
      <c r="AK570" s="2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23"/>
      <c r="AW570" s="58"/>
      <c r="AX570" s="121"/>
      <c r="AY570" s="37"/>
      <c r="AZ570" s="1"/>
      <c r="BA570" s="2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23"/>
      <c r="BM570" s="58"/>
      <c r="BN570" s="134"/>
      <c r="BO570" s="37"/>
      <c r="BP570" s="1"/>
      <c r="BQ570" s="2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29"/>
      <c r="CC570" s="37"/>
      <c r="CD570" s="1"/>
      <c r="CE570" s="2"/>
      <c r="CF570" s="1"/>
      <c r="CG570" s="1"/>
      <c r="CH570" s="1"/>
      <c r="CI570" s="1"/>
      <c r="CJ570" s="1"/>
      <c r="CK570" s="1"/>
      <c r="CL570" s="1"/>
      <c r="CM570" s="1"/>
      <c r="CN570" s="1"/>
      <c r="CO570" s="23"/>
    </row>
    <row r="571" spans="1:93" ht="15.75" customHeight="1" x14ac:dyDescent="0.25">
      <c r="A571" s="58"/>
      <c r="B571" s="121"/>
      <c r="C571" s="37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32"/>
      <c r="Q571" s="58"/>
      <c r="R571" s="121"/>
      <c r="S571" s="37"/>
      <c r="T571" s="1"/>
      <c r="U571" s="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23"/>
      <c r="AG571" s="58"/>
      <c r="AH571" s="121"/>
      <c r="AI571" s="37"/>
      <c r="AJ571" s="1"/>
      <c r="AK571" s="2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23"/>
      <c r="AW571" s="58"/>
      <c r="AX571" s="121"/>
      <c r="AY571" s="37"/>
      <c r="AZ571" s="1"/>
      <c r="BA571" s="2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23"/>
      <c r="BM571" s="58"/>
      <c r="BN571" s="134"/>
      <c r="BO571" s="37"/>
      <c r="BP571" s="1"/>
      <c r="BQ571" s="2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29"/>
      <c r="CC571" s="37"/>
      <c r="CD571" s="1"/>
      <c r="CE571" s="2"/>
      <c r="CF571" s="1"/>
      <c r="CG571" s="1"/>
      <c r="CH571" s="1"/>
      <c r="CI571" s="1"/>
      <c r="CJ571" s="1"/>
      <c r="CK571" s="1"/>
      <c r="CL571" s="1"/>
      <c r="CM571" s="1"/>
      <c r="CN571" s="1"/>
      <c r="CO571" s="23"/>
    </row>
    <row r="572" spans="1:93" ht="15.75" customHeight="1" x14ac:dyDescent="0.25">
      <c r="A572" s="58"/>
      <c r="B572" s="121"/>
      <c r="C572" s="37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32"/>
      <c r="Q572" s="58"/>
      <c r="R572" s="121"/>
      <c r="S572" s="37"/>
      <c r="T572" s="1"/>
      <c r="U572" s="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23"/>
      <c r="AG572" s="58"/>
      <c r="AH572" s="121"/>
      <c r="AI572" s="37"/>
      <c r="AJ572" s="1"/>
      <c r="AK572" s="2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23"/>
      <c r="AW572" s="58"/>
      <c r="AX572" s="121"/>
      <c r="AY572" s="37"/>
      <c r="AZ572" s="1"/>
      <c r="BA572" s="2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23"/>
      <c r="BM572" s="58"/>
      <c r="BN572" s="134"/>
      <c r="BO572" s="37"/>
      <c r="BP572" s="1"/>
      <c r="BQ572" s="2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29"/>
      <c r="CC572" s="37"/>
      <c r="CD572" s="1"/>
      <c r="CE572" s="2"/>
      <c r="CF572" s="1"/>
      <c r="CG572" s="1"/>
      <c r="CH572" s="1"/>
      <c r="CI572" s="1"/>
      <c r="CJ572" s="1"/>
      <c r="CK572" s="1"/>
      <c r="CL572" s="1"/>
      <c r="CM572" s="1"/>
      <c r="CN572" s="1"/>
      <c r="CO572" s="23"/>
    </row>
    <row r="573" spans="1:93" ht="15.75" customHeight="1" x14ac:dyDescent="0.25">
      <c r="A573" s="58"/>
      <c r="B573" s="121"/>
      <c r="C573" s="37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32"/>
      <c r="Q573" s="58"/>
      <c r="R573" s="121"/>
      <c r="S573" s="37"/>
      <c r="T573" s="1"/>
      <c r="U573" s="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23"/>
      <c r="AG573" s="58"/>
      <c r="AH573" s="121"/>
      <c r="AI573" s="37"/>
      <c r="AJ573" s="1"/>
      <c r="AK573" s="2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23"/>
      <c r="AW573" s="58"/>
      <c r="AX573" s="121"/>
      <c r="AY573" s="37"/>
      <c r="AZ573" s="1"/>
      <c r="BA573" s="2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23"/>
      <c r="BM573" s="58"/>
      <c r="BN573" s="134"/>
      <c r="BO573" s="37"/>
      <c r="BP573" s="1"/>
      <c r="BQ573" s="2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29"/>
      <c r="CC573" s="37"/>
      <c r="CD573" s="1"/>
      <c r="CE573" s="2"/>
      <c r="CF573" s="1"/>
      <c r="CG573" s="1"/>
      <c r="CH573" s="1"/>
      <c r="CI573" s="1"/>
      <c r="CJ573" s="1"/>
      <c r="CK573" s="1"/>
      <c r="CL573" s="1"/>
      <c r="CM573" s="1"/>
      <c r="CN573" s="1"/>
      <c r="CO573" s="23"/>
    </row>
    <row r="574" spans="1:93" ht="15.75" customHeight="1" x14ac:dyDescent="0.25">
      <c r="A574" s="58"/>
      <c r="B574" s="121"/>
      <c r="C574" s="37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32"/>
      <c r="Q574" s="58"/>
      <c r="R574" s="121"/>
      <c r="S574" s="37"/>
      <c r="T574" s="1"/>
      <c r="U574" s="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23"/>
      <c r="AG574" s="58"/>
      <c r="AH574" s="121"/>
      <c r="AI574" s="37"/>
      <c r="AJ574" s="1"/>
      <c r="AK574" s="2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23"/>
      <c r="AW574" s="58"/>
      <c r="AX574" s="121"/>
      <c r="AY574" s="37"/>
      <c r="AZ574" s="1"/>
      <c r="BA574" s="2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23"/>
      <c r="BM574" s="58"/>
      <c r="BN574" s="134"/>
      <c r="BO574" s="37"/>
      <c r="BP574" s="1"/>
      <c r="BQ574" s="2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29"/>
      <c r="CC574" s="37"/>
      <c r="CD574" s="1"/>
      <c r="CE574" s="2"/>
      <c r="CF574" s="1"/>
      <c r="CG574" s="1"/>
      <c r="CH574" s="1"/>
      <c r="CI574" s="1"/>
      <c r="CJ574" s="1"/>
      <c r="CK574" s="1"/>
      <c r="CL574" s="1"/>
      <c r="CM574" s="1"/>
      <c r="CN574" s="1"/>
      <c r="CO574" s="23"/>
    </row>
    <row r="575" spans="1:93" ht="15.75" customHeight="1" x14ac:dyDescent="0.25">
      <c r="A575" s="58"/>
      <c r="B575" s="121"/>
      <c r="C575" s="37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32"/>
      <c r="Q575" s="58"/>
      <c r="R575" s="121"/>
      <c r="S575" s="37"/>
      <c r="T575" s="1"/>
      <c r="U575" s="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23"/>
      <c r="AG575" s="58"/>
      <c r="AH575" s="121"/>
      <c r="AI575" s="37"/>
      <c r="AJ575" s="1"/>
      <c r="AK575" s="2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23"/>
      <c r="AW575" s="58"/>
      <c r="AX575" s="121"/>
      <c r="AY575" s="37"/>
      <c r="AZ575" s="1"/>
      <c r="BA575" s="2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23"/>
      <c r="BM575" s="58"/>
      <c r="BN575" s="134"/>
      <c r="BO575" s="37"/>
      <c r="BP575" s="1"/>
      <c r="BQ575" s="2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29"/>
      <c r="CC575" s="37"/>
      <c r="CD575" s="1"/>
      <c r="CE575" s="2"/>
      <c r="CF575" s="1"/>
      <c r="CG575" s="1"/>
      <c r="CH575" s="1"/>
      <c r="CI575" s="1"/>
      <c r="CJ575" s="1"/>
      <c r="CK575" s="1"/>
      <c r="CL575" s="1"/>
      <c r="CM575" s="1"/>
      <c r="CN575" s="1"/>
      <c r="CO575" s="23"/>
    </row>
    <row r="576" spans="1:93" ht="15.75" customHeight="1" x14ac:dyDescent="0.25">
      <c r="A576" s="58"/>
      <c r="B576" s="121"/>
      <c r="C576" s="37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32"/>
      <c r="Q576" s="58"/>
      <c r="R576" s="121"/>
      <c r="S576" s="37"/>
      <c r="T576" s="1"/>
      <c r="U576" s="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23"/>
      <c r="AG576" s="58"/>
      <c r="AH576" s="121"/>
      <c r="AI576" s="37"/>
      <c r="AJ576" s="1"/>
      <c r="AK576" s="2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23"/>
      <c r="AW576" s="58"/>
      <c r="AX576" s="121"/>
      <c r="AY576" s="37"/>
      <c r="AZ576" s="1"/>
      <c r="BA576" s="2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23"/>
      <c r="BM576" s="58"/>
      <c r="BN576" s="134"/>
      <c r="BO576" s="37"/>
      <c r="BP576" s="1"/>
      <c r="BQ576" s="2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29"/>
      <c r="CC576" s="37"/>
      <c r="CD576" s="1"/>
      <c r="CE576" s="2"/>
      <c r="CF576" s="1"/>
      <c r="CG576" s="1"/>
      <c r="CH576" s="1"/>
      <c r="CI576" s="1"/>
      <c r="CJ576" s="1"/>
      <c r="CK576" s="1"/>
      <c r="CL576" s="1"/>
      <c r="CM576" s="1"/>
      <c r="CN576" s="1"/>
      <c r="CO576" s="23"/>
    </row>
    <row r="577" spans="1:93" ht="15.75" customHeight="1" x14ac:dyDescent="0.25">
      <c r="A577" s="58"/>
      <c r="B577" s="121"/>
      <c r="C577" s="37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32"/>
      <c r="Q577" s="58"/>
      <c r="R577" s="121"/>
      <c r="S577" s="37"/>
      <c r="T577" s="1"/>
      <c r="U577" s="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23"/>
      <c r="AG577" s="58"/>
      <c r="AH577" s="121"/>
      <c r="AI577" s="37"/>
      <c r="AJ577" s="1"/>
      <c r="AK577" s="2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23"/>
      <c r="AW577" s="58"/>
      <c r="AX577" s="121"/>
      <c r="AY577" s="37"/>
      <c r="AZ577" s="1"/>
      <c r="BA577" s="2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23"/>
      <c r="BM577" s="58"/>
      <c r="BN577" s="134"/>
      <c r="BO577" s="37"/>
      <c r="BP577" s="1"/>
      <c r="BQ577" s="2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29"/>
      <c r="CC577" s="37"/>
      <c r="CD577" s="1"/>
      <c r="CE577" s="2"/>
      <c r="CF577" s="1"/>
      <c r="CG577" s="1"/>
      <c r="CH577" s="1"/>
      <c r="CI577" s="1"/>
      <c r="CJ577" s="1"/>
      <c r="CK577" s="1"/>
      <c r="CL577" s="1"/>
      <c r="CM577" s="1"/>
      <c r="CN577" s="1"/>
      <c r="CO577" s="23"/>
    </row>
    <row r="578" spans="1:93" ht="15.75" customHeight="1" x14ac:dyDescent="0.25">
      <c r="A578" s="58"/>
      <c r="B578" s="121"/>
      <c r="C578" s="37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32"/>
      <c r="Q578" s="58"/>
      <c r="R578" s="121"/>
      <c r="S578" s="37"/>
      <c r="T578" s="1"/>
      <c r="U578" s="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23"/>
      <c r="AG578" s="58"/>
      <c r="AH578" s="121"/>
      <c r="AI578" s="37"/>
      <c r="AJ578" s="1"/>
      <c r="AK578" s="2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23"/>
      <c r="AW578" s="58"/>
      <c r="AX578" s="121"/>
      <c r="AY578" s="37"/>
      <c r="AZ578" s="1"/>
      <c r="BA578" s="2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23"/>
      <c r="BM578" s="58"/>
      <c r="BN578" s="134"/>
      <c r="BO578" s="37"/>
      <c r="BP578" s="1"/>
      <c r="BQ578" s="2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29"/>
      <c r="CC578" s="37"/>
      <c r="CD578" s="1"/>
      <c r="CE578" s="2"/>
      <c r="CF578" s="1"/>
      <c r="CG578" s="1"/>
      <c r="CH578" s="1"/>
      <c r="CI578" s="1"/>
      <c r="CJ578" s="1"/>
      <c r="CK578" s="1"/>
      <c r="CL578" s="1"/>
      <c r="CM578" s="1"/>
      <c r="CN578" s="1"/>
      <c r="CO578" s="23"/>
    </row>
    <row r="579" spans="1:93" ht="15.75" customHeight="1" x14ac:dyDescent="0.25">
      <c r="A579" s="58"/>
      <c r="B579" s="121"/>
      <c r="C579" s="37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32"/>
      <c r="Q579" s="58"/>
      <c r="R579" s="121"/>
      <c r="S579" s="37"/>
      <c r="T579" s="1"/>
      <c r="U579" s="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23"/>
      <c r="AG579" s="58"/>
      <c r="AH579" s="121"/>
      <c r="AI579" s="37"/>
      <c r="AJ579" s="1"/>
      <c r="AK579" s="2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23"/>
      <c r="AW579" s="58"/>
      <c r="AX579" s="121"/>
      <c r="AY579" s="37"/>
      <c r="AZ579" s="1"/>
      <c r="BA579" s="2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23"/>
      <c r="BM579" s="58"/>
      <c r="BN579" s="134"/>
      <c r="BO579" s="37"/>
      <c r="BP579" s="1"/>
      <c r="BQ579" s="2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29"/>
      <c r="CC579" s="37"/>
      <c r="CD579" s="1"/>
      <c r="CE579" s="2"/>
      <c r="CF579" s="1"/>
      <c r="CG579" s="1"/>
      <c r="CH579" s="1"/>
      <c r="CI579" s="1"/>
      <c r="CJ579" s="1"/>
      <c r="CK579" s="1"/>
      <c r="CL579" s="1"/>
      <c r="CM579" s="1"/>
      <c r="CN579" s="1"/>
      <c r="CO579" s="23"/>
    </row>
    <row r="580" spans="1:93" ht="15.75" customHeight="1" x14ac:dyDescent="0.25">
      <c r="A580" s="58"/>
      <c r="B580" s="121"/>
      <c r="C580" s="37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32"/>
      <c r="Q580" s="58"/>
      <c r="R580" s="121"/>
      <c r="S580" s="37"/>
      <c r="T580" s="1"/>
      <c r="U580" s="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23"/>
      <c r="AG580" s="58"/>
      <c r="AH580" s="121"/>
      <c r="AI580" s="37"/>
      <c r="AJ580" s="1"/>
      <c r="AK580" s="2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23"/>
      <c r="AW580" s="58"/>
      <c r="AX580" s="121"/>
      <c r="AY580" s="37"/>
      <c r="AZ580" s="1"/>
      <c r="BA580" s="2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23"/>
      <c r="BM580" s="58"/>
      <c r="BN580" s="134"/>
      <c r="BO580" s="37"/>
      <c r="BP580" s="1"/>
      <c r="BQ580" s="2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29"/>
      <c r="CC580" s="37"/>
      <c r="CD580" s="1"/>
      <c r="CE580" s="2"/>
      <c r="CF580" s="1"/>
      <c r="CG580" s="1"/>
      <c r="CH580" s="1"/>
      <c r="CI580" s="1"/>
      <c r="CJ580" s="1"/>
      <c r="CK580" s="1"/>
      <c r="CL580" s="1"/>
      <c r="CM580" s="1"/>
      <c r="CN580" s="1"/>
      <c r="CO580" s="23"/>
    </row>
    <row r="581" spans="1:93" ht="15.75" customHeight="1" x14ac:dyDescent="0.25">
      <c r="A581" s="58"/>
      <c r="B581" s="121"/>
      <c r="C581" s="37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32"/>
      <c r="Q581" s="58"/>
      <c r="R581" s="121"/>
      <c r="S581" s="37"/>
      <c r="T581" s="1"/>
      <c r="U581" s="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23"/>
      <c r="AG581" s="58"/>
      <c r="AH581" s="121"/>
      <c r="AI581" s="37"/>
      <c r="AJ581" s="1"/>
      <c r="AK581" s="2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23"/>
      <c r="AW581" s="58"/>
      <c r="AX581" s="121"/>
      <c r="AY581" s="37"/>
      <c r="AZ581" s="1"/>
      <c r="BA581" s="2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23"/>
      <c r="BM581" s="58"/>
      <c r="BN581" s="134"/>
      <c r="BO581" s="37"/>
      <c r="BP581" s="1"/>
      <c r="BQ581" s="2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29"/>
      <c r="CC581" s="37"/>
      <c r="CD581" s="1"/>
      <c r="CE581" s="2"/>
      <c r="CF581" s="1"/>
      <c r="CG581" s="1"/>
      <c r="CH581" s="1"/>
      <c r="CI581" s="1"/>
      <c r="CJ581" s="1"/>
      <c r="CK581" s="1"/>
      <c r="CL581" s="1"/>
      <c r="CM581" s="1"/>
      <c r="CN581" s="1"/>
      <c r="CO581" s="23"/>
    </row>
    <row r="582" spans="1:93" ht="15.75" customHeight="1" x14ac:dyDescent="0.25">
      <c r="A582" s="58"/>
      <c r="B582" s="121"/>
      <c r="C582" s="37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32"/>
      <c r="Q582" s="58"/>
      <c r="R582" s="121"/>
      <c r="S582" s="37"/>
      <c r="T582" s="1"/>
      <c r="U582" s="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23"/>
      <c r="AG582" s="58"/>
      <c r="AH582" s="121"/>
      <c r="AI582" s="37"/>
      <c r="AJ582" s="1"/>
      <c r="AK582" s="2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23"/>
      <c r="AW582" s="58"/>
      <c r="AX582" s="121"/>
      <c r="AY582" s="37"/>
      <c r="AZ582" s="1"/>
      <c r="BA582" s="2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23"/>
      <c r="BM582" s="58"/>
      <c r="BN582" s="134"/>
      <c r="BO582" s="37"/>
      <c r="BP582" s="1"/>
      <c r="BQ582" s="2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29"/>
      <c r="CC582" s="37"/>
      <c r="CD582" s="1"/>
      <c r="CE582" s="2"/>
      <c r="CF582" s="1"/>
      <c r="CG582" s="1"/>
      <c r="CH582" s="1"/>
      <c r="CI582" s="1"/>
      <c r="CJ582" s="1"/>
      <c r="CK582" s="1"/>
      <c r="CL582" s="1"/>
      <c r="CM582" s="1"/>
      <c r="CN582" s="1"/>
      <c r="CO582" s="23"/>
    </row>
    <row r="583" spans="1:93" ht="15.75" customHeight="1" x14ac:dyDescent="0.25">
      <c r="A583" s="58"/>
      <c r="B583" s="121"/>
      <c r="C583" s="37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32"/>
      <c r="Q583" s="58"/>
      <c r="R583" s="121"/>
      <c r="S583" s="37"/>
      <c r="T583" s="1"/>
      <c r="U583" s="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23"/>
      <c r="AG583" s="58"/>
      <c r="AH583" s="121"/>
      <c r="AI583" s="37"/>
      <c r="AJ583" s="1"/>
      <c r="AK583" s="2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23"/>
      <c r="AW583" s="58"/>
      <c r="AX583" s="121"/>
      <c r="AY583" s="37"/>
      <c r="AZ583" s="1"/>
      <c r="BA583" s="2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23"/>
      <c r="BM583" s="58"/>
      <c r="BN583" s="134"/>
      <c r="BO583" s="37"/>
      <c r="BP583" s="1"/>
      <c r="BQ583" s="2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29"/>
      <c r="CC583" s="37"/>
      <c r="CD583" s="1"/>
      <c r="CE583" s="2"/>
      <c r="CF583" s="1"/>
      <c r="CG583" s="1"/>
      <c r="CH583" s="1"/>
      <c r="CI583" s="1"/>
      <c r="CJ583" s="1"/>
      <c r="CK583" s="1"/>
      <c r="CL583" s="1"/>
      <c r="CM583" s="1"/>
      <c r="CN583" s="1"/>
      <c r="CO583" s="23"/>
    </row>
    <row r="584" spans="1:93" ht="15.75" customHeight="1" x14ac:dyDescent="0.25">
      <c r="A584" s="58"/>
      <c r="B584" s="121"/>
      <c r="C584" s="37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32"/>
      <c r="Q584" s="58"/>
      <c r="R584" s="121"/>
      <c r="S584" s="37"/>
      <c r="T584" s="1"/>
      <c r="U584" s="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23"/>
      <c r="AG584" s="58"/>
      <c r="AH584" s="121"/>
      <c r="AI584" s="37"/>
      <c r="AJ584" s="1"/>
      <c r="AK584" s="2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23"/>
      <c r="AW584" s="58"/>
      <c r="AX584" s="121"/>
      <c r="AY584" s="37"/>
      <c r="AZ584" s="1"/>
      <c r="BA584" s="2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23"/>
      <c r="BM584" s="58"/>
      <c r="BN584" s="134"/>
      <c r="BO584" s="37"/>
      <c r="BP584" s="1"/>
      <c r="BQ584" s="2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29"/>
      <c r="CC584" s="37"/>
      <c r="CD584" s="1"/>
      <c r="CE584" s="2"/>
      <c r="CF584" s="1"/>
      <c r="CG584" s="1"/>
      <c r="CH584" s="1"/>
      <c r="CI584" s="1"/>
      <c r="CJ584" s="1"/>
      <c r="CK584" s="1"/>
      <c r="CL584" s="1"/>
      <c r="CM584" s="1"/>
      <c r="CN584" s="1"/>
      <c r="CO584" s="23"/>
    </row>
    <row r="585" spans="1:93" ht="15.75" customHeight="1" x14ac:dyDescent="0.25">
      <c r="A585" s="58"/>
      <c r="B585" s="121"/>
      <c r="C585" s="37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32"/>
      <c r="Q585" s="58"/>
      <c r="R585" s="121"/>
      <c r="S585" s="37"/>
      <c r="T585" s="1"/>
      <c r="U585" s="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23"/>
      <c r="AG585" s="58"/>
      <c r="AH585" s="121"/>
      <c r="AI585" s="37"/>
      <c r="AJ585" s="1"/>
      <c r="AK585" s="2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23"/>
      <c r="AW585" s="58"/>
      <c r="AX585" s="121"/>
      <c r="AY585" s="37"/>
      <c r="AZ585" s="1"/>
      <c r="BA585" s="2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23"/>
      <c r="BM585" s="58"/>
      <c r="BN585" s="134"/>
      <c r="BO585" s="37"/>
      <c r="BP585" s="1"/>
      <c r="BQ585" s="2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29"/>
      <c r="CC585" s="37"/>
      <c r="CD585" s="1"/>
      <c r="CE585" s="2"/>
      <c r="CF585" s="1"/>
      <c r="CG585" s="1"/>
      <c r="CH585" s="1"/>
      <c r="CI585" s="1"/>
      <c r="CJ585" s="1"/>
      <c r="CK585" s="1"/>
      <c r="CL585" s="1"/>
      <c r="CM585" s="1"/>
      <c r="CN585" s="1"/>
      <c r="CO585" s="23"/>
    </row>
    <row r="586" spans="1:93" ht="15.75" customHeight="1" x14ac:dyDescent="0.25">
      <c r="A586" s="58"/>
      <c r="B586" s="121"/>
      <c r="C586" s="37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32"/>
      <c r="Q586" s="58"/>
      <c r="R586" s="121"/>
      <c r="S586" s="37"/>
      <c r="T586" s="1"/>
      <c r="U586" s="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23"/>
      <c r="AG586" s="58"/>
      <c r="AH586" s="121"/>
      <c r="AI586" s="37"/>
      <c r="AJ586" s="1"/>
      <c r="AK586" s="2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23"/>
      <c r="AW586" s="58"/>
      <c r="AX586" s="121"/>
      <c r="AY586" s="37"/>
      <c r="AZ586" s="1"/>
      <c r="BA586" s="2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23"/>
      <c r="BM586" s="58"/>
      <c r="BN586" s="134"/>
      <c r="BO586" s="37"/>
      <c r="BP586" s="1"/>
      <c r="BQ586" s="2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29"/>
      <c r="CC586" s="37"/>
      <c r="CD586" s="1"/>
      <c r="CE586" s="2"/>
      <c r="CF586" s="1"/>
      <c r="CG586" s="1"/>
      <c r="CH586" s="1"/>
      <c r="CI586" s="1"/>
      <c r="CJ586" s="1"/>
      <c r="CK586" s="1"/>
      <c r="CL586" s="1"/>
      <c r="CM586" s="1"/>
      <c r="CN586" s="1"/>
      <c r="CO586" s="23"/>
    </row>
    <row r="587" spans="1:93" ht="15.75" customHeight="1" x14ac:dyDescent="0.25">
      <c r="A587" s="58"/>
      <c r="B587" s="121"/>
      <c r="C587" s="37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32"/>
      <c r="Q587" s="58"/>
      <c r="R587" s="121"/>
      <c r="S587" s="37"/>
      <c r="T587" s="1"/>
      <c r="U587" s="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23"/>
      <c r="AG587" s="58"/>
      <c r="AH587" s="121"/>
      <c r="AI587" s="37"/>
      <c r="AJ587" s="1"/>
      <c r="AK587" s="2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23"/>
      <c r="AW587" s="58"/>
      <c r="AX587" s="121"/>
      <c r="AY587" s="37"/>
      <c r="AZ587" s="1"/>
      <c r="BA587" s="2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23"/>
      <c r="BM587" s="58"/>
      <c r="BN587" s="134"/>
      <c r="BO587" s="37"/>
      <c r="BP587" s="1"/>
      <c r="BQ587" s="2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29"/>
      <c r="CC587" s="37"/>
      <c r="CD587" s="1"/>
      <c r="CE587" s="2"/>
      <c r="CF587" s="1"/>
      <c r="CG587" s="1"/>
      <c r="CH587" s="1"/>
      <c r="CI587" s="1"/>
      <c r="CJ587" s="1"/>
      <c r="CK587" s="1"/>
      <c r="CL587" s="1"/>
      <c r="CM587" s="1"/>
      <c r="CN587" s="1"/>
      <c r="CO587" s="23"/>
    </row>
    <row r="588" spans="1:93" ht="15.75" customHeight="1" x14ac:dyDescent="0.25">
      <c r="A588" s="58"/>
      <c r="B588" s="121"/>
      <c r="C588" s="37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32"/>
      <c r="Q588" s="58"/>
      <c r="R588" s="121"/>
      <c r="S588" s="37"/>
      <c r="T588" s="1"/>
      <c r="U588" s="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23"/>
      <c r="AG588" s="58"/>
      <c r="AH588" s="121"/>
      <c r="AI588" s="37"/>
      <c r="AJ588" s="1"/>
      <c r="AK588" s="2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23"/>
      <c r="AW588" s="58"/>
      <c r="AX588" s="121"/>
      <c r="AY588" s="37"/>
      <c r="AZ588" s="1"/>
      <c r="BA588" s="2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23"/>
      <c r="BM588" s="58"/>
      <c r="BN588" s="134"/>
      <c r="BO588" s="37"/>
      <c r="BP588" s="1"/>
      <c r="BQ588" s="2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29"/>
      <c r="CC588" s="37"/>
      <c r="CD588" s="1"/>
      <c r="CE588" s="2"/>
      <c r="CF588" s="1"/>
      <c r="CG588" s="1"/>
      <c r="CH588" s="1"/>
      <c r="CI588" s="1"/>
      <c r="CJ588" s="1"/>
      <c r="CK588" s="1"/>
      <c r="CL588" s="1"/>
      <c r="CM588" s="1"/>
      <c r="CN588" s="1"/>
      <c r="CO588" s="23"/>
    </row>
    <row r="589" spans="1:93" ht="15.75" customHeight="1" x14ac:dyDescent="0.25">
      <c r="A589" s="58"/>
      <c r="B589" s="121"/>
      <c r="C589" s="37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32"/>
      <c r="Q589" s="58"/>
      <c r="R589" s="121"/>
      <c r="S589" s="37"/>
      <c r="T589" s="1"/>
      <c r="U589" s="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23"/>
      <c r="AG589" s="58"/>
      <c r="AH589" s="121"/>
      <c r="AI589" s="37"/>
      <c r="AJ589" s="1"/>
      <c r="AK589" s="2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23"/>
      <c r="AW589" s="58"/>
      <c r="AX589" s="121"/>
      <c r="AY589" s="37"/>
      <c r="AZ589" s="1"/>
      <c r="BA589" s="2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23"/>
      <c r="BM589" s="58"/>
      <c r="BN589" s="134"/>
      <c r="BO589" s="37"/>
      <c r="BP589" s="1"/>
      <c r="BQ589" s="2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29"/>
      <c r="CC589" s="37"/>
      <c r="CD589" s="1"/>
      <c r="CE589" s="2"/>
      <c r="CF589" s="1"/>
      <c r="CG589" s="1"/>
      <c r="CH589" s="1"/>
      <c r="CI589" s="1"/>
      <c r="CJ589" s="1"/>
      <c r="CK589" s="1"/>
      <c r="CL589" s="1"/>
      <c r="CM589" s="1"/>
      <c r="CN589" s="1"/>
      <c r="CO589" s="23"/>
    </row>
    <row r="590" spans="1:93" ht="15.75" customHeight="1" x14ac:dyDescent="0.25">
      <c r="A590" s="58"/>
      <c r="B590" s="121"/>
      <c r="C590" s="37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32"/>
      <c r="Q590" s="58"/>
      <c r="R590" s="121"/>
      <c r="S590" s="37"/>
      <c r="T590" s="1"/>
      <c r="U590" s="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23"/>
      <c r="AG590" s="58"/>
      <c r="AH590" s="121"/>
      <c r="AI590" s="37"/>
      <c r="AJ590" s="1"/>
      <c r="AK590" s="2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23"/>
      <c r="AW590" s="58"/>
      <c r="AX590" s="121"/>
      <c r="AY590" s="37"/>
      <c r="AZ590" s="1"/>
      <c r="BA590" s="2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23"/>
      <c r="BM590" s="58"/>
      <c r="BN590" s="134"/>
      <c r="BO590" s="37"/>
      <c r="BP590" s="1"/>
      <c r="BQ590" s="2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29"/>
      <c r="CC590" s="37"/>
      <c r="CD590" s="1"/>
      <c r="CE590" s="2"/>
      <c r="CF590" s="1"/>
      <c r="CG590" s="1"/>
      <c r="CH590" s="1"/>
      <c r="CI590" s="1"/>
      <c r="CJ590" s="1"/>
      <c r="CK590" s="1"/>
      <c r="CL590" s="1"/>
      <c r="CM590" s="1"/>
      <c r="CN590" s="1"/>
      <c r="CO590" s="23"/>
    </row>
    <row r="591" spans="1:93" ht="15.75" customHeight="1" x14ac:dyDescent="0.25">
      <c r="A591" s="58"/>
      <c r="B591" s="121"/>
      <c r="C591" s="37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32"/>
      <c r="Q591" s="58"/>
      <c r="R591" s="121"/>
      <c r="S591" s="37"/>
      <c r="T591" s="1"/>
      <c r="U591" s="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23"/>
      <c r="AG591" s="58"/>
      <c r="AH591" s="121"/>
      <c r="AI591" s="37"/>
      <c r="AJ591" s="1"/>
      <c r="AK591" s="2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23"/>
      <c r="AW591" s="58"/>
      <c r="AX591" s="121"/>
      <c r="AY591" s="37"/>
      <c r="AZ591" s="1"/>
      <c r="BA591" s="2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23"/>
      <c r="BM591" s="58"/>
      <c r="BN591" s="134"/>
      <c r="BO591" s="37"/>
      <c r="BP591" s="1"/>
      <c r="BQ591" s="2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29"/>
      <c r="CC591" s="37"/>
      <c r="CD591" s="1"/>
      <c r="CE591" s="2"/>
      <c r="CF591" s="1"/>
      <c r="CG591" s="1"/>
      <c r="CH591" s="1"/>
      <c r="CI591" s="1"/>
      <c r="CJ591" s="1"/>
      <c r="CK591" s="1"/>
      <c r="CL591" s="1"/>
      <c r="CM591" s="1"/>
      <c r="CN591" s="1"/>
      <c r="CO591" s="23"/>
    </row>
    <row r="592" spans="1:93" ht="15.75" customHeight="1" x14ac:dyDescent="0.25">
      <c r="A592" s="58"/>
      <c r="B592" s="121"/>
      <c r="C592" s="37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32"/>
      <c r="Q592" s="58"/>
      <c r="R592" s="121"/>
      <c r="S592" s="37"/>
      <c r="T592" s="1"/>
      <c r="U592" s="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23"/>
      <c r="AG592" s="58"/>
      <c r="AH592" s="121"/>
      <c r="AI592" s="37"/>
      <c r="AJ592" s="1"/>
      <c r="AK592" s="2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23"/>
      <c r="AW592" s="58"/>
      <c r="AX592" s="121"/>
      <c r="AY592" s="37"/>
      <c r="AZ592" s="1"/>
      <c r="BA592" s="2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23"/>
      <c r="BM592" s="58"/>
      <c r="BN592" s="134"/>
      <c r="BO592" s="37"/>
      <c r="BP592" s="1"/>
      <c r="BQ592" s="2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29"/>
      <c r="CC592" s="37"/>
      <c r="CD592" s="1"/>
      <c r="CE592" s="2"/>
      <c r="CF592" s="1"/>
      <c r="CG592" s="1"/>
      <c r="CH592" s="1"/>
      <c r="CI592" s="1"/>
      <c r="CJ592" s="1"/>
      <c r="CK592" s="1"/>
      <c r="CL592" s="1"/>
      <c r="CM592" s="1"/>
      <c r="CN592" s="1"/>
      <c r="CO592" s="23"/>
    </row>
    <row r="593" spans="1:93" ht="15.75" customHeight="1" x14ac:dyDescent="0.25">
      <c r="A593" s="58"/>
      <c r="B593" s="121"/>
      <c r="C593" s="37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32"/>
      <c r="Q593" s="58"/>
      <c r="R593" s="121"/>
      <c r="S593" s="37"/>
      <c r="T593" s="1"/>
      <c r="U593" s="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23"/>
      <c r="AG593" s="58"/>
      <c r="AH593" s="121"/>
      <c r="AI593" s="37"/>
      <c r="AJ593" s="1"/>
      <c r="AK593" s="2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23"/>
      <c r="AW593" s="58"/>
      <c r="AX593" s="121"/>
      <c r="AY593" s="37"/>
      <c r="AZ593" s="1"/>
      <c r="BA593" s="2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23"/>
      <c r="BM593" s="58"/>
      <c r="BN593" s="134"/>
      <c r="BO593" s="37"/>
      <c r="BP593" s="1"/>
      <c r="BQ593" s="2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29"/>
      <c r="CC593" s="37"/>
      <c r="CD593" s="1"/>
      <c r="CE593" s="2"/>
      <c r="CF593" s="1"/>
      <c r="CG593" s="1"/>
      <c r="CH593" s="1"/>
      <c r="CI593" s="1"/>
      <c r="CJ593" s="1"/>
      <c r="CK593" s="1"/>
      <c r="CL593" s="1"/>
      <c r="CM593" s="1"/>
      <c r="CN593" s="1"/>
      <c r="CO593" s="23"/>
    </row>
    <row r="594" spans="1:93" ht="15.75" customHeight="1" x14ac:dyDescent="0.25">
      <c r="A594" s="58"/>
      <c r="B594" s="121"/>
      <c r="C594" s="37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32"/>
      <c r="Q594" s="58"/>
      <c r="R594" s="121"/>
      <c r="S594" s="37"/>
      <c r="T594" s="1"/>
      <c r="U594" s="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23"/>
      <c r="AG594" s="58"/>
      <c r="AH594" s="121"/>
      <c r="AI594" s="37"/>
      <c r="AJ594" s="1"/>
      <c r="AK594" s="2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23"/>
      <c r="AW594" s="58"/>
      <c r="AX594" s="121"/>
      <c r="AY594" s="37"/>
      <c r="AZ594" s="1"/>
      <c r="BA594" s="2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23"/>
      <c r="BM594" s="58"/>
      <c r="BN594" s="134"/>
      <c r="BO594" s="37"/>
      <c r="BP594" s="1"/>
      <c r="BQ594" s="2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29"/>
      <c r="CC594" s="37"/>
      <c r="CD594" s="1"/>
      <c r="CE594" s="2"/>
      <c r="CF594" s="1"/>
      <c r="CG594" s="1"/>
      <c r="CH594" s="1"/>
      <c r="CI594" s="1"/>
      <c r="CJ594" s="1"/>
      <c r="CK594" s="1"/>
      <c r="CL594" s="1"/>
      <c r="CM594" s="1"/>
      <c r="CN594" s="1"/>
      <c r="CO594" s="23"/>
    </row>
    <row r="595" spans="1:93" ht="15.75" customHeight="1" x14ac:dyDescent="0.25">
      <c r="A595" s="58"/>
      <c r="B595" s="121"/>
      <c r="C595" s="37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32"/>
      <c r="Q595" s="58"/>
      <c r="R595" s="121"/>
      <c r="S595" s="37"/>
      <c r="T595" s="1"/>
      <c r="U595" s="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23"/>
      <c r="AG595" s="58"/>
      <c r="AH595" s="121"/>
      <c r="AI595" s="37"/>
      <c r="AJ595" s="1"/>
      <c r="AK595" s="2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23"/>
      <c r="AW595" s="58"/>
      <c r="AX595" s="121"/>
      <c r="AY595" s="37"/>
      <c r="AZ595" s="1"/>
      <c r="BA595" s="2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23"/>
      <c r="BM595" s="58"/>
      <c r="BN595" s="134"/>
      <c r="BO595" s="37"/>
      <c r="BP595" s="1"/>
      <c r="BQ595" s="2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29"/>
      <c r="CC595" s="37"/>
      <c r="CD595" s="1"/>
      <c r="CE595" s="2"/>
      <c r="CF595" s="1"/>
      <c r="CG595" s="1"/>
      <c r="CH595" s="1"/>
      <c r="CI595" s="1"/>
      <c r="CJ595" s="1"/>
      <c r="CK595" s="1"/>
      <c r="CL595" s="1"/>
      <c r="CM595" s="1"/>
      <c r="CN595" s="1"/>
      <c r="CO595" s="23"/>
    </row>
    <row r="596" spans="1:93" ht="15.75" customHeight="1" x14ac:dyDescent="0.25">
      <c r="A596" s="58"/>
      <c r="B596" s="121"/>
      <c r="C596" s="37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32"/>
      <c r="Q596" s="58"/>
      <c r="R596" s="121"/>
      <c r="S596" s="37"/>
      <c r="T596" s="1"/>
      <c r="U596" s="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23"/>
      <c r="AG596" s="58"/>
      <c r="AH596" s="121"/>
      <c r="AI596" s="37"/>
      <c r="AJ596" s="1"/>
      <c r="AK596" s="2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23"/>
      <c r="AW596" s="58"/>
      <c r="AX596" s="121"/>
      <c r="AY596" s="37"/>
      <c r="AZ596" s="1"/>
      <c r="BA596" s="2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23"/>
      <c r="BM596" s="58"/>
      <c r="BN596" s="134"/>
      <c r="BO596" s="37"/>
      <c r="BP596" s="1"/>
      <c r="BQ596" s="2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29"/>
      <c r="CC596" s="37"/>
      <c r="CD596" s="1"/>
      <c r="CE596" s="2"/>
      <c r="CF596" s="1"/>
      <c r="CG596" s="1"/>
      <c r="CH596" s="1"/>
      <c r="CI596" s="1"/>
      <c r="CJ596" s="1"/>
      <c r="CK596" s="1"/>
      <c r="CL596" s="1"/>
      <c r="CM596" s="1"/>
      <c r="CN596" s="1"/>
      <c r="CO596" s="23"/>
    </row>
    <row r="597" spans="1:93" ht="15.75" customHeight="1" x14ac:dyDescent="0.25">
      <c r="A597" s="58"/>
      <c r="B597" s="121"/>
      <c r="C597" s="37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32"/>
      <c r="Q597" s="58"/>
      <c r="R597" s="121"/>
      <c r="S597" s="37"/>
      <c r="T597" s="1"/>
      <c r="U597" s="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23"/>
      <c r="AG597" s="58"/>
      <c r="AH597" s="121"/>
      <c r="AI597" s="37"/>
      <c r="AJ597" s="1"/>
      <c r="AK597" s="2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23"/>
      <c r="AW597" s="58"/>
      <c r="AX597" s="121"/>
      <c r="AY597" s="37"/>
      <c r="AZ597" s="1"/>
      <c r="BA597" s="2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23"/>
      <c r="BM597" s="58"/>
      <c r="BN597" s="134"/>
      <c r="BO597" s="37"/>
      <c r="BP597" s="1"/>
      <c r="BQ597" s="2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29"/>
      <c r="CC597" s="37"/>
      <c r="CD597" s="1"/>
      <c r="CE597" s="2"/>
      <c r="CF597" s="1"/>
      <c r="CG597" s="1"/>
      <c r="CH597" s="1"/>
      <c r="CI597" s="1"/>
      <c r="CJ597" s="1"/>
      <c r="CK597" s="1"/>
      <c r="CL597" s="1"/>
      <c r="CM597" s="1"/>
      <c r="CN597" s="1"/>
      <c r="CO597" s="23"/>
    </row>
    <row r="598" spans="1:93" ht="15.75" customHeight="1" x14ac:dyDescent="0.25">
      <c r="A598" s="58"/>
      <c r="B598" s="121"/>
      <c r="C598" s="37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32"/>
      <c r="Q598" s="58"/>
      <c r="R598" s="121"/>
      <c r="S598" s="37"/>
      <c r="T598" s="1"/>
      <c r="U598" s="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23"/>
      <c r="AG598" s="58"/>
      <c r="AH598" s="121"/>
      <c r="AI598" s="37"/>
      <c r="AJ598" s="1"/>
      <c r="AK598" s="2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23"/>
      <c r="AW598" s="58"/>
      <c r="AX598" s="121"/>
      <c r="AY598" s="37"/>
      <c r="AZ598" s="1"/>
      <c r="BA598" s="2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23"/>
      <c r="BM598" s="58"/>
      <c r="BN598" s="134"/>
      <c r="BO598" s="37"/>
      <c r="BP598" s="1"/>
      <c r="BQ598" s="2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29"/>
      <c r="CC598" s="37"/>
      <c r="CD598" s="1"/>
      <c r="CE598" s="2"/>
      <c r="CF598" s="1"/>
      <c r="CG598" s="1"/>
      <c r="CH598" s="1"/>
      <c r="CI598" s="1"/>
      <c r="CJ598" s="1"/>
      <c r="CK598" s="1"/>
      <c r="CL598" s="1"/>
      <c r="CM598" s="1"/>
      <c r="CN598" s="1"/>
      <c r="CO598" s="23"/>
    </row>
    <row r="599" spans="1:93" ht="15.75" customHeight="1" x14ac:dyDescent="0.25">
      <c r="A599" s="58"/>
      <c r="B599" s="121"/>
      <c r="C599" s="37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32"/>
      <c r="Q599" s="58"/>
      <c r="R599" s="121"/>
      <c r="S599" s="37"/>
      <c r="T599" s="1"/>
      <c r="U599" s="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23"/>
      <c r="AG599" s="58"/>
      <c r="AH599" s="121"/>
      <c r="AI599" s="37"/>
      <c r="AJ599" s="1"/>
      <c r="AK599" s="2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23"/>
      <c r="AW599" s="58"/>
      <c r="AX599" s="121"/>
      <c r="AY599" s="37"/>
      <c r="AZ599" s="1"/>
      <c r="BA599" s="2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23"/>
      <c r="BM599" s="58"/>
      <c r="BN599" s="134"/>
      <c r="BO599" s="37"/>
      <c r="BP599" s="1"/>
      <c r="BQ599" s="2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29"/>
      <c r="CC599" s="37"/>
      <c r="CD599" s="1"/>
      <c r="CE599" s="2"/>
      <c r="CF599" s="1"/>
      <c r="CG599" s="1"/>
      <c r="CH599" s="1"/>
      <c r="CI599" s="1"/>
      <c r="CJ599" s="1"/>
      <c r="CK599" s="1"/>
      <c r="CL599" s="1"/>
      <c r="CM599" s="1"/>
      <c r="CN599" s="1"/>
      <c r="CO599" s="23"/>
    </row>
    <row r="600" spans="1:93" ht="15.75" customHeight="1" x14ac:dyDescent="0.25">
      <c r="A600" s="58"/>
      <c r="B600" s="121"/>
      <c r="C600" s="37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32"/>
      <c r="Q600" s="58"/>
      <c r="R600" s="121"/>
      <c r="S600" s="37"/>
      <c r="T600" s="1"/>
      <c r="U600" s="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23"/>
      <c r="AG600" s="58"/>
      <c r="AH600" s="121"/>
      <c r="AI600" s="37"/>
      <c r="AJ600" s="1"/>
      <c r="AK600" s="2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23"/>
      <c r="AW600" s="58"/>
      <c r="AX600" s="121"/>
      <c r="AY600" s="37"/>
      <c r="AZ600" s="1"/>
      <c r="BA600" s="2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23"/>
      <c r="BM600" s="58"/>
      <c r="BN600" s="134"/>
      <c r="BO600" s="37"/>
      <c r="BP600" s="1"/>
      <c r="BQ600" s="2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29"/>
      <c r="CC600" s="37"/>
      <c r="CD600" s="1"/>
      <c r="CE600" s="2"/>
      <c r="CF600" s="1"/>
      <c r="CG600" s="1"/>
      <c r="CH600" s="1"/>
      <c r="CI600" s="1"/>
      <c r="CJ600" s="1"/>
      <c r="CK600" s="1"/>
      <c r="CL600" s="1"/>
      <c r="CM600" s="1"/>
      <c r="CN600" s="1"/>
      <c r="CO600" s="23"/>
    </row>
    <row r="601" spans="1:93" ht="15.75" customHeight="1" x14ac:dyDescent="0.25">
      <c r="A601" s="58"/>
      <c r="B601" s="121"/>
      <c r="C601" s="37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32"/>
      <c r="Q601" s="58"/>
      <c r="R601" s="121"/>
      <c r="S601" s="37"/>
      <c r="T601" s="1"/>
      <c r="U601" s="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23"/>
      <c r="AG601" s="58"/>
      <c r="AH601" s="121"/>
      <c r="AI601" s="37"/>
      <c r="AJ601" s="1"/>
      <c r="AK601" s="2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23"/>
      <c r="AW601" s="58"/>
      <c r="AX601" s="121"/>
      <c r="AY601" s="37"/>
      <c r="AZ601" s="1"/>
      <c r="BA601" s="2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23"/>
      <c r="BM601" s="58"/>
      <c r="BN601" s="134"/>
      <c r="BO601" s="37"/>
      <c r="BP601" s="1"/>
      <c r="BQ601" s="2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29"/>
      <c r="CC601" s="37"/>
      <c r="CD601" s="1"/>
      <c r="CE601" s="2"/>
      <c r="CF601" s="1"/>
      <c r="CG601" s="1"/>
      <c r="CH601" s="1"/>
      <c r="CI601" s="1"/>
      <c r="CJ601" s="1"/>
      <c r="CK601" s="1"/>
      <c r="CL601" s="1"/>
      <c r="CM601" s="1"/>
      <c r="CN601" s="1"/>
      <c r="CO601" s="23"/>
    </row>
    <row r="602" spans="1:93" ht="15.75" customHeight="1" x14ac:dyDescent="0.25">
      <c r="A602" s="58"/>
      <c r="B602" s="121"/>
      <c r="C602" s="37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32"/>
      <c r="Q602" s="58"/>
      <c r="R602" s="121"/>
      <c r="S602" s="37"/>
      <c r="T602" s="1"/>
      <c r="U602" s="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23"/>
      <c r="AG602" s="58"/>
      <c r="AH602" s="121"/>
      <c r="AI602" s="37"/>
      <c r="AJ602" s="1"/>
      <c r="AK602" s="2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23"/>
      <c r="AW602" s="58"/>
      <c r="AX602" s="121"/>
      <c r="AY602" s="37"/>
      <c r="AZ602" s="1"/>
      <c r="BA602" s="2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23"/>
      <c r="BM602" s="58"/>
      <c r="BN602" s="134"/>
      <c r="BO602" s="37"/>
      <c r="BP602" s="1"/>
      <c r="BQ602" s="2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29"/>
      <c r="CC602" s="37"/>
      <c r="CD602" s="1"/>
      <c r="CE602" s="2"/>
      <c r="CF602" s="1"/>
      <c r="CG602" s="1"/>
      <c r="CH602" s="1"/>
      <c r="CI602" s="1"/>
      <c r="CJ602" s="1"/>
      <c r="CK602" s="1"/>
      <c r="CL602" s="1"/>
      <c r="CM602" s="1"/>
      <c r="CN602" s="1"/>
      <c r="CO602" s="23"/>
    </row>
    <row r="603" spans="1:93" ht="15.75" customHeight="1" x14ac:dyDescent="0.25">
      <c r="A603" s="58"/>
      <c r="B603" s="121"/>
      <c r="C603" s="37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32"/>
      <c r="Q603" s="58"/>
      <c r="R603" s="121"/>
      <c r="S603" s="37"/>
      <c r="T603" s="1"/>
      <c r="U603" s="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23"/>
      <c r="AG603" s="58"/>
      <c r="AH603" s="121"/>
      <c r="AI603" s="37"/>
      <c r="AJ603" s="1"/>
      <c r="AK603" s="2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23"/>
      <c r="AW603" s="58"/>
      <c r="AX603" s="121"/>
      <c r="AY603" s="37"/>
      <c r="AZ603" s="1"/>
      <c r="BA603" s="2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23"/>
      <c r="BM603" s="58"/>
      <c r="BN603" s="134"/>
      <c r="BO603" s="37"/>
      <c r="BP603" s="1"/>
      <c r="BQ603" s="2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29"/>
      <c r="CC603" s="37"/>
      <c r="CD603" s="1"/>
      <c r="CE603" s="2"/>
      <c r="CF603" s="1"/>
      <c r="CG603" s="1"/>
      <c r="CH603" s="1"/>
      <c r="CI603" s="1"/>
      <c r="CJ603" s="1"/>
      <c r="CK603" s="1"/>
      <c r="CL603" s="1"/>
      <c r="CM603" s="1"/>
      <c r="CN603" s="1"/>
      <c r="CO603" s="23"/>
    </row>
    <row r="604" spans="1:93" ht="15.75" customHeight="1" x14ac:dyDescent="0.25">
      <c r="A604" s="58"/>
      <c r="B604" s="121"/>
      <c r="C604" s="37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32"/>
      <c r="Q604" s="58"/>
      <c r="R604" s="121"/>
      <c r="S604" s="37"/>
      <c r="T604" s="1"/>
      <c r="U604" s="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23"/>
      <c r="AG604" s="58"/>
      <c r="AH604" s="121"/>
      <c r="AI604" s="37"/>
      <c r="AJ604" s="1"/>
      <c r="AK604" s="2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23"/>
      <c r="AW604" s="58"/>
      <c r="AX604" s="121"/>
      <c r="AY604" s="37"/>
      <c r="AZ604" s="1"/>
      <c r="BA604" s="2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23"/>
      <c r="BM604" s="58"/>
      <c r="BN604" s="134"/>
      <c r="BO604" s="37"/>
      <c r="BP604" s="1"/>
      <c r="BQ604" s="2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29"/>
      <c r="CC604" s="37"/>
      <c r="CD604" s="1"/>
      <c r="CE604" s="2"/>
      <c r="CF604" s="1"/>
      <c r="CG604" s="1"/>
      <c r="CH604" s="1"/>
      <c r="CI604" s="1"/>
      <c r="CJ604" s="1"/>
      <c r="CK604" s="1"/>
      <c r="CL604" s="1"/>
      <c r="CM604" s="1"/>
      <c r="CN604" s="1"/>
      <c r="CO604" s="23"/>
    </row>
    <row r="605" spans="1:93" ht="15.75" customHeight="1" x14ac:dyDescent="0.25">
      <c r="A605" s="58"/>
      <c r="B605" s="121"/>
      <c r="C605" s="37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32"/>
      <c r="Q605" s="58"/>
      <c r="R605" s="121"/>
      <c r="S605" s="37"/>
      <c r="T605" s="1"/>
      <c r="U605" s="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23"/>
      <c r="AG605" s="58"/>
      <c r="AH605" s="121"/>
      <c r="AI605" s="37"/>
      <c r="AJ605" s="1"/>
      <c r="AK605" s="2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23"/>
      <c r="AW605" s="58"/>
      <c r="AX605" s="121"/>
      <c r="AY605" s="37"/>
      <c r="AZ605" s="1"/>
      <c r="BA605" s="2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23"/>
      <c r="BM605" s="58"/>
      <c r="BN605" s="134"/>
      <c r="BO605" s="37"/>
      <c r="BP605" s="1"/>
      <c r="BQ605" s="2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29"/>
      <c r="CC605" s="37"/>
      <c r="CD605" s="1"/>
      <c r="CE605" s="2"/>
      <c r="CF605" s="1"/>
      <c r="CG605" s="1"/>
      <c r="CH605" s="1"/>
      <c r="CI605" s="1"/>
      <c r="CJ605" s="1"/>
      <c r="CK605" s="1"/>
      <c r="CL605" s="1"/>
      <c r="CM605" s="1"/>
      <c r="CN605" s="1"/>
      <c r="CO605" s="23"/>
    </row>
    <row r="606" spans="1:93" ht="15.75" customHeight="1" x14ac:dyDescent="0.25">
      <c r="A606" s="58"/>
      <c r="B606" s="121"/>
      <c r="C606" s="37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32"/>
      <c r="Q606" s="58"/>
      <c r="R606" s="121"/>
      <c r="S606" s="37"/>
      <c r="T606" s="1"/>
      <c r="U606" s="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23"/>
      <c r="AG606" s="58"/>
      <c r="AH606" s="121"/>
      <c r="AI606" s="37"/>
      <c r="AJ606" s="1"/>
      <c r="AK606" s="2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23"/>
      <c r="AW606" s="58"/>
      <c r="AX606" s="121"/>
      <c r="AY606" s="37"/>
      <c r="AZ606" s="1"/>
      <c r="BA606" s="2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23"/>
      <c r="BM606" s="58"/>
      <c r="BN606" s="134"/>
      <c r="BO606" s="37"/>
      <c r="BP606" s="1"/>
      <c r="BQ606" s="2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29"/>
      <c r="CC606" s="37"/>
      <c r="CD606" s="1"/>
      <c r="CE606" s="2"/>
      <c r="CF606" s="1"/>
      <c r="CG606" s="1"/>
      <c r="CH606" s="1"/>
      <c r="CI606" s="1"/>
      <c r="CJ606" s="1"/>
      <c r="CK606" s="1"/>
      <c r="CL606" s="1"/>
      <c r="CM606" s="1"/>
      <c r="CN606" s="1"/>
      <c r="CO606" s="23"/>
    </row>
    <row r="607" spans="1:93" ht="15.75" customHeight="1" x14ac:dyDescent="0.25">
      <c r="A607" s="58"/>
      <c r="B607" s="121"/>
      <c r="C607" s="37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32"/>
      <c r="Q607" s="58"/>
      <c r="R607" s="121"/>
      <c r="S607" s="37"/>
      <c r="T607" s="1"/>
      <c r="U607" s="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23"/>
      <c r="AG607" s="58"/>
      <c r="AH607" s="121"/>
      <c r="AI607" s="37"/>
      <c r="AJ607" s="1"/>
      <c r="AK607" s="2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23"/>
      <c r="AW607" s="58"/>
      <c r="AX607" s="121"/>
      <c r="AY607" s="37"/>
      <c r="AZ607" s="1"/>
      <c r="BA607" s="2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23"/>
      <c r="BM607" s="58"/>
      <c r="BN607" s="134"/>
      <c r="BO607" s="37"/>
      <c r="BP607" s="1"/>
      <c r="BQ607" s="2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29"/>
      <c r="CC607" s="37"/>
      <c r="CD607" s="1"/>
      <c r="CE607" s="2"/>
      <c r="CF607" s="1"/>
      <c r="CG607" s="1"/>
      <c r="CH607" s="1"/>
      <c r="CI607" s="1"/>
      <c r="CJ607" s="1"/>
      <c r="CK607" s="1"/>
      <c r="CL607" s="1"/>
      <c r="CM607" s="1"/>
      <c r="CN607" s="1"/>
      <c r="CO607" s="23"/>
    </row>
    <row r="608" spans="1:93" ht="15.75" customHeight="1" x14ac:dyDescent="0.25">
      <c r="A608" s="58"/>
      <c r="B608" s="121"/>
      <c r="C608" s="37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32"/>
      <c r="Q608" s="58"/>
      <c r="R608" s="121"/>
      <c r="S608" s="37"/>
      <c r="T608" s="1"/>
      <c r="U608" s="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23"/>
      <c r="AG608" s="58"/>
      <c r="AH608" s="121"/>
      <c r="AI608" s="37"/>
      <c r="AJ608" s="1"/>
      <c r="AK608" s="2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23"/>
      <c r="AW608" s="58"/>
      <c r="AX608" s="121"/>
      <c r="AY608" s="37"/>
      <c r="AZ608" s="1"/>
      <c r="BA608" s="2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23"/>
      <c r="BM608" s="58"/>
      <c r="BN608" s="134"/>
      <c r="BO608" s="37"/>
      <c r="BP608" s="1"/>
      <c r="BQ608" s="2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29"/>
      <c r="CC608" s="37"/>
      <c r="CD608" s="1"/>
      <c r="CE608" s="2"/>
      <c r="CF608" s="1"/>
      <c r="CG608" s="1"/>
      <c r="CH608" s="1"/>
      <c r="CI608" s="1"/>
      <c r="CJ608" s="1"/>
      <c r="CK608" s="1"/>
      <c r="CL608" s="1"/>
      <c r="CM608" s="1"/>
      <c r="CN608" s="1"/>
      <c r="CO608" s="23"/>
    </row>
    <row r="609" spans="1:93" ht="15.75" customHeight="1" x14ac:dyDescent="0.25">
      <c r="A609" s="58"/>
      <c r="B609" s="121"/>
      <c r="C609" s="37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32"/>
      <c r="Q609" s="58"/>
      <c r="R609" s="121"/>
      <c r="S609" s="37"/>
      <c r="T609" s="1"/>
      <c r="U609" s="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23"/>
      <c r="AG609" s="58"/>
      <c r="AH609" s="121"/>
      <c r="AI609" s="37"/>
      <c r="AJ609" s="1"/>
      <c r="AK609" s="2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23"/>
      <c r="AW609" s="58"/>
      <c r="AX609" s="121"/>
      <c r="AY609" s="37"/>
      <c r="AZ609" s="1"/>
      <c r="BA609" s="2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23"/>
      <c r="BM609" s="58"/>
      <c r="BN609" s="134"/>
      <c r="BO609" s="37"/>
      <c r="BP609" s="1"/>
      <c r="BQ609" s="2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29"/>
      <c r="CC609" s="37"/>
      <c r="CD609" s="1"/>
      <c r="CE609" s="2"/>
      <c r="CF609" s="1"/>
      <c r="CG609" s="1"/>
      <c r="CH609" s="1"/>
      <c r="CI609" s="1"/>
      <c r="CJ609" s="1"/>
      <c r="CK609" s="1"/>
      <c r="CL609" s="1"/>
      <c r="CM609" s="1"/>
      <c r="CN609" s="1"/>
      <c r="CO609" s="23"/>
    </row>
    <row r="610" spans="1:93" ht="15.75" customHeight="1" x14ac:dyDescent="0.25">
      <c r="A610" s="58"/>
      <c r="B610" s="121"/>
      <c r="C610" s="37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32"/>
      <c r="Q610" s="58"/>
      <c r="R610" s="121"/>
      <c r="S610" s="37"/>
      <c r="T610" s="1"/>
      <c r="U610" s="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23"/>
      <c r="AG610" s="58"/>
      <c r="AH610" s="121"/>
      <c r="AI610" s="37"/>
      <c r="AJ610" s="1"/>
      <c r="AK610" s="2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23"/>
      <c r="AW610" s="58"/>
      <c r="AX610" s="121"/>
      <c r="AY610" s="37"/>
      <c r="AZ610" s="1"/>
      <c r="BA610" s="2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23"/>
      <c r="BM610" s="58"/>
      <c r="BN610" s="134"/>
      <c r="BO610" s="37"/>
      <c r="BP610" s="1"/>
      <c r="BQ610" s="2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29"/>
      <c r="CC610" s="37"/>
      <c r="CD610" s="1"/>
      <c r="CE610" s="2"/>
      <c r="CF610" s="1"/>
      <c r="CG610" s="1"/>
      <c r="CH610" s="1"/>
      <c r="CI610" s="1"/>
      <c r="CJ610" s="1"/>
      <c r="CK610" s="1"/>
      <c r="CL610" s="1"/>
      <c r="CM610" s="1"/>
      <c r="CN610" s="1"/>
      <c r="CO610" s="23"/>
    </row>
    <row r="611" spans="1:93" ht="15.75" customHeight="1" x14ac:dyDescent="0.25">
      <c r="A611" s="58"/>
      <c r="B611" s="121"/>
      <c r="C611" s="37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32"/>
      <c r="Q611" s="58"/>
      <c r="R611" s="121"/>
      <c r="S611" s="37"/>
      <c r="T611" s="1"/>
      <c r="U611" s="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23"/>
      <c r="AG611" s="58"/>
      <c r="AH611" s="121"/>
      <c r="AI611" s="37"/>
      <c r="AJ611" s="1"/>
      <c r="AK611" s="2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23"/>
      <c r="AW611" s="58"/>
      <c r="AX611" s="121"/>
      <c r="AY611" s="37"/>
      <c r="AZ611" s="1"/>
      <c r="BA611" s="2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23"/>
      <c r="BM611" s="58"/>
      <c r="BN611" s="134"/>
      <c r="BO611" s="37"/>
      <c r="BP611" s="1"/>
      <c r="BQ611" s="2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29"/>
      <c r="CC611" s="37"/>
      <c r="CD611" s="1"/>
      <c r="CE611" s="2"/>
      <c r="CF611" s="1"/>
      <c r="CG611" s="1"/>
      <c r="CH611" s="1"/>
      <c r="CI611" s="1"/>
      <c r="CJ611" s="1"/>
      <c r="CK611" s="1"/>
      <c r="CL611" s="1"/>
      <c r="CM611" s="1"/>
      <c r="CN611" s="1"/>
      <c r="CO611" s="23"/>
    </row>
    <row r="612" spans="1:93" ht="15.75" customHeight="1" x14ac:dyDescent="0.25">
      <c r="A612" s="58"/>
      <c r="B612" s="121"/>
      <c r="C612" s="37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32"/>
      <c r="Q612" s="58"/>
      <c r="R612" s="121"/>
      <c r="S612" s="37"/>
      <c r="T612" s="1"/>
      <c r="U612" s="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23"/>
      <c r="AG612" s="58"/>
      <c r="AH612" s="121"/>
      <c r="AI612" s="37"/>
      <c r="AJ612" s="1"/>
      <c r="AK612" s="2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23"/>
      <c r="AW612" s="58"/>
      <c r="AX612" s="121"/>
      <c r="AY612" s="37"/>
      <c r="AZ612" s="1"/>
      <c r="BA612" s="2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23"/>
      <c r="BM612" s="58"/>
      <c r="BN612" s="134"/>
      <c r="BO612" s="37"/>
      <c r="BP612" s="1"/>
      <c r="BQ612" s="2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29"/>
      <c r="CC612" s="37"/>
      <c r="CD612" s="1"/>
      <c r="CE612" s="2"/>
      <c r="CF612" s="1"/>
      <c r="CG612" s="1"/>
      <c r="CH612" s="1"/>
      <c r="CI612" s="1"/>
      <c r="CJ612" s="1"/>
      <c r="CK612" s="1"/>
      <c r="CL612" s="1"/>
      <c r="CM612" s="1"/>
      <c r="CN612" s="1"/>
      <c r="CO612" s="23"/>
    </row>
    <row r="613" spans="1:93" ht="15.75" customHeight="1" x14ac:dyDescent="0.25">
      <c r="A613" s="58"/>
      <c r="B613" s="121"/>
      <c r="C613" s="37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32"/>
      <c r="Q613" s="58"/>
      <c r="R613" s="121"/>
      <c r="S613" s="37"/>
      <c r="T613" s="1"/>
      <c r="U613" s="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23"/>
      <c r="AG613" s="58"/>
      <c r="AH613" s="121"/>
      <c r="AI613" s="37"/>
      <c r="AJ613" s="1"/>
      <c r="AK613" s="2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23"/>
      <c r="AW613" s="58"/>
      <c r="AX613" s="121"/>
      <c r="AY613" s="37"/>
      <c r="AZ613" s="1"/>
      <c r="BA613" s="2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23"/>
      <c r="BM613" s="58"/>
      <c r="BN613" s="134"/>
      <c r="BO613" s="37"/>
      <c r="BP613" s="1"/>
      <c r="BQ613" s="2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29"/>
      <c r="CC613" s="37"/>
      <c r="CD613" s="1"/>
      <c r="CE613" s="2"/>
      <c r="CF613" s="1"/>
      <c r="CG613" s="1"/>
      <c r="CH613" s="1"/>
      <c r="CI613" s="1"/>
      <c r="CJ613" s="1"/>
      <c r="CK613" s="1"/>
      <c r="CL613" s="1"/>
      <c r="CM613" s="1"/>
      <c r="CN613" s="1"/>
      <c r="CO613" s="23"/>
    </row>
    <row r="614" spans="1:93" ht="15.75" customHeight="1" x14ac:dyDescent="0.25">
      <c r="A614" s="58"/>
      <c r="B614" s="121"/>
      <c r="C614" s="37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32"/>
      <c r="Q614" s="58"/>
      <c r="R614" s="121"/>
      <c r="S614" s="37"/>
      <c r="T614" s="1"/>
      <c r="U614" s="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23"/>
      <c r="AG614" s="58"/>
      <c r="AH614" s="121"/>
      <c r="AI614" s="37"/>
      <c r="AJ614" s="1"/>
      <c r="AK614" s="2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23"/>
      <c r="AW614" s="58"/>
      <c r="AX614" s="121"/>
      <c r="AY614" s="37"/>
      <c r="AZ614" s="1"/>
      <c r="BA614" s="2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23"/>
      <c r="BM614" s="58"/>
      <c r="BN614" s="134"/>
      <c r="BO614" s="37"/>
      <c r="BP614" s="1"/>
      <c r="BQ614" s="2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29"/>
      <c r="CC614" s="37"/>
      <c r="CD614" s="1"/>
      <c r="CE614" s="2"/>
      <c r="CF614" s="1"/>
      <c r="CG614" s="1"/>
      <c r="CH614" s="1"/>
      <c r="CI614" s="1"/>
      <c r="CJ614" s="1"/>
      <c r="CK614" s="1"/>
      <c r="CL614" s="1"/>
      <c r="CM614" s="1"/>
      <c r="CN614" s="1"/>
      <c r="CO614" s="23"/>
    </row>
    <row r="615" spans="1:93" ht="15.75" customHeight="1" x14ac:dyDescent="0.25">
      <c r="A615" s="58"/>
      <c r="B615" s="121"/>
      <c r="C615" s="37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32"/>
      <c r="Q615" s="58"/>
      <c r="R615" s="121"/>
      <c r="S615" s="37"/>
      <c r="T615" s="1"/>
      <c r="U615" s="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23"/>
      <c r="AG615" s="58"/>
      <c r="AH615" s="121"/>
      <c r="AI615" s="37"/>
      <c r="AJ615" s="1"/>
      <c r="AK615" s="2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23"/>
      <c r="AW615" s="58"/>
      <c r="AX615" s="121"/>
      <c r="AY615" s="37"/>
      <c r="AZ615" s="1"/>
      <c r="BA615" s="2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23"/>
      <c r="BM615" s="58"/>
      <c r="BN615" s="134"/>
      <c r="BO615" s="37"/>
      <c r="BP615" s="1"/>
      <c r="BQ615" s="2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29"/>
      <c r="CC615" s="37"/>
      <c r="CD615" s="1"/>
      <c r="CE615" s="2"/>
      <c r="CF615" s="1"/>
      <c r="CG615" s="1"/>
      <c r="CH615" s="1"/>
      <c r="CI615" s="1"/>
      <c r="CJ615" s="1"/>
      <c r="CK615" s="1"/>
      <c r="CL615" s="1"/>
      <c r="CM615" s="1"/>
      <c r="CN615" s="1"/>
      <c r="CO615" s="23"/>
    </row>
    <row r="616" spans="1:93" ht="15.75" customHeight="1" x14ac:dyDescent="0.25">
      <c r="A616" s="58"/>
      <c r="B616" s="121"/>
      <c r="C616" s="37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32"/>
      <c r="Q616" s="58"/>
      <c r="R616" s="121"/>
      <c r="S616" s="37"/>
      <c r="T616" s="1"/>
      <c r="U616" s="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23"/>
      <c r="AG616" s="58"/>
      <c r="AH616" s="121"/>
      <c r="AI616" s="37"/>
      <c r="AJ616" s="1"/>
      <c r="AK616" s="2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23"/>
      <c r="AW616" s="58"/>
      <c r="AX616" s="121"/>
      <c r="AY616" s="37"/>
      <c r="AZ616" s="1"/>
      <c r="BA616" s="2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23"/>
      <c r="BM616" s="58"/>
      <c r="BN616" s="134"/>
      <c r="BO616" s="37"/>
      <c r="BP616" s="1"/>
      <c r="BQ616" s="2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29"/>
      <c r="CC616" s="37"/>
      <c r="CD616" s="1"/>
      <c r="CE616" s="2"/>
      <c r="CF616" s="1"/>
      <c r="CG616" s="1"/>
      <c r="CH616" s="1"/>
      <c r="CI616" s="1"/>
      <c r="CJ616" s="1"/>
      <c r="CK616" s="1"/>
      <c r="CL616" s="1"/>
      <c r="CM616" s="1"/>
      <c r="CN616" s="1"/>
      <c r="CO616" s="23"/>
    </row>
    <row r="617" spans="1:93" ht="15.75" customHeight="1" x14ac:dyDescent="0.25">
      <c r="A617" s="58"/>
      <c r="B617" s="121"/>
      <c r="C617" s="37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32"/>
      <c r="Q617" s="58"/>
      <c r="R617" s="121"/>
      <c r="S617" s="37"/>
      <c r="T617" s="1"/>
      <c r="U617" s="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23"/>
      <c r="AG617" s="58"/>
      <c r="AH617" s="121"/>
      <c r="AI617" s="37"/>
      <c r="AJ617" s="1"/>
      <c r="AK617" s="2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23"/>
      <c r="AW617" s="58"/>
      <c r="AX617" s="121"/>
      <c r="AY617" s="37"/>
      <c r="AZ617" s="1"/>
      <c r="BA617" s="2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23"/>
      <c r="BM617" s="58"/>
      <c r="BN617" s="134"/>
      <c r="BO617" s="37"/>
      <c r="BP617" s="1"/>
      <c r="BQ617" s="2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29"/>
      <c r="CC617" s="37"/>
      <c r="CD617" s="1"/>
      <c r="CE617" s="2"/>
      <c r="CF617" s="1"/>
      <c r="CG617" s="1"/>
      <c r="CH617" s="1"/>
      <c r="CI617" s="1"/>
      <c r="CJ617" s="1"/>
      <c r="CK617" s="1"/>
      <c r="CL617" s="1"/>
      <c r="CM617" s="1"/>
      <c r="CN617" s="1"/>
      <c r="CO617" s="23"/>
    </row>
    <row r="618" spans="1:93" ht="15.75" customHeight="1" x14ac:dyDescent="0.25">
      <c r="A618" s="58"/>
      <c r="B618" s="121"/>
      <c r="C618" s="37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32"/>
      <c r="Q618" s="58"/>
      <c r="R618" s="121"/>
      <c r="S618" s="37"/>
      <c r="T618" s="1"/>
      <c r="U618" s="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23"/>
      <c r="AG618" s="58"/>
      <c r="AH618" s="121"/>
      <c r="AI618" s="37"/>
      <c r="AJ618" s="1"/>
      <c r="AK618" s="2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23"/>
      <c r="AW618" s="58"/>
      <c r="AX618" s="121"/>
      <c r="AY618" s="37"/>
      <c r="AZ618" s="1"/>
      <c r="BA618" s="2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23"/>
      <c r="BM618" s="58"/>
      <c r="BN618" s="134"/>
      <c r="BO618" s="37"/>
      <c r="BP618" s="1"/>
      <c r="BQ618" s="2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29"/>
      <c r="CC618" s="37"/>
      <c r="CD618" s="1"/>
      <c r="CE618" s="2"/>
      <c r="CF618" s="1"/>
      <c r="CG618" s="1"/>
      <c r="CH618" s="1"/>
      <c r="CI618" s="1"/>
      <c r="CJ618" s="1"/>
      <c r="CK618" s="1"/>
      <c r="CL618" s="1"/>
      <c r="CM618" s="1"/>
      <c r="CN618" s="1"/>
      <c r="CO618" s="23"/>
    </row>
    <row r="619" spans="1:93" ht="15.75" customHeight="1" x14ac:dyDescent="0.25">
      <c r="A619" s="58"/>
      <c r="B619" s="121"/>
      <c r="C619" s="37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32"/>
      <c r="Q619" s="58"/>
      <c r="R619" s="121"/>
      <c r="S619" s="37"/>
      <c r="T619" s="1"/>
      <c r="U619" s="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23"/>
      <c r="AG619" s="58"/>
      <c r="AH619" s="121"/>
      <c r="AI619" s="37"/>
      <c r="AJ619" s="1"/>
      <c r="AK619" s="2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23"/>
      <c r="AW619" s="58"/>
      <c r="AX619" s="121"/>
      <c r="AY619" s="37"/>
      <c r="AZ619" s="1"/>
      <c r="BA619" s="2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23"/>
      <c r="BM619" s="58"/>
      <c r="BN619" s="134"/>
      <c r="BO619" s="37"/>
      <c r="BP619" s="1"/>
      <c r="BQ619" s="2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29"/>
      <c r="CC619" s="37"/>
      <c r="CD619" s="1"/>
      <c r="CE619" s="2"/>
      <c r="CF619" s="1"/>
      <c r="CG619" s="1"/>
      <c r="CH619" s="1"/>
      <c r="CI619" s="1"/>
      <c r="CJ619" s="1"/>
      <c r="CK619" s="1"/>
      <c r="CL619" s="1"/>
      <c r="CM619" s="1"/>
      <c r="CN619" s="1"/>
      <c r="CO619" s="23"/>
    </row>
    <row r="620" spans="1:93" ht="15.75" customHeight="1" x14ac:dyDescent="0.25">
      <c r="A620" s="58"/>
      <c r="B620" s="121"/>
      <c r="C620" s="37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32"/>
      <c r="Q620" s="58"/>
      <c r="R620" s="121"/>
      <c r="S620" s="37"/>
      <c r="T620" s="1"/>
      <c r="U620" s="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23"/>
      <c r="AG620" s="58"/>
      <c r="AH620" s="121"/>
      <c r="AI620" s="37"/>
      <c r="AJ620" s="1"/>
      <c r="AK620" s="2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23"/>
      <c r="AW620" s="58"/>
      <c r="AX620" s="121"/>
      <c r="AY620" s="37"/>
      <c r="AZ620" s="1"/>
      <c r="BA620" s="2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23"/>
      <c r="BM620" s="58"/>
      <c r="BN620" s="134"/>
      <c r="BO620" s="37"/>
      <c r="BP620" s="1"/>
      <c r="BQ620" s="2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29"/>
      <c r="CC620" s="37"/>
      <c r="CD620" s="1"/>
      <c r="CE620" s="2"/>
      <c r="CF620" s="1"/>
      <c r="CG620" s="1"/>
      <c r="CH620" s="1"/>
      <c r="CI620" s="1"/>
      <c r="CJ620" s="1"/>
      <c r="CK620" s="1"/>
      <c r="CL620" s="1"/>
      <c r="CM620" s="1"/>
      <c r="CN620" s="1"/>
      <c r="CO620" s="23"/>
    </row>
    <row r="621" spans="1:93" ht="15.75" customHeight="1" x14ac:dyDescent="0.25">
      <c r="A621" s="58"/>
      <c r="B621" s="121"/>
      <c r="C621" s="37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32"/>
      <c r="Q621" s="58"/>
      <c r="R621" s="121"/>
      <c r="S621" s="37"/>
      <c r="T621" s="1"/>
      <c r="U621" s="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23"/>
      <c r="AG621" s="58"/>
      <c r="AH621" s="121"/>
      <c r="AI621" s="37"/>
      <c r="AJ621" s="1"/>
      <c r="AK621" s="2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23"/>
      <c r="AW621" s="58"/>
      <c r="AX621" s="121"/>
      <c r="AY621" s="37"/>
      <c r="AZ621" s="1"/>
      <c r="BA621" s="2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23"/>
      <c r="BM621" s="58"/>
      <c r="BN621" s="134"/>
      <c r="BO621" s="37"/>
      <c r="BP621" s="1"/>
      <c r="BQ621" s="2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29"/>
      <c r="CC621" s="37"/>
      <c r="CD621" s="1"/>
      <c r="CE621" s="2"/>
      <c r="CF621" s="1"/>
      <c r="CG621" s="1"/>
      <c r="CH621" s="1"/>
      <c r="CI621" s="1"/>
      <c r="CJ621" s="1"/>
      <c r="CK621" s="1"/>
      <c r="CL621" s="1"/>
      <c r="CM621" s="1"/>
      <c r="CN621" s="1"/>
      <c r="CO621" s="23"/>
    </row>
    <row r="622" spans="1:93" ht="15.75" customHeight="1" x14ac:dyDescent="0.25">
      <c r="A622" s="58"/>
      <c r="B622" s="121"/>
      <c r="C622" s="37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32"/>
      <c r="Q622" s="58"/>
      <c r="R622" s="121"/>
      <c r="S622" s="37"/>
      <c r="T622" s="1"/>
      <c r="U622" s="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23"/>
      <c r="AG622" s="58"/>
      <c r="AH622" s="121"/>
      <c r="AI622" s="37"/>
      <c r="AJ622" s="1"/>
      <c r="AK622" s="2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23"/>
      <c r="AW622" s="58"/>
      <c r="AX622" s="121"/>
      <c r="AY622" s="37"/>
      <c r="AZ622" s="1"/>
      <c r="BA622" s="2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23"/>
      <c r="BM622" s="58"/>
      <c r="BN622" s="134"/>
      <c r="BO622" s="37"/>
      <c r="BP622" s="1"/>
      <c r="BQ622" s="2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29"/>
      <c r="CC622" s="37"/>
      <c r="CD622" s="1"/>
      <c r="CE622" s="2"/>
      <c r="CF622" s="1"/>
      <c r="CG622" s="1"/>
      <c r="CH622" s="1"/>
      <c r="CI622" s="1"/>
      <c r="CJ622" s="1"/>
      <c r="CK622" s="1"/>
      <c r="CL622" s="1"/>
      <c r="CM622" s="1"/>
      <c r="CN622" s="1"/>
      <c r="CO622" s="23"/>
    </row>
    <row r="623" spans="1:93" ht="15.75" customHeight="1" x14ac:dyDescent="0.25">
      <c r="A623" s="58"/>
      <c r="B623" s="121"/>
      <c r="C623" s="37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32"/>
      <c r="Q623" s="58"/>
      <c r="R623" s="121"/>
      <c r="S623" s="37"/>
      <c r="T623" s="1"/>
      <c r="U623" s="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23"/>
      <c r="AG623" s="58"/>
      <c r="AH623" s="121"/>
      <c r="AI623" s="37"/>
      <c r="AJ623" s="1"/>
      <c r="AK623" s="2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23"/>
      <c r="AW623" s="58"/>
      <c r="AX623" s="121"/>
      <c r="AY623" s="37"/>
      <c r="AZ623" s="1"/>
      <c r="BA623" s="2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23"/>
      <c r="BM623" s="58"/>
      <c r="BN623" s="134"/>
      <c r="BO623" s="37"/>
      <c r="BP623" s="1"/>
      <c r="BQ623" s="2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29"/>
      <c r="CC623" s="37"/>
      <c r="CD623" s="1"/>
      <c r="CE623" s="2"/>
      <c r="CF623" s="1"/>
      <c r="CG623" s="1"/>
      <c r="CH623" s="1"/>
      <c r="CI623" s="1"/>
      <c r="CJ623" s="1"/>
      <c r="CK623" s="1"/>
      <c r="CL623" s="1"/>
      <c r="CM623" s="1"/>
      <c r="CN623" s="1"/>
      <c r="CO623" s="23"/>
    </row>
    <row r="624" spans="1:93" ht="15.75" customHeight="1" x14ac:dyDescent="0.25">
      <c r="A624" s="58"/>
      <c r="B624" s="121"/>
      <c r="C624" s="37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32"/>
      <c r="Q624" s="58"/>
      <c r="R624" s="121"/>
      <c r="S624" s="37"/>
      <c r="T624" s="1"/>
      <c r="U624" s="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23"/>
      <c r="AG624" s="58"/>
      <c r="AH624" s="121"/>
      <c r="AI624" s="37"/>
      <c r="AJ624" s="1"/>
      <c r="AK624" s="2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23"/>
      <c r="AW624" s="58"/>
      <c r="AX624" s="121"/>
      <c r="AY624" s="37"/>
      <c r="AZ624" s="1"/>
      <c r="BA624" s="2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23"/>
      <c r="BM624" s="58"/>
      <c r="BN624" s="134"/>
      <c r="BO624" s="37"/>
      <c r="BP624" s="1"/>
      <c r="BQ624" s="2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29"/>
      <c r="CC624" s="37"/>
      <c r="CD624" s="1"/>
      <c r="CE624" s="2"/>
      <c r="CF624" s="1"/>
      <c r="CG624" s="1"/>
      <c r="CH624" s="1"/>
      <c r="CI624" s="1"/>
      <c r="CJ624" s="1"/>
      <c r="CK624" s="1"/>
      <c r="CL624" s="1"/>
      <c r="CM624" s="1"/>
      <c r="CN624" s="1"/>
      <c r="CO624" s="23"/>
    </row>
    <row r="625" spans="1:93" ht="15.75" customHeight="1" x14ac:dyDescent="0.25">
      <c r="A625" s="58"/>
      <c r="B625" s="121"/>
      <c r="C625" s="37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32"/>
      <c r="Q625" s="58"/>
      <c r="R625" s="121"/>
      <c r="S625" s="37"/>
      <c r="T625" s="1"/>
      <c r="U625" s="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23"/>
      <c r="AG625" s="58"/>
      <c r="AH625" s="121"/>
      <c r="AI625" s="37"/>
      <c r="AJ625" s="1"/>
      <c r="AK625" s="2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23"/>
      <c r="AW625" s="58"/>
      <c r="AX625" s="121"/>
      <c r="AY625" s="37"/>
      <c r="AZ625" s="1"/>
      <c r="BA625" s="2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23"/>
      <c r="BM625" s="58"/>
      <c r="BN625" s="134"/>
      <c r="BO625" s="37"/>
      <c r="BP625" s="1"/>
      <c r="BQ625" s="2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29"/>
      <c r="CC625" s="37"/>
      <c r="CD625" s="1"/>
      <c r="CE625" s="2"/>
      <c r="CF625" s="1"/>
      <c r="CG625" s="1"/>
      <c r="CH625" s="1"/>
      <c r="CI625" s="1"/>
      <c r="CJ625" s="1"/>
      <c r="CK625" s="1"/>
      <c r="CL625" s="1"/>
      <c r="CM625" s="1"/>
      <c r="CN625" s="1"/>
      <c r="CO625" s="23"/>
    </row>
    <row r="626" spans="1:93" ht="15.75" customHeight="1" x14ac:dyDescent="0.25">
      <c r="A626" s="58"/>
      <c r="B626" s="121"/>
      <c r="C626" s="37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32"/>
      <c r="Q626" s="58"/>
      <c r="R626" s="121"/>
      <c r="S626" s="37"/>
      <c r="T626" s="1"/>
      <c r="U626" s="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23"/>
      <c r="AG626" s="58"/>
      <c r="AH626" s="121"/>
      <c r="AI626" s="37"/>
      <c r="AJ626" s="1"/>
      <c r="AK626" s="2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23"/>
      <c r="AW626" s="58"/>
      <c r="AX626" s="121"/>
      <c r="AY626" s="37"/>
      <c r="AZ626" s="1"/>
      <c r="BA626" s="2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23"/>
      <c r="BM626" s="58"/>
      <c r="BN626" s="134"/>
      <c r="BO626" s="37"/>
      <c r="BP626" s="1"/>
      <c r="BQ626" s="2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29"/>
      <c r="CC626" s="37"/>
      <c r="CD626" s="1"/>
      <c r="CE626" s="2"/>
      <c r="CF626" s="1"/>
      <c r="CG626" s="1"/>
      <c r="CH626" s="1"/>
      <c r="CI626" s="1"/>
      <c r="CJ626" s="1"/>
      <c r="CK626" s="1"/>
      <c r="CL626" s="1"/>
      <c r="CM626" s="1"/>
      <c r="CN626" s="1"/>
      <c r="CO626" s="23"/>
    </row>
    <row r="627" spans="1:93" ht="15.75" customHeight="1" x14ac:dyDescent="0.25">
      <c r="A627" s="58"/>
      <c r="B627" s="121"/>
      <c r="C627" s="37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32"/>
      <c r="Q627" s="58"/>
      <c r="R627" s="121"/>
      <c r="S627" s="37"/>
      <c r="T627" s="1"/>
      <c r="U627" s="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23"/>
      <c r="AG627" s="58"/>
      <c r="AH627" s="121"/>
      <c r="AI627" s="37"/>
      <c r="AJ627" s="1"/>
      <c r="AK627" s="2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23"/>
      <c r="AW627" s="58"/>
      <c r="AX627" s="121"/>
      <c r="AY627" s="37"/>
      <c r="AZ627" s="1"/>
      <c r="BA627" s="2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23"/>
      <c r="BM627" s="58"/>
      <c r="BN627" s="134"/>
      <c r="BO627" s="37"/>
      <c r="BP627" s="1"/>
      <c r="BQ627" s="2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29"/>
      <c r="CC627" s="37"/>
      <c r="CD627" s="1"/>
      <c r="CE627" s="2"/>
      <c r="CF627" s="1"/>
      <c r="CG627" s="1"/>
      <c r="CH627" s="1"/>
      <c r="CI627" s="1"/>
      <c r="CJ627" s="1"/>
      <c r="CK627" s="1"/>
      <c r="CL627" s="1"/>
      <c r="CM627" s="1"/>
      <c r="CN627" s="1"/>
      <c r="CO627" s="23"/>
    </row>
    <row r="628" spans="1:93" ht="15.75" customHeight="1" x14ac:dyDescent="0.25">
      <c r="A628" s="58"/>
      <c r="B628" s="121"/>
      <c r="C628" s="37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32"/>
      <c r="Q628" s="58"/>
      <c r="R628" s="121"/>
      <c r="S628" s="37"/>
      <c r="T628" s="1"/>
      <c r="U628" s="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23"/>
      <c r="AG628" s="58"/>
      <c r="AH628" s="121"/>
      <c r="AI628" s="37"/>
      <c r="AJ628" s="1"/>
      <c r="AK628" s="2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23"/>
      <c r="AW628" s="58"/>
      <c r="AX628" s="121"/>
      <c r="AY628" s="37"/>
      <c r="AZ628" s="1"/>
      <c r="BA628" s="2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23"/>
      <c r="BM628" s="58"/>
      <c r="BN628" s="134"/>
      <c r="BO628" s="37"/>
      <c r="BP628" s="1"/>
      <c r="BQ628" s="2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29"/>
      <c r="CC628" s="37"/>
      <c r="CD628" s="1"/>
      <c r="CE628" s="2"/>
      <c r="CF628" s="1"/>
      <c r="CG628" s="1"/>
      <c r="CH628" s="1"/>
      <c r="CI628" s="1"/>
      <c r="CJ628" s="1"/>
      <c r="CK628" s="1"/>
      <c r="CL628" s="1"/>
      <c r="CM628" s="1"/>
      <c r="CN628" s="1"/>
      <c r="CO628" s="23"/>
    </row>
    <row r="629" spans="1:93" ht="15.75" customHeight="1" x14ac:dyDescent="0.25">
      <c r="A629" s="58"/>
      <c r="B629" s="121"/>
      <c r="C629" s="37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32"/>
      <c r="Q629" s="58"/>
      <c r="R629" s="121"/>
      <c r="S629" s="37"/>
      <c r="T629" s="1"/>
      <c r="U629" s="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23"/>
      <c r="AG629" s="58"/>
      <c r="AH629" s="121"/>
      <c r="AI629" s="37"/>
      <c r="AJ629" s="1"/>
      <c r="AK629" s="2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23"/>
      <c r="AW629" s="58"/>
      <c r="AX629" s="121"/>
      <c r="AY629" s="37"/>
      <c r="AZ629" s="1"/>
      <c r="BA629" s="2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23"/>
      <c r="BM629" s="58"/>
      <c r="BN629" s="134"/>
      <c r="BO629" s="37"/>
      <c r="BP629" s="1"/>
      <c r="BQ629" s="2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29"/>
      <c r="CC629" s="37"/>
      <c r="CD629" s="1"/>
      <c r="CE629" s="2"/>
      <c r="CF629" s="1"/>
      <c r="CG629" s="1"/>
      <c r="CH629" s="1"/>
      <c r="CI629" s="1"/>
      <c r="CJ629" s="1"/>
      <c r="CK629" s="1"/>
      <c r="CL629" s="1"/>
      <c r="CM629" s="1"/>
      <c r="CN629" s="1"/>
      <c r="CO629" s="23"/>
    </row>
    <row r="630" spans="1:93" ht="15.75" customHeight="1" x14ac:dyDescent="0.25">
      <c r="A630" s="58"/>
      <c r="B630" s="121"/>
      <c r="C630" s="37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32"/>
      <c r="Q630" s="58"/>
      <c r="R630" s="121"/>
      <c r="S630" s="37"/>
      <c r="T630" s="1"/>
      <c r="U630" s="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23"/>
      <c r="AG630" s="58"/>
      <c r="AH630" s="121"/>
      <c r="AI630" s="37"/>
      <c r="AJ630" s="1"/>
      <c r="AK630" s="2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23"/>
      <c r="AW630" s="58"/>
      <c r="AX630" s="121"/>
      <c r="AY630" s="37"/>
      <c r="AZ630" s="1"/>
      <c r="BA630" s="2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23"/>
      <c r="BM630" s="58"/>
      <c r="BN630" s="134"/>
      <c r="BO630" s="37"/>
      <c r="BP630" s="1"/>
      <c r="BQ630" s="2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29"/>
      <c r="CC630" s="37"/>
      <c r="CD630" s="1"/>
      <c r="CE630" s="2"/>
      <c r="CF630" s="1"/>
      <c r="CG630" s="1"/>
      <c r="CH630" s="1"/>
      <c r="CI630" s="1"/>
      <c r="CJ630" s="1"/>
      <c r="CK630" s="1"/>
      <c r="CL630" s="1"/>
      <c r="CM630" s="1"/>
      <c r="CN630" s="1"/>
      <c r="CO630" s="23"/>
    </row>
    <row r="631" spans="1:93" ht="15.75" customHeight="1" x14ac:dyDescent="0.25">
      <c r="A631" s="58"/>
      <c r="B631" s="121"/>
      <c r="C631" s="37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32"/>
      <c r="Q631" s="58"/>
      <c r="R631" s="121"/>
      <c r="S631" s="37"/>
      <c r="T631" s="1"/>
      <c r="U631" s="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23"/>
      <c r="AG631" s="58"/>
      <c r="AH631" s="121"/>
      <c r="AI631" s="37"/>
      <c r="AJ631" s="1"/>
      <c r="AK631" s="2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23"/>
      <c r="AW631" s="58"/>
      <c r="AX631" s="121"/>
      <c r="AY631" s="37"/>
      <c r="AZ631" s="1"/>
      <c r="BA631" s="2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23"/>
      <c r="BM631" s="58"/>
      <c r="BN631" s="134"/>
      <c r="BO631" s="37"/>
      <c r="BP631" s="1"/>
      <c r="BQ631" s="2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29"/>
      <c r="CC631" s="37"/>
      <c r="CD631" s="1"/>
      <c r="CE631" s="2"/>
      <c r="CF631" s="1"/>
      <c r="CG631" s="1"/>
      <c r="CH631" s="1"/>
      <c r="CI631" s="1"/>
      <c r="CJ631" s="1"/>
      <c r="CK631" s="1"/>
      <c r="CL631" s="1"/>
      <c r="CM631" s="1"/>
      <c r="CN631" s="1"/>
      <c r="CO631" s="23"/>
    </row>
    <row r="632" spans="1:93" ht="15.75" customHeight="1" x14ac:dyDescent="0.25">
      <c r="A632" s="58"/>
      <c r="B632" s="121"/>
      <c r="C632" s="37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32"/>
      <c r="Q632" s="58"/>
      <c r="R632" s="121"/>
      <c r="S632" s="37"/>
      <c r="T632" s="1"/>
      <c r="U632" s="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23"/>
      <c r="AG632" s="58"/>
      <c r="AH632" s="121"/>
      <c r="AI632" s="37"/>
      <c r="AJ632" s="1"/>
      <c r="AK632" s="2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23"/>
      <c r="AW632" s="58"/>
      <c r="AX632" s="121"/>
      <c r="AY632" s="37"/>
      <c r="AZ632" s="1"/>
      <c r="BA632" s="2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23"/>
      <c r="BM632" s="58"/>
      <c r="BN632" s="134"/>
      <c r="BO632" s="37"/>
      <c r="BP632" s="1"/>
      <c r="BQ632" s="2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29"/>
      <c r="CC632" s="37"/>
      <c r="CD632" s="1"/>
      <c r="CE632" s="2"/>
      <c r="CF632" s="1"/>
      <c r="CG632" s="1"/>
      <c r="CH632" s="1"/>
      <c r="CI632" s="1"/>
      <c r="CJ632" s="1"/>
      <c r="CK632" s="1"/>
      <c r="CL632" s="1"/>
      <c r="CM632" s="1"/>
      <c r="CN632" s="1"/>
      <c r="CO632" s="23"/>
    </row>
    <row r="633" spans="1:93" ht="15.75" customHeight="1" x14ac:dyDescent="0.25">
      <c r="A633" s="58"/>
      <c r="B633" s="121"/>
      <c r="C633" s="37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32"/>
      <c r="Q633" s="58"/>
      <c r="R633" s="121"/>
      <c r="S633" s="37"/>
      <c r="T633" s="1"/>
      <c r="U633" s="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23"/>
      <c r="AG633" s="58"/>
      <c r="AH633" s="121"/>
      <c r="AI633" s="37"/>
      <c r="AJ633" s="1"/>
      <c r="AK633" s="2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23"/>
      <c r="AW633" s="58"/>
      <c r="AX633" s="121"/>
      <c r="AY633" s="37"/>
      <c r="AZ633" s="1"/>
      <c r="BA633" s="2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23"/>
      <c r="BM633" s="58"/>
      <c r="BN633" s="134"/>
      <c r="BO633" s="37"/>
      <c r="BP633" s="1"/>
      <c r="BQ633" s="2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29"/>
      <c r="CC633" s="37"/>
      <c r="CD633" s="1"/>
      <c r="CE633" s="2"/>
      <c r="CF633" s="1"/>
      <c r="CG633" s="1"/>
      <c r="CH633" s="1"/>
      <c r="CI633" s="1"/>
      <c r="CJ633" s="1"/>
      <c r="CK633" s="1"/>
      <c r="CL633" s="1"/>
      <c r="CM633" s="1"/>
      <c r="CN633" s="1"/>
      <c r="CO633" s="23"/>
    </row>
    <row r="634" spans="1:93" ht="15.75" customHeight="1" x14ac:dyDescent="0.25">
      <c r="A634" s="58"/>
      <c r="B634" s="121"/>
      <c r="C634" s="37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32"/>
      <c r="Q634" s="58"/>
      <c r="R634" s="121"/>
      <c r="S634" s="37"/>
      <c r="T634" s="1"/>
      <c r="U634" s="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23"/>
      <c r="AG634" s="58"/>
      <c r="AH634" s="121"/>
      <c r="AI634" s="37"/>
      <c r="AJ634" s="1"/>
      <c r="AK634" s="2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23"/>
      <c r="AW634" s="58"/>
      <c r="AX634" s="121"/>
      <c r="AY634" s="37"/>
      <c r="AZ634" s="1"/>
      <c r="BA634" s="2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23"/>
      <c r="BM634" s="58"/>
      <c r="BN634" s="134"/>
      <c r="BO634" s="37"/>
      <c r="BP634" s="1"/>
      <c r="BQ634" s="2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29"/>
      <c r="CC634" s="37"/>
      <c r="CD634" s="1"/>
      <c r="CE634" s="2"/>
      <c r="CF634" s="1"/>
      <c r="CG634" s="1"/>
      <c r="CH634" s="1"/>
      <c r="CI634" s="1"/>
      <c r="CJ634" s="1"/>
      <c r="CK634" s="1"/>
      <c r="CL634" s="1"/>
      <c r="CM634" s="1"/>
      <c r="CN634" s="1"/>
      <c r="CO634" s="23"/>
    </row>
    <row r="635" spans="1:93" ht="15.75" customHeight="1" x14ac:dyDescent="0.25">
      <c r="A635" s="58"/>
      <c r="B635" s="121"/>
      <c r="C635" s="37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32"/>
      <c r="Q635" s="58"/>
      <c r="R635" s="121"/>
      <c r="S635" s="37"/>
      <c r="T635" s="1"/>
      <c r="U635" s="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23"/>
      <c r="AG635" s="58"/>
      <c r="AH635" s="121"/>
      <c r="AI635" s="37"/>
      <c r="AJ635" s="1"/>
      <c r="AK635" s="2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23"/>
      <c r="AW635" s="58"/>
      <c r="AX635" s="121"/>
      <c r="AY635" s="37"/>
      <c r="AZ635" s="1"/>
      <c r="BA635" s="2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23"/>
      <c r="BM635" s="58"/>
      <c r="BN635" s="134"/>
      <c r="BO635" s="37"/>
      <c r="BP635" s="1"/>
      <c r="BQ635" s="2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29"/>
      <c r="CC635" s="37"/>
      <c r="CD635" s="1"/>
      <c r="CE635" s="2"/>
      <c r="CF635" s="1"/>
      <c r="CG635" s="1"/>
      <c r="CH635" s="1"/>
      <c r="CI635" s="1"/>
      <c r="CJ635" s="1"/>
      <c r="CK635" s="1"/>
      <c r="CL635" s="1"/>
      <c r="CM635" s="1"/>
      <c r="CN635" s="1"/>
      <c r="CO635" s="23"/>
    </row>
    <row r="636" spans="1:93" ht="15.75" customHeight="1" x14ac:dyDescent="0.25">
      <c r="A636" s="58"/>
      <c r="B636" s="121"/>
      <c r="C636" s="37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32"/>
      <c r="Q636" s="58"/>
      <c r="R636" s="121"/>
      <c r="S636" s="37"/>
      <c r="T636" s="1"/>
      <c r="U636" s="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23"/>
      <c r="AG636" s="58"/>
      <c r="AH636" s="121"/>
      <c r="AI636" s="37"/>
      <c r="AJ636" s="1"/>
      <c r="AK636" s="2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23"/>
      <c r="AW636" s="58"/>
      <c r="AX636" s="121"/>
      <c r="AY636" s="37"/>
      <c r="AZ636" s="1"/>
      <c r="BA636" s="2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23"/>
      <c r="BM636" s="58"/>
      <c r="BN636" s="134"/>
      <c r="BO636" s="37"/>
      <c r="BP636" s="1"/>
      <c r="BQ636" s="2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29"/>
      <c r="CC636" s="37"/>
      <c r="CD636" s="1"/>
      <c r="CE636" s="2"/>
      <c r="CF636" s="1"/>
      <c r="CG636" s="1"/>
      <c r="CH636" s="1"/>
      <c r="CI636" s="1"/>
      <c r="CJ636" s="1"/>
      <c r="CK636" s="1"/>
      <c r="CL636" s="1"/>
      <c r="CM636" s="1"/>
      <c r="CN636" s="1"/>
      <c r="CO636" s="23"/>
    </row>
    <row r="637" spans="1:93" ht="15.75" customHeight="1" x14ac:dyDescent="0.25">
      <c r="A637" s="58"/>
      <c r="B637" s="121"/>
      <c r="C637" s="37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32"/>
      <c r="Q637" s="58"/>
      <c r="R637" s="121"/>
      <c r="S637" s="37"/>
      <c r="T637" s="1"/>
      <c r="U637" s="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23"/>
      <c r="AG637" s="58"/>
      <c r="AH637" s="121"/>
      <c r="AI637" s="37"/>
      <c r="AJ637" s="1"/>
      <c r="AK637" s="2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23"/>
      <c r="AW637" s="58"/>
      <c r="AX637" s="121"/>
      <c r="AY637" s="37"/>
      <c r="AZ637" s="1"/>
      <c r="BA637" s="2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23"/>
      <c r="BM637" s="58"/>
      <c r="BN637" s="134"/>
      <c r="BO637" s="37"/>
      <c r="BP637" s="1"/>
      <c r="BQ637" s="2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29"/>
      <c r="CC637" s="37"/>
      <c r="CD637" s="1"/>
      <c r="CE637" s="2"/>
      <c r="CF637" s="1"/>
      <c r="CG637" s="1"/>
      <c r="CH637" s="1"/>
      <c r="CI637" s="1"/>
      <c r="CJ637" s="1"/>
      <c r="CK637" s="1"/>
      <c r="CL637" s="1"/>
      <c r="CM637" s="1"/>
      <c r="CN637" s="1"/>
      <c r="CO637" s="23"/>
    </row>
    <row r="638" spans="1:93" ht="15.75" customHeight="1" x14ac:dyDescent="0.25">
      <c r="A638" s="58"/>
      <c r="B638" s="121"/>
      <c r="C638" s="37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32"/>
      <c r="Q638" s="58"/>
      <c r="R638" s="121"/>
      <c r="S638" s="37"/>
      <c r="T638" s="1"/>
      <c r="U638" s="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23"/>
      <c r="AG638" s="58"/>
      <c r="AH638" s="121"/>
      <c r="AI638" s="37"/>
      <c r="AJ638" s="1"/>
      <c r="AK638" s="2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23"/>
      <c r="AW638" s="58"/>
      <c r="AX638" s="121"/>
      <c r="AY638" s="37"/>
      <c r="AZ638" s="1"/>
      <c r="BA638" s="2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23"/>
      <c r="BM638" s="58"/>
      <c r="BN638" s="134"/>
      <c r="BO638" s="37"/>
      <c r="BP638" s="1"/>
      <c r="BQ638" s="2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29"/>
      <c r="CC638" s="37"/>
      <c r="CD638" s="1"/>
      <c r="CE638" s="2"/>
      <c r="CF638" s="1"/>
      <c r="CG638" s="1"/>
      <c r="CH638" s="1"/>
      <c r="CI638" s="1"/>
      <c r="CJ638" s="1"/>
      <c r="CK638" s="1"/>
      <c r="CL638" s="1"/>
      <c r="CM638" s="1"/>
      <c r="CN638" s="1"/>
      <c r="CO638" s="23"/>
    </row>
    <row r="639" spans="1:93" ht="15.75" customHeight="1" x14ac:dyDescent="0.25">
      <c r="A639" s="58"/>
      <c r="B639" s="121"/>
      <c r="C639" s="37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32"/>
      <c r="Q639" s="58"/>
      <c r="R639" s="121"/>
      <c r="S639" s="37"/>
      <c r="T639" s="1"/>
      <c r="U639" s="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23"/>
      <c r="AG639" s="58"/>
      <c r="AH639" s="121"/>
      <c r="AI639" s="37"/>
      <c r="AJ639" s="1"/>
      <c r="AK639" s="2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23"/>
      <c r="AW639" s="58"/>
      <c r="AX639" s="121"/>
      <c r="AY639" s="37"/>
      <c r="AZ639" s="1"/>
      <c r="BA639" s="2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23"/>
      <c r="BM639" s="58"/>
      <c r="BN639" s="134"/>
      <c r="BO639" s="37"/>
      <c r="BP639" s="1"/>
      <c r="BQ639" s="2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29"/>
      <c r="CC639" s="37"/>
      <c r="CD639" s="1"/>
      <c r="CE639" s="2"/>
      <c r="CF639" s="1"/>
      <c r="CG639" s="1"/>
      <c r="CH639" s="1"/>
      <c r="CI639" s="1"/>
      <c r="CJ639" s="1"/>
      <c r="CK639" s="1"/>
      <c r="CL639" s="1"/>
      <c r="CM639" s="1"/>
      <c r="CN639" s="1"/>
      <c r="CO639" s="23"/>
    </row>
    <row r="640" spans="1:93" ht="15.75" customHeight="1" x14ac:dyDescent="0.25">
      <c r="A640" s="58"/>
      <c r="B640" s="121"/>
      <c r="C640" s="37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32"/>
      <c r="Q640" s="58"/>
      <c r="R640" s="121"/>
      <c r="S640" s="37"/>
      <c r="T640" s="1"/>
      <c r="U640" s="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23"/>
      <c r="AG640" s="58"/>
      <c r="AH640" s="121"/>
      <c r="AI640" s="37"/>
      <c r="AJ640" s="1"/>
      <c r="AK640" s="2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23"/>
      <c r="AW640" s="58"/>
      <c r="AX640" s="121"/>
      <c r="AY640" s="37"/>
      <c r="AZ640" s="1"/>
      <c r="BA640" s="2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23"/>
      <c r="BM640" s="58"/>
      <c r="BN640" s="134"/>
      <c r="BO640" s="37"/>
      <c r="BP640" s="1"/>
      <c r="BQ640" s="2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29"/>
      <c r="CC640" s="37"/>
      <c r="CD640" s="1"/>
      <c r="CE640" s="2"/>
      <c r="CF640" s="1"/>
      <c r="CG640" s="1"/>
      <c r="CH640" s="1"/>
      <c r="CI640" s="1"/>
      <c r="CJ640" s="1"/>
      <c r="CK640" s="1"/>
      <c r="CL640" s="1"/>
      <c r="CM640" s="1"/>
      <c r="CN640" s="1"/>
      <c r="CO640" s="23"/>
    </row>
    <row r="641" spans="1:93" ht="15.75" customHeight="1" x14ac:dyDescent="0.25">
      <c r="A641" s="58"/>
      <c r="B641" s="121"/>
      <c r="C641" s="37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32"/>
      <c r="Q641" s="58"/>
      <c r="R641" s="121"/>
      <c r="S641" s="37"/>
      <c r="T641" s="1"/>
      <c r="U641" s="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23"/>
      <c r="AG641" s="58"/>
      <c r="AH641" s="121"/>
      <c r="AI641" s="37"/>
      <c r="AJ641" s="1"/>
      <c r="AK641" s="2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23"/>
      <c r="AW641" s="58"/>
      <c r="AX641" s="121"/>
      <c r="AY641" s="37"/>
      <c r="AZ641" s="1"/>
      <c r="BA641" s="2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23"/>
      <c r="BM641" s="58"/>
      <c r="BN641" s="134"/>
      <c r="BO641" s="37"/>
      <c r="BP641" s="1"/>
      <c r="BQ641" s="2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29"/>
      <c r="CC641" s="37"/>
      <c r="CD641" s="1"/>
      <c r="CE641" s="2"/>
      <c r="CF641" s="1"/>
      <c r="CG641" s="1"/>
      <c r="CH641" s="1"/>
      <c r="CI641" s="1"/>
      <c r="CJ641" s="1"/>
      <c r="CK641" s="1"/>
      <c r="CL641" s="1"/>
      <c r="CM641" s="1"/>
      <c r="CN641" s="1"/>
      <c r="CO641" s="23"/>
    </row>
    <row r="642" spans="1:93" ht="15.75" customHeight="1" x14ac:dyDescent="0.25">
      <c r="A642" s="58"/>
      <c r="B642" s="121"/>
      <c r="C642" s="37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32"/>
      <c r="Q642" s="58"/>
      <c r="R642" s="121"/>
      <c r="S642" s="37"/>
      <c r="T642" s="1"/>
      <c r="U642" s="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23"/>
      <c r="AG642" s="58"/>
      <c r="AH642" s="121"/>
      <c r="AI642" s="37"/>
      <c r="AJ642" s="1"/>
      <c r="AK642" s="2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23"/>
      <c r="AW642" s="58"/>
      <c r="AX642" s="121"/>
      <c r="AY642" s="37"/>
      <c r="AZ642" s="1"/>
      <c r="BA642" s="2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23"/>
      <c r="BM642" s="58"/>
      <c r="BN642" s="134"/>
      <c r="BO642" s="37"/>
      <c r="BP642" s="1"/>
      <c r="BQ642" s="2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29"/>
      <c r="CC642" s="37"/>
      <c r="CD642" s="1"/>
      <c r="CE642" s="2"/>
      <c r="CF642" s="1"/>
      <c r="CG642" s="1"/>
      <c r="CH642" s="1"/>
      <c r="CI642" s="1"/>
      <c r="CJ642" s="1"/>
      <c r="CK642" s="1"/>
      <c r="CL642" s="1"/>
      <c r="CM642" s="1"/>
      <c r="CN642" s="1"/>
      <c r="CO642" s="23"/>
    </row>
    <row r="643" spans="1:93" ht="15.75" customHeight="1" x14ac:dyDescent="0.25">
      <c r="A643" s="58"/>
      <c r="B643" s="121"/>
      <c r="C643" s="37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32"/>
      <c r="Q643" s="58"/>
      <c r="R643" s="121"/>
      <c r="S643" s="37"/>
      <c r="T643" s="1"/>
      <c r="U643" s="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23"/>
      <c r="AG643" s="58"/>
      <c r="AH643" s="121"/>
      <c r="AI643" s="37"/>
      <c r="AJ643" s="1"/>
      <c r="AK643" s="2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23"/>
      <c r="AW643" s="58"/>
      <c r="AX643" s="121"/>
      <c r="AY643" s="37"/>
      <c r="AZ643" s="1"/>
      <c r="BA643" s="2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23"/>
      <c r="BM643" s="58"/>
      <c r="BN643" s="134"/>
      <c r="BO643" s="37"/>
      <c r="BP643" s="1"/>
      <c r="BQ643" s="2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29"/>
      <c r="CC643" s="37"/>
      <c r="CD643" s="1"/>
      <c r="CE643" s="2"/>
      <c r="CF643" s="1"/>
      <c r="CG643" s="1"/>
      <c r="CH643" s="1"/>
      <c r="CI643" s="1"/>
      <c r="CJ643" s="1"/>
      <c r="CK643" s="1"/>
      <c r="CL643" s="1"/>
      <c r="CM643" s="1"/>
      <c r="CN643" s="1"/>
      <c r="CO643" s="23"/>
    </row>
    <row r="644" spans="1:93" ht="15.75" customHeight="1" x14ac:dyDescent="0.25">
      <c r="A644" s="58"/>
      <c r="B644" s="121"/>
      <c r="C644" s="37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32"/>
      <c r="Q644" s="58"/>
      <c r="R644" s="121"/>
      <c r="S644" s="37"/>
      <c r="T644" s="1"/>
      <c r="U644" s="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23"/>
      <c r="AG644" s="58"/>
      <c r="AH644" s="121"/>
      <c r="AI644" s="37"/>
      <c r="AJ644" s="1"/>
      <c r="AK644" s="2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23"/>
      <c r="AW644" s="58"/>
      <c r="AX644" s="121"/>
      <c r="AY644" s="37"/>
      <c r="AZ644" s="1"/>
      <c r="BA644" s="2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23"/>
      <c r="BM644" s="58"/>
      <c r="BN644" s="134"/>
      <c r="BO644" s="37"/>
      <c r="BP644" s="1"/>
      <c r="BQ644" s="2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29"/>
      <c r="CC644" s="37"/>
      <c r="CD644" s="1"/>
      <c r="CE644" s="2"/>
      <c r="CF644" s="1"/>
      <c r="CG644" s="1"/>
      <c r="CH644" s="1"/>
      <c r="CI644" s="1"/>
      <c r="CJ644" s="1"/>
      <c r="CK644" s="1"/>
      <c r="CL644" s="1"/>
      <c r="CM644" s="1"/>
      <c r="CN644" s="1"/>
      <c r="CO644" s="23"/>
    </row>
    <row r="645" spans="1:93" ht="15.75" customHeight="1" x14ac:dyDescent="0.25">
      <c r="A645" s="58"/>
      <c r="B645" s="121"/>
      <c r="C645" s="37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32"/>
      <c r="Q645" s="58"/>
      <c r="R645" s="121"/>
      <c r="S645" s="37"/>
      <c r="T645" s="1"/>
      <c r="U645" s="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23"/>
      <c r="AG645" s="58"/>
      <c r="AH645" s="121"/>
      <c r="AI645" s="37"/>
      <c r="AJ645" s="1"/>
      <c r="AK645" s="2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23"/>
      <c r="AW645" s="58"/>
      <c r="AX645" s="121"/>
      <c r="AY645" s="37"/>
      <c r="AZ645" s="1"/>
      <c r="BA645" s="2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23"/>
      <c r="BM645" s="58"/>
      <c r="BN645" s="134"/>
      <c r="BO645" s="37"/>
      <c r="BP645" s="1"/>
      <c r="BQ645" s="2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29"/>
      <c r="CC645" s="37"/>
      <c r="CD645" s="1"/>
      <c r="CE645" s="2"/>
      <c r="CF645" s="1"/>
      <c r="CG645" s="1"/>
      <c r="CH645" s="1"/>
      <c r="CI645" s="1"/>
      <c r="CJ645" s="1"/>
      <c r="CK645" s="1"/>
      <c r="CL645" s="1"/>
      <c r="CM645" s="1"/>
      <c r="CN645" s="1"/>
      <c r="CO645" s="23"/>
    </row>
    <row r="646" spans="1:93" ht="15.75" customHeight="1" x14ac:dyDescent="0.25">
      <c r="A646" s="58"/>
      <c r="B646" s="121"/>
      <c r="C646" s="37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32"/>
      <c r="Q646" s="58"/>
      <c r="R646" s="121"/>
      <c r="S646" s="37"/>
      <c r="T646" s="1"/>
      <c r="U646" s="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23"/>
      <c r="AG646" s="58"/>
      <c r="AH646" s="121"/>
      <c r="AI646" s="37"/>
      <c r="AJ646" s="1"/>
      <c r="AK646" s="2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23"/>
      <c r="AW646" s="58"/>
      <c r="AX646" s="121"/>
      <c r="AY646" s="37"/>
      <c r="AZ646" s="1"/>
      <c r="BA646" s="2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23"/>
      <c r="BM646" s="58"/>
      <c r="BN646" s="134"/>
      <c r="BO646" s="37"/>
      <c r="BP646" s="1"/>
      <c r="BQ646" s="2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29"/>
      <c r="CC646" s="37"/>
      <c r="CD646" s="1"/>
      <c r="CE646" s="2"/>
      <c r="CF646" s="1"/>
      <c r="CG646" s="1"/>
      <c r="CH646" s="1"/>
      <c r="CI646" s="1"/>
      <c r="CJ646" s="1"/>
      <c r="CK646" s="1"/>
      <c r="CL646" s="1"/>
      <c r="CM646" s="1"/>
      <c r="CN646" s="1"/>
      <c r="CO646" s="23"/>
    </row>
    <row r="647" spans="1:93" ht="15.75" customHeight="1" x14ac:dyDescent="0.25">
      <c r="A647" s="58"/>
      <c r="B647" s="121"/>
      <c r="C647" s="37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32"/>
      <c r="Q647" s="58"/>
      <c r="R647" s="121"/>
      <c r="S647" s="37"/>
      <c r="T647" s="1"/>
      <c r="U647" s="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23"/>
      <c r="AG647" s="58"/>
      <c r="AH647" s="121"/>
      <c r="AI647" s="37"/>
      <c r="AJ647" s="1"/>
      <c r="AK647" s="2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23"/>
      <c r="AW647" s="58"/>
      <c r="AX647" s="121"/>
      <c r="AY647" s="37"/>
      <c r="AZ647" s="1"/>
      <c r="BA647" s="2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23"/>
      <c r="BM647" s="58"/>
      <c r="BN647" s="134"/>
      <c r="BO647" s="37"/>
      <c r="BP647" s="1"/>
      <c r="BQ647" s="2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29"/>
      <c r="CC647" s="37"/>
      <c r="CD647" s="1"/>
      <c r="CE647" s="2"/>
      <c r="CF647" s="1"/>
      <c r="CG647" s="1"/>
      <c r="CH647" s="1"/>
      <c r="CI647" s="1"/>
      <c r="CJ647" s="1"/>
      <c r="CK647" s="1"/>
      <c r="CL647" s="1"/>
      <c r="CM647" s="1"/>
      <c r="CN647" s="1"/>
      <c r="CO647" s="23"/>
    </row>
    <row r="648" spans="1:93" ht="15.75" customHeight="1" x14ac:dyDescent="0.25">
      <c r="A648" s="58"/>
      <c r="B648" s="121"/>
      <c r="C648" s="37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32"/>
      <c r="Q648" s="58"/>
      <c r="R648" s="121"/>
      <c r="S648" s="37"/>
      <c r="T648" s="1"/>
      <c r="U648" s="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23"/>
      <c r="AG648" s="58"/>
      <c r="AH648" s="121"/>
      <c r="AI648" s="37"/>
      <c r="AJ648" s="1"/>
      <c r="AK648" s="2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23"/>
      <c r="AW648" s="58"/>
      <c r="AX648" s="121"/>
      <c r="AY648" s="37"/>
      <c r="AZ648" s="1"/>
      <c r="BA648" s="2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23"/>
      <c r="BM648" s="58"/>
      <c r="BN648" s="134"/>
      <c r="BO648" s="37"/>
      <c r="BP648" s="1"/>
      <c r="BQ648" s="2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29"/>
      <c r="CC648" s="37"/>
      <c r="CD648" s="1"/>
      <c r="CE648" s="2"/>
      <c r="CF648" s="1"/>
      <c r="CG648" s="1"/>
      <c r="CH648" s="1"/>
      <c r="CI648" s="1"/>
      <c r="CJ648" s="1"/>
      <c r="CK648" s="1"/>
      <c r="CL648" s="1"/>
      <c r="CM648" s="1"/>
      <c r="CN648" s="1"/>
      <c r="CO648" s="23"/>
    </row>
    <row r="649" spans="1:93" ht="15.75" customHeight="1" x14ac:dyDescent="0.25">
      <c r="A649" s="58"/>
      <c r="B649" s="121"/>
      <c r="C649" s="37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32"/>
      <c r="Q649" s="58"/>
      <c r="R649" s="121"/>
      <c r="S649" s="37"/>
      <c r="T649" s="1"/>
      <c r="U649" s="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23"/>
      <c r="AG649" s="58"/>
      <c r="AH649" s="121"/>
      <c r="AI649" s="37"/>
      <c r="AJ649" s="1"/>
      <c r="AK649" s="2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23"/>
      <c r="AW649" s="58"/>
      <c r="AX649" s="121"/>
      <c r="AY649" s="37"/>
      <c r="AZ649" s="1"/>
      <c r="BA649" s="2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23"/>
      <c r="BM649" s="58"/>
      <c r="BN649" s="134"/>
      <c r="BO649" s="37"/>
      <c r="BP649" s="1"/>
      <c r="BQ649" s="2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29"/>
      <c r="CC649" s="37"/>
      <c r="CD649" s="1"/>
      <c r="CE649" s="2"/>
      <c r="CF649" s="1"/>
      <c r="CG649" s="1"/>
      <c r="CH649" s="1"/>
      <c r="CI649" s="1"/>
      <c r="CJ649" s="1"/>
      <c r="CK649" s="1"/>
      <c r="CL649" s="1"/>
      <c r="CM649" s="1"/>
      <c r="CN649" s="1"/>
      <c r="CO649" s="23"/>
    </row>
    <row r="650" spans="1:93" ht="15.75" customHeight="1" x14ac:dyDescent="0.25">
      <c r="A650" s="58"/>
      <c r="B650" s="121"/>
      <c r="C650" s="37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32"/>
      <c r="Q650" s="58"/>
      <c r="R650" s="121"/>
      <c r="S650" s="37"/>
      <c r="T650" s="1"/>
      <c r="U650" s="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23"/>
      <c r="AG650" s="58"/>
      <c r="AH650" s="121"/>
      <c r="AI650" s="37"/>
      <c r="AJ650" s="1"/>
      <c r="AK650" s="2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23"/>
      <c r="AW650" s="58"/>
      <c r="AX650" s="121"/>
      <c r="AY650" s="37"/>
      <c r="AZ650" s="1"/>
      <c r="BA650" s="2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23"/>
      <c r="BM650" s="58"/>
      <c r="BN650" s="134"/>
      <c r="BO650" s="37"/>
      <c r="BP650" s="1"/>
      <c r="BQ650" s="2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29"/>
      <c r="CC650" s="37"/>
      <c r="CD650" s="1"/>
      <c r="CE650" s="2"/>
      <c r="CF650" s="1"/>
      <c r="CG650" s="1"/>
      <c r="CH650" s="1"/>
      <c r="CI650" s="1"/>
      <c r="CJ650" s="1"/>
      <c r="CK650" s="1"/>
      <c r="CL650" s="1"/>
      <c r="CM650" s="1"/>
      <c r="CN650" s="1"/>
      <c r="CO650" s="23"/>
    </row>
    <row r="651" spans="1:93" ht="15.75" customHeight="1" x14ac:dyDescent="0.25">
      <c r="A651" s="58"/>
      <c r="B651" s="121"/>
      <c r="C651" s="37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32"/>
      <c r="Q651" s="58"/>
      <c r="R651" s="121"/>
      <c r="S651" s="37"/>
      <c r="T651" s="1"/>
      <c r="U651" s="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23"/>
      <c r="AG651" s="58"/>
      <c r="AH651" s="121"/>
      <c r="AI651" s="37"/>
      <c r="AJ651" s="1"/>
      <c r="AK651" s="2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23"/>
      <c r="AW651" s="58"/>
      <c r="AX651" s="121"/>
      <c r="AY651" s="37"/>
      <c r="AZ651" s="1"/>
      <c r="BA651" s="2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23"/>
      <c r="BM651" s="58"/>
      <c r="BN651" s="134"/>
      <c r="BO651" s="37"/>
      <c r="BP651" s="1"/>
      <c r="BQ651" s="2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29"/>
      <c r="CC651" s="37"/>
      <c r="CD651" s="1"/>
      <c r="CE651" s="2"/>
      <c r="CF651" s="1"/>
      <c r="CG651" s="1"/>
      <c r="CH651" s="1"/>
      <c r="CI651" s="1"/>
      <c r="CJ651" s="1"/>
      <c r="CK651" s="1"/>
      <c r="CL651" s="1"/>
      <c r="CM651" s="1"/>
      <c r="CN651" s="1"/>
      <c r="CO651" s="23"/>
    </row>
    <row r="652" spans="1:93" ht="15.75" customHeight="1" x14ac:dyDescent="0.25">
      <c r="A652" s="58"/>
      <c r="B652" s="121"/>
      <c r="C652" s="37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32"/>
      <c r="Q652" s="58"/>
      <c r="R652" s="121"/>
      <c r="S652" s="37"/>
      <c r="T652" s="1"/>
      <c r="U652" s="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23"/>
      <c r="AG652" s="58"/>
      <c r="AH652" s="121"/>
      <c r="AI652" s="37"/>
      <c r="AJ652" s="1"/>
      <c r="AK652" s="2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23"/>
      <c r="AW652" s="58"/>
      <c r="AX652" s="121"/>
      <c r="AY652" s="37"/>
      <c r="AZ652" s="1"/>
      <c r="BA652" s="2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23"/>
      <c r="BM652" s="58"/>
      <c r="BN652" s="134"/>
      <c r="BO652" s="37"/>
      <c r="BP652" s="1"/>
      <c r="BQ652" s="2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29"/>
      <c r="CC652" s="37"/>
      <c r="CD652" s="1"/>
      <c r="CE652" s="2"/>
      <c r="CF652" s="1"/>
      <c r="CG652" s="1"/>
      <c r="CH652" s="1"/>
      <c r="CI652" s="1"/>
      <c r="CJ652" s="1"/>
      <c r="CK652" s="1"/>
      <c r="CL652" s="1"/>
      <c r="CM652" s="1"/>
      <c r="CN652" s="1"/>
      <c r="CO652" s="23"/>
    </row>
    <row r="653" spans="1:93" ht="15.75" customHeight="1" x14ac:dyDescent="0.25">
      <c r="A653" s="58"/>
      <c r="B653" s="121"/>
      <c r="C653" s="37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32"/>
      <c r="Q653" s="58"/>
      <c r="R653" s="121"/>
      <c r="S653" s="37"/>
      <c r="T653" s="1"/>
      <c r="U653" s="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23"/>
      <c r="AG653" s="58"/>
      <c r="AH653" s="121"/>
      <c r="AI653" s="37"/>
      <c r="AJ653" s="1"/>
      <c r="AK653" s="2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23"/>
      <c r="AW653" s="58"/>
      <c r="AX653" s="121"/>
      <c r="AY653" s="37"/>
      <c r="AZ653" s="1"/>
      <c r="BA653" s="2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23"/>
      <c r="BM653" s="58"/>
      <c r="BN653" s="134"/>
      <c r="BO653" s="37"/>
      <c r="BP653" s="1"/>
      <c r="BQ653" s="2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29"/>
      <c r="CC653" s="37"/>
      <c r="CD653" s="1"/>
      <c r="CE653" s="2"/>
      <c r="CF653" s="1"/>
      <c r="CG653" s="1"/>
      <c r="CH653" s="1"/>
      <c r="CI653" s="1"/>
      <c r="CJ653" s="1"/>
      <c r="CK653" s="1"/>
      <c r="CL653" s="1"/>
      <c r="CM653" s="1"/>
      <c r="CN653" s="1"/>
      <c r="CO653" s="23"/>
    </row>
    <row r="654" spans="1:93" ht="15.75" customHeight="1" x14ac:dyDescent="0.25">
      <c r="A654" s="58"/>
      <c r="B654" s="121"/>
      <c r="C654" s="37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32"/>
      <c r="Q654" s="58"/>
      <c r="R654" s="121"/>
      <c r="S654" s="37"/>
      <c r="T654" s="1"/>
      <c r="U654" s="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23"/>
      <c r="AG654" s="58"/>
      <c r="AH654" s="121"/>
      <c r="AI654" s="37"/>
      <c r="AJ654" s="1"/>
      <c r="AK654" s="2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23"/>
      <c r="AW654" s="58"/>
      <c r="AX654" s="121"/>
      <c r="AY654" s="37"/>
      <c r="AZ654" s="1"/>
      <c r="BA654" s="2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23"/>
      <c r="BM654" s="58"/>
      <c r="BN654" s="134"/>
      <c r="BO654" s="37"/>
      <c r="BP654" s="1"/>
      <c r="BQ654" s="2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29"/>
      <c r="CC654" s="37"/>
      <c r="CD654" s="1"/>
      <c r="CE654" s="2"/>
      <c r="CF654" s="1"/>
      <c r="CG654" s="1"/>
      <c r="CH654" s="1"/>
      <c r="CI654" s="1"/>
      <c r="CJ654" s="1"/>
      <c r="CK654" s="1"/>
      <c r="CL654" s="1"/>
      <c r="CM654" s="1"/>
      <c r="CN654" s="1"/>
      <c r="CO654" s="23"/>
    </row>
    <row r="655" spans="1:93" ht="15.75" customHeight="1" x14ac:dyDescent="0.25">
      <c r="A655" s="58"/>
      <c r="B655" s="121"/>
      <c r="C655" s="37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32"/>
      <c r="Q655" s="58"/>
      <c r="R655" s="121"/>
      <c r="S655" s="37"/>
      <c r="T655" s="1"/>
      <c r="U655" s="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23"/>
      <c r="AG655" s="58"/>
      <c r="AH655" s="121"/>
      <c r="AI655" s="37"/>
      <c r="AJ655" s="1"/>
      <c r="AK655" s="2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23"/>
      <c r="AW655" s="58"/>
      <c r="AX655" s="121"/>
      <c r="AY655" s="37"/>
      <c r="AZ655" s="1"/>
      <c r="BA655" s="2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23"/>
      <c r="BM655" s="58"/>
      <c r="BN655" s="134"/>
      <c r="BO655" s="37"/>
      <c r="BP655" s="1"/>
      <c r="BQ655" s="2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29"/>
      <c r="CC655" s="37"/>
      <c r="CD655" s="1"/>
      <c r="CE655" s="2"/>
      <c r="CF655" s="1"/>
      <c r="CG655" s="1"/>
      <c r="CH655" s="1"/>
      <c r="CI655" s="1"/>
      <c r="CJ655" s="1"/>
      <c r="CK655" s="1"/>
      <c r="CL655" s="1"/>
      <c r="CM655" s="1"/>
      <c r="CN655" s="1"/>
      <c r="CO655" s="23"/>
    </row>
    <row r="656" spans="1:93" ht="15.75" customHeight="1" x14ac:dyDescent="0.25">
      <c r="A656" s="58"/>
      <c r="B656" s="121"/>
      <c r="C656" s="37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32"/>
      <c r="Q656" s="58"/>
      <c r="R656" s="121"/>
      <c r="S656" s="37"/>
      <c r="T656" s="1"/>
      <c r="U656" s="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23"/>
      <c r="AG656" s="58"/>
      <c r="AH656" s="121"/>
      <c r="AI656" s="37"/>
      <c r="AJ656" s="1"/>
      <c r="AK656" s="2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23"/>
      <c r="AW656" s="58"/>
      <c r="AX656" s="121"/>
      <c r="AY656" s="37"/>
      <c r="AZ656" s="1"/>
      <c r="BA656" s="2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23"/>
      <c r="BM656" s="58"/>
      <c r="BN656" s="134"/>
      <c r="BO656" s="37"/>
      <c r="BP656" s="1"/>
      <c r="BQ656" s="2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29"/>
      <c r="CC656" s="37"/>
      <c r="CD656" s="1"/>
      <c r="CE656" s="2"/>
      <c r="CF656" s="1"/>
      <c r="CG656" s="1"/>
      <c r="CH656" s="1"/>
      <c r="CI656" s="1"/>
      <c r="CJ656" s="1"/>
      <c r="CK656" s="1"/>
      <c r="CL656" s="1"/>
      <c r="CM656" s="1"/>
      <c r="CN656" s="1"/>
      <c r="CO656" s="23"/>
    </row>
    <row r="657" spans="1:93" ht="15.75" customHeight="1" x14ac:dyDescent="0.25">
      <c r="A657" s="58"/>
      <c r="B657" s="121"/>
      <c r="C657" s="37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32"/>
      <c r="Q657" s="58"/>
      <c r="R657" s="121"/>
      <c r="S657" s="37"/>
      <c r="T657" s="1"/>
      <c r="U657" s="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23"/>
      <c r="AG657" s="58"/>
      <c r="AH657" s="121"/>
      <c r="AI657" s="37"/>
      <c r="AJ657" s="1"/>
      <c r="AK657" s="2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23"/>
      <c r="AW657" s="58"/>
      <c r="AX657" s="121"/>
      <c r="AY657" s="37"/>
      <c r="AZ657" s="1"/>
      <c r="BA657" s="2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23"/>
      <c r="BM657" s="58"/>
      <c r="BN657" s="134"/>
      <c r="BO657" s="37"/>
      <c r="BP657" s="1"/>
      <c r="BQ657" s="2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29"/>
      <c r="CC657" s="37"/>
      <c r="CD657" s="1"/>
      <c r="CE657" s="2"/>
      <c r="CF657" s="1"/>
      <c r="CG657" s="1"/>
      <c r="CH657" s="1"/>
      <c r="CI657" s="1"/>
      <c r="CJ657" s="1"/>
      <c r="CK657" s="1"/>
      <c r="CL657" s="1"/>
      <c r="CM657" s="1"/>
      <c r="CN657" s="1"/>
      <c r="CO657" s="23"/>
    </row>
    <row r="658" spans="1:93" ht="15.75" customHeight="1" x14ac:dyDescent="0.25">
      <c r="A658" s="58"/>
      <c r="B658" s="121"/>
      <c r="C658" s="37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32"/>
      <c r="Q658" s="58"/>
      <c r="R658" s="121"/>
      <c r="S658" s="37"/>
      <c r="T658" s="1"/>
      <c r="U658" s="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23"/>
      <c r="AG658" s="58"/>
      <c r="AH658" s="121"/>
      <c r="AI658" s="37"/>
      <c r="AJ658" s="1"/>
      <c r="AK658" s="2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23"/>
      <c r="AW658" s="58"/>
      <c r="AX658" s="121"/>
      <c r="AY658" s="37"/>
      <c r="AZ658" s="1"/>
      <c r="BA658" s="2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23"/>
      <c r="BM658" s="58"/>
      <c r="BN658" s="134"/>
      <c r="BO658" s="37"/>
      <c r="BP658" s="1"/>
      <c r="BQ658" s="2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29"/>
      <c r="CC658" s="37"/>
      <c r="CD658" s="1"/>
      <c r="CE658" s="2"/>
      <c r="CF658" s="1"/>
      <c r="CG658" s="1"/>
      <c r="CH658" s="1"/>
      <c r="CI658" s="1"/>
      <c r="CJ658" s="1"/>
      <c r="CK658" s="1"/>
      <c r="CL658" s="1"/>
      <c r="CM658" s="1"/>
      <c r="CN658" s="1"/>
      <c r="CO658" s="23"/>
    </row>
    <row r="659" spans="1:93" ht="15.75" customHeight="1" x14ac:dyDescent="0.25">
      <c r="A659" s="58"/>
      <c r="B659" s="121"/>
      <c r="C659" s="37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32"/>
      <c r="Q659" s="58"/>
      <c r="R659" s="121"/>
      <c r="S659" s="37"/>
      <c r="T659" s="1"/>
      <c r="U659" s="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23"/>
      <c r="AG659" s="58"/>
      <c r="AH659" s="121"/>
      <c r="AI659" s="37"/>
      <c r="AJ659" s="1"/>
      <c r="AK659" s="2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23"/>
      <c r="AW659" s="58"/>
      <c r="AX659" s="121"/>
      <c r="AY659" s="37"/>
      <c r="AZ659" s="1"/>
      <c r="BA659" s="2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23"/>
      <c r="BM659" s="58"/>
      <c r="BN659" s="134"/>
      <c r="BO659" s="37"/>
      <c r="BP659" s="1"/>
      <c r="BQ659" s="2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29"/>
      <c r="CC659" s="37"/>
      <c r="CD659" s="1"/>
      <c r="CE659" s="2"/>
      <c r="CF659" s="1"/>
      <c r="CG659" s="1"/>
      <c r="CH659" s="1"/>
      <c r="CI659" s="1"/>
      <c r="CJ659" s="1"/>
      <c r="CK659" s="1"/>
      <c r="CL659" s="1"/>
      <c r="CM659" s="1"/>
      <c r="CN659" s="1"/>
      <c r="CO659" s="23"/>
    </row>
    <row r="660" spans="1:93" ht="15.75" customHeight="1" x14ac:dyDescent="0.25">
      <c r="A660" s="58"/>
      <c r="B660" s="121"/>
      <c r="C660" s="37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32"/>
      <c r="Q660" s="58"/>
      <c r="R660" s="121"/>
      <c r="S660" s="37"/>
      <c r="T660" s="1"/>
      <c r="U660" s="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23"/>
      <c r="AG660" s="58"/>
      <c r="AH660" s="121"/>
      <c r="AI660" s="37"/>
      <c r="AJ660" s="1"/>
      <c r="AK660" s="2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23"/>
      <c r="AW660" s="58"/>
      <c r="AX660" s="121"/>
      <c r="AY660" s="37"/>
      <c r="AZ660" s="1"/>
      <c r="BA660" s="2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23"/>
      <c r="BM660" s="58"/>
      <c r="BN660" s="134"/>
      <c r="BO660" s="37"/>
      <c r="BP660" s="1"/>
      <c r="BQ660" s="2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29"/>
      <c r="CC660" s="37"/>
      <c r="CD660" s="1"/>
      <c r="CE660" s="2"/>
      <c r="CF660" s="1"/>
      <c r="CG660" s="1"/>
      <c r="CH660" s="1"/>
      <c r="CI660" s="1"/>
      <c r="CJ660" s="1"/>
      <c r="CK660" s="1"/>
      <c r="CL660" s="1"/>
      <c r="CM660" s="1"/>
      <c r="CN660" s="1"/>
      <c r="CO660" s="23"/>
    </row>
    <row r="661" spans="1:93" ht="15.75" customHeight="1" x14ac:dyDescent="0.25">
      <c r="A661" s="58"/>
      <c r="B661" s="121"/>
      <c r="C661" s="37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32"/>
      <c r="Q661" s="58"/>
      <c r="R661" s="121"/>
      <c r="S661" s="37"/>
      <c r="T661" s="1"/>
      <c r="U661" s="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23"/>
      <c r="AG661" s="58"/>
      <c r="AH661" s="121"/>
      <c r="AI661" s="37"/>
      <c r="AJ661" s="1"/>
      <c r="AK661" s="2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23"/>
      <c r="AW661" s="58"/>
      <c r="AX661" s="121"/>
      <c r="AY661" s="37"/>
      <c r="AZ661" s="1"/>
      <c r="BA661" s="2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23"/>
      <c r="BM661" s="58"/>
      <c r="BN661" s="134"/>
      <c r="BO661" s="37"/>
      <c r="BP661" s="1"/>
      <c r="BQ661" s="2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29"/>
      <c r="CC661" s="37"/>
      <c r="CD661" s="1"/>
      <c r="CE661" s="2"/>
      <c r="CF661" s="1"/>
      <c r="CG661" s="1"/>
      <c r="CH661" s="1"/>
      <c r="CI661" s="1"/>
      <c r="CJ661" s="1"/>
      <c r="CK661" s="1"/>
      <c r="CL661" s="1"/>
      <c r="CM661" s="1"/>
      <c r="CN661" s="1"/>
      <c r="CO661" s="23"/>
    </row>
    <row r="662" spans="1:93" ht="15.75" customHeight="1" x14ac:dyDescent="0.25">
      <c r="A662" s="58"/>
      <c r="B662" s="121"/>
      <c r="C662" s="37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32"/>
      <c r="Q662" s="58"/>
      <c r="R662" s="121"/>
      <c r="S662" s="37"/>
      <c r="T662" s="1"/>
      <c r="U662" s="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23"/>
      <c r="AG662" s="58"/>
      <c r="AH662" s="121"/>
      <c r="AI662" s="37"/>
      <c r="AJ662" s="1"/>
      <c r="AK662" s="2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23"/>
      <c r="AW662" s="58"/>
      <c r="AX662" s="121"/>
      <c r="AY662" s="37"/>
      <c r="AZ662" s="1"/>
      <c r="BA662" s="2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23"/>
      <c r="BM662" s="58"/>
      <c r="BN662" s="134"/>
      <c r="BO662" s="37"/>
      <c r="BP662" s="1"/>
      <c r="BQ662" s="2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29"/>
      <c r="CC662" s="37"/>
      <c r="CD662" s="1"/>
      <c r="CE662" s="2"/>
      <c r="CF662" s="1"/>
      <c r="CG662" s="1"/>
      <c r="CH662" s="1"/>
      <c r="CI662" s="1"/>
      <c r="CJ662" s="1"/>
      <c r="CK662" s="1"/>
      <c r="CL662" s="1"/>
      <c r="CM662" s="1"/>
      <c r="CN662" s="1"/>
      <c r="CO662" s="23"/>
    </row>
    <row r="663" spans="1:93" ht="15.75" customHeight="1" x14ac:dyDescent="0.25">
      <c r="A663" s="58"/>
      <c r="B663" s="121"/>
      <c r="C663" s="37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32"/>
      <c r="Q663" s="58"/>
      <c r="R663" s="121"/>
      <c r="S663" s="37"/>
      <c r="T663" s="1"/>
      <c r="U663" s="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23"/>
      <c r="AG663" s="58"/>
      <c r="AH663" s="121"/>
      <c r="AI663" s="37"/>
      <c r="AJ663" s="1"/>
      <c r="AK663" s="2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23"/>
      <c r="AW663" s="58"/>
      <c r="AX663" s="121"/>
      <c r="AY663" s="37"/>
      <c r="AZ663" s="1"/>
      <c r="BA663" s="2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23"/>
      <c r="BM663" s="58"/>
      <c r="BN663" s="134"/>
      <c r="BO663" s="37"/>
      <c r="BP663" s="1"/>
      <c r="BQ663" s="2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29"/>
      <c r="CC663" s="37"/>
      <c r="CD663" s="1"/>
      <c r="CE663" s="2"/>
      <c r="CF663" s="1"/>
      <c r="CG663" s="1"/>
      <c r="CH663" s="1"/>
      <c r="CI663" s="1"/>
      <c r="CJ663" s="1"/>
      <c r="CK663" s="1"/>
      <c r="CL663" s="1"/>
      <c r="CM663" s="1"/>
      <c r="CN663" s="1"/>
      <c r="CO663" s="23"/>
    </row>
    <row r="664" spans="1:93" ht="15.75" customHeight="1" x14ac:dyDescent="0.25">
      <c r="A664" s="58"/>
      <c r="B664" s="121"/>
      <c r="C664" s="37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32"/>
      <c r="Q664" s="58"/>
      <c r="R664" s="121"/>
      <c r="S664" s="37"/>
      <c r="T664" s="1"/>
      <c r="U664" s="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23"/>
      <c r="AG664" s="58"/>
      <c r="AH664" s="121"/>
      <c r="AI664" s="37"/>
      <c r="AJ664" s="1"/>
      <c r="AK664" s="2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23"/>
      <c r="AW664" s="58"/>
      <c r="AX664" s="121"/>
      <c r="AY664" s="37"/>
      <c r="AZ664" s="1"/>
      <c r="BA664" s="2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23"/>
      <c r="BM664" s="58"/>
      <c r="BN664" s="134"/>
      <c r="BO664" s="37"/>
      <c r="BP664" s="1"/>
      <c r="BQ664" s="2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29"/>
      <c r="CC664" s="37"/>
      <c r="CD664" s="1"/>
      <c r="CE664" s="2"/>
      <c r="CF664" s="1"/>
      <c r="CG664" s="1"/>
      <c r="CH664" s="1"/>
      <c r="CI664" s="1"/>
      <c r="CJ664" s="1"/>
      <c r="CK664" s="1"/>
      <c r="CL664" s="1"/>
      <c r="CM664" s="1"/>
      <c r="CN664" s="1"/>
      <c r="CO664" s="23"/>
    </row>
    <row r="665" spans="1:93" ht="15.75" customHeight="1" x14ac:dyDescent="0.25">
      <c r="A665" s="58"/>
      <c r="B665" s="121"/>
      <c r="C665" s="37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32"/>
      <c r="Q665" s="58"/>
      <c r="R665" s="121"/>
      <c r="S665" s="37"/>
      <c r="T665" s="1"/>
      <c r="U665" s="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23"/>
      <c r="AG665" s="58"/>
      <c r="AH665" s="121"/>
      <c r="AI665" s="37"/>
      <c r="AJ665" s="1"/>
      <c r="AK665" s="2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23"/>
      <c r="AW665" s="58"/>
      <c r="AX665" s="121"/>
      <c r="AY665" s="37"/>
      <c r="AZ665" s="1"/>
      <c r="BA665" s="2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23"/>
      <c r="BM665" s="58"/>
      <c r="BN665" s="134"/>
      <c r="BO665" s="37"/>
      <c r="BP665" s="1"/>
      <c r="BQ665" s="2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29"/>
      <c r="CC665" s="37"/>
      <c r="CD665" s="1"/>
      <c r="CE665" s="2"/>
      <c r="CF665" s="1"/>
      <c r="CG665" s="1"/>
      <c r="CH665" s="1"/>
      <c r="CI665" s="1"/>
      <c r="CJ665" s="1"/>
      <c r="CK665" s="1"/>
      <c r="CL665" s="1"/>
      <c r="CM665" s="1"/>
      <c r="CN665" s="1"/>
      <c r="CO665" s="23"/>
    </row>
    <row r="666" spans="1:93" ht="15.75" customHeight="1" x14ac:dyDescent="0.25">
      <c r="A666" s="58"/>
      <c r="B666" s="121"/>
      <c r="C666" s="37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32"/>
      <c r="Q666" s="58"/>
      <c r="R666" s="121"/>
      <c r="S666" s="37"/>
      <c r="T666" s="1"/>
      <c r="U666" s="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23"/>
      <c r="AG666" s="58"/>
      <c r="AH666" s="121"/>
      <c r="AI666" s="37"/>
      <c r="AJ666" s="1"/>
      <c r="AK666" s="2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23"/>
      <c r="AW666" s="58"/>
      <c r="AX666" s="121"/>
      <c r="AY666" s="37"/>
      <c r="AZ666" s="1"/>
      <c r="BA666" s="2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23"/>
      <c r="BM666" s="58"/>
      <c r="BN666" s="134"/>
      <c r="BO666" s="37"/>
      <c r="BP666" s="1"/>
      <c r="BQ666" s="2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29"/>
      <c r="CC666" s="37"/>
      <c r="CD666" s="1"/>
      <c r="CE666" s="2"/>
      <c r="CF666" s="1"/>
      <c r="CG666" s="1"/>
      <c r="CH666" s="1"/>
      <c r="CI666" s="1"/>
      <c r="CJ666" s="1"/>
      <c r="CK666" s="1"/>
      <c r="CL666" s="1"/>
      <c r="CM666" s="1"/>
      <c r="CN666" s="1"/>
      <c r="CO666" s="23"/>
    </row>
    <row r="667" spans="1:93" ht="15.75" customHeight="1" x14ac:dyDescent="0.25">
      <c r="A667" s="58"/>
      <c r="B667" s="121"/>
      <c r="C667" s="37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32"/>
      <c r="Q667" s="58"/>
      <c r="R667" s="121"/>
      <c r="S667" s="37"/>
      <c r="T667" s="1"/>
      <c r="U667" s="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23"/>
      <c r="AG667" s="58"/>
      <c r="AH667" s="121"/>
      <c r="AI667" s="37"/>
      <c r="AJ667" s="1"/>
      <c r="AK667" s="2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23"/>
      <c r="AW667" s="58"/>
      <c r="AX667" s="121"/>
      <c r="AY667" s="37"/>
      <c r="AZ667" s="1"/>
      <c r="BA667" s="2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23"/>
      <c r="BM667" s="58"/>
      <c r="BN667" s="134"/>
      <c r="BO667" s="37"/>
      <c r="BP667" s="1"/>
      <c r="BQ667" s="2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29"/>
      <c r="CC667" s="37"/>
      <c r="CD667" s="1"/>
      <c r="CE667" s="2"/>
      <c r="CF667" s="1"/>
      <c r="CG667" s="1"/>
      <c r="CH667" s="1"/>
      <c r="CI667" s="1"/>
      <c r="CJ667" s="1"/>
      <c r="CK667" s="1"/>
      <c r="CL667" s="1"/>
      <c r="CM667" s="1"/>
      <c r="CN667" s="1"/>
      <c r="CO667" s="23"/>
    </row>
    <row r="668" spans="1:93" ht="15.75" customHeight="1" x14ac:dyDescent="0.25">
      <c r="A668" s="58"/>
      <c r="B668" s="121"/>
      <c r="C668" s="37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32"/>
      <c r="Q668" s="58"/>
      <c r="R668" s="121"/>
      <c r="S668" s="37"/>
      <c r="T668" s="1"/>
      <c r="U668" s="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23"/>
      <c r="AG668" s="58"/>
      <c r="AH668" s="121"/>
      <c r="AI668" s="37"/>
      <c r="AJ668" s="1"/>
      <c r="AK668" s="2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23"/>
      <c r="AW668" s="58"/>
      <c r="AX668" s="121"/>
      <c r="AY668" s="37"/>
      <c r="AZ668" s="1"/>
      <c r="BA668" s="2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23"/>
      <c r="BM668" s="58"/>
      <c r="BN668" s="134"/>
      <c r="BO668" s="37"/>
      <c r="BP668" s="1"/>
      <c r="BQ668" s="2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29"/>
      <c r="CC668" s="37"/>
      <c r="CD668" s="1"/>
      <c r="CE668" s="2"/>
      <c r="CF668" s="1"/>
      <c r="CG668" s="1"/>
      <c r="CH668" s="1"/>
      <c r="CI668" s="1"/>
      <c r="CJ668" s="1"/>
      <c r="CK668" s="1"/>
      <c r="CL668" s="1"/>
      <c r="CM668" s="1"/>
      <c r="CN668" s="1"/>
      <c r="CO668" s="23"/>
    </row>
    <row r="669" spans="1:93" ht="15.75" customHeight="1" x14ac:dyDescent="0.25">
      <c r="A669" s="58"/>
      <c r="B669" s="121"/>
      <c r="C669" s="37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32"/>
      <c r="Q669" s="58"/>
      <c r="R669" s="121"/>
      <c r="S669" s="37"/>
      <c r="T669" s="1"/>
      <c r="U669" s="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23"/>
      <c r="AG669" s="58"/>
      <c r="AH669" s="121"/>
      <c r="AI669" s="37"/>
      <c r="AJ669" s="1"/>
      <c r="AK669" s="2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23"/>
      <c r="AW669" s="58"/>
      <c r="AX669" s="121"/>
      <c r="AY669" s="37"/>
      <c r="AZ669" s="1"/>
      <c r="BA669" s="2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23"/>
      <c r="BM669" s="58"/>
      <c r="BN669" s="134"/>
      <c r="BO669" s="37"/>
      <c r="BP669" s="1"/>
      <c r="BQ669" s="2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29"/>
      <c r="CC669" s="37"/>
      <c r="CD669" s="1"/>
      <c r="CE669" s="2"/>
      <c r="CF669" s="1"/>
      <c r="CG669" s="1"/>
      <c r="CH669" s="1"/>
      <c r="CI669" s="1"/>
      <c r="CJ669" s="1"/>
      <c r="CK669" s="1"/>
      <c r="CL669" s="1"/>
      <c r="CM669" s="1"/>
      <c r="CN669" s="1"/>
      <c r="CO669" s="23"/>
    </row>
    <row r="670" spans="1:93" ht="15.75" customHeight="1" x14ac:dyDescent="0.25">
      <c r="A670" s="58"/>
      <c r="B670" s="121"/>
      <c r="C670" s="37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32"/>
      <c r="Q670" s="58"/>
      <c r="R670" s="121"/>
      <c r="S670" s="37"/>
      <c r="T670" s="1"/>
      <c r="U670" s="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23"/>
      <c r="AG670" s="58"/>
      <c r="AH670" s="121"/>
      <c r="AI670" s="37"/>
      <c r="AJ670" s="1"/>
      <c r="AK670" s="2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23"/>
      <c r="AW670" s="58"/>
      <c r="AX670" s="121"/>
      <c r="AY670" s="37"/>
      <c r="AZ670" s="1"/>
      <c r="BA670" s="2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23"/>
      <c r="BM670" s="58"/>
      <c r="BN670" s="134"/>
      <c r="BO670" s="37"/>
      <c r="BP670" s="1"/>
      <c r="BQ670" s="2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29"/>
      <c r="CC670" s="37"/>
      <c r="CD670" s="1"/>
      <c r="CE670" s="2"/>
      <c r="CF670" s="1"/>
      <c r="CG670" s="1"/>
      <c r="CH670" s="1"/>
      <c r="CI670" s="1"/>
      <c r="CJ670" s="1"/>
      <c r="CK670" s="1"/>
      <c r="CL670" s="1"/>
      <c r="CM670" s="1"/>
      <c r="CN670" s="1"/>
      <c r="CO670" s="23"/>
    </row>
    <row r="671" spans="1:93" ht="15.75" customHeight="1" x14ac:dyDescent="0.25">
      <c r="A671" s="58"/>
      <c r="B671" s="121"/>
      <c r="C671" s="37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32"/>
      <c r="Q671" s="58"/>
      <c r="R671" s="121"/>
      <c r="S671" s="37"/>
      <c r="T671" s="1"/>
      <c r="U671" s="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23"/>
      <c r="AG671" s="58"/>
      <c r="AH671" s="121"/>
      <c r="AI671" s="37"/>
      <c r="AJ671" s="1"/>
      <c r="AK671" s="2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23"/>
      <c r="AW671" s="58"/>
      <c r="AX671" s="121"/>
      <c r="AY671" s="37"/>
      <c r="AZ671" s="1"/>
      <c r="BA671" s="2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23"/>
      <c r="BM671" s="58"/>
      <c r="BN671" s="134"/>
      <c r="BO671" s="37"/>
      <c r="BP671" s="1"/>
      <c r="BQ671" s="2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29"/>
      <c r="CC671" s="37"/>
      <c r="CD671" s="1"/>
      <c r="CE671" s="2"/>
      <c r="CF671" s="1"/>
      <c r="CG671" s="1"/>
      <c r="CH671" s="1"/>
      <c r="CI671" s="1"/>
      <c r="CJ671" s="1"/>
      <c r="CK671" s="1"/>
      <c r="CL671" s="1"/>
      <c r="CM671" s="1"/>
      <c r="CN671" s="1"/>
      <c r="CO671" s="23"/>
    </row>
    <row r="672" spans="1:93" ht="15.75" customHeight="1" x14ac:dyDescent="0.25">
      <c r="A672" s="58"/>
      <c r="B672" s="121"/>
      <c r="C672" s="37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32"/>
      <c r="Q672" s="58"/>
      <c r="R672" s="121"/>
      <c r="S672" s="37"/>
      <c r="T672" s="1"/>
      <c r="U672" s="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23"/>
      <c r="AG672" s="58"/>
      <c r="AH672" s="121"/>
      <c r="AI672" s="37"/>
      <c r="AJ672" s="1"/>
      <c r="AK672" s="2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23"/>
      <c r="AW672" s="58"/>
      <c r="AX672" s="121"/>
      <c r="AY672" s="37"/>
      <c r="AZ672" s="1"/>
      <c r="BA672" s="2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23"/>
      <c r="BM672" s="58"/>
      <c r="BN672" s="134"/>
      <c r="BO672" s="37"/>
      <c r="BP672" s="1"/>
      <c r="BQ672" s="2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29"/>
      <c r="CC672" s="37"/>
      <c r="CD672" s="1"/>
      <c r="CE672" s="2"/>
      <c r="CF672" s="1"/>
      <c r="CG672" s="1"/>
      <c r="CH672" s="1"/>
      <c r="CI672" s="1"/>
      <c r="CJ672" s="1"/>
      <c r="CK672" s="1"/>
      <c r="CL672" s="1"/>
      <c r="CM672" s="1"/>
      <c r="CN672" s="1"/>
      <c r="CO672" s="23"/>
    </row>
    <row r="673" spans="1:93" ht="15.75" customHeight="1" x14ac:dyDescent="0.25">
      <c r="A673" s="58"/>
      <c r="B673" s="121"/>
      <c r="C673" s="37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32"/>
      <c r="Q673" s="58"/>
      <c r="R673" s="121"/>
      <c r="S673" s="37"/>
      <c r="T673" s="1"/>
      <c r="U673" s="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23"/>
      <c r="AG673" s="58"/>
      <c r="AH673" s="121"/>
      <c r="AI673" s="37"/>
      <c r="AJ673" s="1"/>
      <c r="AK673" s="2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23"/>
      <c r="AW673" s="58"/>
      <c r="AX673" s="121"/>
      <c r="AY673" s="37"/>
      <c r="AZ673" s="1"/>
      <c r="BA673" s="2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23"/>
      <c r="BM673" s="58"/>
      <c r="BN673" s="134"/>
      <c r="BO673" s="37"/>
      <c r="BP673" s="1"/>
      <c r="BQ673" s="2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29"/>
      <c r="CC673" s="37"/>
      <c r="CD673" s="1"/>
      <c r="CE673" s="2"/>
      <c r="CF673" s="1"/>
      <c r="CG673" s="1"/>
      <c r="CH673" s="1"/>
      <c r="CI673" s="1"/>
      <c r="CJ673" s="1"/>
      <c r="CK673" s="1"/>
      <c r="CL673" s="1"/>
      <c r="CM673" s="1"/>
      <c r="CN673" s="1"/>
      <c r="CO673" s="23"/>
    </row>
    <row r="674" spans="1:93" ht="15.75" customHeight="1" x14ac:dyDescent="0.25">
      <c r="A674" s="58"/>
      <c r="B674" s="121"/>
      <c r="C674" s="37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32"/>
      <c r="Q674" s="58"/>
      <c r="R674" s="121"/>
      <c r="S674" s="37"/>
      <c r="T674" s="1"/>
      <c r="U674" s="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23"/>
      <c r="AG674" s="58"/>
      <c r="AH674" s="121"/>
      <c r="AI674" s="37"/>
      <c r="AJ674" s="1"/>
      <c r="AK674" s="2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23"/>
      <c r="AW674" s="58"/>
      <c r="AX674" s="121"/>
      <c r="AY674" s="37"/>
      <c r="AZ674" s="1"/>
      <c r="BA674" s="2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23"/>
      <c r="BM674" s="58"/>
      <c r="BN674" s="134"/>
      <c r="BO674" s="37"/>
      <c r="BP674" s="1"/>
      <c r="BQ674" s="2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29"/>
      <c r="CC674" s="37"/>
      <c r="CD674" s="1"/>
      <c r="CE674" s="2"/>
      <c r="CF674" s="1"/>
      <c r="CG674" s="1"/>
      <c r="CH674" s="1"/>
      <c r="CI674" s="1"/>
      <c r="CJ674" s="1"/>
      <c r="CK674" s="1"/>
      <c r="CL674" s="1"/>
      <c r="CM674" s="1"/>
      <c r="CN674" s="1"/>
      <c r="CO674" s="23"/>
    </row>
    <row r="675" spans="1:93" ht="15.75" customHeight="1" x14ac:dyDescent="0.25">
      <c r="A675" s="58"/>
      <c r="B675" s="121"/>
      <c r="C675" s="37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32"/>
      <c r="Q675" s="58"/>
      <c r="R675" s="121"/>
      <c r="S675" s="37"/>
      <c r="T675" s="1"/>
      <c r="U675" s="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23"/>
      <c r="AG675" s="58"/>
      <c r="AH675" s="121"/>
      <c r="AI675" s="37"/>
      <c r="AJ675" s="1"/>
      <c r="AK675" s="2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23"/>
      <c r="AW675" s="58"/>
      <c r="AX675" s="121"/>
      <c r="AY675" s="37"/>
      <c r="AZ675" s="1"/>
      <c r="BA675" s="2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23"/>
      <c r="BM675" s="58"/>
      <c r="BN675" s="134"/>
      <c r="BO675" s="37"/>
      <c r="BP675" s="1"/>
      <c r="BQ675" s="2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29"/>
      <c r="CC675" s="37"/>
      <c r="CD675" s="1"/>
      <c r="CE675" s="2"/>
      <c r="CF675" s="1"/>
      <c r="CG675" s="1"/>
      <c r="CH675" s="1"/>
      <c r="CI675" s="1"/>
      <c r="CJ675" s="1"/>
      <c r="CK675" s="1"/>
      <c r="CL675" s="1"/>
      <c r="CM675" s="1"/>
      <c r="CN675" s="1"/>
      <c r="CO675" s="23"/>
    </row>
    <row r="676" spans="1:93" ht="15.75" customHeight="1" x14ac:dyDescent="0.25">
      <c r="A676" s="58"/>
      <c r="B676" s="121"/>
      <c r="C676" s="37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32"/>
      <c r="Q676" s="58"/>
      <c r="R676" s="121"/>
      <c r="S676" s="37"/>
      <c r="T676" s="1"/>
      <c r="U676" s="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23"/>
      <c r="AG676" s="58"/>
      <c r="AH676" s="121"/>
      <c r="AI676" s="37"/>
      <c r="AJ676" s="1"/>
      <c r="AK676" s="2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23"/>
      <c r="AW676" s="58"/>
      <c r="AX676" s="121"/>
      <c r="AY676" s="37"/>
      <c r="AZ676" s="1"/>
      <c r="BA676" s="2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23"/>
      <c r="BM676" s="58"/>
      <c r="BN676" s="134"/>
      <c r="BO676" s="37"/>
      <c r="BP676" s="1"/>
      <c r="BQ676" s="2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29"/>
      <c r="CC676" s="37"/>
      <c r="CD676" s="1"/>
      <c r="CE676" s="2"/>
      <c r="CF676" s="1"/>
      <c r="CG676" s="1"/>
      <c r="CH676" s="1"/>
      <c r="CI676" s="1"/>
      <c r="CJ676" s="1"/>
      <c r="CK676" s="1"/>
      <c r="CL676" s="1"/>
      <c r="CM676" s="1"/>
      <c r="CN676" s="1"/>
      <c r="CO676" s="23"/>
    </row>
    <row r="677" spans="1:93" ht="15.75" customHeight="1" x14ac:dyDescent="0.25">
      <c r="A677" s="58"/>
      <c r="B677" s="121"/>
      <c r="C677" s="37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32"/>
      <c r="Q677" s="58"/>
      <c r="R677" s="121"/>
      <c r="S677" s="37"/>
      <c r="T677" s="1"/>
      <c r="U677" s="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23"/>
      <c r="AG677" s="58"/>
      <c r="AH677" s="121"/>
      <c r="AI677" s="37"/>
      <c r="AJ677" s="1"/>
      <c r="AK677" s="2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23"/>
      <c r="AW677" s="58"/>
      <c r="AX677" s="121"/>
      <c r="AY677" s="37"/>
      <c r="AZ677" s="1"/>
      <c r="BA677" s="2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23"/>
      <c r="BM677" s="58"/>
      <c r="BN677" s="134"/>
      <c r="BO677" s="37"/>
      <c r="BP677" s="1"/>
      <c r="BQ677" s="2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29"/>
      <c r="CC677" s="37"/>
      <c r="CD677" s="1"/>
      <c r="CE677" s="2"/>
      <c r="CF677" s="1"/>
      <c r="CG677" s="1"/>
      <c r="CH677" s="1"/>
      <c r="CI677" s="1"/>
      <c r="CJ677" s="1"/>
      <c r="CK677" s="1"/>
      <c r="CL677" s="1"/>
      <c r="CM677" s="1"/>
      <c r="CN677" s="1"/>
      <c r="CO677" s="23"/>
    </row>
    <row r="678" spans="1:93" ht="15.75" customHeight="1" x14ac:dyDescent="0.25">
      <c r="A678" s="58"/>
      <c r="B678" s="121"/>
      <c r="C678" s="37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32"/>
      <c r="Q678" s="58"/>
      <c r="R678" s="121"/>
      <c r="S678" s="37"/>
      <c r="T678" s="1"/>
      <c r="U678" s="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23"/>
      <c r="AG678" s="58"/>
      <c r="AH678" s="121"/>
      <c r="AI678" s="37"/>
      <c r="AJ678" s="1"/>
      <c r="AK678" s="2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23"/>
      <c r="AW678" s="58"/>
      <c r="AX678" s="121"/>
      <c r="AY678" s="37"/>
      <c r="AZ678" s="1"/>
      <c r="BA678" s="2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23"/>
      <c r="BM678" s="58"/>
      <c r="BN678" s="134"/>
      <c r="BO678" s="37"/>
      <c r="BP678" s="1"/>
      <c r="BQ678" s="2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29"/>
      <c r="CC678" s="37"/>
      <c r="CD678" s="1"/>
      <c r="CE678" s="2"/>
      <c r="CF678" s="1"/>
      <c r="CG678" s="1"/>
      <c r="CH678" s="1"/>
      <c r="CI678" s="1"/>
      <c r="CJ678" s="1"/>
      <c r="CK678" s="1"/>
      <c r="CL678" s="1"/>
      <c r="CM678" s="1"/>
      <c r="CN678" s="1"/>
      <c r="CO678" s="23"/>
    </row>
    <row r="679" spans="1:93" ht="15.75" customHeight="1" x14ac:dyDescent="0.25">
      <c r="A679" s="58"/>
      <c r="B679" s="121"/>
      <c r="C679" s="37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32"/>
      <c r="Q679" s="58"/>
      <c r="R679" s="121"/>
      <c r="S679" s="37"/>
      <c r="T679" s="1"/>
      <c r="U679" s="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23"/>
      <c r="AG679" s="58"/>
      <c r="AH679" s="121"/>
      <c r="AI679" s="37"/>
      <c r="AJ679" s="1"/>
      <c r="AK679" s="2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23"/>
      <c r="AW679" s="58"/>
      <c r="AX679" s="121"/>
      <c r="AY679" s="37"/>
      <c r="AZ679" s="1"/>
      <c r="BA679" s="2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23"/>
      <c r="BM679" s="58"/>
      <c r="BN679" s="134"/>
      <c r="BO679" s="37"/>
      <c r="BP679" s="1"/>
      <c r="BQ679" s="2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29"/>
      <c r="CC679" s="37"/>
      <c r="CD679" s="1"/>
      <c r="CE679" s="2"/>
      <c r="CF679" s="1"/>
      <c r="CG679" s="1"/>
      <c r="CH679" s="1"/>
      <c r="CI679" s="1"/>
      <c r="CJ679" s="1"/>
      <c r="CK679" s="1"/>
      <c r="CL679" s="1"/>
      <c r="CM679" s="1"/>
      <c r="CN679" s="1"/>
      <c r="CO679" s="23"/>
    </row>
    <row r="680" spans="1:93" ht="15.75" customHeight="1" x14ac:dyDescent="0.25">
      <c r="A680" s="58"/>
      <c r="B680" s="121"/>
      <c r="C680" s="37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32"/>
      <c r="Q680" s="58"/>
      <c r="R680" s="121"/>
      <c r="S680" s="37"/>
      <c r="T680" s="1"/>
      <c r="U680" s="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23"/>
      <c r="AG680" s="58"/>
      <c r="AH680" s="121"/>
      <c r="AI680" s="37"/>
      <c r="AJ680" s="1"/>
      <c r="AK680" s="2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23"/>
      <c r="AW680" s="58"/>
      <c r="AX680" s="121"/>
      <c r="AY680" s="37"/>
      <c r="AZ680" s="1"/>
      <c r="BA680" s="2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23"/>
      <c r="BM680" s="58"/>
      <c r="BN680" s="134"/>
      <c r="BO680" s="37"/>
      <c r="BP680" s="1"/>
      <c r="BQ680" s="2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29"/>
      <c r="CC680" s="37"/>
      <c r="CD680" s="1"/>
      <c r="CE680" s="2"/>
      <c r="CF680" s="1"/>
      <c r="CG680" s="1"/>
      <c r="CH680" s="1"/>
      <c r="CI680" s="1"/>
      <c r="CJ680" s="1"/>
      <c r="CK680" s="1"/>
      <c r="CL680" s="1"/>
      <c r="CM680" s="1"/>
      <c r="CN680" s="1"/>
      <c r="CO680" s="23"/>
    </row>
    <row r="681" spans="1:93" ht="15.75" customHeight="1" x14ac:dyDescent="0.25">
      <c r="A681" s="58"/>
      <c r="B681" s="121"/>
      <c r="C681" s="37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32"/>
      <c r="Q681" s="58"/>
      <c r="R681" s="121"/>
      <c r="S681" s="37"/>
      <c r="T681" s="1"/>
      <c r="U681" s="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23"/>
      <c r="AG681" s="58"/>
      <c r="AH681" s="121"/>
      <c r="AI681" s="37"/>
      <c r="AJ681" s="1"/>
      <c r="AK681" s="2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23"/>
      <c r="AW681" s="58"/>
      <c r="AX681" s="121"/>
      <c r="AY681" s="37"/>
      <c r="AZ681" s="1"/>
      <c r="BA681" s="2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23"/>
      <c r="BM681" s="58"/>
      <c r="BN681" s="134"/>
      <c r="BO681" s="37"/>
      <c r="BP681" s="1"/>
      <c r="BQ681" s="2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29"/>
      <c r="CC681" s="37"/>
      <c r="CD681" s="1"/>
      <c r="CE681" s="2"/>
      <c r="CF681" s="1"/>
      <c r="CG681" s="1"/>
      <c r="CH681" s="1"/>
      <c r="CI681" s="1"/>
      <c r="CJ681" s="1"/>
      <c r="CK681" s="1"/>
      <c r="CL681" s="1"/>
      <c r="CM681" s="1"/>
      <c r="CN681" s="1"/>
      <c r="CO681" s="23"/>
    </row>
    <row r="682" spans="1:93" ht="15.75" customHeight="1" x14ac:dyDescent="0.25">
      <c r="A682" s="58"/>
      <c r="B682" s="121"/>
      <c r="C682" s="37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32"/>
      <c r="Q682" s="58"/>
      <c r="R682" s="121"/>
      <c r="S682" s="37"/>
      <c r="T682" s="1"/>
      <c r="U682" s="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23"/>
      <c r="AG682" s="58"/>
      <c r="AH682" s="121"/>
      <c r="AI682" s="37"/>
      <c r="AJ682" s="1"/>
      <c r="AK682" s="2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23"/>
      <c r="AW682" s="58"/>
      <c r="AX682" s="121"/>
      <c r="AY682" s="37"/>
      <c r="AZ682" s="1"/>
      <c r="BA682" s="2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23"/>
      <c r="BM682" s="58"/>
      <c r="BN682" s="134"/>
      <c r="BO682" s="37"/>
      <c r="BP682" s="1"/>
      <c r="BQ682" s="2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29"/>
      <c r="CC682" s="37"/>
      <c r="CD682" s="1"/>
      <c r="CE682" s="2"/>
      <c r="CF682" s="1"/>
      <c r="CG682" s="1"/>
      <c r="CH682" s="1"/>
      <c r="CI682" s="1"/>
      <c r="CJ682" s="1"/>
      <c r="CK682" s="1"/>
      <c r="CL682" s="1"/>
      <c r="CM682" s="1"/>
      <c r="CN682" s="1"/>
      <c r="CO682" s="23"/>
    </row>
    <row r="683" spans="1:93" ht="15.75" customHeight="1" x14ac:dyDescent="0.25">
      <c r="A683" s="58"/>
      <c r="B683" s="121"/>
      <c r="C683" s="37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32"/>
      <c r="Q683" s="58"/>
      <c r="R683" s="121"/>
      <c r="S683" s="37"/>
      <c r="T683" s="1"/>
      <c r="U683" s="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23"/>
      <c r="AG683" s="58"/>
      <c r="AH683" s="121"/>
      <c r="AI683" s="37"/>
      <c r="AJ683" s="1"/>
      <c r="AK683" s="2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23"/>
      <c r="AW683" s="58"/>
      <c r="AX683" s="121"/>
      <c r="AY683" s="37"/>
      <c r="AZ683" s="1"/>
      <c r="BA683" s="2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23"/>
      <c r="BM683" s="58"/>
      <c r="BN683" s="134"/>
      <c r="BO683" s="37"/>
      <c r="BP683" s="1"/>
      <c r="BQ683" s="2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29"/>
      <c r="CC683" s="37"/>
      <c r="CD683" s="1"/>
      <c r="CE683" s="2"/>
      <c r="CF683" s="1"/>
      <c r="CG683" s="1"/>
      <c r="CH683" s="1"/>
      <c r="CI683" s="1"/>
      <c r="CJ683" s="1"/>
      <c r="CK683" s="1"/>
      <c r="CL683" s="1"/>
      <c r="CM683" s="1"/>
      <c r="CN683" s="1"/>
      <c r="CO683" s="23"/>
    </row>
    <row r="684" spans="1:93" ht="15.75" customHeight="1" x14ac:dyDescent="0.25">
      <c r="A684" s="58"/>
      <c r="B684" s="121"/>
      <c r="C684" s="37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32"/>
      <c r="Q684" s="58"/>
      <c r="R684" s="121"/>
      <c r="S684" s="37"/>
      <c r="T684" s="1"/>
      <c r="U684" s="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23"/>
      <c r="AG684" s="58"/>
      <c r="AH684" s="121"/>
      <c r="AI684" s="37"/>
      <c r="AJ684" s="1"/>
      <c r="AK684" s="2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23"/>
      <c r="AW684" s="58"/>
      <c r="AX684" s="121"/>
      <c r="AY684" s="37"/>
      <c r="AZ684" s="1"/>
      <c r="BA684" s="2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23"/>
      <c r="BM684" s="58"/>
      <c r="BN684" s="134"/>
      <c r="BO684" s="37"/>
      <c r="BP684" s="1"/>
      <c r="BQ684" s="2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29"/>
      <c r="CC684" s="37"/>
      <c r="CD684" s="1"/>
      <c r="CE684" s="2"/>
      <c r="CF684" s="1"/>
      <c r="CG684" s="1"/>
      <c r="CH684" s="1"/>
      <c r="CI684" s="1"/>
      <c r="CJ684" s="1"/>
      <c r="CK684" s="1"/>
      <c r="CL684" s="1"/>
      <c r="CM684" s="1"/>
      <c r="CN684" s="1"/>
      <c r="CO684" s="23"/>
    </row>
    <row r="685" spans="1:93" ht="15.75" customHeight="1" x14ac:dyDescent="0.25">
      <c r="A685" s="58"/>
      <c r="B685" s="121"/>
      <c r="C685" s="37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32"/>
      <c r="Q685" s="58"/>
      <c r="R685" s="121"/>
      <c r="S685" s="37"/>
      <c r="T685" s="1"/>
      <c r="U685" s="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23"/>
      <c r="AG685" s="58"/>
      <c r="AH685" s="121"/>
      <c r="AI685" s="37"/>
      <c r="AJ685" s="1"/>
      <c r="AK685" s="2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23"/>
      <c r="AW685" s="58"/>
      <c r="AX685" s="121"/>
      <c r="AY685" s="37"/>
      <c r="AZ685" s="1"/>
      <c r="BA685" s="2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23"/>
      <c r="BM685" s="58"/>
      <c r="BN685" s="134"/>
      <c r="BO685" s="37"/>
      <c r="BP685" s="1"/>
      <c r="BQ685" s="2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29"/>
      <c r="CC685" s="37"/>
      <c r="CD685" s="1"/>
      <c r="CE685" s="2"/>
      <c r="CF685" s="1"/>
      <c r="CG685" s="1"/>
      <c r="CH685" s="1"/>
      <c r="CI685" s="1"/>
      <c r="CJ685" s="1"/>
      <c r="CK685" s="1"/>
      <c r="CL685" s="1"/>
      <c r="CM685" s="1"/>
      <c r="CN685" s="1"/>
      <c r="CO685" s="23"/>
    </row>
    <row r="686" spans="1:93" ht="15.75" customHeight="1" x14ac:dyDescent="0.25">
      <c r="A686" s="58"/>
      <c r="B686" s="121"/>
      <c r="C686" s="37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32"/>
      <c r="Q686" s="58"/>
      <c r="R686" s="121"/>
      <c r="S686" s="37"/>
      <c r="T686" s="1"/>
      <c r="U686" s="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23"/>
      <c r="AG686" s="58"/>
      <c r="AH686" s="121"/>
      <c r="AI686" s="37"/>
      <c r="AJ686" s="1"/>
      <c r="AK686" s="2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23"/>
      <c r="AW686" s="58"/>
      <c r="AX686" s="121"/>
      <c r="AY686" s="37"/>
      <c r="AZ686" s="1"/>
      <c r="BA686" s="2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23"/>
      <c r="BM686" s="58"/>
      <c r="BN686" s="134"/>
      <c r="BO686" s="37"/>
      <c r="BP686" s="1"/>
      <c r="BQ686" s="2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29"/>
      <c r="CC686" s="37"/>
      <c r="CD686" s="1"/>
      <c r="CE686" s="2"/>
      <c r="CF686" s="1"/>
      <c r="CG686" s="1"/>
      <c r="CH686" s="1"/>
      <c r="CI686" s="1"/>
      <c r="CJ686" s="1"/>
      <c r="CK686" s="1"/>
      <c r="CL686" s="1"/>
      <c r="CM686" s="1"/>
      <c r="CN686" s="1"/>
      <c r="CO686" s="23"/>
    </row>
    <row r="687" spans="1:93" ht="15.75" customHeight="1" x14ac:dyDescent="0.25">
      <c r="A687" s="58"/>
      <c r="B687" s="121"/>
      <c r="C687" s="37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32"/>
      <c r="Q687" s="58"/>
      <c r="R687" s="121"/>
      <c r="S687" s="37"/>
      <c r="T687" s="1"/>
      <c r="U687" s="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23"/>
      <c r="AG687" s="58"/>
      <c r="AH687" s="121"/>
      <c r="AI687" s="37"/>
      <c r="AJ687" s="1"/>
      <c r="AK687" s="2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23"/>
      <c r="AW687" s="58"/>
      <c r="AX687" s="121"/>
      <c r="AY687" s="37"/>
      <c r="AZ687" s="1"/>
      <c r="BA687" s="2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23"/>
      <c r="BM687" s="58"/>
      <c r="BN687" s="134"/>
      <c r="BO687" s="37"/>
      <c r="BP687" s="1"/>
      <c r="BQ687" s="2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29"/>
      <c r="CC687" s="37"/>
      <c r="CD687" s="1"/>
      <c r="CE687" s="2"/>
      <c r="CF687" s="1"/>
      <c r="CG687" s="1"/>
      <c r="CH687" s="1"/>
      <c r="CI687" s="1"/>
      <c r="CJ687" s="1"/>
      <c r="CK687" s="1"/>
      <c r="CL687" s="1"/>
      <c r="CM687" s="1"/>
      <c r="CN687" s="1"/>
      <c r="CO687" s="23"/>
    </row>
    <row r="688" spans="1:93" ht="15.75" customHeight="1" x14ac:dyDescent="0.25">
      <c r="A688" s="58"/>
      <c r="B688" s="121"/>
      <c r="C688" s="37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32"/>
      <c r="Q688" s="58"/>
      <c r="R688" s="121"/>
      <c r="S688" s="37"/>
      <c r="T688" s="1"/>
      <c r="U688" s="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23"/>
      <c r="AG688" s="58"/>
      <c r="AH688" s="121"/>
      <c r="AI688" s="37"/>
      <c r="AJ688" s="1"/>
      <c r="AK688" s="2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23"/>
      <c r="AW688" s="58"/>
      <c r="AX688" s="121"/>
      <c r="AY688" s="37"/>
      <c r="AZ688" s="1"/>
      <c r="BA688" s="2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23"/>
      <c r="BM688" s="58"/>
      <c r="BN688" s="134"/>
      <c r="BO688" s="37"/>
      <c r="BP688" s="1"/>
      <c r="BQ688" s="2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29"/>
      <c r="CC688" s="37"/>
      <c r="CD688" s="1"/>
      <c r="CE688" s="2"/>
      <c r="CF688" s="1"/>
      <c r="CG688" s="1"/>
      <c r="CH688" s="1"/>
      <c r="CI688" s="1"/>
      <c r="CJ688" s="1"/>
      <c r="CK688" s="1"/>
      <c r="CL688" s="1"/>
      <c r="CM688" s="1"/>
      <c r="CN688" s="1"/>
      <c r="CO688" s="23"/>
    </row>
    <row r="689" spans="1:93" ht="15.75" customHeight="1" x14ac:dyDescent="0.25">
      <c r="A689" s="58"/>
      <c r="B689" s="121"/>
      <c r="C689" s="37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32"/>
      <c r="Q689" s="58"/>
      <c r="R689" s="121"/>
      <c r="S689" s="37"/>
      <c r="T689" s="1"/>
      <c r="U689" s="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23"/>
      <c r="AG689" s="58"/>
      <c r="AH689" s="121"/>
      <c r="AI689" s="37"/>
      <c r="AJ689" s="1"/>
      <c r="AK689" s="2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23"/>
      <c r="AW689" s="58"/>
      <c r="AX689" s="121"/>
      <c r="AY689" s="37"/>
      <c r="AZ689" s="1"/>
      <c r="BA689" s="2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23"/>
      <c r="BM689" s="58"/>
      <c r="BN689" s="134"/>
      <c r="BO689" s="37"/>
      <c r="BP689" s="1"/>
      <c r="BQ689" s="2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29"/>
      <c r="CC689" s="37"/>
      <c r="CD689" s="1"/>
      <c r="CE689" s="2"/>
      <c r="CF689" s="1"/>
      <c r="CG689" s="1"/>
      <c r="CH689" s="1"/>
      <c r="CI689" s="1"/>
      <c r="CJ689" s="1"/>
      <c r="CK689" s="1"/>
      <c r="CL689" s="1"/>
      <c r="CM689" s="1"/>
      <c r="CN689" s="1"/>
      <c r="CO689" s="23"/>
    </row>
    <row r="690" spans="1:93" ht="15.75" customHeight="1" x14ac:dyDescent="0.25">
      <c r="A690" s="58"/>
      <c r="B690" s="121"/>
      <c r="C690" s="37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32"/>
      <c r="Q690" s="58"/>
      <c r="R690" s="121"/>
      <c r="S690" s="37"/>
      <c r="T690" s="1"/>
      <c r="U690" s="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23"/>
      <c r="AG690" s="58"/>
      <c r="AH690" s="121"/>
      <c r="AI690" s="37"/>
      <c r="AJ690" s="1"/>
      <c r="AK690" s="2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23"/>
      <c r="AW690" s="58"/>
      <c r="AX690" s="121"/>
      <c r="AY690" s="37"/>
      <c r="AZ690" s="1"/>
      <c r="BA690" s="2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23"/>
      <c r="BM690" s="58"/>
      <c r="BN690" s="134"/>
      <c r="BO690" s="37"/>
      <c r="BP690" s="1"/>
      <c r="BQ690" s="2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29"/>
      <c r="CC690" s="37"/>
      <c r="CD690" s="1"/>
      <c r="CE690" s="2"/>
      <c r="CF690" s="1"/>
      <c r="CG690" s="1"/>
      <c r="CH690" s="1"/>
      <c r="CI690" s="1"/>
      <c r="CJ690" s="1"/>
      <c r="CK690" s="1"/>
      <c r="CL690" s="1"/>
      <c r="CM690" s="1"/>
      <c r="CN690" s="1"/>
      <c r="CO690" s="23"/>
    </row>
    <row r="691" spans="1:93" ht="15.75" customHeight="1" x14ac:dyDescent="0.25">
      <c r="A691" s="58"/>
      <c r="B691" s="121"/>
      <c r="C691" s="37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32"/>
      <c r="Q691" s="58"/>
      <c r="R691" s="121"/>
      <c r="S691" s="37"/>
      <c r="T691" s="1"/>
      <c r="U691" s="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23"/>
      <c r="AG691" s="58"/>
      <c r="AH691" s="121"/>
      <c r="AI691" s="37"/>
      <c r="AJ691" s="1"/>
      <c r="AK691" s="2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23"/>
      <c r="AW691" s="58"/>
      <c r="AX691" s="121"/>
      <c r="AY691" s="37"/>
      <c r="AZ691" s="1"/>
      <c r="BA691" s="2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23"/>
      <c r="BM691" s="58"/>
      <c r="BN691" s="134"/>
      <c r="BO691" s="37"/>
      <c r="BP691" s="1"/>
      <c r="BQ691" s="2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29"/>
      <c r="CC691" s="37"/>
      <c r="CD691" s="1"/>
      <c r="CE691" s="2"/>
      <c r="CF691" s="1"/>
      <c r="CG691" s="1"/>
      <c r="CH691" s="1"/>
      <c r="CI691" s="1"/>
      <c r="CJ691" s="1"/>
      <c r="CK691" s="1"/>
      <c r="CL691" s="1"/>
      <c r="CM691" s="1"/>
      <c r="CN691" s="1"/>
      <c r="CO691" s="23"/>
    </row>
    <row r="692" spans="1:93" ht="15.75" customHeight="1" x14ac:dyDescent="0.25">
      <c r="A692" s="58"/>
      <c r="B692" s="121"/>
      <c r="C692" s="37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32"/>
      <c r="Q692" s="58"/>
      <c r="R692" s="121"/>
      <c r="S692" s="37"/>
      <c r="T692" s="1"/>
      <c r="U692" s="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23"/>
      <c r="AG692" s="58"/>
      <c r="AH692" s="121"/>
      <c r="AI692" s="37"/>
      <c r="AJ692" s="1"/>
      <c r="AK692" s="2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23"/>
      <c r="AW692" s="58"/>
      <c r="AX692" s="121"/>
      <c r="AY692" s="37"/>
      <c r="AZ692" s="1"/>
      <c r="BA692" s="2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23"/>
      <c r="BM692" s="58"/>
      <c r="BN692" s="134"/>
      <c r="BO692" s="37"/>
      <c r="BP692" s="1"/>
      <c r="BQ692" s="2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29"/>
      <c r="CC692" s="37"/>
      <c r="CD692" s="1"/>
      <c r="CE692" s="2"/>
      <c r="CF692" s="1"/>
      <c r="CG692" s="1"/>
      <c r="CH692" s="1"/>
      <c r="CI692" s="1"/>
      <c r="CJ692" s="1"/>
      <c r="CK692" s="1"/>
      <c r="CL692" s="1"/>
      <c r="CM692" s="1"/>
      <c r="CN692" s="1"/>
      <c r="CO692" s="23"/>
    </row>
    <row r="693" spans="1:93" ht="15.75" customHeight="1" x14ac:dyDescent="0.25">
      <c r="A693" s="58"/>
      <c r="B693" s="121"/>
      <c r="C693" s="37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32"/>
      <c r="Q693" s="58"/>
      <c r="R693" s="121"/>
      <c r="S693" s="37"/>
      <c r="T693" s="1"/>
      <c r="U693" s="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23"/>
      <c r="AG693" s="58"/>
      <c r="AH693" s="121"/>
      <c r="AI693" s="37"/>
      <c r="AJ693" s="1"/>
      <c r="AK693" s="2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23"/>
      <c r="AW693" s="58"/>
      <c r="AX693" s="121"/>
      <c r="AY693" s="37"/>
      <c r="AZ693" s="1"/>
      <c r="BA693" s="2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23"/>
      <c r="BM693" s="58"/>
      <c r="BN693" s="134"/>
      <c r="BO693" s="37"/>
      <c r="BP693" s="1"/>
      <c r="BQ693" s="2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29"/>
      <c r="CC693" s="37"/>
      <c r="CD693" s="1"/>
      <c r="CE693" s="2"/>
      <c r="CF693" s="1"/>
      <c r="CG693" s="1"/>
      <c r="CH693" s="1"/>
      <c r="CI693" s="1"/>
      <c r="CJ693" s="1"/>
      <c r="CK693" s="1"/>
      <c r="CL693" s="1"/>
      <c r="CM693" s="1"/>
      <c r="CN693" s="1"/>
      <c r="CO693" s="23"/>
    </row>
    <row r="694" spans="1:93" ht="15.75" customHeight="1" x14ac:dyDescent="0.25">
      <c r="A694" s="58"/>
      <c r="B694" s="121"/>
      <c r="C694" s="37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32"/>
      <c r="Q694" s="58"/>
      <c r="R694" s="121"/>
      <c r="S694" s="37"/>
      <c r="T694" s="1"/>
      <c r="U694" s="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23"/>
      <c r="AG694" s="58"/>
      <c r="AH694" s="121"/>
      <c r="AI694" s="37"/>
      <c r="AJ694" s="1"/>
      <c r="AK694" s="2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23"/>
      <c r="AW694" s="58"/>
      <c r="AX694" s="121"/>
      <c r="AY694" s="37"/>
      <c r="AZ694" s="1"/>
      <c r="BA694" s="2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23"/>
      <c r="BM694" s="58"/>
      <c r="BN694" s="134"/>
      <c r="BO694" s="37"/>
      <c r="BP694" s="1"/>
      <c r="BQ694" s="2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29"/>
      <c r="CC694" s="37"/>
      <c r="CD694" s="1"/>
      <c r="CE694" s="2"/>
      <c r="CF694" s="1"/>
      <c r="CG694" s="1"/>
      <c r="CH694" s="1"/>
      <c r="CI694" s="1"/>
      <c r="CJ694" s="1"/>
      <c r="CK694" s="1"/>
      <c r="CL694" s="1"/>
      <c r="CM694" s="1"/>
      <c r="CN694" s="1"/>
      <c r="CO694" s="23"/>
    </row>
    <row r="695" spans="1:93" ht="15.75" customHeight="1" x14ac:dyDescent="0.25">
      <c r="A695" s="58"/>
      <c r="B695" s="121"/>
      <c r="C695" s="37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32"/>
      <c r="Q695" s="58"/>
      <c r="R695" s="121"/>
      <c r="S695" s="37"/>
      <c r="T695" s="1"/>
      <c r="U695" s="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23"/>
      <c r="AG695" s="58"/>
      <c r="AH695" s="121"/>
      <c r="AI695" s="37"/>
      <c r="AJ695" s="1"/>
      <c r="AK695" s="2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23"/>
      <c r="AW695" s="58"/>
      <c r="AX695" s="121"/>
      <c r="AY695" s="37"/>
      <c r="AZ695" s="1"/>
      <c r="BA695" s="2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23"/>
      <c r="BM695" s="58"/>
      <c r="BN695" s="134"/>
      <c r="BO695" s="37"/>
      <c r="BP695" s="1"/>
      <c r="BQ695" s="2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29"/>
      <c r="CC695" s="37"/>
      <c r="CD695" s="1"/>
      <c r="CE695" s="2"/>
      <c r="CF695" s="1"/>
      <c r="CG695" s="1"/>
      <c r="CH695" s="1"/>
      <c r="CI695" s="1"/>
      <c r="CJ695" s="1"/>
      <c r="CK695" s="1"/>
      <c r="CL695" s="1"/>
      <c r="CM695" s="1"/>
      <c r="CN695" s="1"/>
      <c r="CO695" s="23"/>
    </row>
    <row r="696" spans="1:93" ht="15.75" customHeight="1" x14ac:dyDescent="0.25">
      <c r="A696" s="58"/>
      <c r="B696" s="121"/>
      <c r="C696" s="37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32"/>
      <c r="Q696" s="58"/>
      <c r="R696" s="121"/>
      <c r="S696" s="37"/>
      <c r="T696" s="1"/>
      <c r="U696" s="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23"/>
      <c r="AG696" s="58"/>
      <c r="AH696" s="121"/>
      <c r="AI696" s="37"/>
      <c r="AJ696" s="1"/>
      <c r="AK696" s="2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23"/>
      <c r="AW696" s="58"/>
      <c r="AX696" s="121"/>
      <c r="AY696" s="37"/>
      <c r="AZ696" s="1"/>
      <c r="BA696" s="2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23"/>
      <c r="BM696" s="58"/>
      <c r="BN696" s="134"/>
      <c r="BO696" s="37"/>
      <c r="BP696" s="1"/>
      <c r="BQ696" s="2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29"/>
      <c r="CC696" s="37"/>
      <c r="CD696" s="1"/>
      <c r="CE696" s="2"/>
      <c r="CF696" s="1"/>
      <c r="CG696" s="1"/>
      <c r="CH696" s="1"/>
      <c r="CI696" s="1"/>
      <c r="CJ696" s="1"/>
      <c r="CK696" s="1"/>
      <c r="CL696" s="1"/>
      <c r="CM696" s="1"/>
      <c r="CN696" s="1"/>
      <c r="CO696" s="23"/>
    </row>
    <row r="697" spans="1:93" ht="15.75" customHeight="1" x14ac:dyDescent="0.25">
      <c r="A697" s="58"/>
      <c r="B697" s="121"/>
      <c r="C697" s="37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32"/>
      <c r="Q697" s="58"/>
      <c r="R697" s="121"/>
      <c r="S697" s="37"/>
      <c r="T697" s="1"/>
      <c r="U697" s="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23"/>
      <c r="AG697" s="58"/>
      <c r="AH697" s="121"/>
      <c r="AI697" s="37"/>
      <c r="AJ697" s="1"/>
      <c r="AK697" s="2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23"/>
      <c r="AW697" s="58"/>
      <c r="AX697" s="121"/>
      <c r="AY697" s="37"/>
      <c r="AZ697" s="1"/>
      <c r="BA697" s="2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23"/>
      <c r="BM697" s="58"/>
      <c r="BN697" s="134"/>
      <c r="BO697" s="37"/>
      <c r="BP697" s="1"/>
      <c r="BQ697" s="2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29"/>
      <c r="CC697" s="37"/>
      <c r="CD697" s="1"/>
      <c r="CE697" s="2"/>
      <c r="CF697" s="1"/>
      <c r="CG697" s="1"/>
      <c r="CH697" s="1"/>
      <c r="CI697" s="1"/>
      <c r="CJ697" s="1"/>
      <c r="CK697" s="1"/>
      <c r="CL697" s="1"/>
      <c r="CM697" s="1"/>
      <c r="CN697" s="1"/>
      <c r="CO697" s="23"/>
    </row>
    <row r="698" spans="1:93" ht="15.75" customHeight="1" x14ac:dyDescent="0.25">
      <c r="A698" s="58"/>
      <c r="B698" s="121"/>
      <c r="C698" s="37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32"/>
      <c r="Q698" s="58"/>
      <c r="R698" s="121"/>
      <c r="S698" s="37"/>
      <c r="T698" s="1"/>
      <c r="U698" s="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23"/>
      <c r="AG698" s="58"/>
      <c r="AH698" s="121"/>
      <c r="AI698" s="37"/>
      <c r="AJ698" s="1"/>
      <c r="AK698" s="2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23"/>
      <c r="AW698" s="58"/>
      <c r="AX698" s="121"/>
      <c r="AY698" s="37"/>
      <c r="AZ698" s="1"/>
      <c r="BA698" s="2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23"/>
      <c r="BM698" s="58"/>
      <c r="BN698" s="134"/>
      <c r="BO698" s="37"/>
      <c r="BP698" s="1"/>
      <c r="BQ698" s="2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29"/>
      <c r="CC698" s="37"/>
      <c r="CD698" s="1"/>
      <c r="CE698" s="2"/>
      <c r="CF698" s="1"/>
      <c r="CG698" s="1"/>
      <c r="CH698" s="1"/>
      <c r="CI698" s="1"/>
      <c r="CJ698" s="1"/>
      <c r="CK698" s="1"/>
      <c r="CL698" s="1"/>
      <c r="CM698" s="1"/>
      <c r="CN698" s="1"/>
      <c r="CO698" s="23"/>
    </row>
    <row r="699" spans="1:93" ht="15.75" customHeight="1" x14ac:dyDescent="0.25">
      <c r="A699" s="58"/>
      <c r="B699" s="121"/>
      <c r="C699" s="37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32"/>
      <c r="Q699" s="58"/>
      <c r="R699" s="121"/>
      <c r="S699" s="37"/>
      <c r="T699" s="1"/>
      <c r="U699" s="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23"/>
      <c r="AG699" s="58"/>
      <c r="AH699" s="121"/>
      <c r="AI699" s="37"/>
      <c r="AJ699" s="1"/>
      <c r="AK699" s="2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23"/>
      <c r="AW699" s="58"/>
      <c r="AX699" s="121"/>
      <c r="AY699" s="37"/>
      <c r="AZ699" s="1"/>
      <c r="BA699" s="2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23"/>
      <c r="BM699" s="58"/>
      <c r="BN699" s="134"/>
      <c r="BO699" s="37"/>
      <c r="BP699" s="1"/>
      <c r="BQ699" s="2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29"/>
      <c r="CC699" s="37"/>
      <c r="CD699" s="1"/>
      <c r="CE699" s="2"/>
      <c r="CF699" s="1"/>
      <c r="CG699" s="1"/>
      <c r="CH699" s="1"/>
      <c r="CI699" s="1"/>
      <c r="CJ699" s="1"/>
      <c r="CK699" s="1"/>
      <c r="CL699" s="1"/>
      <c r="CM699" s="1"/>
      <c r="CN699" s="1"/>
      <c r="CO699" s="23"/>
    </row>
    <row r="700" spans="1:93" ht="15.75" customHeight="1" x14ac:dyDescent="0.25">
      <c r="A700" s="58"/>
      <c r="B700" s="121"/>
      <c r="C700" s="37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32"/>
      <c r="Q700" s="58"/>
      <c r="R700" s="121"/>
      <c r="S700" s="37"/>
      <c r="T700" s="1"/>
      <c r="U700" s="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23"/>
      <c r="AG700" s="58"/>
      <c r="AH700" s="121"/>
      <c r="AI700" s="37"/>
      <c r="AJ700" s="1"/>
      <c r="AK700" s="2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23"/>
      <c r="AW700" s="58"/>
      <c r="AX700" s="121"/>
      <c r="AY700" s="37"/>
      <c r="AZ700" s="1"/>
      <c r="BA700" s="2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23"/>
      <c r="BM700" s="58"/>
      <c r="BN700" s="134"/>
      <c r="BO700" s="37"/>
      <c r="BP700" s="1"/>
      <c r="BQ700" s="2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29"/>
      <c r="CC700" s="37"/>
      <c r="CD700" s="1"/>
      <c r="CE700" s="2"/>
      <c r="CF700" s="1"/>
      <c r="CG700" s="1"/>
      <c r="CH700" s="1"/>
      <c r="CI700" s="1"/>
      <c r="CJ700" s="1"/>
      <c r="CK700" s="1"/>
      <c r="CL700" s="1"/>
      <c r="CM700" s="1"/>
      <c r="CN700" s="1"/>
      <c r="CO700" s="23"/>
    </row>
    <row r="701" spans="1:93" ht="15.75" customHeight="1" x14ac:dyDescent="0.25">
      <c r="A701" s="58"/>
      <c r="B701" s="121"/>
      <c r="C701" s="37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32"/>
      <c r="Q701" s="58"/>
      <c r="R701" s="121"/>
      <c r="S701" s="37"/>
      <c r="T701" s="1"/>
      <c r="U701" s="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23"/>
      <c r="AG701" s="58"/>
      <c r="AH701" s="121"/>
      <c r="AI701" s="37"/>
      <c r="AJ701" s="1"/>
      <c r="AK701" s="2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23"/>
      <c r="AW701" s="58"/>
      <c r="AX701" s="121"/>
      <c r="AY701" s="37"/>
      <c r="AZ701" s="1"/>
      <c r="BA701" s="2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23"/>
      <c r="BM701" s="58"/>
      <c r="BN701" s="134"/>
      <c r="BO701" s="37"/>
      <c r="BP701" s="1"/>
      <c r="BQ701" s="2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29"/>
      <c r="CC701" s="37"/>
      <c r="CD701" s="1"/>
      <c r="CE701" s="2"/>
      <c r="CF701" s="1"/>
      <c r="CG701" s="1"/>
      <c r="CH701" s="1"/>
      <c r="CI701" s="1"/>
      <c r="CJ701" s="1"/>
      <c r="CK701" s="1"/>
      <c r="CL701" s="1"/>
      <c r="CM701" s="1"/>
      <c r="CN701" s="1"/>
      <c r="CO701" s="23"/>
    </row>
    <row r="702" spans="1:93" ht="15.75" customHeight="1" x14ac:dyDescent="0.25">
      <c r="A702" s="58"/>
      <c r="B702" s="121"/>
      <c r="C702" s="37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32"/>
      <c r="Q702" s="58"/>
      <c r="R702" s="121"/>
      <c r="S702" s="37"/>
      <c r="T702" s="1"/>
      <c r="U702" s="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23"/>
      <c r="AG702" s="58"/>
      <c r="AH702" s="121"/>
      <c r="AI702" s="37"/>
      <c r="AJ702" s="1"/>
      <c r="AK702" s="2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23"/>
      <c r="AW702" s="58"/>
      <c r="AX702" s="121"/>
      <c r="AY702" s="37"/>
      <c r="AZ702" s="1"/>
      <c r="BA702" s="2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23"/>
      <c r="BM702" s="58"/>
      <c r="BN702" s="134"/>
      <c r="BO702" s="37"/>
      <c r="BP702" s="1"/>
      <c r="BQ702" s="2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29"/>
      <c r="CC702" s="37"/>
      <c r="CD702" s="1"/>
      <c r="CE702" s="2"/>
      <c r="CF702" s="1"/>
      <c r="CG702" s="1"/>
      <c r="CH702" s="1"/>
      <c r="CI702" s="1"/>
      <c r="CJ702" s="1"/>
      <c r="CK702" s="1"/>
      <c r="CL702" s="1"/>
      <c r="CM702" s="1"/>
      <c r="CN702" s="1"/>
      <c r="CO702" s="23"/>
    </row>
    <row r="703" spans="1:93" ht="15.75" customHeight="1" x14ac:dyDescent="0.25">
      <c r="A703" s="58"/>
      <c r="B703" s="121"/>
      <c r="C703" s="37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32"/>
      <c r="Q703" s="58"/>
      <c r="R703" s="121"/>
      <c r="S703" s="37"/>
      <c r="T703" s="1"/>
      <c r="U703" s="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23"/>
      <c r="AG703" s="58"/>
      <c r="AH703" s="121"/>
      <c r="AI703" s="37"/>
      <c r="AJ703" s="1"/>
      <c r="AK703" s="2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23"/>
      <c r="AW703" s="58"/>
      <c r="AX703" s="121"/>
      <c r="AY703" s="37"/>
      <c r="AZ703" s="1"/>
      <c r="BA703" s="2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23"/>
      <c r="BM703" s="58"/>
      <c r="BN703" s="134"/>
      <c r="BO703" s="37"/>
      <c r="BP703" s="1"/>
      <c r="BQ703" s="2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29"/>
      <c r="CC703" s="37"/>
      <c r="CD703" s="1"/>
      <c r="CE703" s="2"/>
      <c r="CF703" s="1"/>
      <c r="CG703" s="1"/>
      <c r="CH703" s="1"/>
      <c r="CI703" s="1"/>
      <c r="CJ703" s="1"/>
      <c r="CK703" s="1"/>
      <c r="CL703" s="1"/>
      <c r="CM703" s="1"/>
      <c r="CN703" s="1"/>
      <c r="CO703" s="23"/>
    </row>
    <row r="704" spans="1:93" ht="15.75" customHeight="1" x14ac:dyDescent="0.25">
      <c r="A704" s="58"/>
      <c r="B704" s="121"/>
      <c r="C704" s="37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32"/>
      <c r="Q704" s="58"/>
      <c r="R704" s="121"/>
      <c r="S704" s="37"/>
      <c r="T704" s="1"/>
      <c r="U704" s="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23"/>
      <c r="AG704" s="58"/>
      <c r="AH704" s="121"/>
      <c r="AI704" s="37"/>
      <c r="AJ704" s="1"/>
      <c r="AK704" s="2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23"/>
      <c r="AW704" s="58"/>
      <c r="AX704" s="121"/>
      <c r="AY704" s="37"/>
      <c r="AZ704" s="1"/>
      <c r="BA704" s="2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23"/>
      <c r="BM704" s="58"/>
      <c r="BN704" s="134"/>
      <c r="BO704" s="37"/>
      <c r="BP704" s="1"/>
      <c r="BQ704" s="2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29"/>
      <c r="CC704" s="37"/>
      <c r="CD704" s="1"/>
      <c r="CE704" s="2"/>
      <c r="CF704" s="1"/>
      <c r="CG704" s="1"/>
      <c r="CH704" s="1"/>
      <c r="CI704" s="1"/>
      <c r="CJ704" s="1"/>
      <c r="CK704" s="1"/>
      <c r="CL704" s="1"/>
      <c r="CM704" s="1"/>
      <c r="CN704" s="1"/>
      <c r="CO704" s="23"/>
    </row>
    <row r="705" spans="1:93" ht="15.75" customHeight="1" x14ac:dyDescent="0.25">
      <c r="A705" s="58"/>
      <c r="B705" s="121"/>
      <c r="C705" s="37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32"/>
      <c r="Q705" s="58"/>
      <c r="R705" s="121"/>
      <c r="S705" s="37"/>
      <c r="T705" s="1"/>
      <c r="U705" s="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23"/>
      <c r="AG705" s="58"/>
      <c r="AH705" s="121"/>
      <c r="AI705" s="37"/>
      <c r="AJ705" s="1"/>
      <c r="AK705" s="2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23"/>
      <c r="AW705" s="58"/>
      <c r="AX705" s="121"/>
      <c r="AY705" s="37"/>
      <c r="AZ705" s="1"/>
      <c r="BA705" s="2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23"/>
      <c r="BM705" s="58"/>
      <c r="BN705" s="134"/>
      <c r="BO705" s="37"/>
      <c r="BP705" s="1"/>
      <c r="BQ705" s="2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29"/>
      <c r="CC705" s="37"/>
      <c r="CD705" s="1"/>
      <c r="CE705" s="2"/>
      <c r="CF705" s="1"/>
      <c r="CG705" s="1"/>
      <c r="CH705" s="1"/>
      <c r="CI705" s="1"/>
      <c r="CJ705" s="1"/>
      <c r="CK705" s="1"/>
      <c r="CL705" s="1"/>
      <c r="CM705" s="1"/>
      <c r="CN705" s="1"/>
      <c r="CO705" s="23"/>
    </row>
    <row r="706" spans="1:93" ht="15.75" customHeight="1" x14ac:dyDescent="0.25">
      <c r="A706" s="58"/>
      <c r="B706" s="121"/>
      <c r="C706" s="37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32"/>
      <c r="Q706" s="58"/>
      <c r="R706" s="121"/>
      <c r="S706" s="37"/>
      <c r="T706" s="1"/>
      <c r="U706" s="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23"/>
      <c r="AG706" s="58"/>
      <c r="AH706" s="121"/>
      <c r="AI706" s="37"/>
      <c r="AJ706" s="1"/>
      <c r="AK706" s="2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23"/>
      <c r="AW706" s="58"/>
      <c r="AX706" s="121"/>
      <c r="AY706" s="37"/>
      <c r="AZ706" s="1"/>
      <c r="BA706" s="2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23"/>
      <c r="BM706" s="58"/>
      <c r="BN706" s="134"/>
      <c r="BO706" s="37"/>
      <c r="BP706" s="1"/>
      <c r="BQ706" s="2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29"/>
      <c r="CC706" s="37"/>
      <c r="CD706" s="1"/>
      <c r="CE706" s="2"/>
      <c r="CF706" s="1"/>
      <c r="CG706" s="1"/>
      <c r="CH706" s="1"/>
      <c r="CI706" s="1"/>
      <c r="CJ706" s="1"/>
      <c r="CK706" s="1"/>
      <c r="CL706" s="1"/>
      <c r="CM706" s="1"/>
      <c r="CN706" s="1"/>
      <c r="CO706" s="23"/>
    </row>
    <row r="707" spans="1:93" ht="15.75" customHeight="1" x14ac:dyDescent="0.25">
      <c r="A707" s="58"/>
      <c r="B707" s="121"/>
      <c r="C707" s="37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32"/>
      <c r="Q707" s="58"/>
      <c r="R707" s="121"/>
      <c r="S707" s="37"/>
      <c r="T707" s="1"/>
      <c r="U707" s="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23"/>
      <c r="AG707" s="58"/>
      <c r="AH707" s="121"/>
      <c r="AI707" s="37"/>
      <c r="AJ707" s="1"/>
      <c r="AK707" s="2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23"/>
      <c r="AW707" s="58"/>
      <c r="AX707" s="121"/>
      <c r="AY707" s="37"/>
      <c r="AZ707" s="1"/>
      <c r="BA707" s="2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23"/>
      <c r="BM707" s="58"/>
      <c r="BN707" s="134"/>
      <c r="BO707" s="37"/>
      <c r="BP707" s="1"/>
      <c r="BQ707" s="2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29"/>
      <c r="CC707" s="37"/>
      <c r="CD707" s="1"/>
      <c r="CE707" s="2"/>
      <c r="CF707" s="1"/>
      <c r="CG707" s="1"/>
      <c r="CH707" s="1"/>
      <c r="CI707" s="1"/>
      <c r="CJ707" s="1"/>
      <c r="CK707" s="1"/>
      <c r="CL707" s="1"/>
      <c r="CM707" s="1"/>
      <c r="CN707" s="1"/>
      <c r="CO707" s="23"/>
    </row>
    <row r="708" spans="1:93" ht="15.75" customHeight="1" x14ac:dyDescent="0.25">
      <c r="A708" s="58"/>
      <c r="B708" s="121"/>
      <c r="C708" s="37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32"/>
      <c r="Q708" s="58"/>
      <c r="R708" s="121"/>
      <c r="S708" s="37"/>
      <c r="T708" s="1"/>
      <c r="U708" s="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23"/>
      <c r="AG708" s="58"/>
      <c r="AH708" s="121"/>
      <c r="AI708" s="37"/>
      <c r="AJ708" s="1"/>
      <c r="AK708" s="2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23"/>
      <c r="AW708" s="58"/>
      <c r="AX708" s="121"/>
      <c r="AY708" s="37"/>
      <c r="AZ708" s="1"/>
      <c r="BA708" s="2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23"/>
      <c r="BM708" s="58"/>
      <c r="BN708" s="134"/>
      <c r="BO708" s="37"/>
      <c r="BP708" s="1"/>
      <c r="BQ708" s="2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29"/>
      <c r="CC708" s="37"/>
      <c r="CD708" s="1"/>
      <c r="CE708" s="2"/>
      <c r="CF708" s="1"/>
      <c r="CG708" s="1"/>
      <c r="CH708" s="1"/>
      <c r="CI708" s="1"/>
      <c r="CJ708" s="1"/>
      <c r="CK708" s="1"/>
      <c r="CL708" s="1"/>
      <c r="CM708" s="1"/>
      <c r="CN708" s="1"/>
      <c r="CO708" s="23"/>
    </row>
    <row r="709" spans="1:93" ht="15.75" customHeight="1" x14ac:dyDescent="0.25">
      <c r="A709" s="58"/>
      <c r="B709" s="121"/>
      <c r="C709" s="37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32"/>
      <c r="Q709" s="58"/>
      <c r="R709" s="121"/>
      <c r="S709" s="37"/>
      <c r="T709" s="1"/>
      <c r="U709" s="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23"/>
      <c r="AG709" s="58"/>
      <c r="AH709" s="121"/>
      <c r="AI709" s="37"/>
      <c r="AJ709" s="1"/>
      <c r="AK709" s="2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23"/>
      <c r="AW709" s="58"/>
      <c r="AX709" s="121"/>
      <c r="AY709" s="37"/>
      <c r="AZ709" s="1"/>
      <c r="BA709" s="2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23"/>
      <c r="BM709" s="58"/>
      <c r="BN709" s="134"/>
      <c r="BO709" s="37"/>
      <c r="BP709" s="1"/>
      <c r="BQ709" s="2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29"/>
      <c r="CC709" s="37"/>
      <c r="CD709" s="1"/>
      <c r="CE709" s="2"/>
      <c r="CF709" s="1"/>
      <c r="CG709" s="1"/>
      <c r="CH709" s="1"/>
      <c r="CI709" s="1"/>
      <c r="CJ709" s="1"/>
      <c r="CK709" s="1"/>
      <c r="CL709" s="1"/>
      <c r="CM709" s="1"/>
      <c r="CN709" s="1"/>
      <c r="CO709" s="23"/>
    </row>
    <row r="710" spans="1:93" ht="15.75" customHeight="1" x14ac:dyDescent="0.25">
      <c r="A710" s="58"/>
      <c r="B710" s="121"/>
      <c r="C710" s="37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32"/>
      <c r="Q710" s="58"/>
      <c r="R710" s="121"/>
      <c r="S710" s="37"/>
      <c r="T710" s="1"/>
      <c r="U710" s="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23"/>
      <c r="AG710" s="58"/>
      <c r="AH710" s="121"/>
      <c r="AI710" s="37"/>
      <c r="AJ710" s="1"/>
      <c r="AK710" s="2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23"/>
      <c r="AW710" s="58"/>
      <c r="AX710" s="121"/>
      <c r="AY710" s="37"/>
      <c r="AZ710" s="1"/>
      <c r="BA710" s="2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23"/>
      <c r="BM710" s="58"/>
      <c r="BN710" s="134"/>
      <c r="BO710" s="37"/>
      <c r="BP710" s="1"/>
      <c r="BQ710" s="2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29"/>
      <c r="CC710" s="37"/>
      <c r="CD710" s="1"/>
      <c r="CE710" s="2"/>
      <c r="CF710" s="1"/>
      <c r="CG710" s="1"/>
      <c r="CH710" s="1"/>
      <c r="CI710" s="1"/>
      <c r="CJ710" s="1"/>
      <c r="CK710" s="1"/>
      <c r="CL710" s="1"/>
      <c r="CM710" s="1"/>
      <c r="CN710" s="1"/>
      <c r="CO710" s="23"/>
    </row>
    <row r="711" spans="1:93" ht="15.75" customHeight="1" x14ac:dyDescent="0.25">
      <c r="A711" s="58"/>
      <c r="B711" s="121"/>
      <c r="C711" s="37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32"/>
      <c r="Q711" s="58"/>
      <c r="R711" s="121"/>
      <c r="S711" s="37"/>
      <c r="T711" s="1"/>
      <c r="U711" s="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23"/>
      <c r="AG711" s="58"/>
      <c r="AH711" s="121"/>
      <c r="AI711" s="37"/>
      <c r="AJ711" s="1"/>
      <c r="AK711" s="2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23"/>
      <c r="AW711" s="58"/>
      <c r="AX711" s="121"/>
      <c r="AY711" s="37"/>
      <c r="AZ711" s="1"/>
      <c r="BA711" s="2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23"/>
      <c r="BM711" s="58"/>
      <c r="BN711" s="134"/>
      <c r="BO711" s="37"/>
      <c r="BP711" s="1"/>
      <c r="BQ711" s="2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29"/>
      <c r="CC711" s="37"/>
      <c r="CD711" s="1"/>
      <c r="CE711" s="2"/>
      <c r="CF711" s="1"/>
      <c r="CG711" s="1"/>
      <c r="CH711" s="1"/>
      <c r="CI711" s="1"/>
      <c r="CJ711" s="1"/>
      <c r="CK711" s="1"/>
      <c r="CL711" s="1"/>
      <c r="CM711" s="1"/>
      <c r="CN711" s="1"/>
      <c r="CO711" s="23"/>
    </row>
    <row r="712" spans="1:93" ht="15.75" customHeight="1" x14ac:dyDescent="0.25">
      <c r="A712" s="58"/>
      <c r="B712" s="121"/>
      <c r="C712" s="37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32"/>
      <c r="Q712" s="58"/>
      <c r="R712" s="121"/>
      <c r="S712" s="37"/>
      <c r="T712" s="1"/>
      <c r="U712" s="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23"/>
      <c r="AG712" s="58"/>
      <c r="AH712" s="121"/>
      <c r="AI712" s="37"/>
      <c r="AJ712" s="1"/>
      <c r="AK712" s="2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23"/>
      <c r="AW712" s="58"/>
      <c r="AX712" s="121"/>
      <c r="AY712" s="37"/>
      <c r="AZ712" s="1"/>
      <c r="BA712" s="2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23"/>
      <c r="BM712" s="58"/>
      <c r="BN712" s="134"/>
      <c r="BO712" s="37"/>
      <c r="BP712" s="1"/>
      <c r="BQ712" s="2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29"/>
      <c r="CC712" s="37"/>
      <c r="CD712" s="1"/>
      <c r="CE712" s="2"/>
      <c r="CF712" s="1"/>
      <c r="CG712" s="1"/>
      <c r="CH712" s="1"/>
      <c r="CI712" s="1"/>
      <c r="CJ712" s="1"/>
      <c r="CK712" s="1"/>
      <c r="CL712" s="1"/>
      <c r="CM712" s="1"/>
      <c r="CN712" s="1"/>
      <c r="CO712" s="23"/>
    </row>
    <row r="713" spans="1:93" ht="15.75" customHeight="1" x14ac:dyDescent="0.25">
      <c r="A713" s="58"/>
      <c r="B713" s="121"/>
      <c r="C713" s="37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32"/>
      <c r="Q713" s="58"/>
      <c r="R713" s="121"/>
      <c r="S713" s="37"/>
      <c r="T713" s="1"/>
      <c r="U713" s="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23"/>
      <c r="AG713" s="58"/>
      <c r="AH713" s="121"/>
      <c r="AI713" s="37"/>
      <c r="AJ713" s="1"/>
      <c r="AK713" s="2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23"/>
      <c r="AW713" s="58"/>
      <c r="AX713" s="121"/>
      <c r="AY713" s="37"/>
      <c r="AZ713" s="1"/>
      <c r="BA713" s="2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23"/>
      <c r="BM713" s="58"/>
      <c r="BN713" s="134"/>
      <c r="BO713" s="37"/>
      <c r="BP713" s="1"/>
      <c r="BQ713" s="2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29"/>
      <c r="CC713" s="37"/>
      <c r="CD713" s="1"/>
      <c r="CE713" s="2"/>
      <c r="CF713" s="1"/>
      <c r="CG713" s="1"/>
      <c r="CH713" s="1"/>
      <c r="CI713" s="1"/>
      <c r="CJ713" s="1"/>
      <c r="CK713" s="1"/>
      <c r="CL713" s="1"/>
      <c r="CM713" s="1"/>
      <c r="CN713" s="1"/>
      <c r="CO713" s="23"/>
    </row>
    <row r="714" spans="1:93" ht="15.75" customHeight="1" x14ac:dyDescent="0.25">
      <c r="A714" s="58"/>
      <c r="B714" s="121"/>
      <c r="C714" s="37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32"/>
      <c r="Q714" s="58"/>
      <c r="R714" s="121"/>
      <c r="S714" s="37"/>
      <c r="T714" s="1"/>
      <c r="U714" s="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23"/>
      <c r="AG714" s="58"/>
      <c r="AH714" s="121"/>
      <c r="AI714" s="37"/>
      <c r="AJ714" s="1"/>
      <c r="AK714" s="2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23"/>
      <c r="AW714" s="58"/>
      <c r="AX714" s="121"/>
      <c r="AY714" s="37"/>
      <c r="AZ714" s="1"/>
      <c r="BA714" s="2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23"/>
      <c r="BM714" s="58"/>
      <c r="BN714" s="134"/>
      <c r="BO714" s="37"/>
      <c r="BP714" s="1"/>
      <c r="BQ714" s="2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29"/>
      <c r="CC714" s="37"/>
      <c r="CD714" s="1"/>
      <c r="CE714" s="2"/>
      <c r="CF714" s="1"/>
      <c r="CG714" s="1"/>
      <c r="CH714" s="1"/>
      <c r="CI714" s="1"/>
      <c r="CJ714" s="1"/>
      <c r="CK714" s="1"/>
      <c r="CL714" s="1"/>
      <c r="CM714" s="1"/>
      <c r="CN714" s="1"/>
      <c r="CO714" s="23"/>
    </row>
    <row r="715" spans="1:93" ht="15.75" customHeight="1" x14ac:dyDescent="0.25">
      <c r="A715" s="58"/>
      <c r="B715" s="121"/>
      <c r="C715" s="37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32"/>
      <c r="Q715" s="58"/>
      <c r="R715" s="121"/>
      <c r="S715" s="37"/>
      <c r="T715" s="1"/>
      <c r="U715" s="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23"/>
      <c r="AG715" s="58"/>
      <c r="AH715" s="121"/>
      <c r="AI715" s="37"/>
      <c r="AJ715" s="1"/>
      <c r="AK715" s="2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23"/>
      <c r="AW715" s="58"/>
      <c r="AX715" s="121"/>
      <c r="AY715" s="37"/>
      <c r="AZ715" s="1"/>
      <c r="BA715" s="2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23"/>
      <c r="BM715" s="58"/>
      <c r="BN715" s="134"/>
      <c r="BO715" s="37"/>
      <c r="BP715" s="1"/>
      <c r="BQ715" s="2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29"/>
      <c r="CC715" s="37"/>
      <c r="CD715" s="1"/>
      <c r="CE715" s="2"/>
      <c r="CF715" s="1"/>
      <c r="CG715" s="1"/>
      <c r="CH715" s="1"/>
      <c r="CI715" s="1"/>
      <c r="CJ715" s="1"/>
      <c r="CK715" s="1"/>
      <c r="CL715" s="1"/>
      <c r="CM715" s="1"/>
      <c r="CN715" s="1"/>
      <c r="CO715" s="23"/>
    </row>
    <row r="716" spans="1:93" ht="15.75" customHeight="1" x14ac:dyDescent="0.25">
      <c r="A716" s="58"/>
      <c r="B716" s="121"/>
      <c r="C716" s="37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32"/>
      <c r="Q716" s="58"/>
      <c r="R716" s="121"/>
      <c r="S716" s="37"/>
      <c r="T716" s="1"/>
      <c r="U716" s="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23"/>
      <c r="AG716" s="58"/>
      <c r="AH716" s="121"/>
      <c r="AI716" s="37"/>
      <c r="AJ716" s="1"/>
      <c r="AK716" s="2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23"/>
      <c r="AW716" s="58"/>
      <c r="AX716" s="121"/>
      <c r="AY716" s="37"/>
      <c r="AZ716" s="1"/>
      <c r="BA716" s="2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23"/>
      <c r="BM716" s="58"/>
      <c r="BN716" s="134"/>
      <c r="BO716" s="37"/>
      <c r="BP716" s="1"/>
      <c r="BQ716" s="2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29"/>
      <c r="CC716" s="37"/>
      <c r="CD716" s="1"/>
      <c r="CE716" s="2"/>
      <c r="CF716" s="1"/>
      <c r="CG716" s="1"/>
      <c r="CH716" s="1"/>
      <c r="CI716" s="1"/>
      <c r="CJ716" s="1"/>
      <c r="CK716" s="1"/>
      <c r="CL716" s="1"/>
      <c r="CM716" s="1"/>
      <c r="CN716" s="1"/>
      <c r="CO716" s="23"/>
    </row>
    <row r="717" spans="1:93" ht="15.75" customHeight="1" x14ac:dyDescent="0.25">
      <c r="A717" s="58"/>
      <c r="B717" s="121"/>
      <c r="C717" s="37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32"/>
      <c r="Q717" s="58"/>
      <c r="R717" s="121"/>
      <c r="S717" s="37"/>
      <c r="T717" s="1"/>
      <c r="U717" s="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23"/>
      <c r="AG717" s="58"/>
      <c r="AH717" s="121"/>
      <c r="AI717" s="37"/>
      <c r="AJ717" s="1"/>
      <c r="AK717" s="2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23"/>
      <c r="AW717" s="58"/>
      <c r="AX717" s="121"/>
      <c r="AY717" s="37"/>
      <c r="AZ717" s="1"/>
      <c r="BA717" s="2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23"/>
      <c r="BM717" s="58"/>
      <c r="BN717" s="134"/>
      <c r="BO717" s="37"/>
      <c r="BP717" s="1"/>
      <c r="BQ717" s="2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29"/>
      <c r="CC717" s="37"/>
      <c r="CD717" s="1"/>
      <c r="CE717" s="2"/>
      <c r="CF717" s="1"/>
      <c r="CG717" s="1"/>
      <c r="CH717" s="1"/>
      <c r="CI717" s="1"/>
      <c r="CJ717" s="1"/>
      <c r="CK717" s="1"/>
      <c r="CL717" s="1"/>
      <c r="CM717" s="1"/>
      <c r="CN717" s="1"/>
      <c r="CO717" s="23"/>
    </row>
    <row r="718" spans="1:93" ht="15.75" customHeight="1" x14ac:dyDescent="0.25">
      <c r="A718" s="58"/>
      <c r="B718" s="121"/>
      <c r="C718" s="37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32"/>
      <c r="Q718" s="58"/>
      <c r="R718" s="121"/>
      <c r="S718" s="37"/>
      <c r="T718" s="1"/>
      <c r="U718" s="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23"/>
      <c r="AG718" s="58"/>
      <c r="AH718" s="121"/>
      <c r="AI718" s="37"/>
      <c r="AJ718" s="1"/>
      <c r="AK718" s="2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23"/>
      <c r="AW718" s="58"/>
      <c r="AX718" s="121"/>
      <c r="AY718" s="37"/>
      <c r="AZ718" s="1"/>
      <c r="BA718" s="2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23"/>
      <c r="BM718" s="58"/>
      <c r="BN718" s="134"/>
      <c r="BO718" s="37"/>
      <c r="BP718" s="1"/>
      <c r="BQ718" s="2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29"/>
      <c r="CC718" s="37"/>
      <c r="CD718" s="1"/>
      <c r="CE718" s="2"/>
      <c r="CF718" s="1"/>
      <c r="CG718" s="1"/>
      <c r="CH718" s="1"/>
      <c r="CI718" s="1"/>
      <c r="CJ718" s="1"/>
      <c r="CK718" s="1"/>
      <c r="CL718" s="1"/>
      <c r="CM718" s="1"/>
      <c r="CN718" s="1"/>
      <c r="CO718" s="23"/>
    </row>
    <row r="719" spans="1:93" ht="15.75" customHeight="1" x14ac:dyDescent="0.25">
      <c r="A719" s="58"/>
      <c r="B719" s="121"/>
      <c r="C719" s="37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32"/>
      <c r="Q719" s="58"/>
      <c r="R719" s="121"/>
      <c r="S719" s="37"/>
      <c r="T719" s="1"/>
      <c r="U719" s="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23"/>
      <c r="AG719" s="58"/>
      <c r="AH719" s="121"/>
      <c r="AI719" s="37"/>
      <c r="AJ719" s="1"/>
      <c r="AK719" s="2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23"/>
      <c r="AW719" s="58"/>
      <c r="AX719" s="121"/>
      <c r="AY719" s="37"/>
      <c r="AZ719" s="1"/>
      <c r="BA719" s="2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23"/>
      <c r="BM719" s="58"/>
      <c r="BN719" s="134"/>
      <c r="BO719" s="37"/>
      <c r="BP719" s="1"/>
      <c r="BQ719" s="2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29"/>
      <c r="CC719" s="37"/>
      <c r="CD719" s="1"/>
      <c r="CE719" s="2"/>
      <c r="CF719" s="1"/>
      <c r="CG719" s="1"/>
      <c r="CH719" s="1"/>
      <c r="CI719" s="1"/>
      <c r="CJ719" s="1"/>
      <c r="CK719" s="1"/>
      <c r="CL719" s="1"/>
      <c r="CM719" s="1"/>
      <c r="CN719" s="1"/>
      <c r="CO719" s="23"/>
    </row>
    <row r="720" spans="1:93" ht="15.75" customHeight="1" x14ac:dyDescent="0.25">
      <c r="A720" s="58"/>
      <c r="B720" s="121"/>
      <c r="C720" s="37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32"/>
      <c r="Q720" s="58"/>
      <c r="R720" s="121"/>
      <c r="S720" s="37"/>
      <c r="T720" s="1"/>
      <c r="U720" s="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23"/>
      <c r="AG720" s="58"/>
      <c r="AH720" s="121"/>
      <c r="AI720" s="37"/>
      <c r="AJ720" s="1"/>
      <c r="AK720" s="2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23"/>
      <c r="AW720" s="58"/>
      <c r="AX720" s="121"/>
      <c r="AY720" s="37"/>
      <c r="AZ720" s="1"/>
      <c r="BA720" s="2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23"/>
      <c r="BM720" s="58"/>
      <c r="BN720" s="134"/>
      <c r="BO720" s="37"/>
      <c r="BP720" s="1"/>
      <c r="BQ720" s="2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29"/>
      <c r="CC720" s="37"/>
      <c r="CD720" s="1"/>
      <c r="CE720" s="2"/>
      <c r="CF720" s="1"/>
      <c r="CG720" s="1"/>
      <c r="CH720" s="1"/>
      <c r="CI720" s="1"/>
      <c r="CJ720" s="1"/>
      <c r="CK720" s="1"/>
      <c r="CL720" s="1"/>
      <c r="CM720" s="1"/>
      <c r="CN720" s="1"/>
      <c r="CO720" s="23"/>
    </row>
    <row r="721" spans="1:93" ht="15.75" customHeight="1" x14ac:dyDescent="0.25">
      <c r="A721" s="58"/>
      <c r="B721" s="121"/>
      <c r="C721" s="37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32"/>
      <c r="Q721" s="58"/>
      <c r="R721" s="121"/>
      <c r="S721" s="37"/>
      <c r="T721" s="1"/>
      <c r="U721" s="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23"/>
      <c r="AG721" s="58"/>
      <c r="AH721" s="121"/>
      <c r="AI721" s="37"/>
      <c r="AJ721" s="1"/>
      <c r="AK721" s="2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23"/>
      <c r="AW721" s="58"/>
      <c r="AX721" s="121"/>
      <c r="AY721" s="37"/>
      <c r="AZ721" s="1"/>
      <c r="BA721" s="2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23"/>
      <c r="BM721" s="58"/>
      <c r="BN721" s="134"/>
      <c r="BO721" s="37"/>
      <c r="BP721" s="1"/>
      <c r="BQ721" s="2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29"/>
      <c r="CC721" s="37"/>
      <c r="CD721" s="1"/>
      <c r="CE721" s="2"/>
      <c r="CF721" s="1"/>
      <c r="CG721" s="1"/>
      <c r="CH721" s="1"/>
      <c r="CI721" s="1"/>
      <c r="CJ721" s="1"/>
      <c r="CK721" s="1"/>
      <c r="CL721" s="1"/>
      <c r="CM721" s="1"/>
      <c r="CN721" s="1"/>
      <c r="CO721" s="23"/>
    </row>
    <row r="722" spans="1:93" ht="15.75" customHeight="1" x14ac:dyDescent="0.25">
      <c r="A722" s="58"/>
      <c r="B722" s="121"/>
      <c r="C722" s="37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32"/>
      <c r="Q722" s="58"/>
      <c r="R722" s="121"/>
      <c r="S722" s="37"/>
      <c r="T722" s="1"/>
      <c r="U722" s="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23"/>
      <c r="AG722" s="58"/>
      <c r="AH722" s="121"/>
      <c r="AI722" s="37"/>
      <c r="AJ722" s="1"/>
      <c r="AK722" s="2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23"/>
      <c r="AW722" s="58"/>
      <c r="AX722" s="121"/>
      <c r="AY722" s="37"/>
      <c r="AZ722" s="1"/>
      <c r="BA722" s="2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23"/>
      <c r="BM722" s="58"/>
      <c r="BN722" s="134"/>
      <c r="BO722" s="37"/>
      <c r="BP722" s="1"/>
      <c r="BQ722" s="2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29"/>
      <c r="CC722" s="37"/>
      <c r="CD722" s="1"/>
      <c r="CE722" s="2"/>
      <c r="CF722" s="1"/>
      <c r="CG722" s="1"/>
      <c r="CH722" s="1"/>
      <c r="CI722" s="1"/>
      <c r="CJ722" s="1"/>
      <c r="CK722" s="1"/>
      <c r="CL722" s="1"/>
      <c r="CM722" s="1"/>
      <c r="CN722" s="1"/>
      <c r="CO722" s="23"/>
    </row>
    <row r="723" spans="1:93" ht="15.75" customHeight="1" x14ac:dyDescent="0.25">
      <c r="A723" s="58"/>
      <c r="B723" s="121"/>
      <c r="C723" s="37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32"/>
      <c r="Q723" s="58"/>
      <c r="R723" s="121"/>
      <c r="S723" s="37"/>
      <c r="T723" s="1"/>
      <c r="U723" s="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23"/>
      <c r="AG723" s="58"/>
      <c r="AH723" s="121"/>
      <c r="AI723" s="37"/>
      <c r="AJ723" s="1"/>
      <c r="AK723" s="2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23"/>
      <c r="AW723" s="58"/>
      <c r="AX723" s="121"/>
      <c r="AY723" s="37"/>
      <c r="AZ723" s="1"/>
      <c r="BA723" s="2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23"/>
      <c r="BM723" s="58"/>
      <c r="BN723" s="134"/>
      <c r="BO723" s="37"/>
      <c r="BP723" s="1"/>
      <c r="BQ723" s="2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29"/>
      <c r="CC723" s="37"/>
      <c r="CD723" s="1"/>
      <c r="CE723" s="2"/>
      <c r="CF723" s="1"/>
      <c r="CG723" s="1"/>
      <c r="CH723" s="1"/>
      <c r="CI723" s="1"/>
      <c r="CJ723" s="1"/>
      <c r="CK723" s="1"/>
      <c r="CL723" s="1"/>
      <c r="CM723" s="1"/>
      <c r="CN723" s="1"/>
      <c r="CO723" s="23"/>
    </row>
    <row r="724" spans="1:93" ht="15.75" customHeight="1" x14ac:dyDescent="0.25">
      <c r="A724" s="58"/>
      <c r="B724" s="121"/>
      <c r="C724" s="37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32"/>
      <c r="Q724" s="58"/>
      <c r="R724" s="121"/>
      <c r="S724" s="37"/>
      <c r="T724" s="1"/>
      <c r="U724" s="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23"/>
      <c r="AG724" s="58"/>
      <c r="AH724" s="121"/>
      <c r="AI724" s="37"/>
      <c r="AJ724" s="1"/>
      <c r="AK724" s="2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23"/>
      <c r="AW724" s="58"/>
      <c r="AX724" s="121"/>
      <c r="AY724" s="37"/>
      <c r="AZ724" s="1"/>
      <c r="BA724" s="2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23"/>
      <c r="BM724" s="58"/>
      <c r="BN724" s="134"/>
      <c r="BO724" s="37"/>
      <c r="BP724" s="1"/>
      <c r="BQ724" s="2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29"/>
      <c r="CC724" s="37"/>
      <c r="CD724" s="1"/>
      <c r="CE724" s="2"/>
      <c r="CF724" s="1"/>
      <c r="CG724" s="1"/>
      <c r="CH724" s="1"/>
      <c r="CI724" s="1"/>
      <c r="CJ724" s="1"/>
      <c r="CK724" s="1"/>
      <c r="CL724" s="1"/>
      <c r="CM724" s="1"/>
      <c r="CN724" s="1"/>
      <c r="CO724" s="23"/>
    </row>
    <row r="725" spans="1:93" ht="15.75" customHeight="1" x14ac:dyDescent="0.25">
      <c r="A725" s="58"/>
      <c r="B725" s="121"/>
      <c r="C725" s="37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32"/>
      <c r="Q725" s="58"/>
      <c r="R725" s="121"/>
      <c r="S725" s="37"/>
      <c r="T725" s="1"/>
      <c r="U725" s="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23"/>
      <c r="AG725" s="58"/>
      <c r="AH725" s="121"/>
      <c r="AI725" s="37"/>
      <c r="AJ725" s="1"/>
      <c r="AK725" s="2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23"/>
      <c r="AW725" s="58"/>
      <c r="AX725" s="121"/>
      <c r="AY725" s="37"/>
      <c r="AZ725" s="1"/>
      <c r="BA725" s="2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23"/>
      <c r="BM725" s="58"/>
      <c r="BN725" s="134"/>
      <c r="BO725" s="37"/>
      <c r="BP725" s="1"/>
      <c r="BQ725" s="2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29"/>
      <c r="CC725" s="37"/>
      <c r="CD725" s="1"/>
      <c r="CE725" s="2"/>
      <c r="CF725" s="1"/>
      <c r="CG725" s="1"/>
      <c r="CH725" s="1"/>
      <c r="CI725" s="1"/>
      <c r="CJ725" s="1"/>
      <c r="CK725" s="1"/>
      <c r="CL725" s="1"/>
      <c r="CM725" s="1"/>
      <c r="CN725" s="1"/>
      <c r="CO725" s="23"/>
    </row>
    <row r="726" spans="1:93" ht="15.75" customHeight="1" x14ac:dyDescent="0.25">
      <c r="A726" s="58"/>
      <c r="B726" s="121"/>
      <c r="C726" s="37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32"/>
      <c r="Q726" s="58"/>
      <c r="R726" s="121"/>
      <c r="S726" s="37"/>
      <c r="T726" s="1"/>
      <c r="U726" s="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23"/>
      <c r="AG726" s="58"/>
      <c r="AH726" s="121"/>
      <c r="AI726" s="37"/>
      <c r="AJ726" s="1"/>
      <c r="AK726" s="2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23"/>
      <c r="AW726" s="58"/>
      <c r="AX726" s="121"/>
      <c r="AY726" s="37"/>
      <c r="AZ726" s="1"/>
      <c r="BA726" s="2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23"/>
      <c r="BM726" s="58"/>
      <c r="BN726" s="134"/>
      <c r="BO726" s="37"/>
      <c r="BP726" s="1"/>
      <c r="BQ726" s="2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29"/>
      <c r="CC726" s="37"/>
      <c r="CD726" s="1"/>
      <c r="CE726" s="2"/>
      <c r="CF726" s="1"/>
      <c r="CG726" s="1"/>
      <c r="CH726" s="1"/>
      <c r="CI726" s="1"/>
      <c r="CJ726" s="1"/>
      <c r="CK726" s="1"/>
      <c r="CL726" s="1"/>
      <c r="CM726" s="1"/>
      <c r="CN726" s="1"/>
      <c r="CO726" s="23"/>
    </row>
    <row r="727" spans="1:93" ht="15.75" customHeight="1" x14ac:dyDescent="0.25">
      <c r="A727" s="58"/>
      <c r="B727" s="121"/>
      <c r="C727" s="37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32"/>
      <c r="Q727" s="58"/>
      <c r="R727" s="121"/>
      <c r="S727" s="37"/>
      <c r="T727" s="1"/>
      <c r="U727" s="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23"/>
      <c r="AG727" s="58"/>
      <c r="AH727" s="121"/>
      <c r="AI727" s="37"/>
      <c r="AJ727" s="1"/>
      <c r="AK727" s="2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23"/>
      <c r="AW727" s="58"/>
      <c r="AX727" s="121"/>
      <c r="AY727" s="37"/>
      <c r="AZ727" s="1"/>
      <c r="BA727" s="2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23"/>
      <c r="BM727" s="58"/>
      <c r="BN727" s="134"/>
      <c r="BO727" s="37"/>
      <c r="BP727" s="1"/>
      <c r="BQ727" s="2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29"/>
      <c r="CC727" s="37"/>
      <c r="CD727" s="1"/>
      <c r="CE727" s="2"/>
      <c r="CF727" s="1"/>
      <c r="CG727" s="1"/>
      <c r="CH727" s="1"/>
      <c r="CI727" s="1"/>
      <c r="CJ727" s="1"/>
      <c r="CK727" s="1"/>
      <c r="CL727" s="1"/>
      <c r="CM727" s="1"/>
      <c r="CN727" s="1"/>
      <c r="CO727" s="23"/>
    </row>
    <row r="728" spans="1:93" ht="15.75" customHeight="1" x14ac:dyDescent="0.25">
      <c r="A728" s="58"/>
      <c r="B728" s="121"/>
      <c r="C728" s="37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32"/>
      <c r="Q728" s="58"/>
      <c r="R728" s="121"/>
      <c r="S728" s="37"/>
      <c r="T728" s="1"/>
      <c r="U728" s="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23"/>
      <c r="AG728" s="58"/>
      <c r="AH728" s="121"/>
      <c r="AI728" s="37"/>
      <c r="AJ728" s="1"/>
      <c r="AK728" s="2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23"/>
      <c r="AW728" s="58"/>
      <c r="AX728" s="121"/>
      <c r="AY728" s="37"/>
      <c r="AZ728" s="1"/>
      <c r="BA728" s="2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23"/>
      <c r="BM728" s="58"/>
      <c r="BN728" s="134"/>
      <c r="BO728" s="37"/>
      <c r="BP728" s="1"/>
      <c r="BQ728" s="2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29"/>
      <c r="CC728" s="37"/>
      <c r="CD728" s="1"/>
      <c r="CE728" s="2"/>
      <c r="CF728" s="1"/>
      <c r="CG728" s="1"/>
      <c r="CH728" s="1"/>
      <c r="CI728" s="1"/>
      <c r="CJ728" s="1"/>
      <c r="CK728" s="1"/>
      <c r="CL728" s="1"/>
      <c r="CM728" s="1"/>
      <c r="CN728" s="1"/>
      <c r="CO728" s="23"/>
    </row>
    <row r="729" spans="1:93" ht="15.75" customHeight="1" x14ac:dyDescent="0.25">
      <c r="A729" s="58"/>
      <c r="B729" s="121"/>
      <c r="C729" s="37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32"/>
      <c r="Q729" s="58"/>
      <c r="R729" s="121"/>
      <c r="S729" s="37"/>
      <c r="T729" s="1"/>
      <c r="U729" s="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23"/>
      <c r="AG729" s="58"/>
      <c r="AH729" s="121"/>
      <c r="AI729" s="37"/>
      <c r="AJ729" s="1"/>
      <c r="AK729" s="2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23"/>
      <c r="AW729" s="58"/>
      <c r="AX729" s="121"/>
      <c r="AY729" s="37"/>
      <c r="AZ729" s="1"/>
      <c r="BA729" s="2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23"/>
      <c r="BM729" s="58"/>
      <c r="BN729" s="134"/>
      <c r="BO729" s="37"/>
      <c r="BP729" s="1"/>
      <c r="BQ729" s="2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29"/>
      <c r="CC729" s="37"/>
      <c r="CD729" s="1"/>
      <c r="CE729" s="2"/>
      <c r="CF729" s="1"/>
      <c r="CG729" s="1"/>
      <c r="CH729" s="1"/>
      <c r="CI729" s="1"/>
      <c r="CJ729" s="1"/>
      <c r="CK729" s="1"/>
      <c r="CL729" s="1"/>
      <c r="CM729" s="1"/>
      <c r="CN729" s="1"/>
      <c r="CO729" s="23"/>
    </row>
    <row r="730" spans="1:93" ht="15.75" customHeight="1" x14ac:dyDescent="0.25">
      <c r="A730" s="58"/>
      <c r="B730" s="121"/>
      <c r="C730" s="37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32"/>
      <c r="Q730" s="58"/>
      <c r="R730" s="121"/>
      <c r="S730" s="37"/>
      <c r="T730" s="1"/>
      <c r="U730" s="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23"/>
      <c r="AG730" s="58"/>
      <c r="AH730" s="121"/>
      <c r="AI730" s="37"/>
      <c r="AJ730" s="1"/>
      <c r="AK730" s="2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23"/>
      <c r="AW730" s="58"/>
      <c r="AX730" s="121"/>
      <c r="AY730" s="37"/>
      <c r="AZ730" s="1"/>
      <c r="BA730" s="2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23"/>
      <c r="BM730" s="58"/>
      <c r="BN730" s="134"/>
      <c r="BO730" s="37"/>
      <c r="BP730" s="1"/>
      <c r="BQ730" s="2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29"/>
      <c r="CC730" s="37"/>
      <c r="CD730" s="1"/>
      <c r="CE730" s="2"/>
      <c r="CF730" s="1"/>
      <c r="CG730" s="1"/>
      <c r="CH730" s="1"/>
      <c r="CI730" s="1"/>
      <c r="CJ730" s="1"/>
      <c r="CK730" s="1"/>
      <c r="CL730" s="1"/>
      <c r="CM730" s="1"/>
      <c r="CN730" s="1"/>
      <c r="CO730" s="23"/>
    </row>
    <row r="731" spans="1:93" ht="15.75" customHeight="1" x14ac:dyDescent="0.25">
      <c r="A731" s="58"/>
      <c r="B731" s="121"/>
      <c r="C731" s="37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32"/>
      <c r="Q731" s="58"/>
      <c r="R731" s="121"/>
      <c r="S731" s="37"/>
      <c r="T731" s="1"/>
      <c r="U731" s="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23"/>
      <c r="AG731" s="58"/>
      <c r="AH731" s="121"/>
      <c r="AI731" s="37"/>
      <c r="AJ731" s="1"/>
      <c r="AK731" s="2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23"/>
      <c r="AW731" s="58"/>
      <c r="AX731" s="121"/>
      <c r="AY731" s="37"/>
      <c r="AZ731" s="1"/>
      <c r="BA731" s="2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23"/>
      <c r="BM731" s="58"/>
      <c r="BN731" s="134"/>
      <c r="BO731" s="37"/>
      <c r="BP731" s="1"/>
      <c r="BQ731" s="2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29"/>
      <c r="CC731" s="37"/>
      <c r="CD731" s="1"/>
      <c r="CE731" s="2"/>
      <c r="CF731" s="1"/>
      <c r="CG731" s="1"/>
      <c r="CH731" s="1"/>
      <c r="CI731" s="1"/>
      <c r="CJ731" s="1"/>
      <c r="CK731" s="1"/>
      <c r="CL731" s="1"/>
      <c r="CM731" s="1"/>
      <c r="CN731" s="1"/>
      <c r="CO731" s="23"/>
    </row>
    <row r="732" spans="1:93" ht="15.75" customHeight="1" x14ac:dyDescent="0.25">
      <c r="A732" s="58"/>
      <c r="B732" s="121"/>
      <c r="C732" s="37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32"/>
      <c r="Q732" s="58"/>
      <c r="R732" s="121"/>
      <c r="S732" s="37"/>
      <c r="T732" s="1"/>
      <c r="U732" s="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23"/>
      <c r="AG732" s="58"/>
      <c r="AH732" s="121"/>
      <c r="AI732" s="37"/>
      <c r="AJ732" s="1"/>
      <c r="AK732" s="2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23"/>
      <c r="AW732" s="58"/>
      <c r="AX732" s="121"/>
      <c r="AY732" s="37"/>
      <c r="AZ732" s="1"/>
      <c r="BA732" s="2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23"/>
      <c r="BM732" s="58"/>
      <c r="BN732" s="134"/>
      <c r="BO732" s="37"/>
      <c r="BP732" s="1"/>
      <c r="BQ732" s="2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29"/>
      <c r="CC732" s="37"/>
      <c r="CD732" s="1"/>
      <c r="CE732" s="2"/>
      <c r="CF732" s="1"/>
      <c r="CG732" s="1"/>
      <c r="CH732" s="1"/>
      <c r="CI732" s="1"/>
      <c r="CJ732" s="1"/>
      <c r="CK732" s="1"/>
      <c r="CL732" s="1"/>
      <c r="CM732" s="1"/>
      <c r="CN732" s="1"/>
      <c r="CO732" s="23"/>
    </row>
    <row r="733" spans="1:93" ht="15.75" customHeight="1" x14ac:dyDescent="0.25">
      <c r="A733" s="58"/>
      <c r="B733" s="121"/>
      <c r="C733" s="37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32"/>
      <c r="Q733" s="58"/>
      <c r="R733" s="121"/>
      <c r="S733" s="37"/>
      <c r="T733" s="1"/>
      <c r="U733" s="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23"/>
      <c r="AG733" s="58"/>
      <c r="AH733" s="121"/>
      <c r="AI733" s="37"/>
      <c r="AJ733" s="1"/>
      <c r="AK733" s="2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23"/>
      <c r="AW733" s="58"/>
      <c r="AX733" s="121"/>
      <c r="AY733" s="37"/>
      <c r="AZ733" s="1"/>
      <c r="BA733" s="2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23"/>
      <c r="BM733" s="58"/>
      <c r="BN733" s="134"/>
      <c r="BO733" s="37"/>
      <c r="BP733" s="1"/>
      <c r="BQ733" s="2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29"/>
      <c r="CC733" s="37"/>
      <c r="CD733" s="1"/>
      <c r="CE733" s="2"/>
      <c r="CF733" s="1"/>
      <c r="CG733" s="1"/>
      <c r="CH733" s="1"/>
      <c r="CI733" s="1"/>
      <c r="CJ733" s="1"/>
      <c r="CK733" s="1"/>
      <c r="CL733" s="1"/>
      <c r="CM733" s="1"/>
      <c r="CN733" s="1"/>
      <c r="CO733" s="23"/>
    </row>
    <row r="734" spans="1:93" ht="15.75" customHeight="1" x14ac:dyDescent="0.25">
      <c r="A734" s="58"/>
      <c r="B734" s="121"/>
      <c r="C734" s="37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32"/>
      <c r="Q734" s="58"/>
      <c r="R734" s="121"/>
      <c r="S734" s="37"/>
      <c r="T734" s="1"/>
      <c r="U734" s="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23"/>
      <c r="AG734" s="58"/>
      <c r="AH734" s="121"/>
      <c r="AI734" s="37"/>
      <c r="AJ734" s="1"/>
      <c r="AK734" s="2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23"/>
      <c r="AW734" s="58"/>
      <c r="AX734" s="121"/>
      <c r="AY734" s="37"/>
      <c r="AZ734" s="1"/>
      <c r="BA734" s="2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23"/>
      <c r="BM734" s="58"/>
      <c r="BN734" s="134"/>
      <c r="BO734" s="37"/>
      <c r="BP734" s="1"/>
      <c r="BQ734" s="2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29"/>
      <c r="CC734" s="37"/>
      <c r="CD734" s="1"/>
      <c r="CE734" s="2"/>
      <c r="CF734" s="1"/>
      <c r="CG734" s="1"/>
      <c r="CH734" s="1"/>
      <c r="CI734" s="1"/>
      <c r="CJ734" s="1"/>
      <c r="CK734" s="1"/>
      <c r="CL734" s="1"/>
      <c r="CM734" s="1"/>
      <c r="CN734" s="1"/>
      <c r="CO734" s="23"/>
    </row>
    <row r="735" spans="1:93" ht="15.75" customHeight="1" x14ac:dyDescent="0.25">
      <c r="A735" s="58"/>
      <c r="B735" s="121"/>
      <c r="C735" s="37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32"/>
      <c r="Q735" s="58"/>
      <c r="R735" s="121"/>
      <c r="S735" s="37"/>
      <c r="T735" s="1"/>
      <c r="U735" s="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23"/>
      <c r="AG735" s="58"/>
      <c r="AH735" s="121"/>
      <c r="AI735" s="37"/>
      <c r="AJ735" s="1"/>
      <c r="AK735" s="2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23"/>
      <c r="AW735" s="58"/>
      <c r="AX735" s="121"/>
      <c r="AY735" s="37"/>
      <c r="AZ735" s="1"/>
      <c r="BA735" s="2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23"/>
      <c r="BM735" s="58"/>
      <c r="BN735" s="134"/>
      <c r="BO735" s="37"/>
      <c r="BP735" s="1"/>
      <c r="BQ735" s="2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29"/>
      <c r="CC735" s="37"/>
      <c r="CD735" s="1"/>
      <c r="CE735" s="2"/>
      <c r="CF735" s="1"/>
      <c r="CG735" s="1"/>
      <c r="CH735" s="1"/>
      <c r="CI735" s="1"/>
      <c r="CJ735" s="1"/>
      <c r="CK735" s="1"/>
      <c r="CL735" s="1"/>
      <c r="CM735" s="1"/>
      <c r="CN735" s="1"/>
      <c r="CO735" s="23"/>
    </row>
    <row r="736" spans="1:93" ht="15.75" customHeight="1" x14ac:dyDescent="0.25">
      <c r="A736" s="58"/>
      <c r="B736" s="121"/>
      <c r="C736" s="37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32"/>
      <c r="Q736" s="58"/>
      <c r="R736" s="121"/>
      <c r="S736" s="37"/>
      <c r="T736" s="1"/>
      <c r="U736" s="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23"/>
      <c r="AG736" s="58"/>
      <c r="AH736" s="121"/>
      <c r="AI736" s="37"/>
      <c r="AJ736" s="1"/>
      <c r="AK736" s="2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23"/>
      <c r="AW736" s="58"/>
      <c r="AX736" s="121"/>
      <c r="AY736" s="37"/>
      <c r="AZ736" s="1"/>
      <c r="BA736" s="2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23"/>
      <c r="BM736" s="58"/>
      <c r="BN736" s="134"/>
      <c r="BO736" s="37"/>
      <c r="BP736" s="1"/>
      <c r="BQ736" s="2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29"/>
      <c r="CC736" s="37"/>
      <c r="CD736" s="1"/>
      <c r="CE736" s="2"/>
      <c r="CF736" s="1"/>
      <c r="CG736" s="1"/>
      <c r="CH736" s="1"/>
      <c r="CI736" s="1"/>
      <c r="CJ736" s="1"/>
      <c r="CK736" s="1"/>
      <c r="CL736" s="1"/>
      <c r="CM736" s="1"/>
      <c r="CN736" s="1"/>
      <c r="CO736" s="23"/>
    </row>
    <row r="737" spans="1:93" ht="15.75" customHeight="1" x14ac:dyDescent="0.25">
      <c r="A737" s="58"/>
      <c r="B737" s="121"/>
      <c r="C737" s="37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32"/>
      <c r="Q737" s="58"/>
      <c r="R737" s="121"/>
      <c r="S737" s="37"/>
      <c r="T737" s="1"/>
      <c r="U737" s="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23"/>
      <c r="AG737" s="58"/>
      <c r="AH737" s="121"/>
      <c r="AI737" s="37"/>
      <c r="AJ737" s="1"/>
      <c r="AK737" s="2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23"/>
      <c r="AW737" s="58"/>
      <c r="AX737" s="121"/>
      <c r="AY737" s="37"/>
      <c r="AZ737" s="1"/>
      <c r="BA737" s="2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23"/>
      <c r="BM737" s="58"/>
      <c r="BN737" s="134"/>
      <c r="BO737" s="37"/>
      <c r="BP737" s="1"/>
      <c r="BQ737" s="2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29"/>
      <c r="CC737" s="37"/>
      <c r="CD737" s="1"/>
      <c r="CE737" s="2"/>
      <c r="CF737" s="1"/>
      <c r="CG737" s="1"/>
      <c r="CH737" s="1"/>
      <c r="CI737" s="1"/>
      <c r="CJ737" s="1"/>
      <c r="CK737" s="1"/>
      <c r="CL737" s="1"/>
      <c r="CM737" s="1"/>
      <c r="CN737" s="1"/>
      <c r="CO737" s="23"/>
    </row>
    <row r="738" spans="1:93" ht="15.75" customHeight="1" x14ac:dyDescent="0.25">
      <c r="A738" s="58"/>
      <c r="B738" s="121"/>
      <c r="C738" s="37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32"/>
      <c r="Q738" s="58"/>
      <c r="R738" s="121"/>
      <c r="S738" s="37"/>
      <c r="T738" s="1"/>
      <c r="U738" s="2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23"/>
      <c r="AG738" s="58"/>
      <c r="AH738" s="121"/>
      <c r="AI738" s="37"/>
      <c r="AJ738" s="1"/>
      <c r="AK738" s="2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23"/>
      <c r="AW738" s="58"/>
      <c r="AX738" s="121"/>
      <c r="AY738" s="37"/>
      <c r="AZ738" s="1"/>
      <c r="BA738" s="2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23"/>
      <c r="BM738" s="58"/>
      <c r="BN738" s="134"/>
      <c r="BO738" s="37"/>
      <c r="BP738" s="1"/>
      <c r="BQ738" s="2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29"/>
      <c r="CC738" s="37"/>
      <c r="CD738" s="1"/>
      <c r="CE738" s="2"/>
      <c r="CF738" s="1"/>
      <c r="CG738" s="1"/>
      <c r="CH738" s="1"/>
      <c r="CI738" s="1"/>
      <c r="CJ738" s="1"/>
      <c r="CK738" s="1"/>
      <c r="CL738" s="1"/>
      <c r="CM738" s="1"/>
      <c r="CN738" s="1"/>
      <c r="CO738" s="23"/>
    </row>
    <row r="739" spans="1:93" ht="15.75" customHeight="1" x14ac:dyDescent="0.25">
      <c r="A739" s="58"/>
      <c r="B739" s="121"/>
      <c r="C739" s="37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32"/>
      <c r="Q739" s="58"/>
      <c r="R739" s="121"/>
      <c r="S739" s="37"/>
      <c r="T739" s="1"/>
      <c r="U739" s="2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23"/>
      <c r="AG739" s="58"/>
      <c r="AH739" s="121"/>
      <c r="AI739" s="37"/>
      <c r="AJ739" s="1"/>
      <c r="AK739" s="2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23"/>
      <c r="AW739" s="58"/>
      <c r="AX739" s="121"/>
      <c r="AY739" s="37"/>
      <c r="AZ739" s="1"/>
      <c r="BA739" s="2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23"/>
      <c r="BM739" s="58"/>
      <c r="BN739" s="134"/>
      <c r="BO739" s="37"/>
      <c r="BP739" s="1"/>
      <c r="BQ739" s="2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29"/>
      <c r="CC739" s="37"/>
      <c r="CD739" s="1"/>
      <c r="CE739" s="2"/>
      <c r="CF739" s="1"/>
      <c r="CG739" s="1"/>
      <c r="CH739" s="1"/>
      <c r="CI739" s="1"/>
      <c r="CJ739" s="1"/>
      <c r="CK739" s="1"/>
      <c r="CL739" s="1"/>
      <c r="CM739" s="1"/>
      <c r="CN739" s="1"/>
      <c r="CO739" s="23"/>
    </row>
    <row r="740" spans="1:93" ht="15.75" customHeight="1" x14ac:dyDescent="0.25">
      <c r="A740" s="58"/>
      <c r="B740" s="121"/>
      <c r="C740" s="37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32"/>
      <c r="Q740" s="58"/>
      <c r="R740" s="121"/>
      <c r="S740" s="37"/>
      <c r="T740" s="1"/>
      <c r="U740" s="2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23"/>
      <c r="AG740" s="58"/>
      <c r="AH740" s="121"/>
      <c r="AI740" s="37"/>
      <c r="AJ740" s="1"/>
      <c r="AK740" s="2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23"/>
      <c r="AW740" s="58"/>
      <c r="AX740" s="121"/>
      <c r="AY740" s="37"/>
      <c r="AZ740" s="1"/>
      <c r="BA740" s="2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23"/>
      <c r="BM740" s="58"/>
      <c r="BN740" s="134"/>
      <c r="BO740" s="37"/>
      <c r="BP740" s="1"/>
      <c r="BQ740" s="2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29"/>
      <c r="CC740" s="37"/>
      <c r="CD740" s="1"/>
      <c r="CE740" s="2"/>
      <c r="CF740" s="1"/>
      <c r="CG740" s="1"/>
      <c r="CH740" s="1"/>
      <c r="CI740" s="1"/>
      <c r="CJ740" s="1"/>
      <c r="CK740" s="1"/>
      <c r="CL740" s="1"/>
      <c r="CM740" s="1"/>
      <c r="CN740" s="1"/>
      <c r="CO740" s="23"/>
    </row>
    <row r="741" spans="1:93" ht="15.75" customHeight="1" x14ac:dyDescent="0.25">
      <c r="A741" s="58"/>
      <c r="B741" s="121"/>
      <c r="C741" s="37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32"/>
      <c r="Q741" s="58"/>
      <c r="R741" s="121"/>
      <c r="S741" s="37"/>
      <c r="T741" s="1"/>
      <c r="U741" s="2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23"/>
      <c r="AG741" s="58"/>
      <c r="AH741" s="121"/>
      <c r="AI741" s="37"/>
      <c r="AJ741" s="1"/>
      <c r="AK741" s="2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23"/>
      <c r="AW741" s="58"/>
      <c r="AX741" s="121"/>
      <c r="AY741" s="37"/>
      <c r="AZ741" s="1"/>
      <c r="BA741" s="2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23"/>
      <c r="BM741" s="58"/>
      <c r="BN741" s="134"/>
      <c r="BO741" s="37"/>
      <c r="BP741" s="1"/>
      <c r="BQ741" s="2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29"/>
      <c r="CC741" s="37"/>
      <c r="CD741" s="1"/>
      <c r="CE741" s="2"/>
      <c r="CF741" s="1"/>
      <c r="CG741" s="1"/>
      <c r="CH741" s="1"/>
      <c r="CI741" s="1"/>
      <c r="CJ741" s="1"/>
      <c r="CK741" s="1"/>
      <c r="CL741" s="1"/>
      <c r="CM741" s="1"/>
      <c r="CN741" s="1"/>
      <c r="CO741" s="23"/>
    </row>
    <row r="742" spans="1:93" ht="15.75" customHeight="1" x14ac:dyDescent="0.25">
      <c r="A742" s="58"/>
      <c r="B742" s="121"/>
      <c r="C742" s="37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32"/>
      <c r="Q742" s="58"/>
      <c r="R742" s="121"/>
      <c r="S742" s="37"/>
      <c r="T742" s="1"/>
      <c r="U742" s="2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23"/>
      <c r="AG742" s="58"/>
      <c r="AH742" s="121"/>
      <c r="AI742" s="37"/>
      <c r="AJ742" s="1"/>
      <c r="AK742" s="2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23"/>
      <c r="AW742" s="58"/>
      <c r="AX742" s="121"/>
      <c r="AY742" s="37"/>
      <c r="AZ742" s="1"/>
      <c r="BA742" s="2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23"/>
      <c r="BM742" s="58"/>
      <c r="BN742" s="134"/>
      <c r="BO742" s="37"/>
      <c r="BP742" s="1"/>
      <c r="BQ742" s="2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29"/>
      <c r="CC742" s="37"/>
      <c r="CD742" s="1"/>
      <c r="CE742" s="2"/>
      <c r="CF742" s="1"/>
      <c r="CG742" s="1"/>
      <c r="CH742" s="1"/>
      <c r="CI742" s="1"/>
      <c r="CJ742" s="1"/>
      <c r="CK742" s="1"/>
      <c r="CL742" s="1"/>
      <c r="CM742" s="1"/>
      <c r="CN742" s="1"/>
      <c r="CO742" s="23"/>
    </row>
    <row r="743" spans="1:93" ht="15.75" customHeight="1" x14ac:dyDescent="0.25">
      <c r="A743" s="58"/>
      <c r="B743" s="121"/>
      <c r="C743" s="37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32"/>
      <c r="Q743" s="58"/>
      <c r="R743" s="121"/>
      <c r="S743" s="37"/>
      <c r="T743" s="1"/>
      <c r="U743" s="2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23"/>
      <c r="AG743" s="58"/>
      <c r="AH743" s="121"/>
      <c r="AI743" s="37"/>
      <c r="AJ743" s="1"/>
      <c r="AK743" s="2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23"/>
      <c r="AW743" s="58"/>
      <c r="AX743" s="121"/>
      <c r="AY743" s="37"/>
      <c r="AZ743" s="1"/>
      <c r="BA743" s="2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23"/>
      <c r="BM743" s="58"/>
      <c r="BN743" s="134"/>
      <c r="BO743" s="37"/>
      <c r="BP743" s="1"/>
      <c r="BQ743" s="2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29"/>
      <c r="CC743" s="37"/>
      <c r="CD743" s="1"/>
      <c r="CE743" s="2"/>
      <c r="CF743" s="1"/>
      <c r="CG743" s="1"/>
      <c r="CH743" s="1"/>
      <c r="CI743" s="1"/>
      <c r="CJ743" s="1"/>
      <c r="CK743" s="1"/>
      <c r="CL743" s="1"/>
      <c r="CM743" s="1"/>
      <c r="CN743" s="1"/>
      <c r="CO743" s="23"/>
    </row>
    <row r="744" spans="1:93" ht="15.75" customHeight="1" x14ac:dyDescent="0.25">
      <c r="A744" s="58"/>
      <c r="B744" s="121"/>
      <c r="C744" s="37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32"/>
      <c r="Q744" s="58"/>
      <c r="R744" s="121"/>
      <c r="S744" s="37"/>
      <c r="T744" s="1"/>
      <c r="U744" s="2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23"/>
      <c r="AG744" s="58"/>
      <c r="AH744" s="121"/>
      <c r="AI744" s="37"/>
      <c r="AJ744" s="1"/>
      <c r="AK744" s="2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23"/>
      <c r="AW744" s="58"/>
      <c r="AX744" s="121"/>
      <c r="AY744" s="37"/>
      <c r="AZ744" s="1"/>
      <c r="BA744" s="2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23"/>
      <c r="BM744" s="58"/>
      <c r="BN744" s="134"/>
      <c r="BO744" s="37"/>
      <c r="BP744" s="1"/>
      <c r="BQ744" s="2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29"/>
      <c r="CC744" s="37"/>
      <c r="CD744" s="1"/>
      <c r="CE744" s="2"/>
      <c r="CF744" s="1"/>
      <c r="CG744" s="1"/>
      <c r="CH744" s="1"/>
      <c r="CI744" s="1"/>
      <c r="CJ744" s="1"/>
      <c r="CK744" s="1"/>
      <c r="CL744" s="1"/>
      <c r="CM744" s="1"/>
      <c r="CN744" s="1"/>
      <c r="CO744" s="23"/>
    </row>
    <row r="745" spans="1:93" ht="15.75" customHeight="1" x14ac:dyDescent="0.25">
      <c r="A745" s="58"/>
      <c r="B745" s="121"/>
      <c r="C745" s="37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32"/>
      <c r="Q745" s="58"/>
      <c r="R745" s="121"/>
      <c r="S745" s="37"/>
      <c r="T745" s="1"/>
      <c r="U745" s="2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23"/>
      <c r="AG745" s="58"/>
      <c r="AH745" s="121"/>
      <c r="AI745" s="37"/>
      <c r="AJ745" s="1"/>
      <c r="AK745" s="2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23"/>
      <c r="AW745" s="58"/>
      <c r="AX745" s="121"/>
      <c r="AY745" s="37"/>
      <c r="AZ745" s="1"/>
      <c r="BA745" s="2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23"/>
      <c r="BM745" s="58"/>
      <c r="BN745" s="134"/>
      <c r="BO745" s="37"/>
      <c r="BP745" s="1"/>
      <c r="BQ745" s="2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29"/>
      <c r="CC745" s="37"/>
      <c r="CD745" s="1"/>
      <c r="CE745" s="2"/>
      <c r="CF745" s="1"/>
      <c r="CG745" s="1"/>
      <c r="CH745" s="1"/>
      <c r="CI745" s="1"/>
      <c r="CJ745" s="1"/>
      <c r="CK745" s="1"/>
      <c r="CL745" s="1"/>
      <c r="CM745" s="1"/>
      <c r="CN745" s="1"/>
      <c r="CO745" s="23"/>
    </row>
    <row r="746" spans="1:93" ht="15.75" customHeight="1" x14ac:dyDescent="0.25">
      <c r="A746" s="58"/>
      <c r="B746" s="121"/>
      <c r="C746" s="37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32"/>
      <c r="Q746" s="58"/>
      <c r="R746" s="121"/>
      <c r="S746" s="37"/>
      <c r="T746" s="1"/>
      <c r="U746" s="2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23"/>
      <c r="AG746" s="58"/>
      <c r="AH746" s="121"/>
      <c r="AI746" s="37"/>
      <c r="AJ746" s="1"/>
      <c r="AK746" s="2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23"/>
      <c r="AW746" s="58"/>
      <c r="AX746" s="121"/>
      <c r="AY746" s="37"/>
      <c r="AZ746" s="1"/>
      <c r="BA746" s="2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23"/>
      <c r="BM746" s="58"/>
      <c r="BN746" s="134"/>
      <c r="BO746" s="37"/>
      <c r="BP746" s="1"/>
      <c r="BQ746" s="2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29"/>
      <c r="CC746" s="37"/>
      <c r="CD746" s="1"/>
      <c r="CE746" s="2"/>
      <c r="CF746" s="1"/>
      <c r="CG746" s="1"/>
      <c r="CH746" s="1"/>
      <c r="CI746" s="1"/>
      <c r="CJ746" s="1"/>
      <c r="CK746" s="1"/>
      <c r="CL746" s="1"/>
      <c r="CM746" s="1"/>
      <c r="CN746" s="1"/>
      <c r="CO746" s="23"/>
    </row>
    <row r="747" spans="1:93" ht="15.75" customHeight="1" x14ac:dyDescent="0.25">
      <c r="A747" s="58"/>
      <c r="B747" s="121"/>
      <c r="C747" s="37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32"/>
      <c r="Q747" s="58"/>
      <c r="R747" s="121"/>
      <c r="S747" s="37"/>
      <c r="T747" s="1"/>
      <c r="U747" s="2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23"/>
      <c r="AG747" s="58"/>
      <c r="AH747" s="121"/>
      <c r="AI747" s="37"/>
      <c r="AJ747" s="1"/>
      <c r="AK747" s="2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23"/>
      <c r="AW747" s="58"/>
      <c r="AX747" s="121"/>
      <c r="AY747" s="37"/>
      <c r="AZ747" s="1"/>
      <c r="BA747" s="2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23"/>
      <c r="BM747" s="58"/>
      <c r="BN747" s="134"/>
      <c r="BO747" s="37"/>
      <c r="BP747" s="1"/>
      <c r="BQ747" s="2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29"/>
      <c r="CC747" s="37"/>
      <c r="CD747" s="1"/>
      <c r="CE747" s="2"/>
      <c r="CF747" s="1"/>
      <c r="CG747" s="1"/>
      <c r="CH747" s="1"/>
      <c r="CI747" s="1"/>
      <c r="CJ747" s="1"/>
      <c r="CK747" s="1"/>
      <c r="CL747" s="1"/>
      <c r="CM747" s="1"/>
      <c r="CN747" s="1"/>
      <c r="CO747" s="23"/>
    </row>
    <row r="748" spans="1:93" ht="15.75" customHeight="1" x14ac:dyDescent="0.25">
      <c r="A748" s="58"/>
      <c r="B748" s="121"/>
      <c r="C748" s="37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32"/>
      <c r="Q748" s="58"/>
      <c r="R748" s="121"/>
      <c r="S748" s="37"/>
      <c r="T748" s="1"/>
      <c r="U748" s="2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23"/>
      <c r="AG748" s="58"/>
      <c r="AH748" s="121"/>
      <c r="AI748" s="37"/>
      <c r="AJ748" s="1"/>
      <c r="AK748" s="2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23"/>
      <c r="AW748" s="58"/>
      <c r="AX748" s="121"/>
      <c r="AY748" s="37"/>
      <c r="AZ748" s="1"/>
      <c r="BA748" s="2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23"/>
      <c r="BM748" s="58"/>
      <c r="BN748" s="134"/>
      <c r="BO748" s="37"/>
      <c r="BP748" s="1"/>
      <c r="BQ748" s="2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29"/>
      <c r="CC748" s="37"/>
      <c r="CD748" s="1"/>
      <c r="CE748" s="2"/>
      <c r="CF748" s="1"/>
      <c r="CG748" s="1"/>
      <c r="CH748" s="1"/>
      <c r="CI748" s="1"/>
      <c r="CJ748" s="1"/>
      <c r="CK748" s="1"/>
      <c r="CL748" s="1"/>
      <c r="CM748" s="1"/>
      <c r="CN748" s="1"/>
      <c r="CO748" s="23"/>
    </row>
    <row r="749" spans="1:93" ht="15.75" customHeight="1" x14ac:dyDescent="0.25">
      <c r="A749" s="58"/>
      <c r="B749" s="121"/>
      <c r="C749" s="37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32"/>
      <c r="Q749" s="58"/>
      <c r="R749" s="121"/>
      <c r="S749" s="37"/>
      <c r="T749" s="1"/>
      <c r="U749" s="2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23"/>
      <c r="AG749" s="58"/>
      <c r="AH749" s="121"/>
      <c r="AI749" s="37"/>
      <c r="AJ749" s="1"/>
      <c r="AK749" s="2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23"/>
      <c r="AW749" s="58"/>
      <c r="AX749" s="121"/>
      <c r="AY749" s="37"/>
      <c r="AZ749" s="1"/>
      <c r="BA749" s="2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23"/>
      <c r="BM749" s="58"/>
      <c r="BN749" s="134"/>
      <c r="BO749" s="37"/>
      <c r="BP749" s="1"/>
      <c r="BQ749" s="2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29"/>
      <c r="CC749" s="37"/>
      <c r="CD749" s="1"/>
      <c r="CE749" s="2"/>
      <c r="CF749" s="1"/>
      <c r="CG749" s="1"/>
      <c r="CH749" s="1"/>
      <c r="CI749" s="1"/>
      <c r="CJ749" s="1"/>
      <c r="CK749" s="1"/>
      <c r="CL749" s="1"/>
      <c r="CM749" s="1"/>
      <c r="CN749" s="1"/>
      <c r="CO749" s="23"/>
    </row>
    <row r="750" spans="1:93" ht="15.75" customHeight="1" x14ac:dyDescent="0.25">
      <c r="A750" s="58"/>
      <c r="B750" s="121"/>
      <c r="C750" s="37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32"/>
      <c r="Q750" s="58"/>
      <c r="R750" s="121"/>
      <c r="S750" s="37"/>
      <c r="T750" s="1"/>
      <c r="U750" s="2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23"/>
      <c r="AG750" s="58"/>
      <c r="AH750" s="121"/>
      <c r="AI750" s="37"/>
      <c r="AJ750" s="1"/>
      <c r="AK750" s="2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23"/>
      <c r="AW750" s="58"/>
      <c r="AX750" s="121"/>
      <c r="AY750" s="37"/>
      <c r="AZ750" s="1"/>
      <c r="BA750" s="2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23"/>
      <c r="BM750" s="58"/>
      <c r="BN750" s="134"/>
      <c r="BO750" s="37"/>
      <c r="BP750" s="1"/>
      <c r="BQ750" s="2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29"/>
      <c r="CC750" s="37"/>
      <c r="CD750" s="1"/>
      <c r="CE750" s="2"/>
      <c r="CF750" s="1"/>
      <c r="CG750" s="1"/>
      <c r="CH750" s="1"/>
      <c r="CI750" s="1"/>
      <c r="CJ750" s="1"/>
      <c r="CK750" s="1"/>
      <c r="CL750" s="1"/>
      <c r="CM750" s="1"/>
      <c r="CN750" s="1"/>
      <c r="CO750" s="23"/>
    </row>
    <row r="751" spans="1:93" ht="15.75" customHeight="1" x14ac:dyDescent="0.25">
      <c r="A751" s="58"/>
      <c r="B751" s="121"/>
      <c r="C751" s="37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32"/>
      <c r="Q751" s="58"/>
      <c r="R751" s="121"/>
      <c r="S751" s="37"/>
      <c r="T751" s="1"/>
      <c r="U751" s="2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23"/>
      <c r="AG751" s="58"/>
      <c r="AH751" s="121"/>
      <c r="AI751" s="37"/>
      <c r="AJ751" s="1"/>
      <c r="AK751" s="2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23"/>
      <c r="AW751" s="58"/>
      <c r="AX751" s="121"/>
      <c r="AY751" s="37"/>
      <c r="AZ751" s="1"/>
      <c r="BA751" s="2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23"/>
      <c r="BM751" s="58"/>
      <c r="BN751" s="134"/>
      <c r="BO751" s="37"/>
      <c r="BP751" s="1"/>
      <c r="BQ751" s="2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29"/>
      <c r="CC751" s="37"/>
      <c r="CD751" s="1"/>
      <c r="CE751" s="2"/>
      <c r="CF751" s="1"/>
      <c r="CG751" s="1"/>
      <c r="CH751" s="1"/>
      <c r="CI751" s="1"/>
      <c r="CJ751" s="1"/>
      <c r="CK751" s="1"/>
      <c r="CL751" s="1"/>
      <c r="CM751" s="1"/>
      <c r="CN751" s="1"/>
      <c r="CO751" s="23"/>
    </row>
    <row r="752" spans="1:93" ht="15.75" customHeight="1" x14ac:dyDescent="0.25">
      <c r="A752" s="58"/>
      <c r="B752" s="121"/>
      <c r="C752" s="37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32"/>
      <c r="Q752" s="58"/>
      <c r="R752" s="121"/>
      <c r="S752" s="37"/>
      <c r="T752" s="1"/>
      <c r="U752" s="2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23"/>
      <c r="AG752" s="58"/>
      <c r="AH752" s="121"/>
      <c r="AI752" s="37"/>
      <c r="AJ752" s="1"/>
      <c r="AK752" s="2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23"/>
      <c r="AW752" s="58"/>
      <c r="AX752" s="121"/>
      <c r="AY752" s="37"/>
      <c r="AZ752" s="1"/>
      <c r="BA752" s="2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23"/>
      <c r="BM752" s="58"/>
      <c r="BN752" s="134"/>
      <c r="BO752" s="37"/>
      <c r="BP752" s="1"/>
      <c r="BQ752" s="2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29"/>
      <c r="CC752" s="37"/>
      <c r="CD752" s="1"/>
      <c r="CE752" s="2"/>
      <c r="CF752" s="1"/>
      <c r="CG752" s="1"/>
      <c r="CH752" s="1"/>
      <c r="CI752" s="1"/>
      <c r="CJ752" s="1"/>
      <c r="CK752" s="1"/>
      <c r="CL752" s="1"/>
      <c r="CM752" s="1"/>
      <c r="CN752" s="1"/>
      <c r="CO752" s="23"/>
    </row>
    <row r="753" spans="1:93" ht="15.75" customHeight="1" x14ac:dyDescent="0.25">
      <c r="A753" s="58"/>
      <c r="B753" s="121"/>
      <c r="C753" s="37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32"/>
      <c r="Q753" s="58"/>
      <c r="R753" s="121"/>
      <c r="S753" s="37"/>
      <c r="T753" s="1"/>
      <c r="U753" s="2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23"/>
      <c r="AG753" s="58"/>
      <c r="AH753" s="121"/>
      <c r="AI753" s="37"/>
      <c r="AJ753" s="1"/>
      <c r="AK753" s="2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23"/>
      <c r="AW753" s="58"/>
      <c r="AX753" s="121"/>
      <c r="AY753" s="37"/>
      <c r="AZ753" s="1"/>
      <c r="BA753" s="2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23"/>
      <c r="BM753" s="58"/>
      <c r="BN753" s="134"/>
      <c r="BO753" s="37"/>
      <c r="BP753" s="1"/>
      <c r="BQ753" s="2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29"/>
      <c r="CC753" s="37"/>
      <c r="CD753" s="1"/>
      <c r="CE753" s="2"/>
      <c r="CF753" s="1"/>
      <c r="CG753" s="1"/>
      <c r="CH753" s="1"/>
      <c r="CI753" s="1"/>
      <c r="CJ753" s="1"/>
      <c r="CK753" s="1"/>
      <c r="CL753" s="1"/>
      <c r="CM753" s="1"/>
      <c r="CN753" s="1"/>
      <c r="CO753" s="23"/>
    </row>
    <row r="754" spans="1:93" ht="15.75" customHeight="1" x14ac:dyDescent="0.25">
      <c r="A754" s="58"/>
      <c r="B754" s="121"/>
      <c r="C754" s="37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32"/>
      <c r="Q754" s="58"/>
      <c r="R754" s="121"/>
      <c r="S754" s="37"/>
      <c r="T754" s="1"/>
      <c r="U754" s="2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23"/>
      <c r="AG754" s="58"/>
      <c r="AH754" s="121"/>
      <c r="AI754" s="37"/>
      <c r="AJ754" s="1"/>
      <c r="AK754" s="2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23"/>
      <c r="AW754" s="58"/>
      <c r="AX754" s="121"/>
      <c r="AY754" s="37"/>
      <c r="AZ754" s="1"/>
      <c r="BA754" s="2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23"/>
      <c r="BM754" s="58"/>
      <c r="BN754" s="134"/>
      <c r="BO754" s="37"/>
      <c r="BP754" s="1"/>
      <c r="BQ754" s="2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29"/>
      <c r="CC754" s="37"/>
      <c r="CD754" s="1"/>
      <c r="CE754" s="2"/>
      <c r="CF754" s="1"/>
      <c r="CG754" s="1"/>
      <c r="CH754" s="1"/>
      <c r="CI754" s="1"/>
      <c r="CJ754" s="1"/>
      <c r="CK754" s="1"/>
      <c r="CL754" s="1"/>
      <c r="CM754" s="1"/>
      <c r="CN754" s="1"/>
      <c r="CO754" s="23"/>
    </row>
    <row r="755" spans="1:93" ht="15.75" customHeight="1" x14ac:dyDescent="0.25">
      <c r="A755" s="58"/>
      <c r="B755" s="121"/>
      <c r="C755" s="37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32"/>
      <c r="Q755" s="58"/>
      <c r="R755" s="121"/>
      <c r="S755" s="37"/>
      <c r="T755" s="1"/>
      <c r="U755" s="2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23"/>
      <c r="AG755" s="58"/>
      <c r="AH755" s="121"/>
      <c r="AI755" s="37"/>
      <c r="AJ755" s="1"/>
      <c r="AK755" s="2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23"/>
      <c r="AW755" s="58"/>
      <c r="AX755" s="121"/>
      <c r="AY755" s="37"/>
      <c r="AZ755" s="1"/>
      <c r="BA755" s="2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23"/>
      <c r="BM755" s="58"/>
      <c r="BN755" s="134"/>
      <c r="BO755" s="37"/>
      <c r="BP755" s="1"/>
      <c r="BQ755" s="2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29"/>
      <c r="CC755" s="37"/>
      <c r="CD755" s="1"/>
      <c r="CE755" s="2"/>
      <c r="CF755" s="1"/>
      <c r="CG755" s="1"/>
      <c r="CH755" s="1"/>
      <c r="CI755" s="1"/>
      <c r="CJ755" s="1"/>
      <c r="CK755" s="1"/>
      <c r="CL755" s="1"/>
      <c r="CM755" s="1"/>
      <c r="CN755" s="1"/>
      <c r="CO755" s="23"/>
    </row>
    <row r="756" spans="1:93" ht="15.75" customHeight="1" x14ac:dyDescent="0.25">
      <c r="A756" s="58"/>
      <c r="B756" s="121"/>
      <c r="C756" s="37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32"/>
      <c r="Q756" s="58"/>
      <c r="R756" s="121"/>
      <c r="S756" s="37"/>
      <c r="T756" s="1"/>
      <c r="U756" s="2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23"/>
      <c r="AG756" s="58"/>
      <c r="AH756" s="121"/>
      <c r="AI756" s="37"/>
      <c r="AJ756" s="1"/>
      <c r="AK756" s="2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23"/>
      <c r="AW756" s="58"/>
      <c r="AX756" s="121"/>
      <c r="AY756" s="37"/>
      <c r="AZ756" s="1"/>
      <c r="BA756" s="2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23"/>
      <c r="BM756" s="58"/>
      <c r="BN756" s="134"/>
      <c r="BO756" s="37"/>
      <c r="BP756" s="1"/>
      <c r="BQ756" s="2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29"/>
      <c r="CC756" s="37"/>
      <c r="CD756" s="1"/>
      <c r="CE756" s="2"/>
      <c r="CF756" s="1"/>
      <c r="CG756" s="1"/>
      <c r="CH756" s="1"/>
      <c r="CI756" s="1"/>
      <c r="CJ756" s="1"/>
      <c r="CK756" s="1"/>
      <c r="CL756" s="1"/>
      <c r="CM756" s="1"/>
      <c r="CN756" s="1"/>
      <c r="CO756" s="23"/>
    </row>
    <row r="757" spans="1:93" ht="15.75" customHeight="1" x14ac:dyDescent="0.25">
      <c r="A757" s="58"/>
      <c r="B757" s="121"/>
      <c r="C757" s="37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32"/>
      <c r="Q757" s="58"/>
      <c r="R757" s="121"/>
      <c r="S757" s="37"/>
      <c r="T757" s="1"/>
      <c r="U757" s="2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23"/>
      <c r="AG757" s="58"/>
      <c r="AH757" s="121"/>
      <c r="AI757" s="37"/>
      <c r="AJ757" s="1"/>
      <c r="AK757" s="2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23"/>
      <c r="AW757" s="58"/>
      <c r="AX757" s="121"/>
      <c r="AY757" s="37"/>
      <c r="AZ757" s="1"/>
      <c r="BA757" s="2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23"/>
      <c r="BM757" s="58"/>
      <c r="BN757" s="134"/>
      <c r="BO757" s="37"/>
      <c r="BP757" s="1"/>
      <c r="BQ757" s="2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29"/>
      <c r="CC757" s="37"/>
      <c r="CD757" s="1"/>
      <c r="CE757" s="2"/>
      <c r="CF757" s="1"/>
      <c r="CG757" s="1"/>
      <c r="CH757" s="1"/>
      <c r="CI757" s="1"/>
      <c r="CJ757" s="1"/>
      <c r="CK757" s="1"/>
      <c r="CL757" s="1"/>
      <c r="CM757" s="1"/>
      <c r="CN757" s="1"/>
      <c r="CO757" s="23"/>
    </row>
    <row r="758" spans="1:93" ht="15.75" customHeight="1" x14ac:dyDescent="0.25">
      <c r="A758" s="58"/>
      <c r="B758" s="121"/>
      <c r="C758" s="37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32"/>
      <c r="Q758" s="58"/>
      <c r="R758" s="121"/>
      <c r="S758" s="37"/>
      <c r="T758" s="1"/>
      <c r="U758" s="2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23"/>
      <c r="AG758" s="58"/>
      <c r="AH758" s="121"/>
      <c r="AI758" s="37"/>
      <c r="AJ758" s="1"/>
      <c r="AK758" s="2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23"/>
      <c r="AW758" s="58"/>
      <c r="AX758" s="121"/>
      <c r="AY758" s="37"/>
      <c r="AZ758" s="1"/>
      <c r="BA758" s="2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23"/>
      <c r="BM758" s="58"/>
      <c r="BN758" s="134"/>
      <c r="BO758" s="37"/>
      <c r="BP758" s="1"/>
      <c r="BQ758" s="2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29"/>
      <c r="CC758" s="37"/>
      <c r="CD758" s="1"/>
      <c r="CE758" s="2"/>
      <c r="CF758" s="1"/>
      <c r="CG758" s="1"/>
      <c r="CH758" s="1"/>
      <c r="CI758" s="1"/>
      <c r="CJ758" s="1"/>
      <c r="CK758" s="1"/>
      <c r="CL758" s="1"/>
      <c r="CM758" s="1"/>
      <c r="CN758" s="1"/>
      <c r="CO758" s="23"/>
    </row>
    <row r="759" spans="1:93" ht="15.75" customHeight="1" x14ac:dyDescent="0.25">
      <c r="A759" s="58"/>
      <c r="B759" s="121"/>
      <c r="C759" s="37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32"/>
      <c r="Q759" s="58"/>
      <c r="R759" s="121"/>
      <c r="S759" s="37"/>
      <c r="T759" s="1"/>
      <c r="U759" s="2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23"/>
      <c r="AG759" s="58"/>
      <c r="AH759" s="121"/>
      <c r="AI759" s="37"/>
      <c r="AJ759" s="1"/>
      <c r="AK759" s="2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23"/>
      <c r="AW759" s="58"/>
      <c r="AX759" s="121"/>
      <c r="AY759" s="37"/>
      <c r="AZ759" s="1"/>
      <c r="BA759" s="2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23"/>
      <c r="BM759" s="58"/>
      <c r="BN759" s="134"/>
      <c r="BO759" s="37"/>
      <c r="BP759" s="1"/>
      <c r="BQ759" s="2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29"/>
      <c r="CC759" s="37"/>
      <c r="CD759" s="1"/>
      <c r="CE759" s="2"/>
      <c r="CF759" s="1"/>
      <c r="CG759" s="1"/>
      <c r="CH759" s="1"/>
      <c r="CI759" s="1"/>
      <c r="CJ759" s="1"/>
      <c r="CK759" s="1"/>
      <c r="CL759" s="1"/>
      <c r="CM759" s="1"/>
      <c r="CN759" s="1"/>
      <c r="CO759" s="23"/>
    </row>
    <row r="760" spans="1:93" ht="15.75" customHeight="1" x14ac:dyDescent="0.25">
      <c r="A760" s="58"/>
      <c r="B760" s="121"/>
      <c r="C760" s="37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32"/>
      <c r="Q760" s="58"/>
      <c r="R760" s="121"/>
      <c r="S760" s="37"/>
      <c r="T760" s="1"/>
      <c r="U760" s="2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23"/>
      <c r="AG760" s="58"/>
      <c r="AH760" s="121"/>
      <c r="AI760" s="37"/>
      <c r="AJ760" s="1"/>
      <c r="AK760" s="2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23"/>
      <c r="AW760" s="58"/>
      <c r="AX760" s="121"/>
      <c r="AY760" s="37"/>
      <c r="AZ760" s="1"/>
      <c r="BA760" s="2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23"/>
      <c r="BM760" s="58"/>
      <c r="BN760" s="134"/>
      <c r="BO760" s="37"/>
      <c r="BP760" s="1"/>
      <c r="BQ760" s="2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29"/>
      <c r="CC760" s="37"/>
      <c r="CD760" s="1"/>
      <c r="CE760" s="2"/>
      <c r="CF760" s="1"/>
      <c r="CG760" s="1"/>
      <c r="CH760" s="1"/>
      <c r="CI760" s="1"/>
      <c r="CJ760" s="1"/>
      <c r="CK760" s="1"/>
      <c r="CL760" s="1"/>
      <c r="CM760" s="1"/>
      <c r="CN760" s="1"/>
      <c r="CO760" s="23"/>
    </row>
    <row r="761" spans="1:93" ht="15.75" customHeight="1" x14ac:dyDescent="0.25">
      <c r="A761" s="58"/>
      <c r="B761" s="121"/>
      <c r="C761" s="37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32"/>
      <c r="Q761" s="58"/>
      <c r="R761" s="121"/>
      <c r="S761" s="37"/>
      <c r="T761" s="1"/>
      <c r="U761" s="2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23"/>
      <c r="AG761" s="58"/>
      <c r="AH761" s="121"/>
      <c r="AI761" s="37"/>
      <c r="AJ761" s="1"/>
      <c r="AK761" s="2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23"/>
      <c r="AW761" s="58"/>
      <c r="AX761" s="121"/>
      <c r="AY761" s="37"/>
      <c r="AZ761" s="1"/>
      <c r="BA761" s="2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23"/>
      <c r="BM761" s="58"/>
      <c r="BN761" s="134"/>
      <c r="BO761" s="37"/>
      <c r="BP761" s="1"/>
      <c r="BQ761" s="2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29"/>
      <c r="CC761" s="37"/>
      <c r="CD761" s="1"/>
      <c r="CE761" s="2"/>
      <c r="CF761" s="1"/>
      <c r="CG761" s="1"/>
      <c r="CH761" s="1"/>
      <c r="CI761" s="1"/>
      <c r="CJ761" s="1"/>
      <c r="CK761" s="1"/>
      <c r="CL761" s="1"/>
      <c r="CM761" s="1"/>
      <c r="CN761" s="1"/>
      <c r="CO761" s="23"/>
    </row>
    <row r="762" spans="1:93" ht="15.75" customHeight="1" x14ac:dyDescent="0.25">
      <c r="A762" s="58"/>
      <c r="B762" s="121"/>
      <c r="C762" s="37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32"/>
      <c r="Q762" s="58"/>
      <c r="R762" s="121"/>
      <c r="S762" s="37"/>
      <c r="T762" s="1"/>
      <c r="U762" s="2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23"/>
      <c r="AG762" s="58"/>
      <c r="AH762" s="121"/>
      <c r="AI762" s="37"/>
      <c r="AJ762" s="1"/>
      <c r="AK762" s="2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23"/>
      <c r="AW762" s="58"/>
      <c r="AX762" s="121"/>
      <c r="AY762" s="37"/>
      <c r="AZ762" s="1"/>
      <c r="BA762" s="2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23"/>
      <c r="BM762" s="58"/>
      <c r="BN762" s="134"/>
      <c r="BO762" s="37"/>
      <c r="BP762" s="1"/>
      <c r="BQ762" s="2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29"/>
      <c r="CC762" s="37"/>
      <c r="CD762" s="1"/>
      <c r="CE762" s="2"/>
      <c r="CF762" s="1"/>
      <c r="CG762" s="1"/>
      <c r="CH762" s="1"/>
      <c r="CI762" s="1"/>
      <c r="CJ762" s="1"/>
      <c r="CK762" s="1"/>
      <c r="CL762" s="1"/>
      <c r="CM762" s="1"/>
      <c r="CN762" s="1"/>
      <c r="CO762" s="23"/>
    </row>
    <row r="763" spans="1:93" ht="15.75" customHeight="1" x14ac:dyDescent="0.25">
      <c r="A763" s="58"/>
      <c r="B763" s="121"/>
      <c r="C763" s="37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32"/>
      <c r="Q763" s="58"/>
      <c r="R763" s="121"/>
      <c r="S763" s="37"/>
      <c r="T763" s="1"/>
      <c r="U763" s="2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23"/>
      <c r="AG763" s="58"/>
      <c r="AH763" s="121"/>
      <c r="AI763" s="37"/>
      <c r="AJ763" s="1"/>
      <c r="AK763" s="2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23"/>
      <c r="AW763" s="58"/>
      <c r="AX763" s="121"/>
      <c r="AY763" s="37"/>
      <c r="AZ763" s="1"/>
      <c r="BA763" s="2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23"/>
      <c r="BM763" s="58"/>
      <c r="BN763" s="134"/>
      <c r="BO763" s="37"/>
      <c r="BP763" s="1"/>
      <c r="BQ763" s="2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29"/>
      <c r="CC763" s="37"/>
      <c r="CD763" s="1"/>
      <c r="CE763" s="2"/>
      <c r="CF763" s="1"/>
      <c r="CG763" s="1"/>
      <c r="CH763" s="1"/>
      <c r="CI763" s="1"/>
      <c r="CJ763" s="1"/>
      <c r="CK763" s="1"/>
      <c r="CL763" s="1"/>
      <c r="CM763" s="1"/>
      <c r="CN763" s="1"/>
      <c r="CO763" s="23"/>
    </row>
    <row r="764" spans="1:93" ht="15.75" customHeight="1" x14ac:dyDescent="0.25">
      <c r="A764" s="58"/>
      <c r="B764" s="121"/>
      <c r="C764" s="37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32"/>
      <c r="Q764" s="58"/>
      <c r="R764" s="121"/>
      <c r="S764" s="37"/>
      <c r="T764" s="1"/>
      <c r="U764" s="2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23"/>
      <c r="AG764" s="58"/>
      <c r="AH764" s="121"/>
      <c r="AI764" s="37"/>
      <c r="AJ764" s="1"/>
      <c r="AK764" s="2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23"/>
      <c r="AW764" s="58"/>
      <c r="AX764" s="121"/>
      <c r="AY764" s="37"/>
      <c r="AZ764" s="1"/>
      <c r="BA764" s="2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23"/>
      <c r="BM764" s="58"/>
      <c r="BN764" s="134"/>
      <c r="BO764" s="37"/>
      <c r="BP764" s="1"/>
      <c r="BQ764" s="2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29"/>
      <c r="CC764" s="37"/>
      <c r="CD764" s="1"/>
      <c r="CE764" s="2"/>
      <c r="CF764" s="1"/>
      <c r="CG764" s="1"/>
      <c r="CH764" s="1"/>
      <c r="CI764" s="1"/>
      <c r="CJ764" s="1"/>
      <c r="CK764" s="1"/>
      <c r="CL764" s="1"/>
      <c r="CM764" s="1"/>
      <c r="CN764" s="1"/>
      <c r="CO764" s="23"/>
    </row>
    <row r="765" spans="1:93" ht="15.75" customHeight="1" x14ac:dyDescent="0.25">
      <c r="A765" s="58"/>
      <c r="B765" s="121"/>
      <c r="C765" s="37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32"/>
      <c r="Q765" s="58"/>
      <c r="R765" s="121"/>
      <c r="S765" s="37"/>
      <c r="T765" s="1"/>
      <c r="U765" s="2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23"/>
      <c r="AG765" s="58"/>
      <c r="AH765" s="121"/>
      <c r="AI765" s="37"/>
      <c r="AJ765" s="1"/>
      <c r="AK765" s="2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23"/>
      <c r="AW765" s="58"/>
      <c r="AX765" s="121"/>
      <c r="AY765" s="37"/>
      <c r="AZ765" s="1"/>
      <c r="BA765" s="2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23"/>
      <c r="BM765" s="58"/>
      <c r="BN765" s="134"/>
      <c r="BO765" s="37"/>
      <c r="BP765" s="1"/>
      <c r="BQ765" s="2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29"/>
      <c r="CC765" s="37"/>
      <c r="CD765" s="1"/>
      <c r="CE765" s="2"/>
      <c r="CF765" s="1"/>
      <c r="CG765" s="1"/>
      <c r="CH765" s="1"/>
      <c r="CI765" s="1"/>
      <c r="CJ765" s="1"/>
      <c r="CK765" s="1"/>
      <c r="CL765" s="1"/>
      <c r="CM765" s="1"/>
      <c r="CN765" s="1"/>
      <c r="CO765" s="23"/>
    </row>
    <row r="766" spans="1:93" ht="15.75" customHeight="1" x14ac:dyDescent="0.25">
      <c r="A766" s="58"/>
      <c r="B766" s="121"/>
      <c r="C766" s="37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32"/>
      <c r="Q766" s="58"/>
      <c r="R766" s="121"/>
      <c r="S766" s="37"/>
      <c r="T766" s="1"/>
      <c r="U766" s="2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23"/>
      <c r="AG766" s="58"/>
      <c r="AH766" s="121"/>
      <c r="AI766" s="37"/>
      <c r="AJ766" s="1"/>
      <c r="AK766" s="2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23"/>
      <c r="AW766" s="58"/>
      <c r="AX766" s="121"/>
      <c r="AY766" s="37"/>
      <c r="AZ766" s="1"/>
      <c r="BA766" s="2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23"/>
      <c r="BM766" s="58"/>
      <c r="BN766" s="134"/>
      <c r="BO766" s="37"/>
      <c r="BP766" s="1"/>
      <c r="BQ766" s="2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29"/>
      <c r="CC766" s="37"/>
      <c r="CD766" s="1"/>
      <c r="CE766" s="2"/>
      <c r="CF766" s="1"/>
      <c r="CG766" s="1"/>
      <c r="CH766" s="1"/>
      <c r="CI766" s="1"/>
      <c r="CJ766" s="1"/>
      <c r="CK766" s="1"/>
      <c r="CL766" s="1"/>
      <c r="CM766" s="1"/>
      <c r="CN766" s="1"/>
      <c r="CO766" s="23"/>
    </row>
    <row r="767" spans="1:93" ht="15.75" customHeight="1" x14ac:dyDescent="0.25">
      <c r="A767" s="58"/>
      <c r="B767" s="121"/>
      <c r="C767" s="37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32"/>
      <c r="Q767" s="58"/>
      <c r="R767" s="121"/>
      <c r="S767" s="37"/>
      <c r="T767" s="1"/>
      <c r="U767" s="2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23"/>
      <c r="AG767" s="58"/>
      <c r="AH767" s="121"/>
      <c r="AI767" s="37"/>
      <c r="AJ767" s="1"/>
      <c r="AK767" s="2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23"/>
      <c r="AW767" s="58"/>
      <c r="AX767" s="121"/>
      <c r="AY767" s="37"/>
      <c r="AZ767" s="1"/>
      <c r="BA767" s="2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23"/>
      <c r="BM767" s="58"/>
      <c r="BN767" s="134"/>
      <c r="BO767" s="37"/>
      <c r="BP767" s="1"/>
      <c r="BQ767" s="2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29"/>
      <c r="CC767" s="37"/>
      <c r="CD767" s="1"/>
      <c r="CE767" s="2"/>
      <c r="CF767" s="1"/>
      <c r="CG767" s="1"/>
      <c r="CH767" s="1"/>
      <c r="CI767" s="1"/>
      <c r="CJ767" s="1"/>
      <c r="CK767" s="1"/>
      <c r="CL767" s="1"/>
      <c r="CM767" s="1"/>
      <c r="CN767" s="1"/>
      <c r="CO767" s="23"/>
    </row>
    <row r="768" spans="1:93" ht="15.75" customHeight="1" x14ac:dyDescent="0.25">
      <c r="A768" s="58"/>
      <c r="B768" s="121"/>
      <c r="C768" s="37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32"/>
      <c r="Q768" s="58"/>
      <c r="R768" s="121"/>
      <c r="S768" s="37"/>
      <c r="T768" s="1"/>
      <c r="U768" s="2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23"/>
      <c r="AG768" s="58"/>
      <c r="AH768" s="121"/>
      <c r="AI768" s="37"/>
      <c r="AJ768" s="1"/>
      <c r="AK768" s="2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23"/>
      <c r="AW768" s="58"/>
      <c r="AX768" s="121"/>
      <c r="AY768" s="37"/>
      <c r="AZ768" s="1"/>
      <c r="BA768" s="2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23"/>
      <c r="BM768" s="58"/>
      <c r="BN768" s="134"/>
      <c r="BO768" s="37"/>
      <c r="BP768" s="1"/>
      <c r="BQ768" s="2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29"/>
      <c r="CC768" s="37"/>
      <c r="CD768" s="1"/>
      <c r="CE768" s="2"/>
      <c r="CF768" s="1"/>
      <c r="CG768" s="1"/>
      <c r="CH768" s="1"/>
      <c r="CI768" s="1"/>
      <c r="CJ768" s="1"/>
      <c r="CK768" s="1"/>
      <c r="CL768" s="1"/>
      <c r="CM768" s="1"/>
      <c r="CN768" s="1"/>
      <c r="CO768" s="23"/>
    </row>
    <row r="769" spans="1:93" ht="15.75" customHeight="1" x14ac:dyDescent="0.25">
      <c r="A769" s="58"/>
      <c r="B769" s="121"/>
      <c r="C769" s="37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32"/>
      <c r="Q769" s="58"/>
      <c r="R769" s="121"/>
      <c r="S769" s="37"/>
      <c r="T769" s="1"/>
      <c r="U769" s="2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23"/>
      <c r="AG769" s="58"/>
      <c r="AH769" s="121"/>
      <c r="AI769" s="37"/>
      <c r="AJ769" s="1"/>
      <c r="AK769" s="2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23"/>
      <c r="AW769" s="58"/>
      <c r="AX769" s="121"/>
      <c r="AY769" s="37"/>
      <c r="AZ769" s="1"/>
      <c r="BA769" s="2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23"/>
      <c r="BM769" s="58"/>
      <c r="BN769" s="134"/>
      <c r="BO769" s="37"/>
      <c r="BP769" s="1"/>
      <c r="BQ769" s="2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29"/>
      <c r="CC769" s="37"/>
      <c r="CD769" s="1"/>
      <c r="CE769" s="2"/>
      <c r="CF769" s="1"/>
      <c r="CG769" s="1"/>
      <c r="CH769" s="1"/>
      <c r="CI769" s="1"/>
      <c r="CJ769" s="1"/>
      <c r="CK769" s="1"/>
      <c r="CL769" s="1"/>
      <c r="CM769" s="1"/>
      <c r="CN769" s="1"/>
      <c r="CO769" s="23"/>
    </row>
    <row r="770" spans="1:93" ht="15.75" customHeight="1" x14ac:dyDescent="0.25">
      <c r="A770" s="58"/>
      <c r="B770" s="121"/>
      <c r="C770" s="37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32"/>
      <c r="Q770" s="58"/>
      <c r="R770" s="121"/>
      <c r="S770" s="37"/>
      <c r="T770" s="1"/>
      <c r="U770" s="2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23"/>
      <c r="AG770" s="58"/>
      <c r="AH770" s="121"/>
      <c r="AI770" s="37"/>
      <c r="AJ770" s="1"/>
      <c r="AK770" s="2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23"/>
      <c r="AW770" s="58"/>
      <c r="AX770" s="121"/>
      <c r="AY770" s="37"/>
      <c r="AZ770" s="1"/>
      <c r="BA770" s="2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23"/>
      <c r="BM770" s="58"/>
      <c r="BN770" s="134"/>
      <c r="BO770" s="37"/>
      <c r="BP770" s="1"/>
      <c r="BQ770" s="2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29"/>
      <c r="CC770" s="37"/>
      <c r="CD770" s="1"/>
      <c r="CE770" s="2"/>
      <c r="CF770" s="1"/>
      <c r="CG770" s="1"/>
      <c r="CH770" s="1"/>
      <c r="CI770" s="1"/>
      <c r="CJ770" s="1"/>
      <c r="CK770" s="1"/>
      <c r="CL770" s="1"/>
      <c r="CM770" s="1"/>
      <c r="CN770" s="1"/>
      <c r="CO770" s="23"/>
    </row>
    <row r="771" spans="1:93" ht="15.75" customHeight="1" x14ac:dyDescent="0.25">
      <c r="A771" s="58"/>
      <c r="B771" s="121"/>
      <c r="C771" s="37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32"/>
      <c r="Q771" s="58"/>
      <c r="R771" s="121"/>
      <c r="S771" s="37"/>
      <c r="T771" s="1"/>
      <c r="U771" s="2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23"/>
      <c r="AG771" s="58"/>
      <c r="AH771" s="121"/>
      <c r="AI771" s="37"/>
      <c r="AJ771" s="1"/>
      <c r="AK771" s="2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23"/>
      <c r="AW771" s="58"/>
      <c r="AX771" s="121"/>
      <c r="AY771" s="37"/>
      <c r="AZ771" s="1"/>
      <c r="BA771" s="2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23"/>
      <c r="BM771" s="58"/>
      <c r="BN771" s="134"/>
      <c r="BO771" s="37"/>
      <c r="BP771" s="1"/>
      <c r="BQ771" s="2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29"/>
      <c r="CC771" s="37"/>
      <c r="CD771" s="1"/>
      <c r="CE771" s="2"/>
      <c r="CF771" s="1"/>
      <c r="CG771" s="1"/>
      <c r="CH771" s="1"/>
      <c r="CI771" s="1"/>
      <c r="CJ771" s="1"/>
      <c r="CK771" s="1"/>
      <c r="CL771" s="1"/>
      <c r="CM771" s="1"/>
      <c r="CN771" s="1"/>
      <c r="CO771" s="23"/>
    </row>
    <row r="772" spans="1:93" ht="15.75" customHeight="1" x14ac:dyDescent="0.25">
      <c r="A772" s="58"/>
      <c r="B772" s="121"/>
      <c r="C772" s="37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32"/>
      <c r="Q772" s="58"/>
      <c r="R772" s="121"/>
      <c r="S772" s="37"/>
      <c r="T772" s="1"/>
      <c r="U772" s="2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23"/>
      <c r="AG772" s="58"/>
      <c r="AH772" s="121"/>
      <c r="AI772" s="37"/>
      <c r="AJ772" s="1"/>
      <c r="AK772" s="2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23"/>
      <c r="AW772" s="58"/>
      <c r="AX772" s="121"/>
      <c r="AY772" s="37"/>
      <c r="AZ772" s="1"/>
      <c r="BA772" s="2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23"/>
      <c r="BM772" s="58"/>
      <c r="BN772" s="134"/>
      <c r="BO772" s="37"/>
      <c r="BP772" s="1"/>
      <c r="BQ772" s="2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29"/>
      <c r="CC772" s="37"/>
      <c r="CD772" s="1"/>
      <c r="CE772" s="2"/>
      <c r="CF772" s="1"/>
      <c r="CG772" s="1"/>
      <c r="CH772" s="1"/>
      <c r="CI772" s="1"/>
      <c r="CJ772" s="1"/>
      <c r="CK772" s="1"/>
      <c r="CL772" s="1"/>
      <c r="CM772" s="1"/>
      <c r="CN772" s="1"/>
      <c r="CO772" s="23"/>
    </row>
    <row r="773" spans="1:93" ht="15.75" customHeight="1" x14ac:dyDescent="0.25">
      <c r="A773" s="58"/>
      <c r="B773" s="121"/>
      <c r="C773" s="37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32"/>
      <c r="Q773" s="58"/>
      <c r="R773" s="121"/>
      <c r="S773" s="37"/>
      <c r="T773" s="1"/>
      <c r="U773" s="2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23"/>
      <c r="AG773" s="58"/>
      <c r="AH773" s="121"/>
      <c r="AI773" s="37"/>
      <c r="AJ773" s="1"/>
      <c r="AK773" s="2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23"/>
      <c r="AW773" s="58"/>
      <c r="AX773" s="121"/>
      <c r="AY773" s="37"/>
      <c r="AZ773" s="1"/>
      <c r="BA773" s="2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23"/>
      <c r="BM773" s="58"/>
      <c r="BN773" s="134"/>
      <c r="BO773" s="37"/>
      <c r="BP773" s="1"/>
      <c r="BQ773" s="2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29"/>
      <c r="CC773" s="37"/>
      <c r="CD773" s="1"/>
      <c r="CE773" s="2"/>
      <c r="CF773" s="1"/>
      <c r="CG773" s="1"/>
      <c r="CH773" s="1"/>
      <c r="CI773" s="1"/>
      <c r="CJ773" s="1"/>
      <c r="CK773" s="1"/>
      <c r="CL773" s="1"/>
      <c r="CM773" s="1"/>
      <c r="CN773" s="1"/>
      <c r="CO773" s="23"/>
    </row>
    <row r="774" spans="1:93" ht="15.75" customHeight="1" x14ac:dyDescent="0.25">
      <c r="A774" s="58"/>
      <c r="B774" s="121"/>
      <c r="C774" s="37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32"/>
      <c r="Q774" s="58"/>
      <c r="R774" s="121"/>
      <c r="S774" s="37"/>
      <c r="T774" s="1"/>
      <c r="U774" s="2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23"/>
      <c r="AG774" s="58"/>
      <c r="AH774" s="121"/>
      <c r="AI774" s="37"/>
      <c r="AJ774" s="1"/>
      <c r="AK774" s="2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23"/>
      <c r="AW774" s="58"/>
      <c r="AX774" s="121"/>
      <c r="AY774" s="37"/>
      <c r="AZ774" s="1"/>
      <c r="BA774" s="2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23"/>
      <c r="BM774" s="58"/>
      <c r="BN774" s="134"/>
      <c r="BO774" s="37"/>
      <c r="BP774" s="1"/>
      <c r="BQ774" s="2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29"/>
      <c r="CC774" s="37"/>
      <c r="CD774" s="1"/>
      <c r="CE774" s="2"/>
      <c r="CF774" s="1"/>
      <c r="CG774" s="1"/>
      <c r="CH774" s="1"/>
      <c r="CI774" s="1"/>
      <c r="CJ774" s="1"/>
      <c r="CK774" s="1"/>
      <c r="CL774" s="1"/>
      <c r="CM774" s="1"/>
      <c r="CN774" s="1"/>
      <c r="CO774" s="23"/>
    </row>
    <row r="775" spans="1:93" ht="15.75" customHeight="1" x14ac:dyDescent="0.25">
      <c r="A775" s="58"/>
      <c r="B775" s="121"/>
      <c r="C775" s="37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32"/>
      <c r="Q775" s="58"/>
      <c r="R775" s="121"/>
      <c r="S775" s="37"/>
      <c r="T775" s="1"/>
      <c r="U775" s="2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23"/>
      <c r="AG775" s="58"/>
      <c r="AH775" s="121"/>
      <c r="AI775" s="37"/>
      <c r="AJ775" s="1"/>
      <c r="AK775" s="2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23"/>
      <c r="AW775" s="58"/>
      <c r="AX775" s="121"/>
      <c r="AY775" s="37"/>
      <c r="AZ775" s="1"/>
      <c r="BA775" s="2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23"/>
      <c r="BM775" s="58"/>
      <c r="BN775" s="134"/>
      <c r="BO775" s="37"/>
      <c r="BP775" s="1"/>
      <c r="BQ775" s="2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29"/>
      <c r="CC775" s="37"/>
      <c r="CD775" s="1"/>
      <c r="CE775" s="2"/>
      <c r="CF775" s="1"/>
      <c r="CG775" s="1"/>
      <c r="CH775" s="1"/>
      <c r="CI775" s="1"/>
      <c r="CJ775" s="1"/>
      <c r="CK775" s="1"/>
      <c r="CL775" s="1"/>
      <c r="CM775" s="1"/>
      <c r="CN775" s="1"/>
      <c r="CO775" s="23"/>
    </row>
    <row r="776" spans="1:93" ht="15.75" customHeight="1" x14ac:dyDescent="0.25">
      <c r="A776" s="58"/>
      <c r="B776" s="121"/>
      <c r="C776" s="37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32"/>
      <c r="Q776" s="58"/>
      <c r="R776" s="121"/>
      <c r="S776" s="37"/>
      <c r="T776" s="1"/>
      <c r="U776" s="2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23"/>
      <c r="AG776" s="58"/>
      <c r="AH776" s="121"/>
      <c r="AI776" s="37"/>
      <c r="AJ776" s="1"/>
      <c r="AK776" s="2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23"/>
      <c r="AW776" s="58"/>
      <c r="AX776" s="121"/>
      <c r="AY776" s="37"/>
      <c r="AZ776" s="1"/>
      <c r="BA776" s="2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23"/>
      <c r="BM776" s="58"/>
      <c r="BN776" s="134"/>
      <c r="BO776" s="37"/>
      <c r="BP776" s="1"/>
      <c r="BQ776" s="2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29"/>
      <c r="CC776" s="37"/>
      <c r="CD776" s="1"/>
      <c r="CE776" s="2"/>
      <c r="CF776" s="1"/>
      <c r="CG776" s="1"/>
      <c r="CH776" s="1"/>
      <c r="CI776" s="1"/>
      <c r="CJ776" s="1"/>
      <c r="CK776" s="1"/>
      <c r="CL776" s="1"/>
      <c r="CM776" s="1"/>
      <c r="CN776" s="1"/>
      <c r="CO776" s="23"/>
    </row>
    <row r="777" spans="1:93" ht="15.75" customHeight="1" x14ac:dyDescent="0.25">
      <c r="A777" s="58"/>
      <c r="B777" s="121"/>
      <c r="C777" s="37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32"/>
      <c r="Q777" s="58"/>
      <c r="R777" s="121"/>
      <c r="S777" s="37"/>
      <c r="T777" s="1"/>
      <c r="U777" s="2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23"/>
      <c r="AG777" s="58"/>
      <c r="AH777" s="121"/>
      <c r="AI777" s="37"/>
      <c r="AJ777" s="1"/>
      <c r="AK777" s="2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23"/>
      <c r="AW777" s="58"/>
      <c r="AX777" s="121"/>
      <c r="AY777" s="37"/>
      <c r="AZ777" s="1"/>
      <c r="BA777" s="2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23"/>
      <c r="BM777" s="58"/>
      <c r="BN777" s="134"/>
      <c r="BO777" s="37"/>
      <c r="BP777" s="1"/>
      <c r="BQ777" s="2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29"/>
      <c r="CC777" s="37"/>
      <c r="CD777" s="1"/>
      <c r="CE777" s="2"/>
      <c r="CF777" s="1"/>
      <c r="CG777" s="1"/>
      <c r="CH777" s="1"/>
      <c r="CI777" s="1"/>
      <c r="CJ777" s="1"/>
      <c r="CK777" s="1"/>
      <c r="CL777" s="1"/>
      <c r="CM777" s="1"/>
      <c r="CN777" s="1"/>
      <c r="CO777" s="23"/>
    </row>
    <row r="778" spans="1:93" ht="15.75" customHeight="1" x14ac:dyDescent="0.25">
      <c r="A778" s="58"/>
      <c r="B778" s="121"/>
      <c r="C778" s="37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32"/>
      <c r="Q778" s="58"/>
      <c r="R778" s="121"/>
      <c r="S778" s="37"/>
      <c r="T778" s="1"/>
      <c r="U778" s="2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23"/>
      <c r="AG778" s="58"/>
      <c r="AH778" s="121"/>
      <c r="AI778" s="37"/>
      <c r="AJ778" s="1"/>
      <c r="AK778" s="2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23"/>
      <c r="AW778" s="58"/>
      <c r="AX778" s="121"/>
      <c r="AY778" s="37"/>
      <c r="AZ778" s="1"/>
      <c r="BA778" s="2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23"/>
      <c r="BM778" s="58"/>
      <c r="BN778" s="134"/>
      <c r="BO778" s="37"/>
      <c r="BP778" s="1"/>
      <c r="BQ778" s="2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29"/>
      <c r="CC778" s="37"/>
      <c r="CD778" s="1"/>
      <c r="CE778" s="2"/>
      <c r="CF778" s="1"/>
      <c r="CG778" s="1"/>
      <c r="CH778" s="1"/>
      <c r="CI778" s="1"/>
      <c r="CJ778" s="1"/>
      <c r="CK778" s="1"/>
      <c r="CL778" s="1"/>
      <c r="CM778" s="1"/>
      <c r="CN778" s="1"/>
      <c r="CO778" s="23"/>
    </row>
    <row r="779" spans="1:93" ht="15.75" customHeight="1" x14ac:dyDescent="0.25">
      <c r="A779" s="58"/>
      <c r="B779" s="121"/>
      <c r="C779" s="37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32"/>
      <c r="Q779" s="58"/>
      <c r="R779" s="121"/>
      <c r="S779" s="37"/>
      <c r="T779" s="1"/>
      <c r="U779" s="2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23"/>
      <c r="AG779" s="58"/>
      <c r="AH779" s="121"/>
      <c r="AI779" s="37"/>
      <c r="AJ779" s="1"/>
      <c r="AK779" s="2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23"/>
      <c r="AW779" s="58"/>
      <c r="AX779" s="121"/>
      <c r="AY779" s="37"/>
      <c r="AZ779" s="1"/>
      <c r="BA779" s="2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23"/>
      <c r="BM779" s="58"/>
      <c r="BN779" s="134"/>
      <c r="BO779" s="37"/>
      <c r="BP779" s="1"/>
      <c r="BQ779" s="2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29"/>
      <c r="CC779" s="37"/>
      <c r="CD779" s="1"/>
      <c r="CE779" s="2"/>
      <c r="CF779" s="1"/>
      <c r="CG779" s="1"/>
      <c r="CH779" s="1"/>
      <c r="CI779" s="1"/>
      <c r="CJ779" s="1"/>
      <c r="CK779" s="1"/>
      <c r="CL779" s="1"/>
      <c r="CM779" s="1"/>
      <c r="CN779" s="1"/>
      <c r="CO779" s="23"/>
    </row>
    <row r="780" spans="1:93" ht="15.75" customHeight="1" x14ac:dyDescent="0.25">
      <c r="A780" s="58"/>
      <c r="B780" s="121"/>
      <c r="C780" s="37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32"/>
      <c r="Q780" s="58"/>
      <c r="R780" s="121"/>
      <c r="S780" s="37"/>
      <c r="T780" s="1"/>
      <c r="U780" s="2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23"/>
      <c r="AG780" s="58"/>
      <c r="AH780" s="121"/>
      <c r="AI780" s="37"/>
      <c r="AJ780" s="1"/>
      <c r="AK780" s="2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23"/>
      <c r="AW780" s="58"/>
      <c r="AX780" s="121"/>
      <c r="AY780" s="37"/>
      <c r="AZ780" s="1"/>
      <c r="BA780" s="2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23"/>
      <c r="BM780" s="58"/>
      <c r="BN780" s="134"/>
      <c r="BO780" s="37"/>
      <c r="BP780" s="1"/>
      <c r="BQ780" s="2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29"/>
      <c r="CC780" s="37"/>
      <c r="CD780" s="1"/>
      <c r="CE780" s="2"/>
      <c r="CF780" s="1"/>
      <c r="CG780" s="1"/>
      <c r="CH780" s="1"/>
      <c r="CI780" s="1"/>
      <c r="CJ780" s="1"/>
      <c r="CK780" s="1"/>
      <c r="CL780" s="1"/>
      <c r="CM780" s="1"/>
      <c r="CN780" s="1"/>
      <c r="CO780" s="23"/>
    </row>
    <row r="781" spans="1:93" ht="15.75" customHeight="1" x14ac:dyDescent="0.25">
      <c r="A781" s="58"/>
      <c r="B781" s="121"/>
      <c r="C781" s="37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32"/>
      <c r="Q781" s="58"/>
      <c r="R781" s="121"/>
      <c r="S781" s="37"/>
      <c r="T781" s="1"/>
      <c r="U781" s="2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23"/>
      <c r="AG781" s="58"/>
      <c r="AH781" s="121"/>
      <c r="AI781" s="37"/>
      <c r="AJ781" s="1"/>
      <c r="AK781" s="2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23"/>
      <c r="AW781" s="58"/>
      <c r="AX781" s="121"/>
      <c r="AY781" s="37"/>
      <c r="AZ781" s="1"/>
      <c r="BA781" s="2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23"/>
      <c r="BM781" s="58"/>
      <c r="BN781" s="134"/>
      <c r="BO781" s="37"/>
      <c r="BP781" s="1"/>
      <c r="BQ781" s="2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29"/>
      <c r="CC781" s="37"/>
      <c r="CD781" s="1"/>
      <c r="CE781" s="2"/>
      <c r="CF781" s="1"/>
      <c r="CG781" s="1"/>
      <c r="CH781" s="1"/>
      <c r="CI781" s="1"/>
      <c r="CJ781" s="1"/>
      <c r="CK781" s="1"/>
      <c r="CL781" s="1"/>
      <c r="CM781" s="1"/>
      <c r="CN781" s="1"/>
      <c r="CO781" s="23"/>
    </row>
    <row r="782" spans="1:93" ht="15.75" customHeight="1" x14ac:dyDescent="0.25">
      <c r="A782" s="58"/>
      <c r="B782" s="121"/>
      <c r="C782" s="37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32"/>
      <c r="Q782" s="58"/>
      <c r="R782" s="121"/>
      <c r="S782" s="37"/>
      <c r="T782" s="1"/>
      <c r="U782" s="2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23"/>
      <c r="AG782" s="58"/>
      <c r="AH782" s="121"/>
      <c r="AI782" s="37"/>
      <c r="AJ782" s="1"/>
      <c r="AK782" s="2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23"/>
      <c r="AW782" s="58"/>
      <c r="AX782" s="121"/>
      <c r="AY782" s="37"/>
      <c r="AZ782" s="1"/>
      <c r="BA782" s="2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23"/>
      <c r="BM782" s="58"/>
      <c r="BN782" s="134"/>
      <c r="BO782" s="37"/>
      <c r="BP782" s="1"/>
      <c r="BQ782" s="2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29"/>
      <c r="CC782" s="37"/>
      <c r="CD782" s="1"/>
      <c r="CE782" s="2"/>
      <c r="CF782" s="1"/>
      <c r="CG782" s="1"/>
      <c r="CH782" s="1"/>
      <c r="CI782" s="1"/>
      <c r="CJ782" s="1"/>
      <c r="CK782" s="1"/>
      <c r="CL782" s="1"/>
      <c r="CM782" s="1"/>
      <c r="CN782" s="1"/>
      <c r="CO782" s="23"/>
    </row>
    <row r="783" spans="1:93" ht="15.75" customHeight="1" x14ac:dyDescent="0.25">
      <c r="A783" s="58"/>
      <c r="B783" s="121"/>
      <c r="C783" s="37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32"/>
      <c r="Q783" s="58"/>
      <c r="R783" s="121"/>
      <c r="S783" s="37"/>
      <c r="T783" s="1"/>
      <c r="U783" s="2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23"/>
      <c r="AG783" s="58"/>
      <c r="AH783" s="121"/>
      <c r="AI783" s="37"/>
      <c r="AJ783" s="1"/>
      <c r="AK783" s="2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23"/>
      <c r="AW783" s="58"/>
      <c r="AX783" s="121"/>
      <c r="AY783" s="37"/>
      <c r="AZ783" s="1"/>
      <c r="BA783" s="2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23"/>
      <c r="BM783" s="58"/>
      <c r="BN783" s="134"/>
      <c r="BO783" s="37"/>
      <c r="BP783" s="1"/>
      <c r="BQ783" s="2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29"/>
      <c r="CC783" s="37"/>
      <c r="CD783" s="1"/>
      <c r="CE783" s="2"/>
      <c r="CF783" s="1"/>
      <c r="CG783" s="1"/>
      <c r="CH783" s="1"/>
      <c r="CI783" s="1"/>
      <c r="CJ783" s="1"/>
      <c r="CK783" s="1"/>
      <c r="CL783" s="1"/>
      <c r="CM783" s="1"/>
      <c r="CN783" s="1"/>
      <c r="CO783" s="23"/>
    </row>
    <row r="784" spans="1:93" ht="15.75" customHeight="1" x14ac:dyDescent="0.25">
      <c r="A784" s="58"/>
      <c r="B784" s="121"/>
      <c r="C784" s="37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32"/>
      <c r="Q784" s="58"/>
      <c r="R784" s="121"/>
      <c r="S784" s="37"/>
      <c r="T784" s="1"/>
      <c r="U784" s="2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23"/>
      <c r="AG784" s="58"/>
      <c r="AH784" s="121"/>
      <c r="AI784" s="37"/>
      <c r="AJ784" s="1"/>
      <c r="AK784" s="2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23"/>
      <c r="AW784" s="58"/>
      <c r="AX784" s="121"/>
      <c r="AY784" s="37"/>
      <c r="AZ784" s="1"/>
      <c r="BA784" s="2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23"/>
      <c r="BM784" s="58"/>
      <c r="BN784" s="134"/>
      <c r="BO784" s="37"/>
      <c r="BP784" s="1"/>
      <c r="BQ784" s="2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29"/>
      <c r="CC784" s="37"/>
      <c r="CD784" s="1"/>
      <c r="CE784" s="2"/>
      <c r="CF784" s="1"/>
      <c r="CG784" s="1"/>
      <c r="CH784" s="1"/>
      <c r="CI784" s="1"/>
      <c r="CJ784" s="1"/>
      <c r="CK784" s="1"/>
      <c r="CL784" s="1"/>
      <c r="CM784" s="1"/>
      <c r="CN784" s="1"/>
      <c r="CO784" s="23"/>
    </row>
    <row r="785" spans="1:93" ht="15.75" customHeight="1" x14ac:dyDescent="0.25">
      <c r="A785" s="58"/>
      <c r="B785" s="121"/>
      <c r="C785" s="37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32"/>
      <c r="Q785" s="58"/>
      <c r="R785" s="121"/>
      <c r="S785" s="37"/>
      <c r="T785" s="1"/>
      <c r="U785" s="2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23"/>
      <c r="AG785" s="58"/>
      <c r="AH785" s="121"/>
      <c r="AI785" s="37"/>
      <c r="AJ785" s="1"/>
      <c r="AK785" s="2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23"/>
      <c r="AW785" s="58"/>
      <c r="AX785" s="121"/>
      <c r="AY785" s="37"/>
      <c r="AZ785" s="1"/>
      <c r="BA785" s="2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23"/>
      <c r="BM785" s="58"/>
      <c r="BN785" s="134"/>
      <c r="BO785" s="37"/>
      <c r="BP785" s="1"/>
      <c r="BQ785" s="2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29"/>
      <c r="CC785" s="37"/>
      <c r="CD785" s="1"/>
      <c r="CE785" s="2"/>
      <c r="CF785" s="1"/>
      <c r="CG785" s="1"/>
      <c r="CH785" s="1"/>
      <c r="CI785" s="1"/>
      <c r="CJ785" s="1"/>
      <c r="CK785" s="1"/>
      <c r="CL785" s="1"/>
      <c r="CM785" s="1"/>
      <c r="CN785" s="1"/>
      <c r="CO785" s="23"/>
    </row>
    <row r="786" spans="1:93" ht="15.75" customHeight="1" x14ac:dyDescent="0.25">
      <c r="A786" s="58"/>
      <c r="B786" s="121"/>
      <c r="C786" s="37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32"/>
      <c r="Q786" s="58"/>
      <c r="R786" s="121"/>
      <c r="S786" s="37"/>
      <c r="T786" s="1"/>
      <c r="U786" s="2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23"/>
      <c r="AG786" s="58"/>
      <c r="AH786" s="121"/>
      <c r="AI786" s="37"/>
      <c r="AJ786" s="1"/>
      <c r="AK786" s="2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23"/>
      <c r="AW786" s="58"/>
      <c r="AX786" s="121"/>
      <c r="AY786" s="37"/>
      <c r="AZ786" s="1"/>
      <c r="BA786" s="2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23"/>
      <c r="BM786" s="58"/>
      <c r="BN786" s="134"/>
      <c r="BO786" s="37"/>
      <c r="BP786" s="1"/>
      <c r="BQ786" s="2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29"/>
      <c r="CC786" s="37"/>
      <c r="CD786" s="1"/>
      <c r="CE786" s="2"/>
      <c r="CF786" s="1"/>
      <c r="CG786" s="1"/>
      <c r="CH786" s="1"/>
      <c r="CI786" s="1"/>
      <c r="CJ786" s="1"/>
      <c r="CK786" s="1"/>
      <c r="CL786" s="1"/>
      <c r="CM786" s="1"/>
      <c r="CN786" s="1"/>
      <c r="CO786" s="23"/>
    </row>
    <row r="787" spans="1:93" ht="15.75" customHeight="1" x14ac:dyDescent="0.25">
      <c r="A787" s="58"/>
      <c r="B787" s="121"/>
      <c r="C787" s="37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32"/>
      <c r="Q787" s="58"/>
      <c r="R787" s="121"/>
      <c r="S787" s="37"/>
      <c r="T787" s="1"/>
      <c r="U787" s="2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23"/>
      <c r="AG787" s="58"/>
      <c r="AH787" s="121"/>
      <c r="AI787" s="37"/>
      <c r="AJ787" s="1"/>
      <c r="AK787" s="2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23"/>
      <c r="AW787" s="58"/>
      <c r="AX787" s="121"/>
      <c r="AY787" s="37"/>
      <c r="AZ787" s="1"/>
      <c r="BA787" s="2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23"/>
      <c r="BM787" s="58"/>
      <c r="BN787" s="134"/>
      <c r="BO787" s="37"/>
      <c r="BP787" s="1"/>
      <c r="BQ787" s="2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29"/>
      <c r="CC787" s="37"/>
      <c r="CD787" s="1"/>
      <c r="CE787" s="2"/>
      <c r="CF787" s="1"/>
      <c r="CG787" s="1"/>
      <c r="CH787" s="1"/>
      <c r="CI787" s="1"/>
      <c r="CJ787" s="1"/>
      <c r="CK787" s="1"/>
      <c r="CL787" s="1"/>
      <c r="CM787" s="1"/>
      <c r="CN787" s="1"/>
      <c r="CO787" s="23"/>
    </row>
    <row r="788" spans="1:93" ht="15.75" customHeight="1" x14ac:dyDescent="0.25">
      <c r="A788" s="58"/>
      <c r="B788" s="121"/>
      <c r="C788" s="37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32"/>
      <c r="Q788" s="58"/>
      <c r="R788" s="121"/>
      <c r="S788" s="37"/>
      <c r="T788" s="1"/>
      <c r="U788" s="2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23"/>
      <c r="AG788" s="58"/>
      <c r="AH788" s="121"/>
      <c r="AI788" s="37"/>
      <c r="AJ788" s="1"/>
      <c r="AK788" s="2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23"/>
      <c r="AW788" s="58"/>
      <c r="AX788" s="121"/>
      <c r="AY788" s="37"/>
      <c r="AZ788" s="1"/>
      <c r="BA788" s="2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23"/>
      <c r="BM788" s="58"/>
      <c r="BN788" s="134"/>
      <c r="BO788" s="37"/>
      <c r="BP788" s="1"/>
      <c r="BQ788" s="2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29"/>
      <c r="CC788" s="37"/>
      <c r="CD788" s="1"/>
      <c r="CE788" s="2"/>
      <c r="CF788" s="1"/>
      <c r="CG788" s="1"/>
      <c r="CH788" s="1"/>
      <c r="CI788" s="1"/>
      <c r="CJ788" s="1"/>
      <c r="CK788" s="1"/>
      <c r="CL788" s="1"/>
      <c r="CM788" s="1"/>
      <c r="CN788" s="1"/>
      <c r="CO788" s="23"/>
    </row>
    <row r="789" spans="1:93" ht="15.75" customHeight="1" x14ac:dyDescent="0.25">
      <c r="A789" s="58"/>
      <c r="B789" s="121"/>
      <c r="C789" s="37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32"/>
      <c r="Q789" s="58"/>
      <c r="R789" s="121"/>
      <c r="S789" s="37"/>
      <c r="T789" s="1"/>
      <c r="U789" s="2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23"/>
      <c r="AG789" s="58"/>
      <c r="AH789" s="121"/>
      <c r="AI789" s="37"/>
      <c r="AJ789" s="1"/>
      <c r="AK789" s="2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23"/>
      <c r="AW789" s="58"/>
      <c r="AX789" s="121"/>
      <c r="AY789" s="37"/>
      <c r="AZ789" s="1"/>
      <c r="BA789" s="2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23"/>
      <c r="BM789" s="58"/>
      <c r="BN789" s="134"/>
      <c r="BO789" s="37"/>
      <c r="BP789" s="1"/>
      <c r="BQ789" s="2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29"/>
      <c r="CC789" s="37"/>
      <c r="CD789" s="1"/>
      <c r="CE789" s="2"/>
      <c r="CF789" s="1"/>
      <c r="CG789" s="1"/>
      <c r="CH789" s="1"/>
      <c r="CI789" s="1"/>
      <c r="CJ789" s="1"/>
      <c r="CK789" s="1"/>
      <c r="CL789" s="1"/>
      <c r="CM789" s="1"/>
      <c r="CN789" s="1"/>
      <c r="CO789" s="23"/>
    </row>
    <row r="790" spans="1:93" ht="15.75" customHeight="1" x14ac:dyDescent="0.25">
      <c r="A790" s="58"/>
      <c r="B790" s="121"/>
      <c r="C790" s="37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32"/>
      <c r="Q790" s="58"/>
      <c r="R790" s="121"/>
      <c r="S790" s="37"/>
      <c r="T790" s="1"/>
      <c r="U790" s="2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23"/>
      <c r="AG790" s="58"/>
      <c r="AH790" s="121"/>
      <c r="AI790" s="37"/>
      <c r="AJ790" s="1"/>
      <c r="AK790" s="2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23"/>
      <c r="AW790" s="58"/>
      <c r="AX790" s="121"/>
      <c r="AY790" s="37"/>
      <c r="AZ790" s="1"/>
      <c r="BA790" s="2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23"/>
      <c r="BM790" s="58"/>
      <c r="BN790" s="134"/>
      <c r="BO790" s="37"/>
      <c r="BP790" s="1"/>
      <c r="BQ790" s="2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29"/>
      <c r="CC790" s="37"/>
      <c r="CD790" s="1"/>
      <c r="CE790" s="2"/>
      <c r="CF790" s="1"/>
      <c r="CG790" s="1"/>
      <c r="CH790" s="1"/>
      <c r="CI790" s="1"/>
      <c r="CJ790" s="1"/>
      <c r="CK790" s="1"/>
      <c r="CL790" s="1"/>
      <c r="CM790" s="1"/>
      <c r="CN790" s="1"/>
      <c r="CO790" s="23"/>
    </row>
    <row r="791" spans="1:93" ht="15.75" customHeight="1" x14ac:dyDescent="0.25">
      <c r="A791" s="58"/>
      <c r="B791" s="121"/>
      <c r="C791" s="37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32"/>
      <c r="Q791" s="58"/>
      <c r="R791" s="121"/>
      <c r="S791" s="37"/>
      <c r="T791" s="1"/>
      <c r="U791" s="2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23"/>
      <c r="AG791" s="58"/>
      <c r="AH791" s="121"/>
      <c r="AI791" s="37"/>
      <c r="AJ791" s="1"/>
      <c r="AK791" s="2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23"/>
      <c r="AW791" s="58"/>
      <c r="AX791" s="121"/>
      <c r="AY791" s="37"/>
      <c r="AZ791" s="1"/>
      <c r="BA791" s="2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23"/>
      <c r="BM791" s="58"/>
      <c r="BN791" s="134"/>
      <c r="BO791" s="37"/>
      <c r="BP791" s="1"/>
      <c r="BQ791" s="2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29"/>
      <c r="CC791" s="37"/>
      <c r="CD791" s="1"/>
      <c r="CE791" s="2"/>
      <c r="CF791" s="1"/>
      <c r="CG791" s="1"/>
      <c r="CH791" s="1"/>
      <c r="CI791" s="1"/>
      <c r="CJ791" s="1"/>
      <c r="CK791" s="1"/>
      <c r="CL791" s="1"/>
      <c r="CM791" s="1"/>
      <c r="CN791" s="1"/>
      <c r="CO791" s="23"/>
    </row>
    <row r="792" spans="1:93" ht="15.75" customHeight="1" x14ac:dyDescent="0.25">
      <c r="A792" s="58"/>
      <c r="B792" s="121"/>
      <c r="C792" s="37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32"/>
      <c r="Q792" s="58"/>
      <c r="R792" s="121"/>
      <c r="S792" s="37"/>
      <c r="T792" s="1"/>
      <c r="U792" s="2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23"/>
      <c r="AG792" s="58"/>
      <c r="AH792" s="121"/>
      <c r="AI792" s="37"/>
      <c r="AJ792" s="1"/>
      <c r="AK792" s="2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23"/>
      <c r="AW792" s="58"/>
      <c r="AX792" s="121"/>
      <c r="AY792" s="37"/>
      <c r="AZ792" s="1"/>
      <c r="BA792" s="2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23"/>
      <c r="BM792" s="58"/>
      <c r="BN792" s="134"/>
      <c r="BO792" s="37"/>
      <c r="BP792" s="1"/>
      <c r="BQ792" s="2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29"/>
      <c r="CC792" s="37"/>
      <c r="CD792" s="1"/>
      <c r="CE792" s="2"/>
      <c r="CF792" s="1"/>
      <c r="CG792" s="1"/>
      <c r="CH792" s="1"/>
      <c r="CI792" s="1"/>
      <c r="CJ792" s="1"/>
      <c r="CK792" s="1"/>
      <c r="CL792" s="1"/>
      <c r="CM792" s="1"/>
      <c r="CN792" s="1"/>
      <c r="CO792" s="23"/>
    </row>
    <row r="793" spans="1:93" ht="15.75" customHeight="1" x14ac:dyDescent="0.25">
      <c r="A793" s="58"/>
      <c r="B793" s="121"/>
      <c r="C793" s="37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32"/>
      <c r="Q793" s="58"/>
      <c r="R793" s="121"/>
      <c r="S793" s="37"/>
      <c r="T793" s="1"/>
      <c r="U793" s="2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23"/>
      <c r="AG793" s="58"/>
      <c r="AH793" s="121"/>
      <c r="AI793" s="37"/>
      <c r="AJ793" s="1"/>
      <c r="AK793" s="2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23"/>
      <c r="AW793" s="58"/>
      <c r="AX793" s="121"/>
      <c r="AY793" s="37"/>
      <c r="AZ793" s="1"/>
      <c r="BA793" s="2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23"/>
      <c r="BM793" s="58"/>
      <c r="BN793" s="134"/>
      <c r="BO793" s="37"/>
      <c r="BP793" s="1"/>
      <c r="BQ793" s="2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29"/>
      <c r="CC793" s="37"/>
      <c r="CD793" s="1"/>
      <c r="CE793" s="2"/>
      <c r="CF793" s="1"/>
      <c r="CG793" s="1"/>
      <c r="CH793" s="1"/>
      <c r="CI793" s="1"/>
      <c r="CJ793" s="1"/>
      <c r="CK793" s="1"/>
      <c r="CL793" s="1"/>
      <c r="CM793" s="1"/>
      <c r="CN793" s="1"/>
      <c r="CO793" s="23"/>
    </row>
    <row r="794" spans="1:93" ht="15.75" customHeight="1" x14ac:dyDescent="0.25">
      <c r="A794" s="58"/>
      <c r="B794" s="121"/>
      <c r="C794" s="37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32"/>
      <c r="Q794" s="58"/>
      <c r="R794" s="121"/>
      <c r="S794" s="37"/>
      <c r="T794" s="1"/>
      <c r="U794" s="2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23"/>
      <c r="AG794" s="58"/>
      <c r="AH794" s="121"/>
      <c r="AI794" s="37"/>
      <c r="AJ794" s="1"/>
      <c r="AK794" s="2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23"/>
      <c r="AW794" s="58"/>
      <c r="AX794" s="121"/>
      <c r="AY794" s="37"/>
      <c r="AZ794" s="1"/>
      <c r="BA794" s="2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23"/>
      <c r="BM794" s="58"/>
      <c r="BN794" s="134"/>
      <c r="BO794" s="37"/>
      <c r="BP794" s="1"/>
      <c r="BQ794" s="2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29"/>
      <c r="CC794" s="37"/>
      <c r="CD794" s="1"/>
      <c r="CE794" s="2"/>
      <c r="CF794" s="1"/>
      <c r="CG794" s="1"/>
      <c r="CH794" s="1"/>
      <c r="CI794" s="1"/>
      <c r="CJ794" s="1"/>
      <c r="CK794" s="1"/>
      <c r="CL794" s="1"/>
      <c r="CM794" s="1"/>
      <c r="CN794" s="1"/>
      <c r="CO794" s="23"/>
    </row>
    <row r="795" spans="1:93" ht="15.75" customHeight="1" x14ac:dyDescent="0.25">
      <c r="A795" s="58"/>
      <c r="B795" s="121"/>
      <c r="C795" s="37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32"/>
      <c r="Q795" s="58"/>
      <c r="R795" s="121"/>
      <c r="S795" s="37"/>
      <c r="T795" s="1"/>
      <c r="U795" s="2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23"/>
      <c r="AG795" s="58"/>
      <c r="AH795" s="121"/>
      <c r="AI795" s="37"/>
      <c r="AJ795" s="1"/>
      <c r="AK795" s="2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23"/>
      <c r="AW795" s="58"/>
      <c r="AX795" s="121"/>
      <c r="AY795" s="37"/>
      <c r="AZ795" s="1"/>
      <c r="BA795" s="2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23"/>
      <c r="BM795" s="58"/>
      <c r="BN795" s="134"/>
      <c r="BO795" s="37"/>
      <c r="BP795" s="1"/>
      <c r="BQ795" s="2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29"/>
      <c r="CC795" s="37"/>
      <c r="CD795" s="1"/>
      <c r="CE795" s="2"/>
      <c r="CF795" s="1"/>
      <c r="CG795" s="1"/>
      <c r="CH795" s="1"/>
      <c r="CI795" s="1"/>
      <c r="CJ795" s="1"/>
      <c r="CK795" s="1"/>
      <c r="CL795" s="1"/>
      <c r="CM795" s="1"/>
      <c r="CN795" s="1"/>
      <c r="CO795" s="23"/>
    </row>
    <row r="796" spans="1:93" ht="15.75" customHeight="1" x14ac:dyDescent="0.25">
      <c r="A796" s="58"/>
      <c r="B796" s="121"/>
      <c r="C796" s="37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32"/>
      <c r="Q796" s="58"/>
      <c r="R796" s="121"/>
      <c r="S796" s="37"/>
      <c r="T796" s="1"/>
      <c r="U796" s="2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23"/>
      <c r="AG796" s="58"/>
      <c r="AH796" s="121"/>
      <c r="AI796" s="37"/>
      <c r="AJ796" s="1"/>
      <c r="AK796" s="2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23"/>
      <c r="AW796" s="58"/>
      <c r="AX796" s="121"/>
      <c r="AY796" s="37"/>
      <c r="AZ796" s="1"/>
      <c r="BA796" s="2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23"/>
      <c r="BM796" s="58"/>
      <c r="BN796" s="134"/>
      <c r="BO796" s="37"/>
      <c r="BP796" s="1"/>
      <c r="BQ796" s="2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29"/>
      <c r="CC796" s="37"/>
      <c r="CD796" s="1"/>
      <c r="CE796" s="2"/>
      <c r="CF796" s="1"/>
      <c r="CG796" s="1"/>
      <c r="CH796" s="1"/>
      <c r="CI796" s="1"/>
      <c r="CJ796" s="1"/>
      <c r="CK796" s="1"/>
      <c r="CL796" s="1"/>
      <c r="CM796" s="1"/>
      <c r="CN796" s="1"/>
      <c r="CO796" s="23"/>
    </row>
    <row r="797" spans="1:93" ht="15.75" customHeight="1" x14ac:dyDescent="0.25">
      <c r="A797" s="58"/>
      <c r="B797" s="121"/>
      <c r="C797" s="37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32"/>
      <c r="Q797" s="58"/>
      <c r="R797" s="121"/>
      <c r="S797" s="37"/>
      <c r="T797" s="1"/>
      <c r="U797" s="2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23"/>
      <c r="AG797" s="58"/>
      <c r="AH797" s="121"/>
      <c r="AI797" s="37"/>
      <c r="AJ797" s="1"/>
      <c r="AK797" s="2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23"/>
      <c r="AW797" s="58"/>
      <c r="AX797" s="121"/>
      <c r="AY797" s="37"/>
      <c r="AZ797" s="1"/>
      <c r="BA797" s="2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23"/>
      <c r="BM797" s="58"/>
      <c r="BN797" s="134"/>
      <c r="BO797" s="37"/>
      <c r="BP797" s="1"/>
      <c r="BQ797" s="2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29"/>
      <c r="CC797" s="37"/>
      <c r="CD797" s="1"/>
      <c r="CE797" s="2"/>
      <c r="CF797" s="1"/>
      <c r="CG797" s="1"/>
      <c r="CH797" s="1"/>
      <c r="CI797" s="1"/>
      <c r="CJ797" s="1"/>
      <c r="CK797" s="1"/>
      <c r="CL797" s="1"/>
      <c r="CM797" s="1"/>
      <c r="CN797" s="1"/>
      <c r="CO797" s="23"/>
    </row>
    <row r="798" spans="1:93" ht="15.75" customHeight="1" x14ac:dyDescent="0.25">
      <c r="A798" s="58"/>
      <c r="B798" s="121"/>
      <c r="C798" s="37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32"/>
      <c r="Q798" s="58"/>
      <c r="R798" s="121"/>
      <c r="S798" s="37"/>
      <c r="T798" s="1"/>
      <c r="U798" s="2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23"/>
      <c r="AG798" s="58"/>
      <c r="AH798" s="121"/>
      <c r="AI798" s="37"/>
      <c r="AJ798" s="1"/>
      <c r="AK798" s="2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23"/>
      <c r="AW798" s="58"/>
      <c r="AX798" s="121"/>
      <c r="AY798" s="37"/>
      <c r="AZ798" s="1"/>
      <c r="BA798" s="2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23"/>
      <c r="BM798" s="58"/>
      <c r="BN798" s="134"/>
      <c r="BO798" s="37"/>
      <c r="BP798" s="1"/>
      <c r="BQ798" s="2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29"/>
      <c r="CC798" s="37"/>
      <c r="CD798" s="1"/>
      <c r="CE798" s="2"/>
      <c r="CF798" s="1"/>
      <c r="CG798" s="1"/>
      <c r="CH798" s="1"/>
      <c r="CI798" s="1"/>
      <c r="CJ798" s="1"/>
      <c r="CK798" s="1"/>
      <c r="CL798" s="1"/>
      <c r="CM798" s="1"/>
      <c r="CN798" s="1"/>
      <c r="CO798" s="23"/>
    </row>
    <row r="799" spans="1:93" ht="15.75" customHeight="1" x14ac:dyDescent="0.25">
      <c r="A799" s="58"/>
      <c r="B799" s="121"/>
      <c r="C799" s="37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32"/>
      <c r="Q799" s="58"/>
      <c r="R799" s="121"/>
      <c r="S799" s="37"/>
      <c r="T799" s="1"/>
      <c r="U799" s="2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23"/>
      <c r="AG799" s="58"/>
      <c r="AH799" s="121"/>
      <c r="AI799" s="37"/>
      <c r="AJ799" s="1"/>
      <c r="AK799" s="2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23"/>
      <c r="AW799" s="58"/>
      <c r="AX799" s="121"/>
      <c r="AY799" s="37"/>
      <c r="AZ799" s="1"/>
      <c r="BA799" s="2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23"/>
      <c r="BM799" s="58"/>
      <c r="BN799" s="134"/>
      <c r="BO799" s="37"/>
      <c r="BP799" s="1"/>
      <c r="BQ799" s="2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29"/>
      <c r="CC799" s="37"/>
      <c r="CD799" s="1"/>
      <c r="CE799" s="2"/>
      <c r="CF799" s="1"/>
      <c r="CG799" s="1"/>
      <c r="CH799" s="1"/>
      <c r="CI799" s="1"/>
      <c r="CJ799" s="1"/>
      <c r="CK799" s="1"/>
      <c r="CL799" s="1"/>
      <c r="CM799" s="1"/>
      <c r="CN799" s="1"/>
      <c r="CO799" s="23"/>
    </row>
    <row r="800" spans="1:93" ht="15.75" customHeight="1" x14ac:dyDescent="0.25">
      <c r="A800" s="58"/>
      <c r="B800" s="121"/>
      <c r="C800" s="37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32"/>
      <c r="Q800" s="58"/>
      <c r="R800" s="121"/>
      <c r="S800" s="37"/>
      <c r="T800" s="1"/>
      <c r="U800" s="2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23"/>
      <c r="AG800" s="58"/>
      <c r="AH800" s="121"/>
      <c r="AI800" s="37"/>
      <c r="AJ800" s="1"/>
      <c r="AK800" s="2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23"/>
      <c r="AW800" s="58"/>
      <c r="AX800" s="121"/>
      <c r="AY800" s="37"/>
      <c r="AZ800" s="1"/>
      <c r="BA800" s="2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23"/>
      <c r="BM800" s="58"/>
      <c r="BN800" s="134"/>
      <c r="BO800" s="37"/>
      <c r="BP800" s="1"/>
      <c r="BQ800" s="2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29"/>
      <c r="CC800" s="37"/>
      <c r="CD800" s="1"/>
      <c r="CE800" s="2"/>
      <c r="CF800" s="1"/>
      <c r="CG800" s="1"/>
      <c r="CH800" s="1"/>
      <c r="CI800" s="1"/>
      <c r="CJ800" s="1"/>
      <c r="CK800" s="1"/>
      <c r="CL800" s="1"/>
      <c r="CM800" s="1"/>
      <c r="CN800" s="1"/>
      <c r="CO800" s="23"/>
    </row>
    <row r="801" spans="1:93" ht="15.75" customHeight="1" x14ac:dyDescent="0.25">
      <c r="A801" s="58"/>
      <c r="B801" s="121"/>
      <c r="C801" s="37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32"/>
      <c r="Q801" s="58"/>
      <c r="R801" s="121"/>
      <c r="S801" s="37"/>
      <c r="T801" s="1"/>
      <c r="U801" s="2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23"/>
      <c r="AG801" s="58"/>
      <c r="AH801" s="121"/>
      <c r="AI801" s="37"/>
      <c r="AJ801" s="1"/>
      <c r="AK801" s="2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23"/>
      <c r="AW801" s="58"/>
      <c r="AX801" s="121"/>
      <c r="AY801" s="37"/>
      <c r="AZ801" s="1"/>
      <c r="BA801" s="2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23"/>
      <c r="BM801" s="58"/>
      <c r="BN801" s="134"/>
      <c r="BO801" s="37"/>
      <c r="BP801" s="1"/>
      <c r="BQ801" s="2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29"/>
      <c r="CC801" s="37"/>
      <c r="CD801" s="1"/>
      <c r="CE801" s="2"/>
      <c r="CF801" s="1"/>
      <c r="CG801" s="1"/>
      <c r="CH801" s="1"/>
      <c r="CI801" s="1"/>
      <c r="CJ801" s="1"/>
      <c r="CK801" s="1"/>
      <c r="CL801" s="1"/>
      <c r="CM801" s="1"/>
      <c r="CN801" s="1"/>
      <c r="CO801" s="23"/>
    </row>
    <row r="802" spans="1:93" ht="15.75" customHeight="1" x14ac:dyDescent="0.25">
      <c r="A802" s="58"/>
      <c r="B802" s="121"/>
      <c r="C802" s="37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32"/>
      <c r="Q802" s="58"/>
      <c r="R802" s="121"/>
      <c r="S802" s="37"/>
      <c r="T802" s="1"/>
      <c r="U802" s="2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23"/>
      <c r="AG802" s="58"/>
      <c r="AH802" s="121"/>
      <c r="AI802" s="37"/>
      <c r="AJ802" s="1"/>
      <c r="AK802" s="2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23"/>
      <c r="AW802" s="58"/>
      <c r="AX802" s="121"/>
      <c r="AY802" s="37"/>
      <c r="AZ802" s="1"/>
      <c r="BA802" s="2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23"/>
      <c r="BM802" s="58"/>
      <c r="BN802" s="134"/>
      <c r="BO802" s="37"/>
      <c r="BP802" s="1"/>
      <c r="BQ802" s="2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29"/>
      <c r="CC802" s="37"/>
      <c r="CD802" s="1"/>
      <c r="CE802" s="2"/>
      <c r="CF802" s="1"/>
      <c r="CG802" s="1"/>
      <c r="CH802" s="1"/>
      <c r="CI802" s="1"/>
      <c r="CJ802" s="1"/>
      <c r="CK802" s="1"/>
      <c r="CL802" s="1"/>
      <c r="CM802" s="1"/>
      <c r="CN802" s="1"/>
      <c r="CO802" s="23"/>
    </row>
    <row r="803" spans="1:93" ht="15.75" customHeight="1" x14ac:dyDescent="0.25">
      <c r="A803" s="58"/>
      <c r="B803" s="121"/>
      <c r="C803" s="37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32"/>
      <c r="Q803" s="58"/>
      <c r="R803" s="121"/>
      <c r="S803" s="37"/>
      <c r="T803" s="1"/>
      <c r="U803" s="2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23"/>
      <c r="AG803" s="58"/>
      <c r="AH803" s="121"/>
      <c r="AI803" s="37"/>
      <c r="AJ803" s="1"/>
      <c r="AK803" s="2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23"/>
      <c r="AW803" s="58"/>
      <c r="AX803" s="121"/>
      <c r="AY803" s="37"/>
      <c r="AZ803" s="1"/>
      <c r="BA803" s="2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23"/>
      <c r="BM803" s="58"/>
      <c r="BN803" s="134"/>
      <c r="BO803" s="37"/>
      <c r="BP803" s="1"/>
      <c r="BQ803" s="2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29"/>
      <c r="CC803" s="37"/>
      <c r="CD803" s="1"/>
      <c r="CE803" s="2"/>
      <c r="CF803" s="1"/>
      <c r="CG803" s="1"/>
      <c r="CH803" s="1"/>
      <c r="CI803" s="1"/>
      <c r="CJ803" s="1"/>
      <c r="CK803" s="1"/>
      <c r="CL803" s="1"/>
      <c r="CM803" s="1"/>
      <c r="CN803" s="1"/>
      <c r="CO803" s="23"/>
    </row>
    <row r="804" spans="1:93" ht="15.75" customHeight="1" x14ac:dyDescent="0.25">
      <c r="A804" s="58"/>
      <c r="B804" s="121"/>
      <c r="C804" s="37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32"/>
      <c r="Q804" s="58"/>
      <c r="R804" s="121"/>
      <c r="S804" s="37"/>
      <c r="T804" s="1"/>
      <c r="U804" s="2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23"/>
      <c r="AG804" s="58"/>
      <c r="AH804" s="121"/>
      <c r="AI804" s="37"/>
      <c r="AJ804" s="1"/>
      <c r="AK804" s="2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23"/>
      <c r="AW804" s="58"/>
      <c r="AX804" s="121"/>
      <c r="AY804" s="37"/>
      <c r="AZ804" s="1"/>
      <c r="BA804" s="2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23"/>
      <c r="BM804" s="58"/>
      <c r="BN804" s="134"/>
      <c r="BO804" s="37"/>
      <c r="BP804" s="1"/>
      <c r="BQ804" s="2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29"/>
      <c r="CC804" s="37"/>
      <c r="CD804" s="1"/>
      <c r="CE804" s="2"/>
      <c r="CF804" s="1"/>
      <c r="CG804" s="1"/>
      <c r="CH804" s="1"/>
      <c r="CI804" s="1"/>
      <c r="CJ804" s="1"/>
      <c r="CK804" s="1"/>
      <c r="CL804" s="1"/>
      <c r="CM804" s="1"/>
      <c r="CN804" s="1"/>
      <c r="CO804" s="23"/>
    </row>
    <row r="805" spans="1:93" ht="15.75" customHeight="1" x14ac:dyDescent="0.25">
      <c r="A805" s="58"/>
      <c r="B805" s="121"/>
      <c r="C805" s="37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32"/>
      <c r="Q805" s="58"/>
      <c r="R805" s="121"/>
      <c r="S805" s="37"/>
      <c r="T805" s="1"/>
      <c r="U805" s="2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23"/>
      <c r="AG805" s="58"/>
      <c r="AH805" s="121"/>
      <c r="AI805" s="37"/>
      <c r="AJ805" s="1"/>
      <c r="AK805" s="2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23"/>
      <c r="AW805" s="58"/>
      <c r="AX805" s="121"/>
      <c r="AY805" s="37"/>
      <c r="AZ805" s="1"/>
      <c r="BA805" s="2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23"/>
      <c r="BM805" s="58"/>
      <c r="BN805" s="134"/>
      <c r="BO805" s="37"/>
      <c r="BP805" s="1"/>
      <c r="BQ805" s="2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29"/>
      <c r="CC805" s="37"/>
      <c r="CD805" s="1"/>
      <c r="CE805" s="2"/>
      <c r="CF805" s="1"/>
      <c r="CG805" s="1"/>
      <c r="CH805" s="1"/>
      <c r="CI805" s="1"/>
      <c r="CJ805" s="1"/>
      <c r="CK805" s="1"/>
      <c r="CL805" s="1"/>
      <c r="CM805" s="1"/>
      <c r="CN805" s="1"/>
      <c r="CO805" s="23"/>
    </row>
    <row r="806" spans="1:93" ht="15.75" customHeight="1" x14ac:dyDescent="0.25">
      <c r="A806" s="58"/>
      <c r="B806" s="121"/>
      <c r="C806" s="37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32"/>
      <c r="Q806" s="58"/>
      <c r="R806" s="121"/>
      <c r="S806" s="37"/>
      <c r="T806" s="1"/>
      <c r="U806" s="2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23"/>
      <c r="AG806" s="58"/>
      <c r="AH806" s="121"/>
      <c r="AI806" s="37"/>
      <c r="AJ806" s="1"/>
      <c r="AK806" s="2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23"/>
      <c r="AW806" s="58"/>
      <c r="AX806" s="121"/>
      <c r="AY806" s="37"/>
      <c r="AZ806" s="1"/>
      <c r="BA806" s="2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23"/>
      <c r="BM806" s="58"/>
      <c r="BN806" s="134"/>
      <c r="BO806" s="37"/>
      <c r="BP806" s="1"/>
      <c r="BQ806" s="2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29"/>
      <c r="CC806" s="37"/>
      <c r="CD806" s="1"/>
      <c r="CE806" s="2"/>
      <c r="CF806" s="1"/>
      <c r="CG806" s="1"/>
      <c r="CH806" s="1"/>
      <c r="CI806" s="1"/>
      <c r="CJ806" s="1"/>
      <c r="CK806" s="1"/>
      <c r="CL806" s="1"/>
      <c r="CM806" s="1"/>
      <c r="CN806" s="1"/>
      <c r="CO806" s="23"/>
    </row>
    <row r="807" spans="1:93" ht="15.75" customHeight="1" x14ac:dyDescent="0.25">
      <c r="A807" s="58"/>
      <c r="B807" s="121"/>
      <c r="C807" s="37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32"/>
      <c r="Q807" s="58"/>
      <c r="R807" s="121"/>
      <c r="S807" s="37"/>
      <c r="T807" s="1"/>
      <c r="U807" s="2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23"/>
      <c r="AG807" s="58"/>
      <c r="AH807" s="121"/>
      <c r="AI807" s="37"/>
      <c r="AJ807" s="1"/>
      <c r="AK807" s="2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23"/>
      <c r="AW807" s="58"/>
      <c r="AX807" s="121"/>
      <c r="AY807" s="37"/>
      <c r="AZ807" s="1"/>
      <c r="BA807" s="2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23"/>
      <c r="BM807" s="58"/>
      <c r="BN807" s="134"/>
      <c r="BO807" s="37"/>
      <c r="BP807" s="1"/>
      <c r="BQ807" s="2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29"/>
      <c r="CC807" s="37"/>
      <c r="CD807" s="1"/>
      <c r="CE807" s="2"/>
      <c r="CF807" s="1"/>
      <c r="CG807" s="1"/>
      <c r="CH807" s="1"/>
      <c r="CI807" s="1"/>
      <c r="CJ807" s="1"/>
      <c r="CK807" s="1"/>
      <c r="CL807" s="1"/>
      <c r="CM807" s="1"/>
      <c r="CN807" s="1"/>
      <c r="CO807" s="23"/>
    </row>
    <row r="808" spans="1:93" ht="15.75" customHeight="1" x14ac:dyDescent="0.25">
      <c r="A808" s="58"/>
      <c r="B808" s="121"/>
      <c r="C808" s="37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32"/>
      <c r="Q808" s="58"/>
      <c r="R808" s="121"/>
      <c r="S808" s="37"/>
      <c r="T808" s="1"/>
      <c r="U808" s="2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23"/>
      <c r="AG808" s="58"/>
      <c r="AH808" s="121"/>
      <c r="AI808" s="37"/>
      <c r="AJ808" s="1"/>
      <c r="AK808" s="2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23"/>
      <c r="AW808" s="58"/>
      <c r="AX808" s="121"/>
      <c r="AY808" s="37"/>
      <c r="AZ808" s="1"/>
      <c r="BA808" s="2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23"/>
      <c r="BM808" s="58"/>
      <c r="BN808" s="134"/>
      <c r="BO808" s="37"/>
      <c r="BP808" s="1"/>
      <c r="BQ808" s="2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29"/>
      <c r="CC808" s="37"/>
      <c r="CD808" s="1"/>
      <c r="CE808" s="2"/>
      <c r="CF808" s="1"/>
      <c r="CG808" s="1"/>
      <c r="CH808" s="1"/>
      <c r="CI808" s="1"/>
      <c r="CJ808" s="1"/>
      <c r="CK808" s="1"/>
      <c r="CL808" s="1"/>
      <c r="CM808" s="1"/>
      <c r="CN808" s="1"/>
      <c r="CO808" s="23"/>
    </row>
    <row r="809" spans="1:93" ht="15.75" customHeight="1" x14ac:dyDescent="0.25">
      <c r="A809" s="58"/>
      <c r="B809" s="121"/>
      <c r="C809" s="37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32"/>
      <c r="Q809" s="58"/>
      <c r="R809" s="121"/>
      <c r="S809" s="37"/>
      <c r="T809" s="1"/>
      <c r="U809" s="2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23"/>
      <c r="AG809" s="58"/>
      <c r="AH809" s="121"/>
      <c r="AI809" s="37"/>
      <c r="AJ809" s="1"/>
      <c r="AK809" s="2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23"/>
      <c r="AW809" s="58"/>
      <c r="AX809" s="121"/>
      <c r="AY809" s="37"/>
      <c r="AZ809" s="1"/>
      <c r="BA809" s="2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23"/>
      <c r="BM809" s="58"/>
      <c r="BN809" s="134"/>
      <c r="BO809" s="37"/>
      <c r="BP809" s="1"/>
      <c r="BQ809" s="2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29"/>
      <c r="CC809" s="37"/>
      <c r="CD809" s="1"/>
      <c r="CE809" s="2"/>
      <c r="CF809" s="1"/>
      <c r="CG809" s="1"/>
      <c r="CH809" s="1"/>
      <c r="CI809" s="1"/>
      <c r="CJ809" s="1"/>
      <c r="CK809" s="1"/>
      <c r="CL809" s="1"/>
      <c r="CM809" s="1"/>
      <c r="CN809" s="1"/>
      <c r="CO809" s="23"/>
    </row>
    <row r="810" spans="1:93" ht="15.75" customHeight="1" x14ac:dyDescent="0.25">
      <c r="A810" s="58"/>
      <c r="B810" s="121"/>
      <c r="C810" s="37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32"/>
      <c r="Q810" s="58"/>
      <c r="R810" s="121"/>
      <c r="S810" s="37"/>
      <c r="T810" s="1"/>
      <c r="U810" s="2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23"/>
      <c r="AG810" s="58"/>
      <c r="AH810" s="121"/>
      <c r="AI810" s="37"/>
      <c r="AJ810" s="1"/>
      <c r="AK810" s="2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23"/>
      <c r="AW810" s="58"/>
      <c r="AX810" s="121"/>
      <c r="AY810" s="37"/>
      <c r="AZ810" s="1"/>
      <c r="BA810" s="2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23"/>
      <c r="BM810" s="58"/>
      <c r="BN810" s="134"/>
      <c r="BO810" s="37"/>
      <c r="BP810" s="1"/>
      <c r="BQ810" s="2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29"/>
      <c r="CC810" s="37"/>
      <c r="CD810" s="1"/>
      <c r="CE810" s="2"/>
      <c r="CF810" s="1"/>
      <c r="CG810" s="1"/>
      <c r="CH810" s="1"/>
      <c r="CI810" s="1"/>
      <c r="CJ810" s="1"/>
      <c r="CK810" s="1"/>
      <c r="CL810" s="1"/>
      <c r="CM810" s="1"/>
      <c r="CN810" s="1"/>
      <c r="CO810" s="23"/>
    </row>
    <row r="811" spans="1:93" ht="15.75" customHeight="1" x14ac:dyDescent="0.25">
      <c r="A811" s="58"/>
      <c r="B811" s="121"/>
      <c r="C811" s="37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32"/>
      <c r="Q811" s="58"/>
      <c r="R811" s="121"/>
      <c r="S811" s="37"/>
      <c r="T811" s="1"/>
      <c r="U811" s="2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23"/>
      <c r="AG811" s="58"/>
      <c r="AH811" s="121"/>
      <c r="AI811" s="37"/>
      <c r="AJ811" s="1"/>
      <c r="AK811" s="2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23"/>
      <c r="AW811" s="58"/>
      <c r="AX811" s="121"/>
      <c r="AY811" s="37"/>
      <c r="AZ811" s="1"/>
      <c r="BA811" s="2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23"/>
      <c r="BM811" s="58"/>
      <c r="BN811" s="134"/>
      <c r="BO811" s="37"/>
      <c r="BP811" s="1"/>
      <c r="BQ811" s="2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29"/>
      <c r="CC811" s="37"/>
      <c r="CD811" s="1"/>
      <c r="CE811" s="2"/>
      <c r="CF811" s="1"/>
      <c r="CG811" s="1"/>
      <c r="CH811" s="1"/>
      <c r="CI811" s="1"/>
      <c r="CJ811" s="1"/>
      <c r="CK811" s="1"/>
      <c r="CL811" s="1"/>
      <c r="CM811" s="1"/>
      <c r="CN811" s="1"/>
      <c r="CO811" s="23"/>
    </row>
    <row r="812" spans="1:93" ht="15.75" customHeight="1" x14ac:dyDescent="0.25">
      <c r="A812" s="58"/>
      <c r="B812" s="121"/>
      <c r="C812" s="37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32"/>
      <c r="Q812" s="58"/>
      <c r="R812" s="121"/>
      <c r="S812" s="37"/>
      <c r="T812" s="1"/>
      <c r="U812" s="2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23"/>
      <c r="AG812" s="58"/>
      <c r="AH812" s="121"/>
      <c r="AI812" s="37"/>
      <c r="AJ812" s="1"/>
      <c r="AK812" s="2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23"/>
      <c r="AW812" s="58"/>
      <c r="AX812" s="121"/>
      <c r="AY812" s="37"/>
      <c r="AZ812" s="1"/>
      <c r="BA812" s="2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23"/>
      <c r="BM812" s="58"/>
      <c r="BN812" s="134"/>
      <c r="BO812" s="37"/>
      <c r="BP812" s="1"/>
      <c r="BQ812" s="2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29"/>
      <c r="CC812" s="37"/>
      <c r="CD812" s="1"/>
      <c r="CE812" s="2"/>
      <c r="CF812" s="1"/>
      <c r="CG812" s="1"/>
      <c r="CH812" s="1"/>
      <c r="CI812" s="1"/>
      <c r="CJ812" s="1"/>
      <c r="CK812" s="1"/>
      <c r="CL812" s="1"/>
      <c r="CM812" s="1"/>
      <c r="CN812" s="1"/>
      <c r="CO812" s="23"/>
    </row>
    <row r="813" spans="1:93" ht="15.75" customHeight="1" x14ac:dyDescent="0.25">
      <c r="A813" s="58"/>
      <c r="B813" s="121"/>
      <c r="C813" s="37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32"/>
      <c r="Q813" s="58"/>
      <c r="R813" s="121"/>
      <c r="S813" s="37"/>
      <c r="T813" s="1"/>
      <c r="U813" s="2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23"/>
      <c r="AG813" s="58"/>
      <c r="AH813" s="121"/>
      <c r="AI813" s="37"/>
      <c r="AJ813" s="1"/>
      <c r="AK813" s="2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23"/>
      <c r="AW813" s="58"/>
      <c r="AX813" s="121"/>
      <c r="AY813" s="37"/>
      <c r="AZ813" s="1"/>
      <c r="BA813" s="2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23"/>
      <c r="BM813" s="58"/>
      <c r="BN813" s="134"/>
      <c r="BO813" s="37"/>
      <c r="BP813" s="1"/>
      <c r="BQ813" s="2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29"/>
      <c r="CC813" s="37"/>
      <c r="CD813" s="1"/>
      <c r="CE813" s="2"/>
      <c r="CF813" s="1"/>
      <c r="CG813" s="1"/>
      <c r="CH813" s="1"/>
      <c r="CI813" s="1"/>
      <c r="CJ813" s="1"/>
      <c r="CK813" s="1"/>
      <c r="CL813" s="1"/>
      <c r="CM813" s="1"/>
      <c r="CN813" s="1"/>
      <c r="CO813" s="23"/>
    </row>
    <row r="814" spans="1:93" ht="15.75" customHeight="1" x14ac:dyDescent="0.25">
      <c r="A814" s="58"/>
      <c r="B814" s="121"/>
      <c r="C814" s="37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32"/>
      <c r="Q814" s="58"/>
      <c r="R814" s="121"/>
      <c r="S814" s="37"/>
      <c r="T814" s="1"/>
      <c r="U814" s="2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23"/>
      <c r="AG814" s="58"/>
      <c r="AH814" s="121"/>
      <c r="AI814" s="37"/>
      <c r="AJ814" s="1"/>
      <c r="AK814" s="2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23"/>
      <c r="AW814" s="58"/>
      <c r="AX814" s="121"/>
      <c r="AY814" s="37"/>
      <c r="AZ814" s="1"/>
      <c r="BA814" s="2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23"/>
      <c r="BM814" s="58"/>
      <c r="BN814" s="134"/>
      <c r="BO814" s="37"/>
      <c r="BP814" s="1"/>
      <c r="BQ814" s="2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29"/>
      <c r="CC814" s="37"/>
      <c r="CD814" s="1"/>
      <c r="CE814" s="2"/>
      <c r="CF814" s="1"/>
      <c r="CG814" s="1"/>
      <c r="CH814" s="1"/>
      <c r="CI814" s="1"/>
      <c r="CJ814" s="1"/>
      <c r="CK814" s="1"/>
      <c r="CL814" s="1"/>
      <c r="CM814" s="1"/>
      <c r="CN814" s="1"/>
      <c r="CO814" s="23"/>
    </row>
    <row r="815" spans="1:93" ht="15.75" customHeight="1" x14ac:dyDescent="0.25">
      <c r="A815" s="58"/>
      <c r="B815" s="121"/>
      <c r="C815" s="37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32"/>
      <c r="Q815" s="58"/>
      <c r="R815" s="121"/>
      <c r="S815" s="37"/>
      <c r="T815" s="1"/>
      <c r="U815" s="2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23"/>
      <c r="AG815" s="58"/>
      <c r="AH815" s="121"/>
      <c r="AI815" s="37"/>
      <c r="AJ815" s="1"/>
      <c r="AK815" s="2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23"/>
      <c r="AW815" s="58"/>
      <c r="AX815" s="121"/>
      <c r="AY815" s="37"/>
      <c r="AZ815" s="1"/>
      <c r="BA815" s="2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23"/>
      <c r="BM815" s="58"/>
      <c r="BN815" s="134"/>
      <c r="BO815" s="37"/>
      <c r="BP815" s="1"/>
      <c r="BQ815" s="2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29"/>
      <c r="CC815" s="37"/>
      <c r="CD815" s="1"/>
      <c r="CE815" s="2"/>
      <c r="CF815" s="1"/>
      <c r="CG815" s="1"/>
      <c r="CH815" s="1"/>
      <c r="CI815" s="1"/>
      <c r="CJ815" s="1"/>
      <c r="CK815" s="1"/>
      <c r="CL815" s="1"/>
      <c r="CM815" s="1"/>
      <c r="CN815" s="1"/>
      <c r="CO815" s="23"/>
    </row>
    <row r="816" spans="1:93" ht="15.75" customHeight="1" x14ac:dyDescent="0.25">
      <c r="A816" s="58"/>
      <c r="B816" s="121"/>
      <c r="C816" s="37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32"/>
      <c r="Q816" s="58"/>
      <c r="R816" s="121"/>
      <c r="S816" s="37"/>
      <c r="T816" s="1"/>
      <c r="U816" s="2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23"/>
      <c r="AG816" s="58"/>
      <c r="AH816" s="121"/>
      <c r="AI816" s="37"/>
      <c r="AJ816" s="1"/>
      <c r="AK816" s="2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23"/>
      <c r="AW816" s="58"/>
      <c r="AX816" s="121"/>
      <c r="AY816" s="37"/>
      <c r="AZ816" s="1"/>
      <c r="BA816" s="2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23"/>
      <c r="BM816" s="58"/>
      <c r="BN816" s="134"/>
      <c r="BO816" s="37"/>
      <c r="BP816" s="1"/>
      <c r="BQ816" s="2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29"/>
      <c r="CC816" s="37"/>
      <c r="CD816" s="1"/>
      <c r="CE816" s="2"/>
      <c r="CF816" s="1"/>
      <c r="CG816" s="1"/>
      <c r="CH816" s="1"/>
      <c r="CI816" s="1"/>
      <c r="CJ816" s="1"/>
      <c r="CK816" s="1"/>
      <c r="CL816" s="1"/>
      <c r="CM816" s="1"/>
      <c r="CN816" s="1"/>
      <c r="CO816" s="23"/>
    </row>
    <row r="817" spans="1:93" ht="15.75" customHeight="1" x14ac:dyDescent="0.25">
      <c r="A817" s="58"/>
      <c r="B817" s="121"/>
      <c r="C817" s="37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32"/>
      <c r="Q817" s="58"/>
      <c r="R817" s="121"/>
      <c r="S817" s="37"/>
      <c r="T817" s="1"/>
      <c r="U817" s="2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23"/>
      <c r="AG817" s="58"/>
      <c r="AH817" s="121"/>
      <c r="AI817" s="37"/>
      <c r="AJ817" s="1"/>
      <c r="AK817" s="2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23"/>
      <c r="AW817" s="58"/>
      <c r="AX817" s="121"/>
      <c r="AY817" s="37"/>
      <c r="AZ817" s="1"/>
      <c r="BA817" s="2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23"/>
      <c r="BM817" s="58"/>
      <c r="BN817" s="134"/>
      <c r="BO817" s="37"/>
      <c r="BP817" s="1"/>
      <c r="BQ817" s="2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29"/>
      <c r="CC817" s="37"/>
      <c r="CD817" s="1"/>
      <c r="CE817" s="2"/>
      <c r="CF817" s="1"/>
      <c r="CG817" s="1"/>
      <c r="CH817" s="1"/>
      <c r="CI817" s="1"/>
      <c r="CJ817" s="1"/>
      <c r="CK817" s="1"/>
      <c r="CL817" s="1"/>
      <c r="CM817" s="1"/>
      <c r="CN817" s="1"/>
      <c r="CO817" s="23"/>
    </row>
    <row r="818" spans="1:93" ht="15.75" customHeight="1" x14ac:dyDescent="0.25">
      <c r="A818" s="58"/>
      <c r="B818" s="121"/>
      <c r="C818" s="37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32"/>
      <c r="Q818" s="58"/>
      <c r="R818" s="121"/>
      <c r="S818" s="37"/>
      <c r="T818" s="1"/>
      <c r="U818" s="2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23"/>
      <c r="AG818" s="58"/>
      <c r="AH818" s="121"/>
      <c r="AI818" s="37"/>
      <c r="AJ818" s="1"/>
      <c r="AK818" s="2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23"/>
      <c r="AW818" s="58"/>
      <c r="AX818" s="121"/>
      <c r="AY818" s="37"/>
      <c r="AZ818" s="1"/>
      <c r="BA818" s="2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23"/>
      <c r="BM818" s="58"/>
      <c r="BN818" s="134"/>
      <c r="BO818" s="37"/>
      <c r="BP818" s="1"/>
      <c r="BQ818" s="2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29"/>
      <c r="CC818" s="37"/>
      <c r="CD818" s="1"/>
      <c r="CE818" s="2"/>
      <c r="CF818" s="1"/>
      <c r="CG818" s="1"/>
      <c r="CH818" s="1"/>
      <c r="CI818" s="1"/>
      <c r="CJ818" s="1"/>
      <c r="CK818" s="1"/>
      <c r="CL818" s="1"/>
      <c r="CM818" s="1"/>
      <c r="CN818" s="1"/>
      <c r="CO818" s="23"/>
    </row>
    <row r="819" spans="1:93" ht="15.75" customHeight="1" x14ac:dyDescent="0.25">
      <c r="A819" s="58"/>
      <c r="B819" s="121"/>
      <c r="C819" s="37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32"/>
      <c r="Q819" s="58"/>
      <c r="R819" s="121"/>
      <c r="S819" s="37"/>
      <c r="T819" s="1"/>
      <c r="U819" s="2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23"/>
      <c r="AG819" s="58"/>
      <c r="AH819" s="121"/>
      <c r="AI819" s="37"/>
      <c r="AJ819" s="1"/>
      <c r="AK819" s="2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23"/>
      <c r="AW819" s="58"/>
      <c r="AX819" s="121"/>
      <c r="AY819" s="37"/>
      <c r="AZ819" s="1"/>
      <c r="BA819" s="2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23"/>
      <c r="BM819" s="58"/>
      <c r="BN819" s="134"/>
      <c r="BO819" s="37"/>
      <c r="BP819" s="1"/>
      <c r="BQ819" s="2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29"/>
      <c r="CC819" s="37"/>
      <c r="CD819" s="1"/>
      <c r="CE819" s="2"/>
      <c r="CF819" s="1"/>
      <c r="CG819" s="1"/>
      <c r="CH819" s="1"/>
      <c r="CI819" s="1"/>
      <c r="CJ819" s="1"/>
      <c r="CK819" s="1"/>
      <c r="CL819" s="1"/>
      <c r="CM819" s="1"/>
      <c r="CN819" s="1"/>
      <c r="CO819" s="23"/>
    </row>
    <row r="820" spans="1:93" ht="15.75" customHeight="1" x14ac:dyDescent="0.25">
      <c r="A820" s="58"/>
      <c r="B820" s="121"/>
      <c r="C820" s="37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32"/>
      <c r="Q820" s="58"/>
      <c r="R820" s="121"/>
      <c r="S820" s="37"/>
      <c r="T820" s="1"/>
      <c r="U820" s="2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23"/>
      <c r="AG820" s="58"/>
      <c r="AH820" s="121"/>
      <c r="AI820" s="37"/>
      <c r="AJ820" s="1"/>
      <c r="AK820" s="2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23"/>
      <c r="AW820" s="58"/>
      <c r="AX820" s="121"/>
      <c r="AY820" s="37"/>
      <c r="AZ820" s="1"/>
      <c r="BA820" s="2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23"/>
      <c r="BM820" s="58"/>
      <c r="BN820" s="134"/>
      <c r="BO820" s="37"/>
      <c r="BP820" s="1"/>
      <c r="BQ820" s="2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29"/>
      <c r="CC820" s="37"/>
      <c r="CD820" s="1"/>
      <c r="CE820" s="2"/>
      <c r="CF820" s="1"/>
      <c r="CG820" s="1"/>
      <c r="CH820" s="1"/>
      <c r="CI820" s="1"/>
      <c r="CJ820" s="1"/>
      <c r="CK820" s="1"/>
      <c r="CL820" s="1"/>
      <c r="CM820" s="1"/>
      <c r="CN820" s="1"/>
      <c r="CO820" s="23"/>
    </row>
    <row r="821" spans="1:93" ht="15.75" customHeight="1" x14ac:dyDescent="0.25">
      <c r="A821" s="58"/>
      <c r="B821" s="121"/>
      <c r="C821" s="37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32"/>
      <c r="Q821" s="58"/>
      <c r="R821" s="121"/>
      <c r="S821" s="37"/>
      <c r="T821" s="1"/>
      <c r="U821" s="2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23"/>
      <c r="AG821" s="58"/>
      <c r="AH821" s="121"/>
      <c r="AI821" s="37"/>
      <c r="AJ821" s="1"/>
      <c r="AK821" s="2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23"/>
      <c r="AW821" s="58"/>
      <c r="AX821" s="121"/>
      <c r="AY821" s="37"/>
      <c r="AZ821" s="1"/>
      <c r="BA821" s="2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23"/>
      <c r="BM821" s="58"/>
      <c r="BN821" s="134"/>
      <c r="BO821" s="37"/>
      <c r="BP821" s="1"/>
      <c r="BQ821" s="2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29"/>
      <c r="CC821" s="37"/>
      <c r="CD821" s="1"/>
      <c r="CE821" s="2"/>
      <c r="CF821" s="1"/>
      <c r="CG821" s="1"/>
      <c r="CH821" s="1"/>
      <c r="CI821" s="1"/>
      <c r="CJ821" s="1"/>
      <c r="CK821" s="1"/>
      <c r="CL821" s="1"/>
      <c r="CM821" s="1"/>
      <c r="CN821" s="1"/>
      <c r="CO821" s="23"/>
    </row>
    <row r="822" spans="1:93" ht="15.75" customHeight="1" x14ac:dyDescent="0.25">
      <c r="A822" s="58"/>
      <c r="B822" s="121"/>
      <c r="C822" s="37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32"/>
      <c r="Q822" s="58"/>
      <c r="R822" s="121"/>
      <c r="S822" s="37"/>
      <c r="T822" s="1"/>
      <c r="U822" s="2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23"/>
      <c r="AG822" s="58"/>
      <c r="AH822" s="121"/>
      <c r="AI822" s="37"/>
      <c r="AJ822" s="1"/>
      <c r="AK822" s="2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23"/>
      <c r="AW822" s="58"/>
      <c r="AX822" s="121"/>
      <c r="AY822" s="37"/>
      <c r="AZ822" s="1"/>
      <c r="BA822" s="2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23"/>
      <c r="BM822" s="58"/>
      <c r="BN822" s="134"/>
      <c r="BO822" s="37"/>
      <c r="BP822" s="1"/>
      <c r="BQ822" s="2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29"/>
      <c r="CC822" s="37"/>
      <c r="CD822" s="1"/>
      <c r="CE822" s="2"/>
      <c r="CF822" s="1"/>
      <c r="CG822" s="1"/>
      <c r="CH822" s="1"/>
      <c r="CI822" s="1"/>
      <c r="CJ822" s="1"/>
      <c r="CK822" s="1"/>
      <c r="CL822" s="1"/>
      <c r="CM822" s="1"/>
      <c r="CN822" s="1"/>
      <c r="CO822" s="23"/>
    </row>
    <row r="823" spans="1:93" ht="15.75" customHeight="1" x14ac:dyDescent="0.25">
      <c r="A823" s="58"/>
      <c r="B823" s="121"/>
      <c r="C823" s="37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32"/>
      <c r="Q823" s="58"/>
      <c r="R823" s="121"/>
      <c r="S823" s="37"/>
      <c r="T823" s="1"/>
      <c r="U823" s="2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23"/>
      <c r="AG823" s="58"/>
      <c r="AH823" s="121"/>
      <c r="AI823" s="37"/>
      <c r="AJ823" s="1"/>
      <c r="AK823" s="2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23"/>
      <c r="AW823" s="58"/>
      <c r="AX823" s="121"/>
      <c r="AY823" s="37"/>
      <c r="AZ823" s="1"/>
      <c r="BA823" s="2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23"/>
      <c r="BM823" s="58"/>
      <c r="BN823" s="134"/>
      <c r="BO823" s="37"/>
      <c r="BP823" s="1"/>
      <c r="BQ823" s="2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29"/>
      <c r="CC823" s="37"/>
      <c r="CD823" s="1"/>
      <c r="CE823" s="2"/>
      <c r="CF823" s="1"/>
      <c r="CG823" s="1"/>
      <c r="CH823" s="1"/>
      <c r="CI823" s="1"/>
      <c r="CJ823" s="1"/>
      <c r="CK823" s="1"/>
      <c r="CL823" s="1"/>
      <c r="CM823" s="1"/>
      <c r="CN823" s="1"/>
      <c r="CO823" s="23"/>
    </row>
    <row r="824" spans="1:93" ht="15.75" customHeight="1" x14ac:dyDescent="0.25">
      <c r="A824" s="58"/>
      <c r="B824" s="121"/>
      <c r="C824" s="37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32"/>
      <c r="Q824" s="58"/>
      <c r="R824" s="121"/>
      <c r="S824" s="37"/>
      <c r="T824" s="1"/>
      <c r="U824" s="2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23"/>
      <c r="AG824" s="58"/>
      <c r="AH824" s="121"/>
      <c r="AI824" s="37"/>
      <c r="AJ824" s="1"/>
      <c r="AK824" s="2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23"/>
      <c r="AW824" s="58"/>
      <c r="AX824" s="121"/>
      <c r="AY824" s="37"/>
      <c r="AZ824" s="1"/>
      <c r="BA824" s="2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23"/>
      <c r="BM824" s="58"/>
      <c r="BN824" s="134"/>
      <c r="BO824" s="37"/>
      <c r="BP824" s="1"/>
      <c r="BQ824" s="2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29"/>
      <c r="CC824" s="37"/>
      <c r="CD824" s="1"/>
      <c r="CE824" s="2"/>
      <c r="CF824" s="1"/>
      <c r="CG824" s="1"/>
      <c r="CH824" s="1"/>
      <c r="CI824" s="1"/>
      <c r="CJ824" s="1"/>
      <c r="CK824" s="1"/>
      <c r="CL824" s="1"/>
      <c r="CM824" s="1"/>
      <c r="CN824" s="1"/>
      <c r="CO824" s="23"/>
    </row>
    <row r="825" spans="1:93" ht="15.75" customHeight="1" x14ac:dyDescent="0.25">
      <c r="A825" s="58"/>
      <c r="B825" s="121"/>
      <c r="C825" s="37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32"/>
      <c r="Q825" s="58"/>
      <c r="R825" s="121"/>
      <c r="S825" s="37"/>
      <c r="T825" s="1"/>
      <c r="U825" s="2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23"/>
      <c r="AG825" s="58"/>
      <c r="AH825" s="121"/>
      <c r="AI825" s="37"/>
      <c r="AJ825" s="1"/>
      <c r="AK825" s="2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23"/>
      <c r="AW825" s="58"/>
      <c r="AX825" s="121"/>
      <c r="AY825" s="37"/>
      <c r="AZ825" s="1"/>
      <c r="BA825" s="2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23"/>
      <c r="BM825" s="58"/>
      <c r="BN825" s="134"/>
      <c r="BO825" s="37"/>
      <c r="BP825" s="1"/>
      <c r="BQ825" s="2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29"/>
      <c r="CC825" s="37"/>
      <c r="CD825" s="1"/>
      <c r="CE825" s="2"/>
      <c r="CF825" s="1"/>
      <c r="CG825" s="1"/>
      <c r="CH825" s="1"/>
      <c r="CI825" s="1"/>
      <c r="CJ825" s="1"/>
      <c r="CK825" s="1"/>
      <c r="CL825" s="1"/>
      <c r="CM825" s="1"/>
      <c r="CN825" s="1"/>
      <c r="CO825" s="23"/>
    </row>
    <row r="826" spans="1:93" ht="15.75" customHeight="1" x14ac:dyDescent="0.25">
      <c r="A826" s="58"/>
      <c r="B826" s="121"/>
      <c r="C826" s="37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32"/>
      <c r="Q826" s="58"/>
      <c r="R826" s="121"/>
      <c r="S826" s="37"/>
      <c r="T826" s="1"/>
      <c r="U826" s="2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23"/>
      <c r="AG826" s="58"/>
      <c r="AH826" s="121"/>
      <c r="AI826" s="37"/>
      <c r="AJ826" s="1"/>
      <c r="AK826" s="2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23"/>
      <c r="AW826" s="58"/>
      <c r="AX826" s="121"/>
      <c r="AY826" s="37"/>
      <c r="AZ826" s="1"/>
      <c r="BA826" s="2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23"/>
      <c r="BM826" s="58"/>
      <c r="BN826" s="134"/>
      <c r="BO826" s="37"/>
      <c r="BP826" s="1"/>
      <c r="BQ826" s="2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29"/>
      <c r="CC826" s="37"/>
      <c r="CD826" s="1"/>
      <c r="CE826" s="2"/>
      <c r="CF826" s="1"/>
      <c r="CG826" s="1"/>
      <c r="CH826" s="1"/>
      <c r="CI826" s="1"/>
      <c r="CJ826" s="1"/>
      <c r="CK826" s="1"/>
      <c r="CL826" s="1"/>
      <c r="CM826" s="1"/>
      <c r="CN826" s="1"/>
      <c r="CO826" s="23"/>
    </row>
    <row r="827" spans="1:93" ht="15.75" customHeight="1" x14ac:dyDescent="0.25">
      <c r="A827" s="58"/>
      <c r="B827" s="121"/>
      <c r="C827" s="37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32"/>
      <c r="Q827" s="58"/>
      <c r="R827" s="121"/>
      <c r="S827" s="37"/>
      <c r="T827" s="1"/>
      <c r="U827" s="2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23"/>
      <c r="AG827" s="58"/>
      <c r="AH827" s="121"/>
      <c r="AI827" s="37"/>
      <c r="AJ827" s="1"/>
      <c r="AK827" s="2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23"/>
      <c r="AW827" s="58"/>
      <c r="AX827" s="121"/>
      <c r="AY827" s="37"/>
      <c r="AZ827" s="1"/>
      <c r="BA827" s="2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23"/>
      <c r="BM827" s="58"/>
      <c r="BN827" s="134"/>
      <c r="BO827" s="37"/>
      <c r="BP827" s="1"/>
      <c r="BQ827" s="2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29"/>
      <c r="CC827" s="37"/>
      <c r="CD827" s="1"/>
      <c r="CE827" s="2"/>
      <c r="CF827" s="1"/>
      <c r="CG827" s="1"/>
      <c r="CH827" s="1"/>
      <c r="CI827" s="1"/>
      <c r="CJ827" s="1"/>
      <c r="CK827" s="1"/>
      <c r="CL827" s="1"/>
      <c r="CM827" s="1"/>
      <c r="CN827" s="1"/>
      <c r="CO827" s="23"/>
    </row>
    <row r="828" spans="1:93" ht="15.75" customHeight="1" x14ac:dyDescent="0.25">
      <c r="A828" s="58"/>
      <c r="B828" s="121"/>
      <c r="C828" s="37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32"/>
      <c r="Q828" s="58"/>
      <c r="R828" s="121"/>
      <c r="S828" s="37"/>
      <c r="T828" s="1"/>
      <c r="U828" s="2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23"/>
      <c r="AG828" s="58"/>
      <c r="AH828" s="121"/>
      <c r="AI828" s="37"/>
      <c r="AJ828" s="1"/>
      <c r="AK828" s="2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23"/>
      <c r="AW828" s="58"/>
      <c r="AX828" s="121"/>
      <c r="AY828" s="37"/>
      <c r="AZ828" s="1"/>
      <c r="BA828" s="2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23"/>
      <c r="BM828" s="58"/>
      <c r="BN828" s="134"/>
      <c r="BO828" s="37"/>
      <c r="BP828" s="1"/>
      <c r="BQ828" s="2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29"/>
      <c r="CC828" s="37"/>
      <c r="CD828" s="1"/>
      <c r="CE828" s="2"/>
      <c r="CF828" s="1"/>
      <c r="CG828" s="1"/>
      <c r="CH828" s="1"/>
      <c r="CI828" s="1"/>
      <c r="CJ828" s="1"/>
      <c r="CK828" s="1"/>
      <c r="CL828" s="1"/>
      <c r="CM828" s="1"/>
      <c r="CN828" s="1"/>
      <c r="CO828" s="23"/>
    </row>
    <row r="829" spans="1:93" ht="15.75" customHeight="1" x14ac:dyDescent="0.25">
      <c r="A829" s="58"/>
      <c r="B829" s="121"/>
      <c r="C829" s="37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32"/>
      <c r="Q829" s="58"/>
      <c r="R829" s="121"/>
      <c r="S829" s="37"/>
      <c r="T829" s="1"/>
      <c r="U829" s="2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23"/>
      <c r="AG829" s="58"/>
      <c r="AH829" s="121"/>
      <c r="AI829" s="37"/>
      <c r="AJ829" s="1"/>
      <c r="AK829" s="2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23"/>
      <c r="AW829" s="58"/>
      <c r="AX829" s="121"/>
      <c r="AY829" s="37"/>
      <c r="AZ829" s="1"/>
      <c r="BA829" s="2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23"/>
      <c r="BM829" s="58"/>
      <c r="BN829" s="134"/>
      <c r="BO829" s="37"/>
      <c r="BP829" s="1"/>
      <c r="BQ829" s="2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29"/>
      <c r="CC829" s="37"/>
      <c r="CD829" s="1"/>
      <c r="CE829" s="2"/>
      <c r="CF829" s="1"/>
      <c r="CG829" s="1"/>
      <c r="CH829" s="1"/>
      <c r="CI829" s="1"/>
      <c r="CJ829" s="1"/>
      <c r="CK829" s="1"/>
      <c r="CL829" s="1"/>
      <c r="CM829" s="1"/>
      <c r="CN829" s="1"/>
      <c r="CO829" s="23"/>
    </row>
    <row r="830" spans="1:93" ht="15.75" customHeight="1" x14ac:dyDescent="0.25">
      <c r="A830" s="58"/>
      <c r="B830" s="121"/>
      <c r="C830" s="37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32"/>
      <c r="Q830" s="58"/>
      <c r="R830" s="121"/>
      <c r="S830" s="37"/>
      <c r="T830" s="1"/>
      <c r="U830" s="2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23"/>
      <c r="AG830" s="58"/>
      <c r="AH830" s="121"/>
      <c r="AI830" s="37"/>
      <c r="AJ830" s="1"/>
      <c r="AK830" s="2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23"/>
      <c r="AW830" s="58"/>
      <c r="AX830" s="121"/>
      <c r="AY830" s="37"/>
      <c r="AZ830" s="1"/>
      <c r="BA830" s="2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23"/>
      <c r="BM830" s="58"/>
      <c r="BN830" s="134"/>
      <c r="BO830" s="37"/>
      <c r="BP830" s="1"/>
      <c r="BQ830" s="2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29"/>
      <c r="CC830" s="37"/>
      <c r="CD830" s="1"/>
      <c r="CE830" s="2"/>
      <c r="CF830" s="1"/>
      <c r="CG830" s="1"/>
      <c r="CH830" s="1"/>
      <c r="CI830" s="1"/>
      <c r="CJ830" s="1"/>
      <c r="CK830" s="1"/>
      <c r="CL830" s="1"/>
      <c r="CM830" s="1"/>
      <c r="CN830" s="1"/>
      <c r="CO830" s="23"/>
    </row>
    <row r="831" spans="1:93" ht="15.75" customHeight="1" x14ac:dyDescent="0.25">
      <c r="A831" s="58"/>
      <c r="B831" s="121"/>
      <c r="C831" s="37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32"/>
      <c r="Q831" s="58"/>
      <c r="R831" s="121"/>
      <c r="S831" s="37"/>
      <c r="T831" s="1"/>
      <c r="U831" s="2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23"/>
      <c r="AG831" s="58"/>
      <c r="AH831" s="121"/>
      <c r="AI831" s="37"/>
      <c r="AJ831" s="1"/>
      <c r="AK831" s="2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23"/>
      <c r="AW831" s="58"/>
      <c r="AX831" s="121"/>
      <c r="AY831" s="37"/>
      <c r="AZ831" s="1"/>
      <c r="BA831" s="2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23"/>
      <c r="BM831" s="58"/>
      <c r="BN831" s="134"/>
      <c r="BO831" s="37"/>
      <c r="BP831" s="1"/>
      <c r="BQ831" s="2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29"/>
      <c r="CC831" s="37"/>
      <c r="CD831" s="1"/>
      <c r="CE831" s="2"/>
      <c r="CF831" s="1"/>
      <c r="CG831" s="1"/>
      <c r="CH831" s="1"/>
      <c r="CI831" s="1"/>
      <c r="CJ831" s="1"/>
      <c r="CK831" s="1"/>
      <c r="CL831" s="1"/>
      <c r="CM831" s="1"/>
      <c r="CN831" s="1"/>
      <c r="CO831" s="23"/>
    </row>
    <row r="832" spans="1:93" ht="15.75" customHeight="1" x14ac:dyDescent="0.25">
      <c r="A832" s="58"/>
      <c r="B832" s="121"/>
      <c r="C832" s="37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32"/>
      <c r="Q832" s="58"/>
      <c r="R832" s="121"/>
      <c r="S832" s="37"/>
      <c r="T832" s="1"/>
      <c r="U832" s="2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23"/>
      <c r="AG832" s="58"/>
      <c r="AH832" s="121"/>
      <c r="AI832" s="37"/>
      <c r="AJ832" s="1"/>
      <c r="AK832" s="2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23"/>
      <c r="AW832" s="58"/>
      <c r="AX832" s="121"/>
      <c r="AY832" s="37"/>
      <c r="AZ832" s="1"/>
      <c r="BA832" s="2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23"/>
      <c r="BM832" s="58"/>
      <c r="BN832" s="134"/>
      <c r="BO832" s="37"/>
      <c r="BP832" s="1"/>
      <c r="BQ832" s="2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29"/>
      <c r="CC832" s="37"/>
      <c r="CD832" s="1"/>
      <c r="CE832" s="2"/>
      <c r="CF832" s="1"/>
      <c r="CG832" s="1"/>
      <c r="CH832" s="1"/>
      <c r="CI832" s="1"/>
      <c r="CJ832" s="1"/>
      <c r="CK832" s="1"/>
      <c r="CL832" s="1"/>
      <c r="CM832" s="1"/>
      <c r="CN832" s="1"/>
      <c r="CO832" s="23"/>
    </row>
    <row r="833" spans="1:93" ht="15.75" customHeight="1" x14ac:dyDescent="0.25">
      <c r="A833" s="58"/>
      <c r="B833" s="121"/>
      <c r="C833" s="37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32"/>
      <c r="Q833" s="58"/>
      <c r="R833" s="121"/>
      <c r="S833" s="37"/>
      <c r="T833" s="1"/>
      <c r="U833" s="2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23"/>
      <c r="AG833" s="58"/>
      <c r="AH833" s="121"/>
      <c r="AI833" s="37"/>
      <c r="AJ833" s="1"/>
      <c r="AK833" s="2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23"/>
      <c r="AW833" s="58"/>
      <c r="AX833" s="121"/>
      <c r="AY833" s="37"/>
      <c r="AZ833" s="1"/>
      <c r="BA833" s="2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23"/>
      <c r="BM833" s="58"/>
      <c r="BN833" s="134"/>
      <c r="BO833" s="37"/>
      <c r="BP833" s="1"/>
      <c r="BQ833" s="2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29"/>
      <c r="CC833" s="37"/>
      <c r="CD833" s="1"/>
      <c r="CE833" s="2"/>
      <c r="CF833" s="1"/>
      <c r="CG833" s="1"/>
      <c r="CH833" s="1"/>
      <c r="CI833" s="1"/>
      <c r="CJ833" s="1"/>
      <c r="CK833" s="1"/>
      <c r="CL833" s="1"/>
      <c r="CM833" s="1"/>
      <c r="CN833" s="1"/>
      <c r="CO833" s="23"/>
    </row>
    <row r="834" spans="1:93" ht="15.75" customHeight="1" x14ac:dyDescent="0.25">
      <c r="A834" s="58"/>
      <c r="B834" s="121"/>
      <c r="C834" s="37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32"/>
      <c r="Q834" s="58"/>
      <c r="R834" s="121"/>
      <c r="S834" s="37"/>
      <c r="T834" s="1"/>
      <c r="U834" s="2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23"/>
      <c r="AG834" s="58"/>
      <c r="AH834" s="121"/>
      <c r="AI834" s="37"/>
      <c r="AJ834" s="1"/>
      <c r="AK834" s="2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23"/>
      <c r="AW834" s="58"/>
      <c r="AX834" s="121"/>
      <c r="AY834" s="37"/>
      <c r="AZ834" s="1"/>
      <c r="BA834" s="2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23"/>
      <c r="BM834" s="58"/>
      <c r="BN834" s="134"/>
      <c r="BO834" s="37"/>
      <c r="BP834" s="1"/>
      <c r="BQ834" s="2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29"/>
      <c r="CC834" s="37"/>
      <c r="CD834" s="1"/>
      <c r="CE834" s="2"/>
      <c r="CF834" s="1"/>
      <c r="CG834" s="1"/>
      <c r="CH834" s="1"/>
      <c r="CI834" s="1"/>
      <c r="CJ834" s="1"/>
      <c r="CK834" s="1"/>
      <c r="CL834" s="1"/>
      <c r="CM834" s="1"/>
      <c r="CN834" s="1"/>
      <c r="CO834" s="23"/>
    </row>
    <row r="835" spans="1:93" ht="15.75" customHeight="1" x14ac:dyDescent="0.25">
      <c r="A835" s="58"/>
      <c r="B835" s="121"/>
      <c r="C835" s="37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32"/>
      <c r="Q835" s="58"/>
      <c r="R835" s="121"/>
      <c r="S835" s="37"/>
      <c r="T835" s="1"/>
      <c r="U835" s="2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23"/>
      <c r="AG835" s="58"/>
      <c r="AH835" s="121"/>
      <c r="AI835" s="37"/>
      <c r="AJ835" s="1"/>
      <c r="AK835" s="2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23"/>
      <c r="AW835" s="58"/>
      <c r="AX835" s="121"/>
      <c r="AY835" s="37"/>
      <c r="AZ835" s="1"/>
      <c r="BA835" s="2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23"/>
      <c r="BM835" s="58"/>
      <c r="BN835" s="134"/>
      <c r="BO835" s="37"/>
      <c r="BP835" s="1"/>
      <c r="BQ835" s="2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29"/>
      <c r="CC835" s="37"/>
      <c r="CD835" s="1"/>
      <c r="CE835" s="2"/>
      <c r="CF835" s="1"/>
      <c r="CG835" s="1"/>
      <c r="CH835" s="1"/>
      <c r="CI835" s="1"/>
      <c r="CJ835" s="1"/>
      <c r="CK835" s="1"/>
      <c r="CL835" s="1"/>
      <c r="CM835" s="1"/>
      <c r="CN835" s="1"/>
      <c r="CO835" s="23"/>
    </row>
    <row r="836" spans="1:93" ht="15.75" customHeight="1" x14ac:dyDescent="0.25">
      <c r="A836" s="58"/>
      <c r="B836" s="121"/>
      <c r="C836" s="37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32"/>
      <c r="Q836" s="58"/>
      <c r="R836" s="121"/>
      <c r="S836" s="37"/>
      <c r="T836" s="1"/>
      <c r="U836" s="2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23"/>
      <c r="AG836" s="58"/>
      <c r="AH836" s="121"/>
      <c r="AI836" s="37"/>
      <c r="AJ836" s="1"/>
      <c r="AK836" s="2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23"/>
      <c r="AW836" s="58"/>
      <c r="AX836" s="121"/>
      <c r="AY836" s="37"/>
      <c r="AZ836" s="1"/>
      <c r="BA836" s="2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23"/>
      <c r="BM836" s="58"/>
      <c r="BN836" s="134"/>
      <c r="BO836" s="37"/>
      <c r="BP836" s="1"/>
      <c r="BQ836" s="2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29"/>
      <c r="CC836" s="37"/>
      <c r="CD836" s="1"/>
      <c r="CE836" s="2"/>
      <c r="CF836" s="1"/>
      <c r="CG836" s="1"/>
      <c r="CH836" s="1"/>
      <c r="CI836" s="1"/>
      <c r="CJ836" s="1"/>
      <c r="CK836" s="1"/>
      <c r="CL836" s="1"/>
      <c r="CM836" s="1"/>
      <c r="CN836" s="1"/>
      <c r="CO836" s="23"/>
    </row>
    <row r="837" spans="1:93" ht="15.75" customHeight="1" x14ac:dyDescent="0.25">
      <c r="A837" s="58"/>
      <c r="B837" s="121"/>
      <c r="C837" s="37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32"/>
      <c r="Q837" s="58"/>
      <c r="R837" s="121"/>
      <c r="S837" s="37"/>
      <c r="T837" s="1"/>
      <c r="U837" s="2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23"/>
      <c r="AG837" s="58"/>
      <c r="AH837" s="121"/>
      <c r="AI837" s="37"/>
      <c r="AJ837" s="1"/>
      <c r="AK837" s="2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23"/>
      <c r="AW837" s="58"/>
      <c r="AX837" s="121"/>
      <c r="AY837" s="37"/>
      <c r="AZ837" s="1"/>
      <c r="BA837" s="2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23"/>
      <c r="BM837" s="58"/>
      <c r="BN837" s="134"/>
      <c r="BO837" s="37"/>
      <c r="BP837" s="1"/>
      <c r="BQ837" s="2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29"/>
      <c r="CC837" s="37"/>
      <c r="CD837" s="1"/>
      <c r="CE837" s="2"/>
      <c r="CF837" s="1"/>
      <c r="CG837" s="1"/>
      <c r="CH837" s="1"/>
      <c r="CI837" s="1"/>
      <c r="CJ837" s="1"/>
      <c r="CK837" s="1"/>
      <c r="CL837" s="1"/>
      <c r="CM837" s="1"/>
      <c r="CN837" s="1"/>
      <c r="CO837" s="23"/>
    </row>
    <row r="838" spans="1:93" ht="15.75" customHeight="1" x14ac:dyDescent="0.25">
      <c r="A838" s="58"/>
      <c r="B838" s="121"/>
      <c r="C838" s="37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32"/>
      <c r="Q838" s="58"/>
      <c r="R838" s="121"/>
      <c r="S838" s="37"/>
      <c r="T838" s="1"/>
      <c r="U838" s="2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23"/>
      <c r="AG838" s="58"/>
      <c r="AH838" s="121"/>
      <c r="AI838" s="37"/>
      <c r="AJ838" s="1"/>
      <c r="AK838" s="2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23"/>
      <c r="AW838" s="58"/>
      <c r="AX838" s="121"/>
      <c r="AY838" s="37"/>
      <c r="AZ838" s="1"/>
      <c r="BA838" s="2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23"/>
      <c r="BM838" s="58"/>
      <c r="BN838" s="134"/>
      <c r="BO838" s="37"/>
      <c r="BP838" s="1"/>
      <c r="BQ838" s="2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29"/>
      <c r="CC838" s="37"/>
      <c r="CD838" s="1"/>
      <c r="CE838" s="2"/>
      <c r="CF838" s="1"/>
      <c r="CG838" s="1"/>
      <c r="CH838" s="1"/>
      <c r="CI838" s="1"/>
      <c r="CJ838" s="1"/>
      <c r="CK838" s="1"/>
      <c r="CL838" s="1"/>
      <c r="CM838" s="1"/>
      <c r="CN838" s="1"/>
      <c r="CO838" s="23"/>
    </row>
    <row r="839" spans="1:93" ht="15.75" customHeight="1" x14ac:dyDescent="0.25">
      <c r="A839" s="58"/>
      <c r="B839" s="121"/>
      <c r="C839" s="37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32"/>
      <c r="Q839" s="58"/>
      <c r="R839" s="121"/>
      <c r="S839" s="37"/>
      <c r="T839" s="1"/>
      <c r="U839" s="2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23"/>
      <c r="AG839" s="58"/>
      <c r="AH839" s="121"/>
      <c r="AI839" s="37"/>
      <c r="AJ839" s="1"/>
      <c r="AK839" s="2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23"/>
      <c r="AW839" s="58"/>
      <c r="AX839" s="121"/>
      <c r="AY839" s="37"/>
      <c r="AZ839" s="1"/>
      <c r="BA839" s="2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23"/>
      <c r="BM839" s="58"/>
      <c r="BN839" s="134"/>
      <c r="BO839" s="37"/>
      <c r="BP839" s="1"/>
      <c r="BQ839" s="2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29"/>
      <c r="CC839" s="37"/>
      <c r="CD839" s="1"/>
      <c r="CE839" s="2"/>
      <c r="CF839" s="1"/>
      <c r="CG839" s="1"/>
      <c r="CH839" s="1"/>
      <c r="CI839" s="1"/>
      <c r="CJ839" s="1"/>
      <c r="CK839" s="1"/>
      <c r="CL839" s="1"/>
      <c r="CM839" s="1"/>
      <c r="CN839" s="1"/>
      <c r="CO839" s="23"/>
    </row>
    <row r="840" spans="1:93" ht="15.75" customHeight="1" x14ac:dyDescent="0.25">
      <c r="A840" s="58"/>
      <c r="B840" s="121"/>
      <c r="C840" s="37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32"/>
      <c r="Q840" s="58"/>
      <c r="R840" s="121"/>
      <c r="S840" s="37"/>
      <c r="T840" s="1"/>
      <c r="U840" s="2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23"/>
      <c r="AG840" s="58"/>
      <c r="AH840" s="121"/>
      <c r="AI840" s="37"/>
      <c r="AJ840" s="1"/>
      <c r="AK840" s="2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23"/>
      <c r="AW840" s="58"/>
      <c r="AX840" s="121"/>
      <c r="AY840" s="37"/>
      <c r="AZ840" s="1"/>
      <c r="BA840" s="2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23"/>
      <c r="BM840" s="58"/>
      <c r="BN840" s="134"/>
      <c r="BO840" s="37"/>
      <c r="BP840" s="1"/>
      <c r="BQ840" s="2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29"/>
      <c r="CC840" s="37"/>
      <c r="CD840" s="1"/>
      <c r="CE840" s="2"/>
      <c r="CF840" s="1"/>
      <c r="CG840" s="1"/>
      <c r="CH840" s="1"/>
      <c r="CI840" s="1"/>
      <c r="CJ840" s="1"/>
      <c r="CK840" s="1"/>
      <c r="CL840" s="1"/>
      <c r="CM840" s="1"/>
      <c r="CN840" s="1"/>
      <c r="CO840" s="23"/>
    </row>
    <row r="841" spans="1:93" ht="15.75" customHeight="1" x14ac:dyDescent="0.25">
      <c r="A841" s="58"/>
      <c r="B841" s="121"/>
      <c r="C841" s="37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32"/>
      <c r="Q841" s="58"/>
      <c r="R841" s="121"/>
      <c r="S841" s="37"/>
      <c r="T841" s="1"/>
      <c r="U841" s="2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23"/>
      <c r="AG841" s="58"/>
      <c r="AH841" s="121"/>
      <c r="AI841" s="37"/>
      <c r="AJ841" s="1"/>
      <c r="AK841" s="2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23"/>
      <c r="AW841" s="58"/>
      <c r="AX841" s="121"/>
      <c r="AY841" s="37"/>
      <c r="AZ841" s="1"/>
      <c r="BA841" s="2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23"/>
      <c r="BM841" s="58"/>
      <c r="BN841" s="134"/>
      <c r="BO841" s="37"/>
      <c r="BP841" s="1"/>
      <c r="BQ841" s="2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29"/>
      <c r="CC841" s="37"/>
      <c r="CD841" s="1"/>
      <c r="CE841" s="2"/>
      <c r="CF841" s="1"/>
      <c r="CG841" s="1"/>
      <c r="CH841" s="1"/>
      <c r="CI841" s="1"/>
      <c r="CJ841" s="1"/>
      <c r="CK841" s="1"/>
      <c r="CL841" s="1"/>
      <c r="CM841" s="1"/>
      <c r="CN841" s="1"/>
      <c r="CO841" s="23"/>
    </row>
    <row r="842" spans="1:93" ht="15.75" customHeight="1" x14ac:dyDescent="0.25">
      <c r="A842" s="58"/>
      <c r="B842" s="121"/>
      <c r="C842" s="37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32"/>
      <c r="Q842" s="58"/>
      <c r="R842" s="121"/>
      <c r="S842" s="37"/>
      <c r="T842" s="1"/>
      <c r="U842" s="2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23"/>
      <c r="AG842" s="58"/>
      <c r="AH842" s="121"/>
      <c r="AI842" s="37"/>
      <c r="AJ842" s="1"/>
      <c r="AK842" s="2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23"/>
      <c r="AW842" s="58"/>
      <c r="AX842" s="121"/>
      <c r="AY842" s="37"/>
      <c r="AZ842" s="1"/>
      <c r="BA842" s="2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23"/>
      <c r="BM842" s="58"/>
      <c r="BN842" s="134"/>
      <c r="BO842" s="37"/>
      <c r="BP842" s="1"/>
      <c r="BQ842" s="2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29"/>
      <c r="CC842" s="37"/>
      <c r="CD842" s="1"/>
      <c r="CE842" s="2"/>
      <c r="CF842" s="1"/>
      <c r="CG842" s="1"/>
      <c r="CH842" s="1"/>
      <c r="CI842" s="1"/>
      <c r="CJ842" s="1"/>
      <c r="CK842" s="1"/>
      <c r="CL842" s="1"/>
      <c r="CM842" s="1"/>
      <c r="CN842" s="1"/>
      <c r="CO842" s="23"/>
    </row>
    <row r="843" spans="1:93" ht="15.75" customHeight="1" x14ac:dyDescent="0.25">
      <c r="A843" s="58"/>
      <c r="B843" s="121"/>
      <c r="C843" s="37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32"/>
      <c r="Q843" s="58"/>
      <c r="R843" s="121"/>
      <c r="S843" s="37"/>
      <c r="T843" s="1"/>
      <c r="U843" s="2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23"/>
      <c r="AG843" s="58"/>
      <c r="AH843" s="121"/>
      <c r="AI843" s="37"/>
      <c r="AJ843" s="1"/>
      <c r="AK843" s="2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23"/>
      <c r="AW843" s="58"/>
      <c r="AX843" s="121"/>
      <c r="AY843" s="37"/>
      <c r="AZ843" s="1"/>
      <c r="BA843" s="2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23"/>
      <c r="BM843" s="58"/>
      <c r="BN843" s="134"/>
      <c r="BO843" s="37"/>
      <c r="BP843" s="1"/>
      <c r="BQ843" s="2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29"/>
      <c r="CC843" s="37"/>
      <c r="CD843" s="1"/>
      <c r="CE843" s="2"/>
      <c r="CF843" s="1"/>
      <c r="CG843" s="1"/>
      <c r="CH843" s="1"/>
      <c r="CI843" s="1"/>
      <c r="CJ843" s="1"/>
      <c r="CK843" s="1"/>
      <c r="CL843" s="1"/>
      <c r="CM843" s="1"/>
      <c r="CN843" s="1"/>
      <c r="CO843" s="23"/>
    </row>
    <row r="844" spans="1:93" ht="15.75" customHeight="1" x14ac:dyDescent="0.25">
      <c r="A844" s="58"/>
      <c r="B844" s="121"/>
      <c r="C844" s="37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32"/>
      <c r="Q844" s="58"/>
      <c r="R844" s="121"/>
      <c r="S844" s="37"/>
      <c r="T844" s="1"/>
      <c r="U844" s="2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23"/>
      <c r="AG844" s="58"/>
      <c r="AH844" s="121"/>
      <c r="AI844" s="37"/>
      <c r="AJ844" s="1"/>
      <c r="AK844" s="2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23"/>
      <c r="AW844" s="58"/>
      <c r="AX844" s="121"/>
      <c r="AY844" s="37"/>
      <c r="AZ844" s="1"/>
      <c r="BA844" s="2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23"/>
      <c r="BM844" s="58"/>
      <c r="BN844" s="134"/>
      <c r="BO844" s="37"/>
      <c r="BP844" s="1"/>
      <c r="BQ844" s="2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29"/>
      <c r="CC844" s="37"/>
      <c r="CD844" s="1"/>
      <c r="CE844" s="2"/>
      <c r="CF844" s="1"/>
      <c r="CG844" s="1"/>
      <c r="CH844" s="1"/>
      <c r="CI844" s="1"/>
      <c r="CJ844" s="1"/>
      <c r="CK844" s="1"/>
      <c r="CL844" s="1"/>
      <c r="CM844" s="1"/>
      <c r="CN844" s="1"/>
      <c r="CO844" s="23"/>
    </row>
    <row r="845" spans="1:93" ht="15.75" customHeight="1" x14ac:dyDescent="0.25">
      <c r="A845" s="58"/>
      <c r="B845" s="121"/>
      <c r="C845" s="37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32"/>
      <c r="Q845" s="58"/>
      <c r="R845" s="121"/>
      <c r="S845" s="37"/>
      <c r="T845" s="1"/>
      <c r="U845" s="2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23"/>
      <c r="AG845" s="58"/>
      <c r="AH845" s="121"/>
      <c r="AI845" s="37"/>
      <c r="AJ845" s="1"/>
      <c r="AK845" s="2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23"/>
      <c r="AW845" s="58"/>
      <c r="AX845" s="121"/>
      <c r="AY845" s="37"/>
      <c r="AZ845" s="1"/>
      <c r="BA845" s="2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23"/>
      <c r="BM845" s="58"/>
      <c r="BN845" s="134"/>
      <c r="BO845" s="37"/>
      <c r="BP845" s="1"/>
      <c r="BQ845" s="2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29"/>
      <c r="CC845" s="37"/>
      <c r="CD845" s="1"/>
      <c r="CE845" s="2"/>
      <c r="CF845" s="1"/>
      <c r="CG845" s="1"/>
      <c r="CH845" s="1"/>
      <c r="CI845" s="1"/>
      <c r="CJ845" s="1"/>
      <c r="CK845" s="1"/>
      <c r="CL845" s="1"/>
      <c r="CM845" s="1"/>
      <c r="CN845" s="1"/>
      <c r="CO845" s="23"/>
    </row>
    <row r="846" spans="1:93" ht="15.75" customHeight="1" x14ac:dyDescent="0.25">
      <c r="A846" s="58"/>
      <c r="B846" s="121"/>
      <c r="C846" s="37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32"/>
      <c r="Q846" s="58"/>
      <c r="R846" s="121"/>
      <c r="S846" s="37"/>
      <c r="T846" s="1"/>
      <c r="U846" s="2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23"/>
      <c r="AG846" s="58"/>
      <c r="AH846" s="121"/>
      <c r="AI846" s="37"/>
      <c r="AJ846" s="1"/>
      <c r="AK846" s="2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23"/>
      <c r="AW846" s="58"/>
      <c r="AX846" s="121"/>
      <c r="AY846" s="37"/>
      <c r="AZ846" s="1"/>
      <c r="BA846" s="2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23"/>
      <c r="BM846" s="58"/>
      <c r="BN846" s="134"/>
      <c r="BO846" s="37"/>
      <c r="BP846" s="1"/>
      <c r="BQ846" s="2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29"/>
      <c r="CC846" s="37"/>
      <c r="CD846" s="1"/>
      <c r="CE846" s="2"/>
      <c r="CF846" s="1"/>
      <c r="CG846" s="1"/>
      <c r="CH846" s="1"/>
      <c r="CI846" s="1"/>
      <c r="CJ846" s="1"/>
      <c r="CK846" s="1"/>
      <c r="CL846" s="1"/>
      <c r="CM846" s="1"/>
      <c r="CN846" s="1"/>
      <c r="CO846" s="23"/>
    </row>
    <row r="847" spans="1:93" ht="15.75" customHeight="1" x14ac:dyDescent="0.25">
      <c r="A847" s="58"/>
      <c r="B847" s="121"/>
      <c r="C847" s="37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32"/>
      <c r="Q847" s="58"/>
      <c r="R847" s="121"/>
      <c r="S847" s="37"/>
      <c r="T847" s="1"/>
      <c r="U847" s="2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23"/>
      <c r="AG847" s="58"/>
      <c r="AH847" s="121"/>
      <c r="AI847" s="37"/>
      <c r="AJ847" s="1"/>
      <c r="AK847" s="2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23"/>
      <c r="AW847" s="58"/>
      <c r="AX847" s="121"/>
      <c r="AY847" s="37"/>
      <c r="AZ847" s="1"/>
      <c r="BA847" s="2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23"/>
      <c r="BM847" s="58"/>
      <c r="BN847" s="134"/>
      <c r="BO847" s="37"/>
      <c r="BP847" s="1"/>
      <c r="BQ847" s="2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29"/>
      <c r="CC847" s="37"/>
      <c r="CD847" s="1"/>
      <c r="CE847" s="2"/>
      <c r="CF847" s="1"/>
      <c r="CG847" s="1"/>
      <c r="CH847" s="1"/>
      <c r="CI847" s="1"/>
      <c r="CJ847" s="1"/>
      <c r="CK847" s="1"/>
      <c r="CL847" s="1"/>
      <c r="CM847" s="1"/>
      <c r="CN847" s="1"/>
      <c r="CO847" s="23"/>
    </row>
    <row r="848" spans="1:93" ht="15.75" customHeight="1" x14ac:dyDescent="0.25">
      <c r="A848" s="58"/>
      <c r="B848" s="121"/>
      <c r="C848" s="37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32"/>
      <c r="Q848" s="58"/>
      <c r="R848" s="121"/>
      <c r="S848" s="37"/>
      <c r="T848" s="1"/>
      <c r="U848" s="2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23"/>
      <c r="AG848" s="58"/>
      <c r="AH848" s="121"/>
      <c r="AI848" s="37"/>
      <c r="AJ848" s="1"/>
      <c r="AK848" s="2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23"/>
      <c r="AW848" s="58"/>
      <c r="AX848" s="121"/>
      <c r="AY848" s="37"/>
      <c r="AZ848" s="1"/>
      <c r="BA848" s="2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23"/>
      <c r="BM848" s="58"/>
      <c r="BN848" s="134"/>
      <c r="BO848" s="37"/>
      <c r="BP848" s="1"/>
      <c r="BQ848" s="2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29"/>
      <c r="CC848" s="37"/>
      <c r="CD848" s="1"/>
      <c r="CE848" s="2"/>
      <c r="CF848" s="1"/>
      <c r="CG848" s="1"/>
      <c r="CH848" s="1"/>
      <c r="CI848" s="1"/>
      <c r="CJ848" s="1"/>
      <c r="CK848" s="1"/>
      <c r="CL848" s="1"/>
      <c r="CM848" s="1"/>
      <c r="CN848" s="1"/>
      <c r="CO848" s="23"/>
    </row>
    <row r="849" spans="1:93" ht="15.75" customHeight="1" x14ac:dyDescent="0.25">
      <c r="A849" s="58"/>
      <c r="B849" s="121"/>
      <c r="C849" s="37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32"/>
      <c r="Q849" s="58"/>
      <c r="R849" s="121"/>
      <c r="S849" s="37"/>
      <c r="T849" s="1"/>
      <c r="U849" s="2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23"/>
      <c r="AG849" s="58"/>
      <c r="AH849" s="121"/>
      <c r="AI849" s="37"/>
      <c r="AJ849" s="1"/>
      <c r="AK849" s="2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23"/>
      <c r="AW849" s="58"/>
      <c r="AX849" s="121"/>
      <c r="AY849" s="37"/>
      <c r="AZ849" s="1"/>
      <c r="BA849" s="2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23"/>
      <c r="BM849" s="58"/>
      <c r="BN849" s="134"/>
      <c r="BO849" s="37"/>
      <c r="BP849" s="1"/>
      <c r="BQ849" s="2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29"/>
      <c r="CC849" s="37"/>
      <c r="CD849" s="1"/>
      <c r="CE849" s="2"/>
      <c r="CF849" s="1"/>
      <c r="CG849" s="1"/>
      <c r="CH849" s="1"/>
      <c r="CI849" s="1"/>
      <c r="CJ849" s="1"/>
      <c r="CK849" s="1"/>
      <c r="CL849" s="1"/>
      <c r="CM849" s="1"/>
      <c r="CN849" s="1"/>
      <c r="CO849" s="23"/>
    </row>
    <row r="850" spans="1:93" ht="15.75" customHeight="1" x14ac:dyDescent="0.25">
      <c r="A850" s="58"/>
      <c r="B850" s="121"/>
      <c r="C850" s="37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32"/>
      <c r="Q850" s="58"/>
      <c r="R850" s="121"/>
      <c r="S850" s="37"/>
      <c r="T850" s="1"/>
      <c r="U850" s="2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23"/>
      <c r="AG850" s="58"/>
      <c r="AH850" s="121"/>
      <c r="AI850" s="37"/>
      <c r="AJ850" s="1"/>
      <c r="AK850" s="2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23"/>
      <c r="AW850" s="58"/>
      <c r="AX850" s="121"/>
      <c r="AY850" s="37"/>
      <c r="AZ850" s="1"/>
      <c r="BA850" s="2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23"/>
      <c r="BM850" s="58"/>
      <c r="BN850" s="134"/>
      <c r="BO850" s="37"/>
      <c r="BP850" s="1"/>
      <c r="BQ850" s="2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29"/>
      <c r="CC850" s="37"/>
      <c r="CD850" s="1"/>
      <c r="CE850" s="2"/>
      <c r="CF850" s="1"/>
      <c r="CG850" s="1"/>
      <c r="CH850" s="1"/>
      <c r="CI850" s="1"/>
      <c r="CJ850" s="1"/>
      <c r="CK850" s="1"/>
      <c r="CL850" s="1"/>
      <c r="CM850" s="1"/>
      <c r="CN850" s="1"/>
      <c r="CO850" s="23"/>
    </row>
    <row r="851" spans="1:93" ht="15.75" customHeight="1" x14ac:dyDescent="0.25">
      <c r="A851" s="58"/>
      <c r="B851" s="121"/>
      <c r="C851" s="37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32"/>
      <c r="Q851" s="58"/>
      <c r="R851" s="121"/>
      <c r="S851" s="37"/>
      <c r="T851" s="1"/>
      <c r="U851" s="2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23"/>
      <c r="AG851" s="58"/>
      <c r="AH851" s="121"/>
      <c r="AI851" s="37"/>
      <c r="AJ851" s="1"/>
      <c r="AK851" s="2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23"/>
      <c r="AW851" s="58"/>
      <c r="AX851" s="121"/>
      <c r="AY851" s="37"/>
      <c r="AZ851" s="1"/>
      <c r="BA851" s="2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23"/>
      <c r="BM851" s="58"/>
      <c r="BN851" s="134"/>
      <c r="BO851" s="37"/>
      <c r="BP851" s="1"/>
      <c r="BQ851" s="2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29"/>
      <c r="CC851" s="37"/>
      <c r="CD851" s="1"/>
      <c r="CE851" s="2"/>
      <c r="CF851" s="1"/>
      <c r="CG851" s="1"/>
      <c r="CH851" s="1"/>
      <c r="CI851" s="1"/>
      <c r="CJ851" s="1"/>
      <c r="CK851" s="1"/>
      <c r="CL851" s="1"/>
      <c r="CM851" s="1"/>
      <c r="CN851" s="1"/>
      <c r="CO851" s="23"/>
    </row>
    <row r="852" spans="1:93" ht="15.75" customHeight="1" x14ac:dyDescent="0.25">
      <c r="A852" s="58"/>
      <c r="B852" s="121"/>
      <c r="C852" s="37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32"/>
      <c r="Q852" s="58"/>
      <c r="R852" s="121"/>
      <c r="S852" s="37"/>
      <c r="T852" s="1"/>
      <c r="U852" s="2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23"/>
      <c r="AG852" s="58"/>
      <c r="AH852" s="121"/>
      <c r="AI852" s="37"/>
      <c r="AJ852" s="1"/>
      <c r="AK852" s="2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23"/>
      <c r="AW852" s="58"/>
      <c r="AX852" s="121"/>
      <c r="AY852" s="37"/>
      <c r="AZ852" s="1"/>
      <c r="BA852" s="2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23"/>
      <c r="BM852" s="58"/>
      <c r="BN852" s="134"/>
      <c r="BO852" s="37"/>
      <c r="BP852" s="1"/>
      <c r="BQ852" s="2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29"/>
      <c r="CC852" s="37"/>
      <c r="CD852" s="1"/>
      <c r="CE852" s="2"/>
      <c r="CF852" s="1"/>
      <c r="CG852" s="1"/>
      <c r="CH852" s="1"/>
      <c r="CI852" s="1"/>
      <c r="CJ852" s="1"/>
      <c r="CK852" s="1"/>
      <c r="CL852" s="1"/>
      <c r="CM852" s="1"/>
      <c r="CN852" s="1"/>
      <c r="CO852" s="23"/>
    </row>
    <row r="853" spans="1:93" ht="15.75" customHeight="1" x14ac:dyDescent="0.25">
      <c r="A853" s="58"/>
      <c r="B853" s="121"/>
      <c r="C853" s="37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32"/>
      <c r="Q853" s="58"/>
      <c r="R853" s="121"/>
      <c r="S853" s="37"/>
      <c r="T853" s="1"/>
      <c r="U853" s="2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23"/>
      <c r="AG853" s="58"/>
      <c r="AH853" s="121"/>
      <c r="AI853" s="37"/>
      <c r="AJ853" s="1"/>
      <c r="AK853" s="2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23"/>
      <c r="AW853" s="58"/>
      <c r="AX853" s="121"/>
      <c r="AY853" s="37"/>
      <c r="AZ853" s="1"/>
      <c r="BA853" s="2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23"/>
      <c r="BM853" s="58"/>
      <c r="BN853" s="134"/>
      <c r="BO853" s="37"/>
      <c r="BP853" s="1"/>
      <c r="BQ853" s="2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29"/>
      <c r="CC853" s="37"/>
      <c r="CD853" s="1"/>
      <c r="CE853" s="2"/>
      <c r="CF853" s="1"/>
      <c r="CG853" s="1"/>
      <c r="CH853" s="1"/>
      <c r="CI853" s="1"/>
      <c r="CJ853" s="1"/>
      <c r="CK853" s="1"/>
      <c r="CL853" s="1"/>
      <c r="CM853" s="1"/>
      <c r="CN853" s="1"/>
      <c r="CO853" s="23"/>
    </row>
    <row r="854" spans="1:93" ht="15.75" customHeight="1" x14ac:dyDescent="0.25">
      <c r="A854" s="58"/>
      <c r="B854" s="121"/>
      <c r="C854" s="37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32"/>
      <c r="Q854" s="58"/>
      <c r="R854" s="121"/>
      <c r="S854" s="37"/>
      <c r="T854" s="1"/>
      <c r="U854" s="2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23"/>
      <c r="AG854" s="58"/>
      <c r="AH854" s="121"/>
      <c r="AI854" s="37"/>
      <c r="AJ854" s="1"/>
      <c r="AK854" s="2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23"/>
      <c r="AW854" s="58"/>
      <c r="AX854" s="121"/>
      <c r="AY854" s="37"/>
      <c r="AZ854" s="1"/>
      <c r="BA854" s="2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23"/>
      <c r="BM854" s="58"/>
      <c r="BN854" s="134"/>
      <c r="BO854" s="37"/>
      <c r="BP854" s="1"/>
      <c r="BQ854" s="2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29"/>
      <c r="CC854" s="37"/>
      <c r="CD854" s="1"/>
      <c r="CE854" s="2"/>
      <c r="CF854" s="1"/>
      <c r="CG854" s="1"/>
      <c r="CH854" s="1"/>
      <c r="CI854" s="1"/>
      <c r="CJ854" s="1"/>
      <c r="CK854" s="1"/>
      <c r="CL854" s="1"/>
      <c r="CM854" s="1"/>
      <c r="CN854" s="1"/>
      <c r="CO854" s="23"/>
    </row>
    <row r="855" spans="1:93" ht="15.75" customHeight="1" x14ac:dyDescent="0.25">
      <c r="A855" s="58"/>
      <c r="B855" s="121"/>
      <c r="C855" s="37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32"/>
      <c r="Q855" s="58"/>
      <c r="R855" s="121"/>
      <c r="S855" s="37"/>
      <c r="T855" s="1"/>
      <c r="U855" s="2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23"/>
      <c r="AG855" s="58"/>
      <c r="AH855" s="121"/>
      <c r="AI855" s="37"/>
      <c r="AJ855" s="1"/>
      <c r="AK855" s="2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23"/>
      <c r="AW855" s="58"/>
      <c r="AX855" s="121"/>
      <c r="AY855" s="37"/>
      <c r="AZ855" s="1"/>
      <c r="BA855" s="2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23"/>
      <c r="BM855" s="58"/>
      <c r="BN855" s="134"/>
      <c r="BO855" s="37"/>
      <c r="BP855" s="1"/>
      <c r="BQ855" s="2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29"/>
      <c r="CC855" s="37"/>
      <c r="CD855" s="1"/>
      <c r="CE855" s="2"/>
      <c r="CF855" s="1"/>
      <c r="CG855" s="1"/>
      <c r="CH855" s="1"/>
      <c r="CI855" s="1"/>
      <c r="CJ855" s="1"/>
      <c r="CK855" s="1"/>
      <c r="CL855" s="1"/>
      <c r="CM855" s="1"/>
      <c r="CN855" s="1"/>
      <c r="CO855" s="23"/>
    </row>
    <row r="856" spans="1:93" ht="15.75" customHeight="1" x14ac:dyDescent="0.25">
      <c r="A856" s="58"/>
      <c r="B856" s="121"/>
      <c r="C856" s="37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32"/>
      <c r="Q856" s="58"/>
      <c r="R856" s="121"/>
      <c r="S856" s="37"/>
      <c r="T856" s="1"/>
      <c r="U856" s="2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23"/>
      <c r="AG856" s="58"/>
      <c r="AH856" s="121"/>
      <c r="AI856" s="37"/>
      <c r="AJ856" s="1"/>
      <c r="AK856" s="2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23"/>
      <c r="AW856" s="58"/>
      <c r="AX856" s="121"/>
      <c r="AY856" s="37"/>
      <c r="AZ856" s="1"/>
      <c r="BA856" s="2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23"/>
      <c r="BM856" s="58"/>
      <c r="BN856" s="134"/>
      <c r="BO856" s="37"/>
      <c r="BP856" s="1"/>
      <c r="BQ856" s="2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29"/>
      <c r="CC856" s="37"/>
      <c r="CD856" s="1"/>
      <c r="CE856" s="2"/>
      <c r="CF856" s="1"/>
      <c r="CG856" s="1"/>
      <c r="CH856" s="1"/>
      <c r="CI856" s="1"/>
      <c r="CJ856" s="1"/>
      <c r="CK856" s="1"/>
      <c r="CL856" s="1"/>
      <c r="CM856" s="1"/>
      <c r="CN856" s="1"/>
      <c r="CO856" s="23"/>
    </row>
    <row r="857" spans="1:93" ht="15.75" customHeight="1" x14ac:dyDescent="0.25">
      <c r="A857" s="58"/>
      <c r="B857" s="121"/>
      <c r="C857" s="37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32"/>
      <c r="Q857" s="58"/>
      <c r="R857" s="121"/>
      <c r="S857" s="37"/>
      <c r="T857" s="1"/>
      <c r="U857" s="2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23"/>
      <c r="AG857" s="58"/>
      <c r="AH857" s="121"/>
      <c r="AI857" s="37"/>
      <c r="AJ857" s="1"/>
      <c r="AK857" s="2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23"/>
      <c r="AW857" s="58"/>
      <c r="AX857" s="121"/>
      <c r="AY857" s="37"/>
      <c r="AZ857" s="1"/>
      <c r="BA857" s="2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23"/>
      <c r="BM857" s="58"/>
      <c r="BN857" s="134"/>
      <c r="BO857" s="37"/>
      <c r="BP857" s="1"/>
      <c r="BQ857" s="2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29"/>
      <c r="CC857" s="37"/>
      <c r="CD857" s="1"/>
      <c r="CE857" s="2"/>
      <c r="CF857" s="1"/>
      <c r="CG857" s="1"/>
      <c r="CH857" s="1"/>
      <c r="CI857" s="1"/>
      <c r="CJ857" s="1"/>
      <c r="CK857" s="1"/>
      <c r="CL857" s="1"/>
      <c r="CM857" s="1"/>
      <c r="CN857" s="1"/>
      <c r="CO857" s="23"/>
    </row>
    <row r="858" spans="1:93" ht="15.75" customHeight="1" x14ac:dyDescent="0.25">
      <c r="A858" s="58"/>
      <c r="B858" s="121"/>
      <c r="C858" s="37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32"/>
      <c r="Q858" s="58"/>
      <c r="R858" s="121"/>
      <c r="S858" s="37"/>
      <c r="T858" s="1"/>
      <c r="U858" s="2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23"/>
      <c r="AG858" s="58"/>
      <c r="AH858" s="121"/>
      <c r="AI858" s="37"/>
      <c r="AJ858" s="1"/>
      <c r="AK858" s="2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23"/>
      <c r="AW858" s="58"/>
      <c r="AX858" s="121"/>
      <c r="AY858" s="37"/>
      <c r="AZ858" s="1"/>
      <c r="BA858" s="2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23"/>
      <c r="BM858" s="58"/>
      <c r="BN858" s="134"/>
      <c r="BO858" s="37"/>
      <c r="BP858" s="1"/>
      <c r="BQ858" s="2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29"/>
      <c r="CC858" s="37"/>
      <c r="CD858" s="1"/>
      <c r="CE858" s="2"/>
      <c r="CF858" s="1"/>
      <c r="CG858" s="1"/>
      <c r="CH858" s="1"/>
      <c r="CI858" s="1"/>
      <c r="CJ858" s="1"/>
      <c r="CK858" s="1"/>
      <c r="CL858" s="1"/>
      <c r="CM858" s="1"/>
      <c r="CN858" s="1"/>
      <c r="CO858" s="23"/>
    </row>
    <row r="859" spans="1:93" ht="15.75" customHeight="1" x14ac:dyDescent="0.25">
      <c r="A859" s="58"/>
      <c r="B859" s="121"/>
      <c r="C859" s="37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32"/>
      <c r="Q859" s="58"/>
      <c r="R859" s="121"/>
      <c r="S859" s="37"/>
      <c r="T859" s="1"/>
      <c r="U859" s="2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23"/>
      <c r="AG859" s="58"/>
      <c r="AH859" s="121"/>
      <c r="AI859" s="37"/>
      <c r="AJ859" s="1"/>
      <c r="AK859" s="2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23"/>
      <c r="AW859" s="58"/>
      <c r="AX859" s="121"/>
      <c r="AY859" s="37"/>
      <c r="AZ859" s="1"/>
      <c r="BA859" s="2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23"/>
      <c r="BM859" s="58"/>
      <c r="BN859" s="134"/>
      <c r="BO859" s="37"/>
      <c r="BP859" s="1"/>
      <c r="BQ859" s="2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29"/>
      <c r="CC859" s="37"/>
      <c r="CD859" s="1"/>
      <c r="CE859" s="2"/>
      <c r="CF859" s="1"/>
      <c r="CG859" s="1"/>
      <c r="CH859" s="1"/>
      <c r="CI859" s="1"/>
      <c r="CJ859" s="1"/>
      <c r="CK859" s="1"/>
      <c r="CL859" s="1"/>
      <c r="CM859" s="1"/>
      <c r="CN859" s="1"/>
      <c r="CO859" s="23"/>
    </row>
    <row r="860" spans="1:93" ht="15.75" customHeight="1" x14ac:dyDescent="0.25">
      <c r="A860" s="58"/>
      <c r="B860" s="121"/>
      <c r="C860" s="37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32"/>
      <c r="Q860" s="58"/>
      <c r="R860" s="121"/>
      <c r="S860" s="37"/>
      <c r="T860" s="1"/>
      <c r="U860" s="2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23"/>
      <c r="AG860" s="58"/>
      <c r="AH860" s="121"/>
      <c r="AI860" s="37"/>
      <c r="AJ860" s="1"/>
      <c r="AK860" s="2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23"/>
      <c r="AW860" s="58"/>
      <c r="AX860" s="121"/>
      <c r="AY860" s="37"/>
      <c r="AZ860" s="1"/>
      <c r="BA860" s="2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23"/>
      <c r="BM860" s="58"/>
      <c r="BN860" s="134"/>
      <c r="BO860" s="37"/>
      <c r="BP860" s="1"/>
      <c r="BQ860" s="2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29"/>
      <c r="CC860" s="37"/>
      <c r="CD860" s="1"/>
      <c r="CE860" s="2"/>
      <c r="CF860" s="1"/>
      <c r="CG860" s="1"/>
      <c r="CH860" s="1"/>
      <c r="CI860" s="1"/>
      <c r="CJ860" s="1"/>
      <c r="CK860" s="1"/>
      <c r="CL860" s="1"/>
      <c r="CM860" s="1"/>
      <c r="CN860" s="1"/>
      <c r="CO860" s="23"/>
    </row>
    <row r="861" spans="1:93" ht="15.75" customHeight="1" x14ac:dyDescent="0.25">
      <c r="A861" s="58"/>
      <c r="B861" s="121"/>
      <c r="C861" s="37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32"/>
      <c r="Q861" s="58"/>
      <c r="R861" s="121"/>
      <c r="S861" s="37"/>
      <c r="T861" s="1"/>
      <c r="U861" s="2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23"/>
      <c r="AG861" s="58"/>
      <c r="AH861" s="121"/>
      <c r="AI861" s="37"/>
      <c r="AJ861" s="1"/>
      <c r="AK861" s="2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23"/>
      <c r="AW861" s="58"/>
      <c r="AX861" s="121"/>
      <c r="AY861" s="37"/>
      <c r="AZ861" s="1"/>
      <c r="BA861" s="2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23"/>
      <c r="BM861" s="58"/>
      <c r="BN861" s="134"/>
      <c r="BO861" s="37"/>
      <c r="BP861" s="1"/>
      <c r="BQ861" s="2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29"/>
      <c r="CC861" s="37"/>
      <c r="CD861" s="1"/>
      <c r="CE861" s="2"/>
      <c r="CF861" s="1"/>
      <c r="CG861" s="1"/>
      <c r="CH861" s="1"/>
      <c r="CI861" s="1"/>
      <c r="CJ861" s="1"/>
      <c r="CK861" s="1"/>
      <c r="CL861" s="1"/>
      <c r="CM861" s="1"/>
      <c r="CN861" s="1"/>
      <c r="CO861" s="23"/>
    </row>
    <row r="862" spans="1:93" ht="15.75" customHeight="1" x14ac:dyDescent="0.25">
      <c r="A862" s="58"/>
      <c r="B862" s="121"/>
      <c r="C862" s="37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32"/>
      <c r="Q862" s="58"/>
      <c r="R862" s="121"/>
      <c r="S862" s="37"/>
      <c r="T862" s="1"/>
      <c r="U862" s="2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23"/>
      <c r="AG862" s="58"/>
      <c r="AH862" s="121"/>
      <c r="AI862" s="37"/>
      <c r="AJ862" s="1"/>
      <c r="AK862" s="2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23"/>
      <c r="AW862" s="58"/>
      <c r="AX862" s="121"/>
      <c r="AY862" s="37"/>
      <c r="AZ862" s="1"/>
      <c r="BA862" s="2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23"/>
      <c r="BM862" s="58"/>
      <c r="BN862" s="134"/>
      <c r="BO862" s="37"/>
      <c r="BP862" s="1"/>
      <c r="BQ862" s="2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29"/>
      <c r="CC862" s="37"/>
      <c r="CD862" s="1"/>
      <c r="CE862" s="2"/>
      <c r="CF862" s="1"/>
      <c r="CG862" s="1"/>
      <c r="CH862" s="1"/>
      <c r="CI862" s="1"/>
      <c r="CJ862" s="1"/>
      <c r="CK862" s="1"/>
      <c r="CL862" s="1"/>
      <c r="CM862" s="1"/>
      <c r="CN862" s="1"/>
      <c r="CO862" s="23"/>
    </row>
    <row r="863" spans="1:93" ht="15.75" customHeight="1" x14ac:dyDescent="0.25">
      <c r="A863" s="58"/>
      <c r="B863" s="121"/>
      <c r="C863" s="37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32"/>
      <c r="Q863" s="58"/>
      <c r="R863" s="121"/>
      <c r="S863" s="37"/>
      <c r="T863" s="1"/>
      <c r="U863" s="2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23"/>
      <c r="AG863" s="58"/>
      <c r="AH863" s="121"/>
      <c r="AI863" s="37"/>
      <c r="AJ863" s="1"/>
      <c r="AK863" s="2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23"/>
      <c r="AW863" s="58"/>
      <c r="AX863" s="121"/>
      <c r="AY863" s="37"/>
      <c r="AZ863" s="1"/>
      <c r="BA863" s="2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23"/>
      <c r="BM863" s="58"/>
      <c r="BN863" s="134"/>
      <c r="BO863" s="37"/>
      <c r="BP863" s="1"/>
      <c r="BQ863" s="2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29"/>
      <c r="CC863" s="37"/>
      <c r="CD863" s="1"/>
      <c r="CE863" s="2"/>
      <c r="CF863" s="1"/>
      <c r="CG863" s="1"/>
      <c r="CH863" s="1"/>
      <c r="CI863" s="1"/>
      <c r="CJ863" s="1"/>
      <c r="CK863" s="1"/>
      <c r="CL863" s="1"/>
      <c r="CM863" s="1"/>
      <c r="CN863" s="1"/>
      <c r="CO863" s="23"/>
    </row>
    <row r="864" spans="1:93" ht="15.75" customHeight="1" x14ac:dyDescent="0.25">
      <c r="A864" s="58"/>
      <c r="B864" s="121"/>
      <c r="C864" s="37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32"/>
      <c r="Q864" s="58"/>
      <c r="R864" s="121"/>
      <c r="S864" s="37"/>
      <c r="T864" s="1"/>
      <c r="U864" s="2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23"/>
      <c r="AG864" s="58"/>
      <c r="AH864" s="121"/>
      <c r="AI864" s="37"/>
      <c r="AJ864" s="1"/>
      <c r="AK864" s="2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23"/>
      <c r="AW864" s="58"/>
      <c r="AX864" s="121"/>
      <c r="AY864" s="37"/>
      <c r="AZ864" s="1"/>
      <c r="BA864" s="2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23"/>
      <c r="BM864" s="58"/>
      <c r="BN864" s="134"/>
      <c r="BO864" s="37"/>
      <c r="BP864" s="1"/>
      <c r="BQ864" s="2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29"/>
      <c r="CC864" s="37"/>
      <c r="CD864" s="1"/>
      <c r="CE864" s="2"/>
      <c r="CF864" s="1"/>
      <c r="CG864" s="1"/>
      <c r="CH864" s="1"/>
      <c r="CI864" s="1"/>
      <c r="CJ864" s="1"/>
      <c r="CK864" s="1"/>
      <c r="CL864" s="1"/>
      <c r="CM864" s="1"/>
      <c r="CN864" s="1"/>
      <c r="CO864" s="23"/>
    </row>
    <row r="865" spans="1:93" ht="15.75" customHeight="1" x14ac:dyDescent="0.25">
      <c r="A865" s="58"/>
      <c r="B865" s="121"/>
      <c r="C865" s="37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32"/>
      <c r="Q865" s="58"/>
      <c r="R865" s="121"/>
      <c r="S865" s="37"/>
      <c r="T865" s="1"/>
      <c r="U865" s="2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23"/>
      <c r="AG865" s="58"/>
      <c r="AH865" s="121"/>
      <c r="AI865" s="37"/>
      <c r="AJ865" s="1"/>
      <c r="AK865" s="2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23"/>
      <c r="AW865" s="58"/>
      <c r="AX865" s="121"/>
      <c r="AY865" s="37"/>
      <c r="AZ865" s="1"/>
      <c r="BA865" s="2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23"/>
      <c r="BM865" s="58"/>
      <c r="BN865" s="134"/>
      <c r="BO865" s="37"/>
      <c r="BP865" s="1"/>
      <c r="BQ865" s="2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29"/>
      <c r="CC865" s="37"/>
      <c r="CD865" s="1"/>
      <c r="CE865" s="2"/>
      <c r="CF865" s="1"/>
      <c r="CG865" s="1"/>
      <c r="CH865" s="1"/>
      <c r="CI865" s="1"/>
      <c r="CJ865" s="1"/>
      <c r="CK865" s="1"/>
      <c r="CL865" s="1"/>
      <c r="CM865" s="1"/>
      <c r="CN865" s="1"/>
      <c r="CO865" s="23"/>
    </row>
    <row r="866" spans="1:93" ht="15.75" customHeight="1" x14ac:dyDescent="0.25">
      <c r="A866" s="58"/>
      <c r="B866" s="121"/>
      <c r="C866" s="37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32"/>
      <c r="Q866" s="58"/>
      <c r="R866" s="121"/>
      <c r="S866" s="37"/>
      <c r="T866" s="1"/>
      <c r="U866" s="2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23"/>
      <c r="AG866" s="58"/>
      <c r="AH866" s="121"/>
      <c r="AI866" s="37"/>
      <c r="AJ866" s="1"/>
      <c r="AK866" s="2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23"/>
      <c r="AW866" s="58"/>
      <c r="AX866" s="121"/>
      <c r="AY866" s="37"/>
      <c r="AZ866" s="1"/>
      <c r="BA866" s="2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23"/>
      <c r="BM866" s="58"/>
      <c r="BN866" s="134"/>
      <c r="BO866" s="37"/>
      <c r="BP866" s="1"/>
      <c r="BQ866" s="2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29"/>
      <c r="CC866" s="37"/>
      <c r="CD866" s="1"/>
      <c r="CE866" s="2"/>
      <c r="CF866" s="1"/>
      <c r="CG866" s="1"/>
      <c r="CH866" s="1"/>
      <c r="CI866" s="1"/>
      <c r="CJ866" s="1"/>
      <c r="CK866" s="1"/>
      <c r="CL866" s="1"/>
      <c r="CM866" s="1"/>
      <c r="CN866" s="1"/>
      <c r="CO866" s="23"/>
    </row>
    <row r="867" spans="1:93" ht="15.75" customHeight="1" x14ac:dyDescent="0.25">
      <c r="A867" s="58"/>
      <c r="B867" s="121"/>
      <c r="C867" s="37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32"/>
      <c r="Q867" s="58"/>
      <c r="R867" s="121"/>
      <c r="S867" s="37"/>
      <c r="T867" s="1"/>
      <c r="U867" s="2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23"/>
      <c r="AG867" s="58"/>
      <c r="AH867" s="121"/>
      <c r="AI867" s="37"/>
      <c r="AJ867" s="1"/>
      <c r="AK867" s="2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23"/>
      <c r="AW867" s="58"/>
      <c r="AX867" s="121"/>
      <c r="AY867" s="37"/>
      <c r="AZ867" s="1"/>
      <c r="BA867" s="2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23"/>
      <c r="BM867" s="58"/>
      <c r="BN867" s="134"/>
      <c r="BO867" s="37"/>
      <c r="BP867" s="1"/>
      <c r="BQ867" s="2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29"/>
      <c r="CC867" s="37"/>
      <c r="CD867" s="1"/>
      <c r="CE867" s="2"/>
      <c r="CF867" s="1"/>
      <c r="CG867" s="1"/>
      <c r="CH867" s="1"/>
      <c r="CI867" s="1"/>
      <c r="CJ867" s="1"/>
      <c r="CK867" s="1"/>
      <c r="CL867" s="1"/>
      <c r="CM867" s="1"/>
      <c r="CN867" s="1"/>
      <c r="CO867" s="23"/>
    </row>
    <row r="868" spans="1:93" ht="15.75" customHeight="1" x14ac:dyDescent="0.25">
      <c r="A868" s="58"/>
      <c r="B868" s="121"/>
      <c r="C868" s="37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32"/>
      <c r="Q868" s="58"/>
      <c r="R868" s="121"/>
      <c r="S868" s="37"/>
      <c r="T868" s="1"/>
      <c r="U868" s="2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23"/>
      <c r="AG868" s="58"/>
      <c r="AH868" s="121"/>
      <c r="AI868" s="37"/>
      <c r="AJ868" s="1"/>
      <c r="AK868" s="2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23"/>
      <c r="AW868" s="58"/>
      <c r="AX868" s="121"/>
      <c r="AY868" s="37"/>
      <c r="AZ868" s="1"/>
      <c r="BA868" s="2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23"/>
      <c r="BM868" s="58"/>
      <c r="BN868" s="134"/>
      <c r="BO868" s="37"/>
      <c r="BP868" s="1"/>
      <c r="BQ868" s="2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29"/>
      <c r="CC868" s="37"/>
      <c r="CD868" s="1"/>
      <c r="CE868" s="2"/>
      <c r="CF868" s="1"/>
      <c r="CG868" s="1"/>
      <c r="CH868" s="1"/>
      <c r="CI868" s="1"/>
      <c r="CJ868" s="1"/>
      <c r="CK868" s="1"/>
      <c r="CL868" s="1"/>
      <c r="CM868" s="1"/>
      <c r="CN868" s="1"/>
      <c r="CO868" s="23"/>
    </row>
    <row r="869" spans="1:93" ht="15.75" customHeight="1" x14ac:dyDescent="0.25">
      <c r="A869" s="58"/>
      <c r="B869" s="121"/>
      <c r="C869" s="37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32"/>
      <c r="Q869" s="58"/>
      <c r="R869" s="121"/>
      <c r="S869" s="37"/>
      <c r="T869" s="1"/>
      <c r="U869" s="2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23"/>
      <c r="AG869" s="58"/>
      <c r="AH869" s="121"/>
      <c r="AI869" s="37"/>
      <c r="AJ869" s="1"/>
      <c r="AK869" s="2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23"/>
      <c r="AW869" s="58"/>
      <c r="AX869" s="121"/>
      <c r="AY869" s="37"/>
      <c r="AZ869" s="1"/>
      <c r="BA869" s="2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23"/>
      <c r="BM869" s="58"/>
      <c r="BN869" s="134"/>
      <c r="BO869" s="37"/>
      <c r="BP869" s="1"/>
      <c r="BQ869" s="2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29"/>
      <c r="CC869" s="37"/>
      <c r="CD869" s="1"/>
      <c r="CE869" s="2"/>
      <c r="CF869" s="1"/>
      <c r="CG869" s="1"/>
      <c r="CH869" s="1"/>
      <c r="CI869" s="1"/>
      <c r="CJ869" s="1"/>
      <c r="CK869" s="1"/>
      <c r="CL869" s="1"/>
      <c r="CM869" s="1"/>
      <c r="CN869" s="1"/>
      <c r="CO869" s="23"/>
    </row>
    <row r="870" spans="1:93" ht="15.75" customHeight="1" x14ac:dyDescent="0.25">
      <c r="A870" s="58"/>
      <c r="B870" s="121"/>
      <c r="C870" s="37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32"/>
      <c r="Q870" s="58"/>
      <c r="R870" s="121"/>
      <c r="S870" s="37"/>
      <c r="T870" s="1"/>
      <c r="U870" s="2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23"/>
      <c r="AG870" s="58"/>
      <c r="AH870" s="121"/>
      <c r="AI870" s="37"/>
      <c r="AJ870" s="1"/>
      <c r="AK870" s="2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23"/>
      <c r="AW870" s="58"/>
      <c r="AX870" s="121"/>
      <c r="AY870" s="37"/>
      <c r="AZ870" s="1"/>
      <c r="BA870" s="2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23"/>
      <c r="BM870" s="58"/>
      <c r="BN870" s="134"/>
      <c r="BO870" s="37"/>
      <c r="BP870" s="1"/>
      <c r="BQ870" s="2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29"/>
      <c r="CC870" s="37"/>
      <c r="CD870" s="1"/>
      <c r="CE870" s="2"/>
      <c r="CF870" s="1"/>
      <c r="CG870" s="1"/>
      <c r="CH870" s="1"/>
      <c r="CI870" s="1"/>
      <c r="CJ870" s="1"/>
      <c r="CK870" s="1"/>
      <c r="CL870" s="1"/>
      <c r="CM870" s="1"/>
      <c r="CN870" s="1"/>
      <c r="CO870" s="23"/>
    </row>
    <row r="871" spans="1:93" ht="15.75" customHeight="1" x14ac:dyDescent="0.25">
      <c r="A871" s="58"/>
      <c r="B871" s="121"/>
      <c r="C871" s="37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32"/>
      <c r="Q871" s="58"/>
      <c r="R871" s="121"/>
      <c r="S871" s="37"/>
      <c r="T871" s="1"/>
      <c r="U871" s="2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23"/>
      <c r="AG871" s="58"/>
      <c r="AH871" s="121"/>
      <c r="AI871" s="37"/>
      <c r="AJ871" s="1"/>
      <c r="AK871" s="2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23"/>
      <c r="AW871" s="58"/>
      <c r="AX871" s="121"/>
      <c r="AY871" s="37"/>
      <c r="AZ871" s="1"/>
      <c r="BA871" s="2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23"/>
      <c r="BM871" s="58"/>
      <c r="BN871" s="134"/>
      <c r="BO871" s="37"/>
      <c r="BP871" s="1"/>
      <c r="BQ871" s="2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29"/>
      <c r="CC871" s="37"/>
      <c r="CD871" s="1"/>
      <c r="CE871" s="2"/>
      <c r="CF871" s="1"/>
      <c r="CG871" s="1"/>
      <c r="CH871" s="1"/>
      <c r="CI871" s="1"/>
      <c r="CJ871" s="1"/>
      <c r="CK871" s="1"/>
      <c r="CL871" s="1"/>
      <c r="CM871" s="1"/>
      <c r="CN871" s="1"/>
      <c r="CO871" s="23"/>
    </row>
    <row r="872" spans="1:93" ht="15.75" customHeight="1" x14ac:dyDescent="0.25">
      <c r="A872" s="58"/>
      <c r="B872" s="121"/>
      <c r="C872" s="37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32"/>
      <c r="Q872" s="58"/>
      <c r="R872" s="121"/>
      <c r="S872" s="37"/>
      <c r="T872" s="1"/>
      <c r="U872" s="2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23"/>
      <c r="AG872" s="58"/>
      <c r="AH872" s="121"/>
      <c r="AI872" s="37"/>
      <c r="AJ872" s="1"/>
      <c r="AK872" s="2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23"/>
      <c r="AW872" s="58"/>
      <c r="AX872" s="121"/>
      <c r="AY872" s="37"/>
      <c r="AZ872" s="1"/>
      <c r="BA872" s="2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23"/>
      <c r="BM872" s="58"/>
      <c r="BN872" s="134"/>
      <c r="BO872" s="37"/>
      <c r="BP872" s="1"/>
      <c r="BQ872" s="2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29"/>
      <c r="CC872" s="37"/>
      <c r="CD872" s="1"/>
      <c r="CE872" s="2"/>
      <c r="CF872" s="1"/>
      <c r="CG872" s="1"/>
      <c r="CH872" s="1"/>
      <c r="CI872" s="1"/>
      <c r="CJ872" s="1"/>
      <c r="CK872" s="1"/>
      <c r="CL872" s="1"/>
      <c r="CM872" s="1"/>
      <c r="CN872" s="1"/>
      <c r="CO872" s="23"/>
    </row>
    <row r="873" spans="1:93" ht="15.75" customHeight="1" x14ac:dyDescent="0.25">
      <c r="A873" s="58"/>
      <c r="B873" s="121"/>
      <c r="C873" s="37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32"/>
      <c r="Q873" s="58"/>
      <c r="R873" s="121"/>
      <c r="S873" s="37"/>
      <c r="T873" s="1"/>
      <c r="U873" s="2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23"/>
      <c r="AG873" s="58"/>
      <c r="AH873" s="121"/>
      <c r="AI873" s="37"/>
      <c r="AJ873" s="1"/>
      <c r="AK873" s="2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23"/>
      <c r="AW873" s="58"/>
      <c r="AX873" s="121"/>
      <c r="AY873" s="37"/>
      <c r="AZ873" s="1"/>
      <c r="BA873" s="2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23"/>
      <c r="BM873" s="58"/>
      <c r="BN873" s="134"/>
      <c r="BO873" s="37"/>
      <c r="BP873" s="1"/>
      <c r="BQ873" s="2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29"/>
      <c r="CC873" s="37"/>
      <c r="CD873" s="1"/>
      <c r="CE873" s="2"/>
      <c r="CF873" s="1"/>
      <c r="CG873" s="1"/>
      <c r="CH873" s="1"/>
      <c r="CI873" s="1"/>
      <c r="CJ873" s="1"/>
      <c r="CK873" s="1"/>
      <c r="CL873" s="1"/>
      <c r="CM873" s="1"/>
      <c r="CN873" s="1"/>
      <c r="CO873" s="23"/>
    </row>
    <row r="874" spans="1:93" ht="15.75" customHeight="1" x14ac:dyDescent="0.25">
      <c r="A874" s="58"/>
      <c r="B874" s="121"/>
      <c r="C874" s="37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32"/>
      <c r="Q874" s="58"/>
      <c r="R874" s="121"/>
      <c r="S874" s="37"/>
      <c r="T874" s="1"/>
      <c r="U874" s="2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23"/>
      <c r="AG874" s="58"/>
      <c r="AH874" s="121"/>
      <c r="AI874" s="37"/>
      <c r="AJ874" s="1"/>
      <c r="AK874" s="2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23"/>
      <c r="AW874" s="58"/>
      <c r="AX874" s="121"/>
      <c r="AY874" s="37"/>
      <c r="AZ874" s="1"/>
      <c r="BA874" s="2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23"/>
      <c r="BM874" s="58"/>
      <c r="BN874" s="134"/>
      <c r="BO874" s="37"/>
      <c r="BP874" s="1"/>
      <c r="BQ874" s="2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29"/>
      <c r="CC874" s="37"/>
      <c r="CD874" s="1"/>
      <c r="CE874" s="2"/>
      <c r="CF874" s="1"/>
      <c r="CG874" s="1"/>
      <c r="CH874" s="1"/>
      <c r="CI874" s="1"/>
      <c r="CJ874" s="1"/>
      <c r="CK874" s="1"/>
      <c r="CL874" s="1"/>
      <c r="CM874" s="1"/>
      <c r="CN874" s="1"/>
      <c r="CO874" s="23"/>
    </row>
    <row r="875" spans="1:93" ht="15.75" customHeight="1" x14ac:dyDescent="0.25">
      <c r="A875" s="58"/>
      <c r="B875" s="121"/>
      <c r="C875" s="37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32"/>
      <c r="Q875" s="58"/>
      <c r="R875" s="121"/>
      <c r="S875" s="37"/>
      <c r="T875" s="1"/>
      <c r="U875" s="2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23"/>
      <c r="AG875" s="58"/>
      <c r="AH875" s="121"/>
      <c r="AI875" s="37"/>
      <c r="AJ875" s="1"/>
      <c r="AK875" s="2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23"/>
      <c r="AW875" s="58"/>
      <c r="AX875" s="121"/>
      <c r="AY875" s="37"/>
      <c r="AZ875" s="1"/>
      <c r="BA875" s="2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23"/>
      <c r="BM875" s="58"/>
      <c r="BN875" s="134"/>
      <c r="BO875" s="37"/>
      <c r="BP875" s="1"/>
      <c r="BQ875" s="2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29"/>
      <c r="CC875" s="37"/>
      <c r="CD875" s="1"/>
      <c r="CE875" s="2"/>
      <c r="CF875" s="1"/>
      <c r="CG875" s="1"/>
      <c r="CH875" s="1"/>
      <c r="CI875" s="1"/>
      <c r="CJ875" s="1"/>
      <c r="CK875" s="1"/>
      <c r="CL875" s="1"/>
      <c r="CM875" s="1"/>
      <c r="CN875" s="1"/>
      <c r="CO875" s="23"/>
    </row>
    <row r="876" spans="1:93" ht="15.75" customHeight="1" x14ac:dyDescent="0.25">
      <c r="A876" s="58"/>
      <c r="B876" s="121"/>
      <c r="C876" s="37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32"/>
      <c r="Q876" s="58"/>
      <c r="R876" s="121"/>
      <c r="S876" s="37"/>
      <c r="T876" s="1"/>
      <c r="U876" s="2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23"/>
      <c r="AG876" s="58"/>
      <c r="AH876" s="121"/>
      <c r="AI876" s="37"/>
      <c r="AJ876" s="1"/>
      <c r="AK876" s="2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23"/>
      <c r="AW876" s="58"/>
      <c r="AX876" s="121"/>
      <c r="AY876" s="37"/>
      <c r="AZ876" s="1"/>
      <c r="BA876" s="2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23"/>
      <c r="BM876" s="58"/>
      <c r="BN876" s="134"/>
      <c r="BO876" s="37"/>
      <c r="BP876" s="1"/>
      <c r="BQ876" s="2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29"/>
      <c r="CC876" s="37"/>
      <c r="CD876" s="1"/>
      <c r="CE876" s="2"/>
      <c r="CF876" s="1"/>
      <c r="CG876" s="1"/>
      <c r="CH876" s="1"/>
      <c r="CI876" s="1"/>
      <c r="CJ876" s="1"/>
      <c r="CK876" s="1"/>
      <c r="CL876" s="1"/>
      <c r="CM876" s="1"/>
      <c r="CN876" s="1"/>
      <c r="CO876" s="23"/>
    </row>
    <row r="877" spans="1:93" ht="15.75" customHeight="1" x14ac:dyDescent="0.25">
      <c r="A877" s="58"/>
      <c r="B877" s="121"/>
      <c r="C877" s="37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32"/>
      <c r="Q877" s="58"/>
      <c r="R877" s="121"/>
      <c r="S877" s="37"/>
      <c r="T877" s="1"/>
      <c r="U877" s="2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23"/>
      <c r="AG877" s="58"/>
      <c r="AH877" s="121"/>
      <c r="AI877" s="37"/>
      <c r="AJ877" s="1"/>
      <c r="AK877" s="2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23"/>
      <c r="AW877" s="58"/>
      <c r="AX877" s="121"/>
      <c r="AY877" s="37"/>
      <c r="AZ877" s="1"/>
      <c r="BA877" s="2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23"/>
      <c r="BM877" s="58"/>
      <c r="BN877" s="134"/>
      <c r="BO877" s="37"/>
      <c r="BP877" s="1"/>
      <c r="BQ877" s="2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29"/>
      <c r="CC877" s="37"/>
      <c r="CD877" s="1"/>
      <c r="CE877" s="2"/>
      <c r="CF877" s="1"/>
      <c r="CG877" s="1"/>
      <c r="CH877" s="1"/>
      <c r="CI877" s="1"/>
      <c r="CJ877" s="1"/>
      <c r="CK877" s="1"/>
      <c r="CL877" s="1"/>
      <c r="CM877" s="1"/>
      <c r="CN877" s="1"/>
      <c r="CO877" s="23"/>
    </row>
    <row r="878" spans="1:93" ht="15.75" customHeight="1" x14ac:dyDescent="0.25">
      <c r="A878" s="58"/>
      <c r="B878" s="121"/>
      <c r="C878" s="37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32"/>
      <c r="Q878" s="58"/>
      <c r="R878" s="121"/>
      <c r="S878" s="37"/>
      <c r="T878" s="1"/>
      <c r="U878" s="2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23"/>
      <c r="AG878" s="58"/>
      <c r="AH878" s="121"/>
      <c r="AI878" s="37"/>
      <c r="AJ878" s="1"/>
      <c r="AK878" s="2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23"/>
      <c r="AW878" s="58"/>
      <c r="AX878" s="121"/>
      <c r="AY878" s="37"/>
      <c r="AZ878" s="1"/>
      <c r="BA878" s="2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23"/>
      <c r="BM878" s="58"/>
      <c r="BN878" s="134"/>
      <c r="BO878" s="37"/>
      <c r="BP878" s="1"/>
      <c r="BQ878" s="2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29"/>
      <c r="CC878" s="37"/>
      <c r="CD878" s="1"/>
      <c r="CE878" s="2"/>
      <c r="CF878" s="1"/>
      <c r="CG878" s="1"/>
      <c r="CH878" s="1"/>
      <c r="CI878" s="1"/>
      <c r="CJ878" s="1"/>
      <c r="CK878" s="1"/>
      <c r="CL878" s="1"/>
      <c r="CM878" s="1"/>
      <c r="CN878" s="1"/>
      <c r="CO878" s="23"/>
    </row>
    <row r="879" spans="1:93" ht="15.75" customHeight="1" x14ac:dyDescent="0.25">
      <c r="A879" s="58"/>
      <c r="B879" s="121"/>
      <c r="C879" s="37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32"/>
      <c r="Q879" s="58"/>
      <c r="R879" s="121"/>
      <c r="S879" s="37"/>
      <c r="T879" s="1"/>
      <c r="U879" s="2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23"/>
      <c r="AG879" s="58"/>
      <c r="AH879" s="121"/>
      <c r="AI879" s="37"/>
      <c r="AJ879" s="1"/>
      <c r="AK879" s="2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23"/>
      <c r="AW879" s="58"/>
      <c r="AX879" s="121"/>
      <c r="AY879" s="37"/>
      <c r="AZ879" s="1"/>
      <c r="BA879" s="2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23"/>
      <c r="BM879" s="58"/>
      <c r="BN879" s="134"/>
      <c r="BO879" s="37"/>
      <c r="BP879" s="1"/>
      <c r="BQ879" s="2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29"/>
      <c r="CC879" s="37"/>
      <c r="CD879" s="1"/>
      <c r="CE879" s="2"/>
      <c r="CF879" s="1"/>
      <c r="CG879" s="1"/>
      <c r="CH879" s="1"/>
      <c r="CI879" s="1"/>
      <c r="CJ879" s="1"/>
      <c r="CK879" s="1"/>
      <c r="CL879" s="1"/>
      <c r="CM879" s="1"/>
      <c r="CN879" s="1"/>
      <c r="CO879" s="23"/>
    </row>
    <row r="880" spans="1:93" ht="15.75" customHeight="1" x14ac:dyDescent="0.25">
      <c r="A880" s="58"/>
      <c r="B880" s="121"/>
      <c r="C880" s="37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32"/>
      <c r="Q880" s="58"/>
      <c r="R880" s="121"/>
      <c r="S880" s="37"/>
      <c r="T880" s="1"/>
      <c r="U880" s="2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23"/>
      <c r="AG880" s="58"/>
      <c r="AH880" s="121"/>
      <c r="AI880" s="37"/>
      <c r="AJ880" s="1"/>
      <c r="AK880" s="2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23"/>
      <c r="AW880" s="58"/>
      <c r="AX880" s="121"/>
      <c r="AY880" s="37"/>
      <c r="AZ880" s="1"/>
      <c r="BA880" s="2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23"/>
      <c r="BM880" s="58"/>
      <c r="BN880" s="134"/>
      <c r="BO880" s="37"/>
      <c r="BP880" s="1"/>
      <c r="BQ880" s="2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29"/>
      <c r="CC880" s="37"/>
      <c r="CD880" s="1"/>
      <c r="CE880" s="2"/>
      <c r="CF880" s="1"/>
      <c r="CG880" s="1"/>
      <c r="CH880" s="1"/>
      <c r="CI880" s="1"/>
      <c r="CJ880" s="1"/>
      <c r="CK880" s="1"/>
      <c r="CL880" s="1"/>
      <c r="CM880" s="1"/>
      <c r="CN880" s="1"/>
      <c r="CO880" s="23"/>
    </row>
    <row r="881" spans="1:93" ht="15.75" customHeight="1" x14ac:dyDescent="0.25">
      <c r="A881" s="58"/>
      <c r="B881" s="121"/>
      <c r="C881" s="37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32"/>
      <c r="Q881" s="58"/>
      <c r="R881" s="121"/>
      <c r="S881" s="37"/>
      <c r="T881" s="1"/>
      <c r="U881" s="2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23"/>
      <c r="AG881" s="58"/>
      <c r="AH881" s="121"/>
      <c r="AI881" s="37"/>
      <c r="AJ881" s="1"/>
      <c r="AK881" s="2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23"/>
      <c r="AW881" s="58"/>
      <c r="AX881" s="121"/>
      <c r="AY881" s="37"/>
      <c r="AZ881" s="1"/>
      <c r="BA881" s="2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23"/>
      <c r="BM881" s="58"/>
      <c r="BN881" s="134"/>
      <c r="BO881" s="37"/>
      <c r="BP881" s="1"/>
      <c r="BQ881" s="2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29"/>
      <c r="CC881" s="37"/>
      <c r="CD881" s="1"/>
      <c r="CE881" s="2"/>
      <c r="CF881" s="1"/>
      <c r="CG881" s="1"/>
      <c r="CH881" s="1"/>
      <c r="CI881" s="1"/>
      <c r="CJ881" s="1"/>
      <c r="CK881" s="1"/>
      <c r="CL881" s="1"/>
      <c r="CM881" s="1"/>
      <c r="CN881" s="1"/>
      <c r="CO881" s="23"/>
    </row>
    <row r="882" spans="1:93" ht="15.75" customHeight="1" x14ac:dyDescent="0.25">
      <c r="A882" s="58"/>
      <c r="B882" s="121"/>
      <c r="C882" s="37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32"/>
      <c r="Q882" s="58"/>
      <c r="R882" s="121"/>
      <c r="S882" s="37"/>
      <c r="T882" s="1"/>
      <c r="U882" s="2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23"/>
      <c r="AG882" s="58"/>
      <c r="AH882" s="121"/>
      <c r="AI882" s="37"/>
      <c r="AJ882" s="1"/>
      <c r="AK882" s="2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23"/>
      <c r="AW882" s="58"/>
      <c r="AX882" s="121"/>
      <c r="AY882" s="37"/>
      <c r="AZ882" s="1"/>
      <c r="BA882" s="2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23"/>
      <c r="BM882" s="58"/>
      <c r="BN882" s="134"/>
      <c r="BO882" s="37"/>
      <c r="BP882" s="1"/>
      <c r="BQ882" s="2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29"/>
      <c r="CC882" s="37"/>
      <c r="CD882" s="1"/>
      <c r="CE882" s="2"/>
      <c r="CF882" s="1"/>
      <c r="CG882" s="1"/>
      <c r="CH882" s="1"/>
      <c r="CI882" s="1"/>
      <c r="CJ882" s="1"/>
      <c r="CK882" s="1"/>
      <c r="CL882" s="1"/>
      <c r="CM882" s="1"/>
      <c r="CN882" s="1"/>
      <c r="CO882" s="23"/>
    </row>
    <row r="883" spans="1:93" ht="15.75" customHeight="1" x14ac:dyDescent="0.25">
      <c r="A883" s="58"/>
      <c r="B883" s="121"/>
      <c r="C883" s="37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32"/>
      <c r="Q883" s="58"/>
      <c r="R883" s="121"/>
      <c r="S883" s="37"/>
      <c r="T883" s="1"/>
      <c r="U883" s="2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23"/>
      <c r="AG883" s="58"/>
      <c r="AH883" s="121"/>
      <c r="AI883" s="37"/>
      <c r="AJ883" s="1"/>
      <c r="AK883" s="2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23"/>
      <c r="AW883" s="58"/>
      <c r="AX883" s="121"/>
      <c r="AY883" s="37"/>
      <c r="AZ883" s="1"/>
      <c r="BA883" s="2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23"/>
      <c r="BM883" s="58"/>
      <c r="BN883" s="134"/>
      <c r="BO883" s="37"/>
      <c r="BP883" s="1"/>
      <c r="BQ883" s="2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29"/>
      <c r="CC883" s="37"/>
      <c r="CD883" s="1"/>
      <c r="CE883" s="2"/>
      <c r="CF883" s="1"/>
      <c r="CG883" s="1"/>
      <c r="CH883" s="1"/>
      <c r="CI883" s="1"/>
      <c r="CJ883" s="1"/>
      <c r="CK883" s="1"/>
      <c r="CL883" s="1"/>
      <c r="CM883" s="1"/>
      <c r="CN883" s="1"/>
      <c r="CO883" s="23"/>
    </row>
    <row r="884" spans="1:93" ht="15.75" customHeight="1" x14ac:dyDescent="0.25">
      <c r="A884" s="58"/>
      <c r="B884" s="121"/>
      <c r="C884" s="37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32"/>
      <c r="Q884" s="58"/>
      <c r="R884" s="121"/>
      <c r="S884" s="37"/>
      <c r="T884" s="1"/>
      <c r="U884" s="2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23"/>
      <c r="AG884" s="58"/>
      <c r="AH884" s="121"/>
      <c r="AI884" s="37"/>
      <c r="AJ884" s="1"/>
      <c r="AK884" s="2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23"/>
      <c r="AW884" s="58"/>
      <c r="AX884" s="121"/>
      <c r="AY884" s="37"/>
      <c r="AZ884" s="1"/>
      <c r="BA884" s="2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23"/>
      <c r="BM884" s="58"/>
      <c r="BN884" s="134"/>
      <c r="BO884" s="37"/>
      <c r="BP884" s="1"/>
      <c r="BQ884" s="2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29"/>
      <c r="CC884" s="37"/>
      <c r="CD884" s="1"/>
      <c r="CE884" s="2"/>
      <c r="CF884" s="1"/>
      <c r="CG884" s="1"/>
      <c r="CH884" s="1"/>
      <c r="CI884" s="1"/>
      <c r="CJ884" s="1"/>
      <c r="CK884" s="1"/>
      <c r="CL884" s="1"/>
      <c r="CM884" s="1"/>
      <c r="CN884" s="1"/>
      <c r="CO884" s="23"/>
    </row>
    <row r="885" spans="1:93" ht="15.75" customHeight="1" x14ac:dyDescent="0.25">
      <c r="A885" s="58"/>
      <c r="B885" s="121"/>
      <c r="C885" s="37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32"/>
      <c r="Q885" s="58"/>
      <c r="R885" s="121"/>
      <c r="S885" s="37"/>
      <c r="T885" s="1"/>
      <c r="U885" s="2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23"/>
      <c r="AG885" s="58"/>
      <c r="AH885" s="121"/>
      <c r="AI885" s="37"/>
      <c r="AJ885" s="1"/>
      <c r="AK885" s="2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23"/>
      <c r="AW885" s="58"/>
      <c r="AX885" s="121"/>
      <c r="AY885" s="37"/>
      <c r="AZ885" s="1"/>
      <c r="BA885" s="2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23"/>
      <c r="BM885" s="58"/>
      <c r="BN885" s="134"/>
      <c r="BO885" s="37"/>
      <c r="BP885" s="1"/>
      <c r="BQ885" s="2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29"/>
      <c r="CC885" s="37"/>
      <c r="CD885" s="1"/>
      <c r="CE885" s="2"/>
      <c r="CF885" s="1"/>
      <c r="CG885" s="1"/>
      <c r="CH885" s="1"/>
      <c r="CI885" s="1"/>
      <c r="CJ885" s="1"/>
      <c r="CK885" s="1"/>
      <c r="CL885" s="1"/>
      <c r="CM885" s="1"/>
      <c r="CN885" s="1"/>
      <c r="CO885" s="23"/>
    </row>
    <row r="886" spans="1:93" ht="15.75" customHeight="1" x14ac:dyDescent="0.25">
      <c r="A886" s="58"/>
      <c r="B886" s="121"/>
      <c r="C886" s="37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32"/>
      <c r="Q886" s="58"/>
      <c r="R886" s="121"/>
      <c r="S886" s="37"/>
      <c r="T886" s="1"/>
      <c r="U886" s="2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23"/>
      <c r="AG886" s="58"/>
      <c r="AH886" s="121"/>
      <c r="AI886" s="37"/>
      <c r="AJ886" s="1"/>
      <c r="AK886" s="2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23"/>
      <c r="AW886" s="58"/>
      <c r="AX886" s="121"/>
      <c r="AY886" s="37"/>
      <c r="AZ886" s="1"/>
      <c r="BA886" s="2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23"/>
      <c r="BM886" s="58"/>
      <c r="BN886" s="134"/>
      <c r="BO886" s="37"/>
      <c r="BP886" s="1"/>
      <c r="BQ886" s="2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29"/>
      <c r="CC886" s="37"/>
      <c r="CD886" s="1"/>
      <c r="CE886" s="2"/>
      <c r="CF886" s="1"/>
      <c r="CG886" s="1"/>
      <c r="CH886" s="1"/>
      <c r="CI886" s="1"/>
      <c r="CJ886" s="1"/>
      <c r="CK886" s="1"/>
      <c r="CL886" s="1"/>
      <c r="CM886" s="1"/>
      <c r="CN886" s="1"/>
      <c r="CO886" s="23"/>
    </row>
    <row r="887" spans="1:93" ht="15.75" customHeight="1" x14ac:dyDescent="0.25">
      <c r="A887" s="58"/>
      <c r="B887" s="121"/>
      <c r="C887" s="37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32"/>
      <c r="Q887" s="58"/>
      <c r="R887" s="121"/>
      <c r="S887" s="37"/>
      <c r="T887" s="1"/>
      <c r="U887" s="2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23"/>
      <c r="AG887" s="58"/>
      <c r="AH887" s="121"/>
      <c r="AI887" s="37"/>
      <c r="AJ887" s="1"/>
      <c r="AK887" s="2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23"/>
      <c r="AW887" s="58"/>
      <c r="AX887" s="121"/>
      <c r="AY887" s="37"/>
      <c r="AZ887" s="1"/>
      <c r="BA887" s="2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23"/>
      <c r="BM887" s="58"/>
      <c r="BN887" s="134"/>
      <c r="BO887" s="37"/>
      <c r="BP887" s="1"/>
      <c r="BQ887" s="2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29"/>
      <c r="CC887" s="37"/>
      <c r="CD887" s="1"/>
      <c r="CE887" s="2"/>
      <c r="CF887" s="1"/>
      <c r="CG887" s="1"/>
      <c r="CH887" s="1"/>
      <c r="CI887" s="1"/>
      <c r="CJ887" s="1"/>
      <c r="CK887" s="1"/>
      <c r="CL887" s="1"/>
      <c r="CM887" s="1"/>
      <c r="CN887" s="1"/>
      <c r="CO887" s="23"/>
    </row>
    <row r="888" spans="1:93" ht="15.75" customHeight="1" x14ac:dyDescent="0.25">
      <c r="A888" s="58"/>
      <c r="B888" s="121"/>
      <c r="C888" s="37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32"/>
      <c r="Q888" s="58"/>
      <c r="R888" s="121"/>
      <c r="S888" s="37"/>
      <c r="T888" s="1"/>
      <c r="U888" s="2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23"/>
      <c r="AG888" s="58"/>
      <c r="AH888" s="121"/>
      <c r="AI888" s="37"/>
      <c r="AJ888" s="1"/>
      <c r="AK888" s="2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23"/>
      <c r="AW888" s="58"/>
      <c r="AX888" s="121"/>
      <c r="AY888" s="37"/>
      <c r="AZ888" s="1"/>
      <c r="BA888" s="2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23"/>
      <c r="BM888" s="58"/>
      <c r="BN888" s="134"/>
      <c r="BO888" s="37"/>
      <c r="BP888" s="1"/>
      <c r="BQ888" s="2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29"/>
      <c r="CC888" s="37"/>
      <c r="CD888" s="1"/>
      <c r="CE888" s="2"/>
      <c r="CF888" s="1"/>
      <c r="CG888" s="1"/>
      <c r="CH888" s="1"/>
      <c r="CI888" s="1"/>
      <c r="CJ888" s="1"/>
      <c r="CK888" s="1"/>
      <c r="CL888" s="1"/>
      <c r="CM888" s="1"/>
      <c r="CN888" s="1"/>
      <c r="CO888" s="23"/>
    </row>
    <row r="889" spans="1:93" ht="15.75" customHeight="1" x14ac:dyDescent="0.25">
      <c r="A889" s="58"/>
      <c r="B889" s="121"/>
      <c r="C889" s="37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32"/>
      <c r="Q889" s="58"/>
      <c r="R889" s="121"/>
      <c r="S889" s="37"/>
      <c r="T889" s="1"/>
      <c r="U889" s="2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23"/>
      <c r="AG889" s="58"/>
      <c r="AH889" s="121"/>
      <c r="AI889" s="37"/>
      <c r="AJ889" s="1"/>
      <c r="AK889" s="2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23"/>
      <c r="AW889" s="58"/>
      <c r="AX889" s="121"/>
      <c r="AY889" s="37"/>
      <c r="AZ889" s="1"/>
      <c r="BA889" s="2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23"/>
      <c r="BM889" s="58"/>
      <c r="BN889" s="134"/>
      <c r="BO889" s="37"/>
      <c r="BP889" s="1"/>
      <c r="BQ889" s="2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29"/>
      <c r="CC889" s="37"/>
      <c r="CD889" s="1"/>
      <c r="CE889" s="2"/>
      <c r="CF889" s="1"/>
      <c r="CG889" s="1"/>
      <c r="CH889" s="1"/>
      <c r="CI889" s="1"/>
      <c r="CJ889" s="1"/>
      <c r="CK889" s="1"/>
      <c r="CL889" s="1"/>
      <c r="CM889" s="1"/>
      <c r="CN889" s="1"/>
      <c r="CO889" s="23"/>
    </row>
    <row r="890" spans="1:93" ht="15.75" customHeight="1" x14ac:dyDescent="0.25">
      <c r="A890" s="58"/>
      <c r="B890" s="121"/>
      <c r="C890" s="37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32"/>
      <c r="Q890" s="58"/>
      <c r="R890" s="121"/>
      <c r="S890" s="37"/>
      <c r="T890" s="1"/>
      <c r="U890" s="2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23"/>
      <c r="AG890" s="58"/>
      <c r="AH890" s="121"/>
      <c r="AI890" s="37"/>
      <c r="AJ890" s="1"/>
      <c r="AK890" s="2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23"/>
      <c r="AW890" s="58"/>
      <c r="AX890" s="121"/>
      <c r="AY890" s="37"/>
      <c r="AZ890" s="1"/>
      <c r="BA890" s="2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23"/>
      <c r="BM890" s="58"/>
      <c r="BN890" s="134"/>
      <c r="BO890" s="37"/>
      <c r="BP890" s="1"/>
      <c r="BQ890" s="2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29"/>
      <c r="CC890" s="37"/>
      <c r="CD890" s="1"/>
      <c r="CE890" s="2"/>
      <c r="CF890" s="1"/>
      <c r="CG890" s="1"/>
      <c r="CH890" s="1"/>
      <c r="CI890" s="1"/>
      <c r="CJ890" s="1"/>
      <c r="CK890" s="1"/>
      <c r="CL890" s="1"/>
      <c r="CM890" s="1"/>
      <c r="CN890" s="1"/>
      <c r="CO890" s="23"/>
    </row>
    <row r="891" spans="1:93" ht="15.75" customHeight="1" x14ac:dyDescent="0.25">
      <c r="A891" s="58"/>
      <c r="B891" s="121"/>
      <c r="C891" s="37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32"/>
      <c r="Q891" s="58"/>
      <c r="R891" s="121"/>
      <c r="S891" s="37"/>
      <c r="T891" s="1"/>
      <c r="U891" s="2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23"/>
      <c r="AG891" s="58"/>
      <c r="AH891" s="121"/>
      <c r="AI891" s="37"/>
      <c r="AJ891" s="1"/>
      <c r="AK891" s="2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23"/>
      <c r="AW891" s="58"/>
      <c r="AX891" s="121"/>
      <c r="AY891" s="37"/>
      <c r="AZ891" s="1"/>
      <c r="BA891" s="2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23"/>
      <c r="BM891" s="58"/>
      <c r="BN891" s="134"/>
      <c r="BO891" s="37"/>
      <c r="BP891" s="1"/>
      <c r="BQ891" s="2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29"/>
      <c r="CC891" s="37"/>
      <c r="CD891" s="1"/>
      <c r="CE891" s="2"/>
      <c r="CF891" s="1"/>
      <c r="CG891" s="1"/>
      <c r="CH891" s="1"/>
      <c r="CI891" s="1"/>
      <c r="CJ891" s="1"/>
      <c r="CK891" s="1"/>
      <c r="CL891" s="1"/>
      <c r="CM891" s="1"/>
      <c r="CN891" s="1"/>
      <c r="CO891" s="23"/>
    </row>
    <row r="892" spans="1:93" ht="15.75" customHeight="1" x14ac:dyDescent="0.25">
      <c r="A892" s="58"/>
      <c r="B892" s="121"/>
      <c r="C892" s="37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32"/>
      <c r="Q892" s="58"/>
      <c r="R892" s="121"/>
      <c r="S892" s="37"/>
      <c r="T892" s="1"/>
      <c r="U892" s="2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23"/>
      <c r="AG892" s="58"/>
      <c r="AH892" s="121"/>
      <c r="AI892" s="37"/>
      <c r="AJ892" s="1"/>
      <c r="AK892" s="2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23"/>
      <c r="AW892" s="58"/>
      <c r="AX892" s="121"/>
      <c r="AY892" s="37"/>
      <c r="AZ892" s="1"/>
      <c r="BA892" s="2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23"/>
      <c r="BM892" s="58"/>
      <c r="BN892" s="134"/>
      <c r="BO892" s="37"/>
      <c r="BP892" s="1"/>
      <c r="BQ892" s="2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29"/>
      <c r="CC892" s="37"/>
      <c r="CD892" s="1"/>
      <c r="CE892" s="2"/>
      <c r="CF892" s="1"/>
      <c r="CG892" s="1"/>
      <c r="CH892" s="1"/>
      <c r="CI892" s="1"/>
      <c r="CJ892" s="1"/>
      <c r="CK892" s="1"/>
      <c r="CL892" s="1"/>
      <c r="CM892" s="1"/>
      <c r="CN892" s="1"/>
      <c r="CO892" s="23"/>
    </row>
    <row r="893" spans="1:93" ht="15.75" customHeight="1" x14ac:dyDescent="0.25">
      <c r="A893" s="58"/>
      <c r="B893" s="121"/>
      <c r="C893" s="37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32"/>
      <c r="Q893" s="58"/>
      <c r="R893" s="121"/>
      <c r="S893" s="37"/>
      <c r="T893" s="1"/>
      <c r="U893" s="2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23"/>
      <c r="AG893" s="58"/>
      <c r="AH893" s="121"/>
      <c r="AI893" s="37"/>
      <c r="AJ893" s="1"/>
      <c r="AK893" s="2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23"/>
      <c r="AW893" s="58"/>
      <c r="AX893" s="121"/>
      <c r="AY893" s="37"/>
      <c r="AZ893" s="1"/>
      <c r="BA893" s="2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23"/>
      <c r="BM893" s="58"/>
      <c r="BN893" s="134"/>
      <c r="BO893" s="37"/>
      <c r="BP893" s="1"/>
      <c r="BQ893" s="2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29"/>
      <c r="CC893" s="37"/>
      <c r="CD893" s="1"/>
      <c r="CE893" s="2"/>
      <c r="CF893" s="1"/>
      <c r="CG893" s="1"/>
      <c r="CH893" s="1"/>
      <c r="CI893" s="1"/>
      <c r="CJ893" s="1"/>
      <c r="CK893" s="1"/>
      <c r="CL893" s="1"/>
      <c r="CM893" s="1"/>
      <c r="CN893" s="1"/>
      <c r="CO893" s="23"/>
    </row>
    <row r="894" spans="1:93" ht="15.75" customHeight="1" x14ac:dyDescent="0.25">
      <c r="A894" s="58"/>
      <c r="B894" s="121"/>
      <c r="C894" s="37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32"/>
      <c r="Q894" s="58"/>
      <c r="R894" s="121"/>
      <c r="S894" s="37"/>
      <c r="T894" s="1"/>
      <c r="U894" s="2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23"/>
      <c r="AG894" s="58"/>
      <c r="AH894" s="121"/>
      <c r="AI894" s="37"/>
      <c r="AJ894" s="1"/>
      <c r="AK894" s="2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23"/>
      <c r="AW894" s="58"/>
      <c r="AX894" s="121"/>
      <c r="AY894" s="37"/>
      <c r="AZ894" s="1"/>
      <c r="BA894" s="2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23"/>
      <c r="BM894" s="58"/>
      <c r="BN894" s="134"/>
      <c r="BO894" s="37"/>
      <c r="BP894" s="1"/>
      <c r="BQ894" s="2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29"/>
      <c r="CC894" s="37"/>
      <c r="CD894" s="1"/>
      <c r="CE894" s="2"/>
      <c r="CF894" s="1"/>
      <c r="CG894" s="1"/>
      <c r="CH894" s="1"/>
      <c r="CI894" s="1"/>
      <c r="CJ894" s="1"/>
      <c r="CK894" s="1"/>
      <c r="CL894" s="1"/>
      <c r="CM894" s="1"/>
      <c r="CN894" s="1"/>
      <c r="CO894" s="23"/>
    </row>
    <row r="895" spans="1:93" ht="15.75" customHeight="1" x14ac:dyDescent="0.25">
      <c r="A895" s="58"/>
      <c r="B895" s="121"/>
      <c r="C895" s="37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32"/>
      <c r="Q895" s="58"/>
      <c r="R895" s="121"/>
      <c r="S895" s="37"/>
      <c r="T895" s="1"/>
      <c r="U895" s="2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23"/>
      <c r="AG895" s="58"/>
      <c r="AH895" s="121"/>
      <c r="AI895" s="37"/>
      <c r="AJ895" s="1"/>
      <c r="AK895" s="2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23"/>
      <c r="AW895" s="58"/>
      <c r="AX895" s="121"/>
      <c r="AY895" s="37"/>
      <c r="AZ895" s="1"/>
      <c r="BA895" s="2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23"/>
      <c r="BM895" s="58"/>
      <c r="BN895" s="134"/>
      <c r="BO895" s="37"/>
      <c r="BP895" s="1"/>
      <c r="BQ895" s="2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29"/>
      <c r="CC895" s="37"/>
      <c r="CD895" s="1"/>
      <c r="CE895" s="2"/>
      <c r="CF895" s="1"/>
      <c r="CG895" s="1"/>
      <c r="CH895" s="1"/>
      <c r="CI895" s="1"/>
      <c r="CJ895" s="1"/>
      <c r="CK895" s="1"/>
      <c r="CL895" s="1"/>
      <c r="CM895" s="1"/>
      <c r="CN895" s="1"/>
      <c r="CO895" s="23"/>
    </row>
    <row r="896" spans="1:93" ht="15.75" customHeight="1" x14ac:dyDescent="0.25">
      <c r="A896" s="58"/>
      <c r="B896" s="121"/>
      <c r="C896" s="37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32"/>
      <c r="Q896" s="58"/>
      <c r="R896" s="121"/>
      <c r="S896" s="37"/>
      <c r="T896" s="1"/>
      <c r="U896" s="2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23"/>
      <c r="AG896" s="58"/>
      <c r="AH896" s="121"/>
      <c r="AI896" s="37"/>
      <c r="AJ896" s="1"/>
      <c r="AK896" s="2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23"/>
      <c r="AW896" s="58"/>
      <c r="AX896" s="121"/>
      <c r="AY896" s="37"/>
      <c r="AZ896" s="1"/>
      <c r="BA896" s="2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23"/>
      <c r="BM896" s="58"/>
      <c r="BN896" s="134"/>
      <c r="BO896" s="37"/>
      <c r="BP896" s="1"/>
      <c r="BQ896" s="2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29"/>
      <c r="CC896" s="37"/>
      <c r="CD896" s="1"/>
      <c r="CE896" s="2"/>
      <c r="CF896" s="1"/>
      <c r="CG896" s="1"/>
      <c r="CH896" s="1"/>
      <c r="CI896" s="1"/>
      <c r="CJ896" s="1"/>
      <c r="CK896" s="1"/>
      <c r="CL896" s="1"/>
      <c r="CM896" s="1"/>
      <c r="CN896" s="1"/>
      <c r="CO896" s="23"/>
    </row>
    <row r="897" spans="1:93" ht="15.75" customHeight="1" x14ac:dyDescent="0.25">
      <c r="A897" s="58"/>
      <c r="B897" s="121"/>
      <c r="C897" s="37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32"/>
      <c r="Q897" s="58"/>
      <c r="R897" s="121"/>
      <c r="S897" s="37"/>
      <c r="T897" s="1"/>
      <c r="U897" s="2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23"/>
      <c r="AG897" s="58"/>
      <c r="AH897" s="121"/>
      <c r="AI897" s="37"/>
      <c r="AJ897" s="1"/>
      <c r="AK897" s="2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23"/>
      <c r="AW897" s="58"/>
      <c r="AX897" s="121"/>
      <c r="AY897" s="37"/>
      <c r="AZ897" s="1"/>
      <c r="BA897" s="2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23"/>
      <c r="BM897" s="58"/>
      <c r="BN897" s="134"/>
      <c r="BO897" s="37"/>
      <c r="BP897" s="1"/>
      <c r="BQ897" s="2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29"/>
      <c r="CC897" s="37"/>
      <c r="CD897" s="1"/>
      <c r="CE897" s="2"/>
      <c r="CF897" s="1"/>
      <c r="CG897" s="1"/>
      <c r="CH897" s="1"/>
      <c r="CI897" s="1"/>
      <c r="CJ897" s="1"/>
      <c r="CK897" s="1"/>
      <c r="CL897" s="1"/>
      <c r="CM897" s="1"/>
      <c r="CN897" s="1"/>
      <c r="CO897" s="23"/>
    </row>
    <row r="898" spans="1:93" ht="15.75" customHeight="1" x14ac:dyDescent="0.25">
      <c r="A898" s="58"/>
      <c r="B898" s="121"/>
      <c r="C898" s="37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32"/>
      <c r="Q898" s="58"/>
      <c r="R898" s="121"/>
      <c r="S898" s="37"/>
      <c r="T898" s="1"/>
      <c r="U898" s="2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23"/>
      <c r="AG898" s="58"/>
      <c r="AH898" s="121"/>
      <c r="AI898" s="37"/>
      <c r="AJ898" s="1"/>
      <c r="AK898" s="2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23"/>
      <c r="AW898" s="58"/>
      <c r="AX898" s="121"/>
      <c r="AY898" s="37"/>
      <c r="AZ898" s="1"/>
      <c r="BA898" s="2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23"/>
      <c r="BM898" s="58"/>
      <c r="BN898" s="134"/>
      <c r="BO898" s="37"/>
      <c r="BP898" s="1"/>
      <c r="BQ898" s="2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29"/>
      <c r="CC898" s="37"/>
      <c r="CD898" s="1"/>
      <c r="CE898" s="2"/>
      <c r="CF898" s="1"/>
      <c r="CG898" s="1"/>
      <c r="CH898" s="1"/>
      <c r="CI898" s="1"/>
      <c r="CJ898" s="1"/>
      <c r="CK898" s="1"/>
      <c r="CL898" s="1"/>
      <c r="CM898" s="1"/>
      <c r="CN898" s="1"/>
      <c r="CO898" s="23"/>
    </row>
    <row r="899" spans="1:93" ht="15.75" customHeight="1" x14ac:dyDescent="0.25">
      <c r="A899" s="58"/>
      <c r="B899" s="121"/>
      <c r="C899" s="37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32"/>
      <c r="Q899" s="58"/>
      <c r="R899" s="121"/>
      <c r="S899" s="37"/>
      <c r="T899" s="1"/>
      <c r="U899" s="2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23"/>
      <c r="AG899" s="58"/>
      <c r="AH899" s="121"/>
      <c r="AI899" s="37"/>
      <c r="AJ899" s="1"/>
      <c r="AK899" s="2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23"/>
      <c r="AW899" s="58"/>
      <c r="AX899" s="121"/>
      <c r="AY899" s="37"/>
      <c r="AZ899" s="1"/>
      <c r="BA899" s="2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23"/>
      <c r="BM899" s="58"/>
      <c r="BN899" s="134"/>
      <c r="BO899" s="37"/>
      <c r="BP899" s="1"/>
      <c r="BQ899" s="2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29"/>
      <c r="CC899" s="37"/>
      <c r="CD899" s="1"/>
      <c r="CE899" s="2"/>
      <c r="CF899" s="1"/>
      <c r="CG899" s="1"/>
      <c r="CH899" s="1"/>
      <c r="CI899" s="1"/>
      <c r="CJ899" s="1"/>
      <c r="CK899" s="1"/>
      <c r="CL899" s="1"/>
      <c r="CM899" s="1"/>
      <c r="CN899" s="1"/>
      <c r="CO899" s="23"/>
    </row>
    <row r="900" spans="1:93" ht="15.75" customHeight="1" x14ac:dyDescent="0.25">
      <c r="A900" s="58"/>
      <c r="B900" s="121"/>
      <c r="C900" s="37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32"/>
      <c r="Q900" s="58"/>
      <c r="R900" s="121"/>
      <c r="S900" s="37"/>
      <c r="T900" s="1"/>
      <c r="U900" s="2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23"/>
      <c r="AG900" s="58"/>
      <c r="AH900" s="121"/>
      <c r="AI900" s="37"/>
      <c r="AJ900" s="1"/>
      <c r="AK900" s="2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23"/>
      <c r="AW900" s="58"/>
      <c r="AX900" s="121"/>
      <c r="AY900" s="37"/>
      <c r="AZ900" s="1"/>
      <c r="BA900" s="2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23"/>
      <c r="BM900" s="58"/>
      <c r="BN900" s="134"/>
      <c r="BO900" s="37"/>
      <c r="BP900" s="1"/>
      <c r="BQ900" s="2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29"/>
      <c r="CC900" s="37"/>
      <c r="CD900" s="1"/>
      <c r="CE900" s="2"/>
      <c r="CF900" s="1"/>
      <c r="CG900" s="1"/>
      <c r="CH900" s="1"/>
      <c r="CI900" s="1"/>
      <c r="CJ900" s="1"/>
      <c r="CK900" s="1"/>
      <c r="CL900" s="1"/>
      <c r="CM900" s="1"/>
      <c r="CN900" s="1"/>
      <c r="CO900" s="23"/>
    </row>
    <row r="901" spans="1:93" ht="15.75" customHeight="1" x14ac:dyDescent="0.25">
      <c r="A901" s="58"/>
      <c r="B901" s="121"/>
      <c r="C901" s="37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32"/>
      <c r="Q901" s="58"/>
      <c r="R901" s="121"/>
      <c r="S901" s="37"/>
      <c r="T901" s="1"/>
      <c r="U901" s="2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23"/>
      <c r="AG901" s="58"/>
      <c r="AH901" s="121"/>
      <c r="AI901" s="37"/>
      <c r="AJ901" s="1"/>
      <c r="AK901" s="2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23"/>
      <c r="AW901" s="58"/>
      <c r="AX901" s="121"/>
      <c r="AY901" s="37"/>
      <c r="AZ901" s="1"/>
      <c r="BA901" s="2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23"/>
      <c r="BM901" s="58"/>
      <c r="BN901" s="134"/>
      <c r="BO901" s="37"/>
      <c r="BP901" s="1"/>
      <c r="BQ901" s="2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29"/>
      <c r="CC901" s="37"/>
      <c r="CD901" s="1"/>
      <c r="CE901" s="2"/>
      <c r="CF901" s="1"/>
      <c r="CG901" s="1"/>
      <c r="CH901" s="1"/>
      <c r="CI901" s="1"/>
      <c r="CJ901" s="1"/>
      <c r="CK901" s="1"/>
      <c r="CL901" s="1"/>
      <c r="CM901" s="1"/>
      <c r="CN901" s="1"/>
      <c r="CO901" s="23"/>
    </row>
    <row r="902" spans="1:93" ht="15.75" customHeight="1" x14ac:dyDescent="0.25">
      <c r="A902" s="58"/>
      <c r="B902" s="121"/>
      <c r="C902" s="37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32"/>
      <c r="Q902" s="58"/>
      <c r="R902" s="121"/>
      <c r="S902" s="37"/>
      <c r="T902" s="1"/>
      <c r="U902" s="2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23"/>
      <c r="AG902" s="58"/>
      <c r="AH902" s="121"/>
      <c r="AI902" s="37"/>
      <c r="AJ902" s="1"/>
      <c r="AK902" s="2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23"/>
      <c r="AW902" s="58"/>
      <c r="AX902" s="121"/>
      <c r="AY902" s="37"/>
      <c r="AZ902" s="1"/>
      <c r="BA902" s="2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23"/>
      <c r="BM902" s="58"/>
      <c r="BN902" s="134"/>
      <c r="BO902" s="37"/>
      <c r="BP902" s="1"/>
      <c r="BQ902" s="2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29"/>
      <c r="CC902" s="37"/>
      <c r="CD902" s="1"/>
      <c r="CE902" s="2"/>
      <c r="CF902" s="1"/>
      <c r="CG902" s="1"/>
      <c r="CH902" s="1"/>
      <c r="CI902" s="1"/>
      <c r="CJ902" s="1"/>
      <c r="CK902" s="1"/>
      <c r="CL902" s="1"/>
      <c r="CM902" s="1"/>
      <c r="CN902" s="1"/>
      <c r="CO902" s="23"/>
    </row>
    <row r="903" spans="1:93" ht="15.75" customHeight="1" x14ac:dyDescent="0.25">
      <c r="A903" s="58"/>
      <c r="B903" s="121"/>
      <c r="C903" s="37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32"/>
      <c r="Q903" s="58"/>
      <c r="R903" s="121"/>
      <c r="S903" s="37"/>
      <c r="T903" s="1"/>
      <c r="U903" s="2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23"/>
      <c r="AG903" s="58"/>
      <c r="AH903" s="121"/>
      <c r="AI903" s="37"/>
      <c r="AJ903" s="1"/>
      <c r="AK903" s="2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23"/>
      <c r="AW903" s="58"/>
      <c r="AX903" s="121"/>
      <c r="AY903" s="37"/>
      <c r="AZ903" s="1"/>
      <c r="BA903" s="2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23"/>
      <c r="BM903" s="58"/>
      <c r="BN903" s="134"/>
      <c r="BO903" s="37"/>
      <c r="BP903" s="1"/>
      <c r="BQ903" s="2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29"/>
      <c r="CC903" s="37"/>
      <c r="CD903" s="1"/>
      <c r="CE903" s="2"/>
      <c r="CF903" s="1"/>
      <c r="CG903" s="1"/>
      <c r="CH903" s="1"/>
      <c r="CI903" s="1"/>
      <c r="CJ903" s="1"/>
      <c r="CK903" s="1"/>
      <c r="CL903" s="1"/>
      <c r="CM903" s="1"/>
      <c r="CN903" s="1"/>
      <c r="CO903" s="23"/>
    </row>
    <row r="904" spans="1:93" ht="15.75" customHeight="1" x14ac:dyDescent="0.25">
      <c r="A904" s="58"/>
      <c r="B904" s="121"/>
      <c r="C904" s="37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32"/>
      <c r="Q904" s="58"/>
      <c r="R904" s="121"/>
      <c r="S904" s="37"/>
      <c r="T904" s="1"/>
      <c r="U904" s="2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23"/>
      <c r="AG904" s="58"/>
      <c r="AH904" s="121"/>
      <c r="AI904" s="37"/>
      <c r="AJ904" s="1"/>
      <c r="AK904" s="2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23"/>
      <c r="AW904" s="58"/>
      <c r="AX904" s="121"/>
      <c r="AY904" s="37"/>
      <c r="AZ904" s="1"/>
      <c r="BA904" s="2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23"/>
      <c r="BM904" s="58"/>
      <c r="BN904" s="134"/>
      <c r="BO904" s="37"/>
      <c r="BP904" s="1"/>
      <c r="BQ904" s="2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29"/>
      <c r="CC904" s="37"/>
      <c r="CD904" s="1"/>
      <c r="CE904" s="2"/>
      <c r="CF904" s="1"/>
      <c r="CG904" s="1"/>
      <c r="CH904" s="1"/>
      <c r="CI904" s="1"/>
      <c r="CJ904" s="1"/>
      <c r="CK904" s="1"/>
      <c r="CL904" s="1"/>
      <c r="CM904" s="1"/>
      <c r="CN904" s="1"/>
      <c r="CO904" s="23"/>
    </row>
    <row r="905" spans="1:93" ht="15.75" customHeight="1" x14ac:dyDescent="0.25">
      <c r="A905" s="58"/>
      <c r="B905" s="121"/>
      <c r="C905" s="37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32"/>
      <c r="Q905" s="58"/>
      <c r="R905" s="121"/>
      <c r="S905" s="37"/>
      <c r="T905" s="1"/>
      <c r="U905" s="2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23"/>
      <c r="AG905" s="58"/>
      <c r="AH905" s="121"/>
      <c r="AI905" s="37"/>
      <c r="AJ905" s="1"/>
      <c r="AK905" s="2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23"/>
      <c r="AW905" s="58"/>
      <c r="AX905" s="121"/>
      <c r="AY905" s="37"/>
      <c r="AZ905" s="1"/>
      <c r="BA905" s="2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23"/>
      <c r="BM905" s="58"/>
      <c r="BN905" s="134"/>
      <c r="BO905" s="37"/>
      <c r="BP905" s="1"/>
      <c r="BQ905" s="2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29"/>
      <c r="CC905" s="37"/>
      <c r="CD905" s="1"/>
      <c r="CE905" s="2"/>
      <c r="CF905" s="1"/>
      <c r="CG905" s="1"/>
      <c r="CH905" s="1"/>
      <c r="CI905" s="1"/>
      <c r="CJ905" s="1"/>
      <c r="CK905" s="1"/>
      <c r="CL905" s="1"/>
      <c r="CM905" s="1"/>
      <c r="CN905" s="1"/>
      <c r="CO905" s="23"/>
    </row>
    <row r="906" spans="1:93" ht="15.75" customHeight="1" x14ac:dyDescent="0.25">
      <c r="A906" s="58"/>
      <c r="B906" s="121"/>
      <c r="C906" s="37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32"/>
      <c r="Q906" s="58"/>
      <c r="R906" s="121"/>
      <c r="S906" s="37"/>
      <c r="T906" s="1"/>
      <c r="U906" s="2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23"/>
      <c r="AG906" s="58"/>
      <c r="AH906" s="121"/>
      <c r="AI906" s="37"/>
      <c r="AJ906" s="1"/>
      <c r="AK906" s="2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23"/>
      <c r="AW906" s="58"/>
      <c r="AX906" s="121"/>
      <c r="AY906" s="37"/>
      <c r="AZ906" s="1"/>
      <c r="BA906" s="2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23"/>
      <c r="BM906" s="58"/>
      <c r="BN906" s="134"/>
      <c r="BO906" s="37"/>
      <c r="BP906" s="1"/>
      <c r="BQ906" s="2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29"/>
      <c r="CC906" s="37"/>
      <c r="CD906" s="1"/>
      <c r="CE906" s="2"/>
      <c r="CF906" s="1"/>
      <c r="CG906" s="1"/>
      <c r="CH906" s="1"/>
      <c r="CI906" s="1"/>
      <c r="CJ906" s="1"/>
      <c r="CK906" s="1"/>
      <c r="CL906" s="1"/>
      <c r="CM906" s="1"/>
      <c r="CN906" s="1"/>
      <c r="CO906" s="23"/>
    </row>
    <row r="907" spans="1:93" ht="15.75" customHeight="1" x14ac:dyDescent="0.25">
      <c r="A907" s="58"/>
      <c r="B907" s="121"/>
      <c r="C907" s="37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32"/>
      <c r="Q907" s="58"/>
      <c r="R907" s="121"/>
      <c r="S907" s="37"/>
      <c r="T907" s="1"/>
      <c r="U907" s="2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23"/>
      <c r="AG907" s="58"/>
      <c r="AH907" s="121"/>
      <c r="AI907" s="37"/>
      <c r="AJ907" s="1"/>
      <c r="AK907" s="2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23"/>
      <c r="AW907" s="58"/>
      <c r="AX907" s="121"/>
      <c r="AY907" s="37"/>
      <c r="AZ907" s="1"/>
      <c r="BA907" s="2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23"/>
      <c r="BM907" s="58"/>
      <c r="BN907" s="134"/>
      <c r="BO907" s="37"/>
      <c r="BP907" s="1"/>
      <c r="BQ907" s="2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29"/>
      <c r="CC907" s="37"/>
      <c r="CD907" s="1"/>
      <c r="CE907" s="2"/>
      <c r="CF907" s="1"/>
      <c r="CG907" s="1"/>
      <c r="CH907" s="1"/>
      <c r="CI907" s="1"/>
      <c r="CJ907" s="1"/>
      <c r="CK907" s="1"/>
      <c r="CL907" s="1"/>
      <c r="CM907" s="1"/>
      <c r="CN907" s="1"/>
      <c r="CO907" s="23"/>
    </row>
    <row r="908" spans="1:93" ht="15.75" customHeight="1" x14ac:dyDescent="0.25">
      <c r="A908" s="58"/>
      <c r="B908" s="121"/>
      <c r="C908" s="37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32"/>
      <c r="Q908" s="58"/>
      <c r="R908" s="121"/>
      <c r="S908" s="37"/>
      <c r="T908" s="1"/>
      <c r="U908" s="2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23"/>
      <c r="AG908" s="58"/>
      <c r="AH908" s="121"/>
      <c r="AI908" s="37"/>
      <c r="AJ908" s="1"/>
      <c r="AK908" s="2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23"/>
      <c r="AW908" s="58"/>
      <c r="AX908" s="121"/>
      <c r="AY908" s="37"/>
      <c r="AZ908" s="1"/>
      <c r="BA908" s="2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23"/>
      <c r="BM908" s="58"/>
      <c r="BN908" s="134"/>
      <c r="BO908" s="37"/>
      <c r="BP908" s="1"/>
      <c r="BQ908" s="2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29"/>
      <c r="CC908" s="37"/>
      <c r="CD908" s="1"/>
      <c r="CE908" s="2"/>
      <c r="CF908" s="1"/>
      <c r="CG908" s="1"/>
      <c r="CH908" s="1"/>
      <c r="CI908" s="1"/>
      <c r="CJ908" s="1"/>
      <c r="CK908" s="1"/>
      <c r="CL908" s="1"/>
      <c r="CM908" s="1"/>
      <c r="CN908" s="1"/>
      <c r="CO908" s="23"/>
    </row>
    <row r="909" spans="1:93" ht="15.75" customHeight="1" x14ac:dyDescent="0.25">
      <c r="A909" s="58"/>
      <c r="B909" s="121"/>
      <c r="C909" s="37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32"/>
      <c r="Q909" s="58"/>
      <c r="R909" s="121"/>
      <c r="S909" s="37"/>
      <c r="T909" s="1"/>
      <c r="U909" s="2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23"/>
      <c r="AG909" s="58"/>
      <c r="AH909" s="121"/>
      <c r="AI909" s="37"/>
      <c r="AJ909" s="1"/>
      <c r="AK909" s="2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23"/>
      <c r="AW909" s="58"/>
      <c r="AX909" s="121"/>
      <c r="AY909" s="37"/>
      <c r="AZ909" s="1"/>
      <c r="BA909" s="2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23"/>
      <c r="BM909" s="58"/>
      <c r="BN909" s="134"/>
      <c r="BO909" s="37"/>
      <c r="BP909" s="1"/>
      <c r="BQ909" s="2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29"/>
      <c r="CC909" s="37"/>
      <c r="CD909" s="1"/>
      <c r="CE909" s="2"/>
      <c r="CF909" s="1"/>
      <c r="CG909" s="1"/>
      <c r="CH909" s="1"/>
      <c r="CI909" s="1"/>
      <c r="CJ909" s="1"/>
      <c r="CK909" s="1"/>
      <c r="CL909" s="1"/>
      <c r="CM909" s="1"/>
      <c r="CN909" s="1"/>
      <c r="CO909" s="23"/>
    </row>
    <row r="910" spans="1:93" ht="15.75" customHeight="1" x14ac:dyDescent="0.25">
      <c r="A910" s="58"/>
      <c r="B910" s="121"/>
      <c r="C910" s="37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32"/>
      <c r="Q910" s="58"/>
      <c r="R910" s="121"/>
      <c r="S910" s="37"/>
      <c r="T910" s="1"/>
      <c r="U910" s="2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23"/>
      <c r="AG910" s="58"/>
      <c r="AH910" s="121"/>
      <c r="AI910" s="37"/>
      <c r="AJ910" s="1"/>
      <c r="AK910" s="2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23"/>
      <c r="AW910" s="58"/>
      <c r="AX910" s="121"/>
      <c r="AY910" s="37"/>
      <c r="AZ910" s="1"/>
      <c r="BA910" s="2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23"/>
      <c r="BM910" s="58"/>
      <c r="BN910" s="134"/>
      <c r="BO910" s="37"/>
      <c r="BP910" s="1"/>
      <c r="BQ910" s="2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29"/>
      <c r="CC910" s="37"/>
      <c r="CD910" s="1"/>
      <c r="CE910" s="2"/>
      <c r="CF910" s="1"/>
      <c r="CG910" s="1"/>
      <c r="CH910" s="1"/>
      <c r="CI910" s="1"/>
      <c r="CJ910" s="1"/>
      <c r="CK910" s="1"/>
      <c r="CL910" s="1"/>
      <c r="CM910" s="1"/>
      <c r="CN910" s="1"/>
      <c r="CO910" s="23"/>
    </row>
    <row r="911" spans="1:93" ht="15.75" customHeight="1" x14ac:dyDescent="0.25">
      <c r="A911" s="58"/>
      <c r="B911" s="121"/>
      <c r="C911" s="37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32"/>
      <c r="Q911" s="58"/>
      <c r="R911" s="121"/>
      <c r="S911" s="37"/>
      <c r="T911" s="1"/>
      <c r="U911" s="2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23"/>
      <c r="AG911" s="58"/>
      <c r="AH911" s="121"/>
      <c r="AI911" s="37"/>
      <c r="AJ911" s="1"/>
      <c r="AK911" s="2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23"/>
      <c r="AW911" s="58"/>
      <c r="AX911" s="121"/>
      <c r="AY911" s="37"/>
      <c r="AZ911" s="1"/>
      <c r="BA911" s="2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23"/>
      <c r="BM911" s="58"/>
      <c r="BN911" s="134"/>
      <c r="BO911" s="37"/>
      <c r="BP911" s="1"/>
      <c r="BQ911" s="2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29"/>
      <c r="CC911" s="37"/>
      <c r="CD911" s="1"/>
      <c r="CE911" s="2"/>
      <c r="CF911" s="1"/>
      <c r="CG911" s="1"/>
      <c r="CH911" s="1"/>
      <c r="CI911" s="1"/>
      <c r="CJ911" s="1"/>
      <c r="CK911" s="1"/>
      <c r="CL911" s="1"/>
      <c r="CM911" s="1"/>
      <c r="CN911" s="1"/>
      <c r="CO911" s="23"/>
    </row>
    <row r="912" spans="1:93" ht="15.75" customHeight="1" x14ac:dyDescent="0.25">
      <c r="A912" s="58"/>
      <c r="B912" s="121"/>
      <c r="C912" s="37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32"/>
      <c r="Q912" s="58"/>
      <c r="R912" s="121"/>
      <c r="S912" s="37"/>
      <c r="T912" s="1"/>
      <c r="U912" s="2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23"/>
      <c r="AG912" s="58"/>
      <c r="AH912" s="121"/>
      <c r="AI912" s="37"/>
      <c r="AJ912" s="1"/>
      <c r="AK912" s="2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23"/>
      <c r="AW912" s="58"/>
      <c r="AX912" s="121"/>
      <c r="AY912" s="37"/>
      <c r="AZ912" s="1"/>
      <c r="BA912" s="2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23"/>
      <c r="BM912" s="58"/>
      <c r="BN912" s="134"/>
      <c r="BO912" s="37"/>
      <c r="BP912" s="1"/>
      <c r="BQ912" s="2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29"/>
      <c r="CC912" s="37"/>
      <c r="CD912" s="1"/>
      <c r="CE912" s="2"/>
      <c r="CF912" s="1"/>
      <c r="CG912" s="1"/>
      <c r="CH912" s="1"/>
      <c r="CI912" s="1"/>
      <c r="CJ912" s="1"/>
      <c r="CK912" s="1"/>
      <c r="CL912" s="1"/>
      <c r="CM912" s="1"/>
      <c r="CN912" s="1"/>
      <c r="CO912" s="23"/>
    </row>
    <row r="913" spans="1:93" ht="15.75" customHeight="1" x14ac:dyDescent="0.25">
      <c r="A913" s="58"/>
      <c r="B913" s="121"/>
      <c r="C913" s="37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32"/>
      <c r="Q913" s="58"/>
      <c r="R913" s="121"/>
      <c r="S913" s="37"/>
      <c r="T913" s="1"/>
      <c r="U913" s="2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23"/>
      <c r="AG913" s="58"/>
      <c r="AH913" s="121"/>
      <c r="AI913" s="37"/>
      <c r="AJ913" s="1"/>
      <c r="AK913" s="2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23"/>
      <c r="AW913" s="58"/>
      <c r="AX913" s="121"/>
      <c r="AY913" s="37"/>
      <c r="AZ913" s="1"/>
      <c r="BA913" s="2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23"/>
      <c r="BM913" s="58"/>
      <c r="BN913" s="134"/>
      <c r="BO913" s="37"/>
      <c r="BP913" s="1"/>
      <c r="BQ913" s="2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29"/>
      <c r="CC913" s="37"/>
      <c r="CD913" s="1"/>
      <c r="CE913" s="2"/>
      <c r="CF913" s="1"/>
      <c r="CG913" s="1"/>
      <c r="CH913" s="1"/>
      <c r="CI913" s="1"/>
      <c r="CJ913" s="1"/>
      <c r="CK913" s="1"/>
      <c r="CL913" s="1"/>
      <c r="CM913" s="1"/>
      <c r="CN913" s="1"/>
      <c r="CO913" s="23"/>
    </row>
    <row r="914" spans="1:93" ht="15.75" customHeight="1" x14ac:dyDescent="0.25">
      <c r="A914" s="58"/>
      <c r="B914" s="121"/>
      <c r="C914" s="37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32"/>
      <c r="Q914" s="58"/>
      <c r="R914" s="121"/>
      <c r="S914" s="37"/>
      <c r="T914" s="1"/>
      <c r="U914" s="2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23"/>
      <c r="AG914" s="58"/>
      <c r="AH914" s="121"/>
      <c r="AI914" s="37"/>
      <c r="AJ914" s="1"/>
      <c r="AK914" s="2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23"/>
      <c r="AW914" s="58"/>
      <c r="AX914" s="121"/>
      <c r="AY914" s="37"/>
      <c r="AZ914" s="1"/>
      <c r="BA914" s="2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23"/>
      <c r="BM914" s="58"/>
      <c r="BN914" s="134"/>
      <c r="BO914" s="37"/>
      <c r="BP914" s="1"/>
      <c r="BQ914" s="2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29"/>
      <c r="CC914" s="37"/>
      <c r="CD914" s="1"/>
      <c r="CE914" s="2"/>
      <c r="CF914" s="1"/>
      <c r="CG914" s="1"/>
      <c r="CH914" s="1"/>
      <c r="CI914" s="1"/>
      <c r="CJ914" s="1"/>
      <c r="CK914" s="1"/>
      <c r="CL914" s="1"/>
      <c r="CM914" s="1"/>
      <c r="CN914" s="1"/>
      <c r="CO914" s="23"/>
    </row>
    <row r="915" spans="1:93" ht="15.75" customHeight="1" x14ac:dyDescent="0.25">
      <c r="A915" s="58"/>
      <c r="B915" s="121"/>
      <c r="C915" s="37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32"/>
      <c r="Q915" s="58"/>
      <c r="R915" s="121"/>
      <c r="S915" s="37"/>
      <c r="T915" s="1"/>
      <c r="U915" s="2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23"/>
      <c r="AG915" s="58"/>
      <c r="AH915" s="121"/>
      <c r="AI915" s="37"/>
      <c r="AJ915" s="1"/>
      <c r="AK915" s="2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23"/>
      <c r="AW915" s="58"/>
      <c r="AX915" s="121"/>
      <c r="AY915" s="37"/>
      <c r="AZ915" s="1"/>
      <c r="BA915" s="2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23"/>
      <c r="BM915" s="58"/>
      <c r="BN915" s="134"/>
      <c r="BO915" s="37"/>
      <c r="BP915" s="1"/>
      <c r="BQ915" s="2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29"/>
      <c r="CC915" s="37"/>
      <c r="CD915" s="1"/>
      <c r="CE915" s="2"/>
      <c r="CF915" s="1"/>
      <c r="CG915" s="1"/>
      <c r="CH915" s="1"/>
      <c r="CI915" s="1"/>
      <c r="CJ915" s="1"/>
      <c r="CK915" s="1"/>
      <c r="CL915" s="1"/>
      <c r="CM915" s="1"/>
      <c r="CN915" s="1"/>
      <c r="CO915" s="23"/>
    </row>
    <row r="916" spans="1:93" ht="15.75" customHeight="1" x14ac:dyDescent="0.25">
      <c r="A916" s="58"/>
      <c r="B916" s="121"/>
      <c r="C916" s="37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32"/>
      <c r="Q916" s="58"/>
      <c r="R916" s="121"/>
      <c r="S916" s="37"/>
      <c r="T916" s="1"/>
      <c r="U916" s="2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23"/>
      <c r="AG916" s="58"/>
      <c r="AH916" s="121"/>
      <c r="AI916" s="37"/>
      <c r="AJ916" s="1"/>
      <c r="AK916" s="2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23"/>
      <c r="AW916" s="58"/>
      <c r="AX916" s="121"/>
      <c r="AY916" s="37"/>
      <c r="AZ916" s="1"/>
      <c r="BA916" s="2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23"/>
      <c r="BM916" s="58"/>
      <c r="BN916" s="134"/>
      <c r="BO916" s="37"/>
      <c r="BP916" s="1"/>
      <c r="BQ916" s="2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29"/>
      <c r="CC916" s="37"/>
      <c r="CD916" s="1"/>
      <c r="CE916" s="2"/>
      <c r="CF916" s="1"/>
      <c r="CG916" s="1"/>
      <c r="CH916" s="1"/>
      <c r="CI916" s="1"/>
      <c r="CJ916" s="1"/>
      <c r="CK916" s="1"/>
      <c r="CL916" s="1"/>
      <c r="CM916" s="1"/>
      <c r="CN916" s="1"/>
      <c r="CO916" s="23"/>
    </row>
    <row r="917" spans="1:93" ht="15.75" customHeight="1" x14ac:dyDescent="0.25">
      <c r="A917" s="58"/>
      <c r="B917" s="121"/>
      <c r="C917" s="37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32"/>
      <c r="Q917" s="58"/>
      <c r="R917" s="121"/>
      <c r="S917" s="37"/>
      <c r="T917" s="1"/>
      <c r="U917" s="2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23"/>
      <c r="AG917" s="58"/>
      <c r="AH917" s="121"/>
      <c r="AI917" s="37"/>
      <c r="AJ917" s="1"/>
      <c r="AK917" s="2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23"/>
      <c r="AW917" s="58"/>
      <c r="AX917" s="121"/>
      <c r="AY917" s="37"/>
      <c r="AZ917" s="1"/>
      <c r="BA917" s="2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23"/>
      <c r="BM917" s="58"/>
      <c r="BN917" s="134"/>
      <c r="BO917" s="37"/>
      <c r="BP917" s="1"/>
      <c r="BQ917" s="2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29"/>
      <c r="CC917" s="37"/>
      <c r="CD917" s="1"/>
      <c r="CE917" s="2"/>
      <c r="CF917" s="1"/>
      <c r="CG917" s="1"/>
      <c r="CH917" s="1"/>
      <c r="CI917" s="1"/>
      <c r="CJ917" s="1"/>
      <c r="CK917" s="1"/>
      <c r="CL917" s="1"/>
      <c r="CM917" s="1"/>
      <c r="CN917" s="1"/>
      <c r="CO917" s="23"/>
    </row>
    <row r="918" spans="1:93" ht="15.75" customHeight="1" x14ac:dyDescent="0.25">
      <c r="A918" s="58"/>
      <c r="B918" s="121"/>
      <c r="C918" s="37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32"/>
      <c r="Q918" s="58"/>
      <c r="R918" s="121"/>
      <c r="S918" s="37"/>
      <c r="T918" s="1"/>
      <c r="U918" s="2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23"/>
      <c r="AG918" s="58"/>
      <c r="AH918" s="121"/>
      <c r="AI918" s="37"/>
      <c r="AJ918" s="1"/>
      <c r="AK918" s="2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23"/>
      <c r="AW918" s="58"/>
      <c r="AX918" s="121"/>
      <c r="AY918" s="37"/>
      <c r="AZ918" s="1"/>
      <c r="BA918" s="2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23"/>
      <c r="BM918" s="58"/>
      <c r="BN918" s="134"/>
      <c r="BO918" s="37"/>
      <c r="BP918" s="1"/>
      <c r="BQ918" s="2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29"/>
      <c r="CC918" s="37"/>
      <c r="CD918" s="1"/>
      <c r="CE918" s="2"/>
      <c r="CF918" s="1"/>
      <c r="CG918" s="1"/>
      <c r="CH918" s="1"/>
      <c r="CI918" s="1"/>
      <c r="CJ918" s="1"/>
      <c r="CK918" s="1"/>
      <c r="CL918" s="1"/>
      <c r="CM918" s="1"/>
      <c r="CN918" s="1"/>
      <c r="CO918" s="23"/>
    </row>
    <row r="919" spans="1:93" ht="15.75" customHeight="1" x14ac:dyDescent="0.25">
      <c r="A919" s="58"/>
      <c r="B919" s="121"/>
      <c r="C919" s="37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32"/>
      <c r="Q919" s="58"/>
      <c r="R919" s="121"/>
      <c r="S919" s="37"/>
      <c r="T919" s="1"/>
      <c r="U919" s="2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23"/>
      <c r="AG919" s="58"/>
      <c r="AH919" s="121"/>
      <c r="AI919" s="37"/>
      <c r="AJ919" s="1"/>
      <c r="AK919" s="2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23"/>
      <c r="AW919" s="58"/>
      <c r="AX919" s="121"/>
      <c r="AY919" s="37"/>
      <c r="AZ919" s="1"/>
      <c r="BA919" s="2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23"/>
      <c r="BM919" s="58"/>
      <c r="BN919" s="134"/>
      <c r="BO919" s="37"/>
      <c r="BP919" s="1"/>
      <c r="BQ919" s="2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29"/>
      <c r="CC919" s="37"/>
      <c r="CD919" s="1"/>
      <c r="CE919" s="2"/>
      <c r="CF919" s="1"/>
      <c r="CG919" s="1"/>
      <c r="CH919" s="1"/>
      <c r="CI919" s="1"/>
      <c r="CJ919" s="1"/>
      <c r="CK919" s="1"/>
      <c r="CL919" s="1"/>
      <c r="CM919" s="1"/>
      <c r="CN919" s="1"/>
      <c r="CO919" s="23"/>
    </row>
    <row r="920" spans="1:93" ht="15.75" customHeight="1" x14ac:dyDescent="0.25">
      <c r="A920" s="58"/>
      <c r="B920" s="121"/>
      <c r="C920" s="37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32"/>
      <c r="Q920" s="58"/>
      <c r="R920" s="121"/>
      <c r="S920" s="37"/>
      <c r="T920" s="1"/>
      <c r="U920" s="2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23"/>
      <c r="AG920" s="58"/>
      <c r="AH920" s="121"/>
      <c r="AI920" s="37"/>
      <c r="AJ920" s="1"/>
      <c r="AK920" s="2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23"/>
      <c r="AW920" s="58"/>
      <c r="AX920" s="121"/>
      <c r="AY920" s="37"/>
      <c r="AZ920" s="1"/>
      <c r="BA920" s="2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23"/>
      <c r="BM920" s="58"/>
      <c r="BN920" s="134"/>
      <c r="BO920" s="37"/>
      <c r="BP920" s="1"/>
      <c r="BQ920" s="2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29"/>
      <c r="CC920" s="37"/>
      <c r="CD920" s="1"/>
      <c r="CE920" s="2"/>
      <c r="CF920" s="1"/>
      <c r="CG920" s="1"/>
      <c r="CH920" s="1"/>
      <c r="CI920" s="1"/>
      <c r="CJ920" s="1"/>
      <c r="CK920" s="1"/>
      <c r="CL920" s="1"/>
      <c r="CM920" s="1"/>
      <c r="CN920" s="1"/>
      <c r="CO920" s="23"/>
    </row>
    <row r="921" spans="1:93" ht="15.75" customHeight="1" x14ac:dyDescent="0.25">
      <c r="A921" s="58"/>
      <c r="B921" s="121"/>
      <c r="C921" s="37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32"/>
      <c r="Q921" s="58"/>
      <c r="R921" s="121"/>
      <c r="S921" s="37"/>
      <c r="T921" s="1"/>
      <c r="U921" s="2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23"/>
      <c r="AG921" s="58"/>
      <c r="AH921" s="121"/>
      <c r="AI921" s="37"/>
      <c r="AJ921" s="1"/>
      <c r="AK921" s="2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23"/>
      <c r="AW921" s="58"/>
      <c r="AX921" s="121"/>
      <c r="AY921" s="37"/>
      <c r="AZ921" s="1"/>
      <c r="BA921" s="2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23"/>
      <c r="BM921" s="58"/>
      <c r="BN921" s="134"/>
      <c r="BO921" s="37"/>
      <c r="BP921" s="1"/>
      <c r="BQ921" s="2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29"/>
      <c r="CC921" s="37"/>
      <c r="CD921" s="1"/>
      <c r="CE921" s="2"/>
      <c r="CF921" s="1"/>
      <c r="CG921" s="1"/>
      <c r="CH921" s="1"/>
      <c r="CI921" s="1"/>
      <c r="CJ921" s="1"/>
      <c r="CK921" s="1"/>
      <c r="CL921" s="1"/>
      <c r="CM921" s="1"/>
      <c r="CN921" s="1"/>
      <c r="CO921" s="23"/>
    </row>
    <row r="922" spans="1:93" ht="15.75" customHeight="1" x14ac:dyDescent="0.25">
      <c r="A922" s="58"/>
      <c r="B922" s="121"/>
      <c r="C922" s="37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32"/>
      <c r="Q922" s="58"/>
      <c r="R922" s="121"/>
      <c r="S922" s="37"/>
      <c r="T922" s="1"/>
      <c r="U922" s="2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23"/>
      <c r="AG922" s="58"/>
      <c r="AH922" s="121"/>
      <c r="AI922" s="37"/>
      <c r="AJ922" s="1"/>
      <c r="AK922" s="2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23"/>
      <c r="AW922" s="58"/>
      <c r="AX922" s="121"/>
      <c r="AY922" s="37"/>
      <c r="AZ922" s="1"/>
      <c r="BA922" s="2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23"/>
      <c r="BM922" s="58"/>
      <c r="BN922" s="134"/>
      <c r="BO922" s="37"/>
      <c r="BP922" s="1"/>
      <c r="BQ922" s="2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29"/>
      <c r="CC922" s="37"/>
      <c r="CD922" s="1"/>
      <c r="CE922" s="2"/>
      <c r="CF922" s="1"/>
      <c r="CG922" s="1"/>
      <c r="CH922" s="1"/>
      <c r="CI922" s="1"/>
      <c r="CJ922" s="1"/>
      <c r="CK922" s="1"/>
      <c r="CL922" s="1"/>
      <c r="CM922" s="1"/>
      <c r="CN922" s="1"/>
      <c r="CO922" s="23"/>
    </row>
    <row r="923" spans="1:93" ht="15.75" customHeight="1" x14ac:dyDescent="0.25">
      <c r="A923" s="58"/>
      <c r="B923" s="121"/>
      <c r="C923" s="37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32"/>
      <c r="Q923" s="58"/>
      <c r="R923" s="121"/>
      <c r="S923" s="37"/>
      <c r="T923" s="1"/>
      <c r="U923" s="2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23"/>
      <c r="AG923" s="58"/>
      <c r="AH923" s="121"/>
      <c r="AI923" s="37"/>
      <c r="AJ923" s="1"/>
      <c r="AK923" s="2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23"/>
      <c r="AW923" s="58"/>
      <c r="AX923" s="121"/>
      <c r="AY923" s="37"/>
      <c r="AZ923" s="1"/>
      <c r="BA923" s="2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23"/>
      <c r="BM923" s="58"/>
      <c r="BN923" s="134"/>
      <c r="BO923" s="37"/>
      <c r="BP923" s="1"/>
      <c r="BQ923" s="2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29"/>
      <c r="CC923" s="37"/>
      <c r="CD923" s="1"/>
      <c r="CE923" s="2"/>
      <c r="CF923" s="1"/>
      <c r="CG923" s="1"/>
      <c r="CH923" s="1"/>
      <c r="CI923" s="1"/>
      <c r="CJ923" s="1"/>
      <c r="CK923" s="1"/>
      <c r="CL923" s="1"/>
      <c r="CM923" s="1"/>
      <c r="CN923" s="1"/>
      <c r="CO923" s="23"/>
    </row>
    <row r="924" spans="1:93" ht="15.75" customHeight="1" x14ac:dyDescent="0.25">
      <c r="A924" s="58"/>
      <c r="B924" s="121"/>
      <c r="C924" s="37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32"/>
      <c r="Q924" s="58"/>
      <c r="R924" s="121"/>
      <c r="S924" s="37"/>
      <c r="T924" s="1"/>
      <c r="U924" s="2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23"/>
      <c r="AG924" s="58"/>
      <c r="AH924" s="121"/>
      <c r="AI924" s="37"/>
      <c r="AJ924" s="1"/>
      <c r="AK924" s="2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23"/>
      <c r="AW924" s="58"/>
      <c r="AX924" s="121"/>
      <c r="AY924" s="37"/>
      <c r="AZ924" s="1"/>
      <c r="BA924" s="2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23"/>
      <c r="BM924" s="58"/>
      <c r="BN924" s="134"/>
      <c r="BO924" s="37"/>
      <c r="BP924" s="1"/>
      <c r="BQ924" s="2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29"/>
      <c r="CC924" s="37"/>
      <c r="CD924" s="1"/>
      <c r="CE924" s="2"/>
      <c r="CF924" s="1"/>
      <c r="CG924" s="1"/>
      <c r="CH924" s="1"/>
      <c r="CI924" s="1"/>
      <c r="CJ924" s="1"/>
      <c r="CK924" s="1"/>
      <c r="CL924" s="1"/>
      <c r="CM924" s="1"/>
      <c r="CN924" s="1"/>
      <c r="CO924" s="23"/>
    </row>
    <row r="925" spans="1:93" ht="15.75" customHeight="1" x14ac:dyDescent="0.25">
      <c r="A925" s="58"/>
      <c r="B925" s="121"/>
      <c r="C925" s="37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32"/>
      <c r="Q925" s="58"/>
      <c r="R925" s="121"/>
      <c r="S925" s="37"/>
      <c r="T925" s="1"/>
      <c r="U925" s="2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23"/>
      <c r="AG925" s="58"/>
      <c r="AH925" s="121"/>
      <c r="AI925" s="37"/>
      <c r="AJ925" s="1"/>
      <c r="AK925" s="2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23"/>
      <c r="AW925" s="58"/>
      <c r="AX925" s="121"/>
      <c r="AY925" s="37"/>
      <c r="AZ925" s="1"/>
      <c r="BA925" s="2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23"/>
      <c r="BM925" s="58"/>
      <c r="BN925" s="134"/>
      <c r="BO925" s="37"/>
      <c r="BP925" s="1"/>
      <c r="BQ925" s="2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29"/>
      <c r="CC925" s="37"/>
      <c r="CD925" s="1"/>
      <c r="CE925" s="2"/>
      <c r="CF925" s="1"/>
      <c r="CG925" s="1"/>
      <c r="CH925" s="1"/>
      <c r="CI925" s="1"/>
      <c r="CJ925" s="1"/>
      <c r="CK925" s="1"/>
      <c r="CL925" s="1"/>
      <c r="CM925" s="1"/>
      <c r="CN925" s="1"/>
      <c r="CO925" s="23"/>
    </row>
    <row r="926" spans="1:93" ht="15.75" customHeight="1" x14ac:dyDescent="0.25">
      <c r="A926" s="58"/>
      <c r="B926" s="121"/>
      <c r="C926" s="37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32"/>
      <c r="Q926" s="58"/>
      <c r="R926" s="121"/>
      <c r="S926" s="37"/>
      <c r="T926" s="1"/>
      <c r="U926" s="2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23"/>
      <c r="AG926" s="58"/>
      <c r="AH926" s="121"/>
      <c r="AI926" s="37"/>
      <c r="AJ926" s="1"/>
      <c r="AK926" s="2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23"/>
      <c r="AW926" s="58"/>
      <c r="AX926" s="121"/>
      <c r="AY926" s="37"/>
      <c r="AZ926" s="1"/>
      <c r="BA926" s="2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23"/>
      <c r="BM926" s="58"/>
      <c r="BN926" s="134"/>
      <c r="BO926" s="37"/>
      <c r="BP926" s="1"/>
      <c r="BQ926" s="2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29"/>
      <c r="CC926" s="37"/>
      <c r="CD926" s="1"/>
      <c r="CE926" s="2"/>
      <c r="CF926" s="1"/>
      <c r="CG926" s="1"/>
      <c r="CH926" s="1"/>
      <c r="CI926" s="1"/>
      <c r="CJ926" s="1"/>
      <c r="CK926" s="1"/>
      <c r="CL926" s="1"/>
      <c r="CM926" s="1"/>
      <c r="CN926" s="1"/>
      <c r="CO926" s="23"/>
    </row>
    <row r="927" spans="1:93" ht="15.75" customHeight="1" x14ac:dyDescent="0.25">
      <c r="A927" s="58"/>
      <c r="B927" s="121"/>
      <c r="C927" s="37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32"/>
      <c r="Q927" s="58"/>
      <c r="R927" s="121"/>
      <c r="S927" s="37"/>
      <c r="T927" s="1"/>
      <c r="U927" s="2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23"/>
      <c r="AG927" s="58"/>
      <c r="AH927" s="121"/>
      <c r="AI927" s="37"/>
      <c r="AJ927" s="1"/>
      <c r="AK927" s="2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23"/>
      <c r="AW927" s="58"/>
      <c r="AX927" s="121"/>
      <c r="AY927" s="37"/>
      <c r="AZ927" s="1"/>
      <c r="BA927" s="2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23"/>
      <c r="BM927" s="58"/>
      <c r="BN927" s="134"/>
      <c r="BO927" s="37"/>
      <c r="BP927" s="1"/>
      <c r="BQ927" s="2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29"/>
      <c r="CC927" s="37"/>
      <c r="CD927" s="1"/>
      <c r="CE927" s="2"/>
      <c r="CF927" s="1"/>
      <c r="CG927" s="1"/>
      <c r="CH927" s="1"/>
      <c r="CI927" s="1"/>
      <c r="CJ927" s="1"/>
      <c r="CK927" s="1"/>
      <c r="CL927" s="1"/>
      <c r="CM927" s="1"/>
      <c r="CN927" s="1"/>
      <c r="CO927" s="23"/>
    </row>
    <row r="928" spans="1:93" ht="15.75" customHeight="1" x14ac:dyDescent="0.25">
      <c r="A928" s="58"/>
      <c r="B928" s="121"/>
      <c r="C928" s="37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32"/>
      <c r="Q928" s="58"/>
      <c r="R928" s="121"/>
      <c r="S928" s="37"/>
      <c r="T928" s="1"/>
      <c r="U928" s="2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23"/>
      <c r="AG928" s="58"/>
      <c r="AH928" s="121"/>
      <c r="AI928" s="37"/>
      <c r="AJ928" s="1"/>
      <c r="AK928" s="2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23"/>
      <c r="AW928" s="58"/>
      <c r="AX928" s="121"/>
      <c r="AY928" s="37"/>
      <c r="AZ928" s="1"/>
      <c r="BA928" s="2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23"/>
      <c r="BM928" s="58"/>
      <c r="BN928" s="134"/>
      <c r="BO928" s="37"/>
      <c r="BP928" s="1"/>
      <c r="BQ928" s="2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29"/>
      <c r="CC928" s="37"/>
      <c r="CD928" s="1"/>
      <c r="CE928" s="2"/>
      <c r="CF928" s="1"/>
      <c r="CG928" s="1"/>
      <c r="CH928" s="1"/>
      <c r="CI928" s="1"/>
      <c r="CJ928" s="1"/>
      <c r="CK928" s="1"/>
      <c r="CL928" s="1"/>
      <c r="CM928" s="1"/>
      <c r="CN928" s="1"/>
      <c r="CO928" s="23"/>
    </row>
    <row r="929" spans="1:93" ht="15.75" customHeight="1" x14ac:dyDescent="0.25">
      <c r="A929" s="58"/>
      <c r="B929" s="121"/>
      <c r="C929" s="37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32"/>
      <c r="Q929" s="58"/>
      <c r="R929" s="121"/>
      <c r="S929" s="37"/>
      <c r="T929" s="1"/>
      <c r="U929" s="2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23"/>
      <c r="AG929" s="58"/>
      <c r="AH929" s="121"/>
      <c r="AI929" s="37"/>
      <c r="AJ929" s="1"/>
      <c r="AK929" s="2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23"/>
      <c r="AW929" s="58"/>
      <c r="AX929" s="121"/>
      <c r="AY929" s="37"/>
      <c r="AZ929" s="1"/>
      <c r="BA929" s="2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23"/>
      <c r="BM929" s="58"/>
      <c r="BN929" s="134"/>
      <c r="BO929" s="37"/>
      <c r="BP929" s="1"/>
      <c r="BQ929" s="2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29"/>
      <c r="CC929" s="37"/>
      <c r="CD929" s="1"/>
      <c r="CE929" s="2"/>
      <c r="CF929" s="1"/>
      <c r="CG929" s="1"/>
      <c r="CH929" s="1"/>
      <c r="CI929" s="1"/>
      <c r="CJ929" s="1"/>
      <c r="CK929" s="1"/>
      <c r="CL929" s="1"/>
      <c r="CM929" s="1"/>
      <c r="CN929" s="1"/>
      <c r="CO929" s="23"/>
    </row>
    <row r="930" spans="1:93" ht="15.75" customHeight="1" x14ac:dyDescent="0.25">
      <c r="A930" s="58"/>
      <c r="B930" s="121"/>
      <c r="C930" s="37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32"/>
      <c r="Q930" s="58"/>
      <c r="R930" s="121"/>
      <c r="S930" s="37"/>
      <c r="T930" s="1"/>
      <c r="U930" s="2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23"/>
      <c r="AG930" s="58"/>
      <c r="AH930" s="121"/>
      <c r="AI930" s="37"/>
      <c r="AJ930" s="1"/>
      <c r="AK930" s="2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23"/>
      <c r="AW930" s="58"/>
      <c r="AX930" s="121"/>
      <c r="AY930" s="37"/>
      <c r="AZ930" s="1"/>
      <c r="BA930" s="2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23"/>
      <c r="BM930" s="58"/>
      <c r="BN930" s="134"/>
      <c r="BO930" s="37"/>
      <c r="BP930" s="1"/>
      <c r="BQ930" s="2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29"/>
      <c r="CC930" s="37"/>
      <c r="CD930" s="1"/>
      <c r="CE930" s="2"/>
      <c r="CF930" s="1"/>
      <c r="CG930" s="1"/>
      <c r="CH930" s="1"/>
      <c r="CI930" s="1"/>
      <c r="CJ930" s="1"/>
      <c r="CK930" s="1"/>
      <c r="CL930" s="1"/>
      <c r="CM930" s="1"/>
      <c r="CN930" s="1"/>
      <c r="CO930" s="23"/>
    </row>
    <row r="931" spans="1:93" ht="15.75" customHeight="1" x14ac:dyDescent="0.25">
      <c r="A931" s="58"/>
      <c r="B931" s="121"/>
      <c r="C931" s="37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32"/>
      <c r="Q931" s="58"/>
      <c r="R931" s="121"/>
      <c r="S931" s="37"/>
      <c r="T931" s="1"/>
      <c r="U931" s="2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23"/>
      <c r="AG931" s="58"/>
      <c r="AH931" s="121"/>
      <c r="AI931" s="37"/>
      <c r="AJ931" s="1"/>
      <c r="AK931" s="2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23"/>
      <c r="AW931" s="58"/>
      <c r="AX931" s="121"/>
      <c r="AY931" s="37"/>
      <c r="AZ931" s="1"/>
      <c r="BA931" s="2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23"/>
      <c r="BM931" s="58"/>
      <c r="BN931" s="134"/>
      <c r="BO931" s="37"/>
      <c r="BP931" s="1"/>
      <c r="BQ931" s="2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29"/>
      <c r="CC931" s="37"/>
      <c r="CD931" s="1"/>
      <c r="CE931" s="2"/>
      <c r="CF931" s="1"/>
      <c r="CG931" s="1"/>
      <c r="CH931" s="1"/>
      <c r="CI931" s="1"/>
      <c r="CJ931" s="1"/>
      <c r="CK931" s="1"/>
      <c r="CL931" s="1"/>
      <c r="CM931" s="1"/>
      <c r="CN931" s="1"/>
      <c r="CO931" s="23"/>
    </row>
    <row r="932" spans="1:93" ht="15.75" customHeight="1" x14ac:dyDescent="0.25">
      <c r="A932" s="58"/>
      <c r="B932" s="121"/>
      <c r="C932" s="37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32"/>
      <c r="Q932" s="58"/>
      <c r="R932" s="121"/>
      <c r="S932" s="37"/>
      <c r="T932" s="1"/>
      <c r="U932" s="2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23"/>
      <c r="AG932" s="58"/>
      <c r="AH932" s="121"/>
      <c r="AI932" s="37"/>
      <c r="AJ932" s="1"/>
      <c r="AK932" s="2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23"/>
      <c r="AW932" s="58"/>
      <c r="AX932" s="121"/>
      <c r="AY932" s="37"/>
      <c r="AZ932" s="1"/>
      <c r="BA932" s="2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23"/>
      <c r="BM932" s="58"/>
      <c r="BN932" s="134"/>
      <c r="BO932" s="37"/>
      <c r="BP932" s="1"/>
      <c r="BQ932" s="2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29"/>
      <c r="CC932" s="37"/>
      <c r="CD932" s="1"/>
      <c r="CE932" s="2"/>
      <c r="CF932" s="1"/>
      <c r="CG932" s="1"/>
      <c r="CH932" s="1"/>
      <c r="CI932" s="1"/>
      <c r="CJ932" s="1"/>
      <c r="CK932" s="1"/>
      <c r="CL932" s="1"/>
      <c r="CM932" s="1"/>
      <c r="CN932" s="1"/>
      <c r="CO932" s="23"/>
    </row>
    <row r="933" spans="1:93" ht="15.75" customHeight="1" x14ac:dyDescent="0.25">
      <c r="A933" s="58"/>
      <c r="B933" s="121"/>
      <c r="C933" s="37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32"/>
      <c r="Q933" s="58"/>
      <c r="R933" s="121"/>
      <c r="S933" s="37"/>
      <c r="T933" s="1"/>
      <c r="U933" s="2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23"/>
      <c r="AG933" s="58"/>
      <c r="AH933" s="121"/>
      <c r="AI933" s="37"/>
      <c r="AJ933" s="1"/>
      <c r="AK933" s="2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23"/>
      <c r="AW933" s="58"/>
      <c r="AX933" s="121"/>
      <c r="AY933" s="37"/>
      <c r="AZ933" s="1"/>
      <c r="BA933" s="2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23"/>
      <c r="BM933" s="58"/>
      <c r="BN933" s="134"/>
      <c r="BO933" s="37"/>
      <c r="BP933" s="1"/>
      <c r="BQ933" s="2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29"/>
      <c r="CC933" s="37"/>
      <c r="CD933" s="1"/>
      <c r="CE933" s="2"/>
      <c r="CF933" s="1"/>
      <c r="CG933" s="1"/>
      <c r="CH933" s="1"/>
      <c r="CI933" s="1"/>
      <c r="CJ933" s="1"/>
      <c r="CK933" s="1"/>
      <c r="CL933" s="1"/>
      <c r="CM933" s="1"/>
      <c r="CN933" s="1"/>
      <c r="CO933" s="23"/>
    </row>
    <row r="934" spans="1:93" ht="15.75" customHeight="1" x14ac:dyDescent="0.25">
      <c r="A934" s="58"/>
      <c r="B934" s="121"/>
      <c r="C934" s="37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32"/>
      <c r="Q934" s="58"/>
      <c r="R934" s="121"/>
      <c r="S934" s="37"/>
      <c r="T934" s="1"/>
      <c r="U934" s="2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23"/>
      <c r="AG934" s="58"/>
      <c r="AH934" s="121"/>
      <c r="AI934" s="37"/>
      <c r="AJ934" s="1"/>
      <c r="AK934" s="2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23"/>
      <c r="AW934" s="58"/>
      <c r="AX934" s="121"/>
      <c r="AY934" s="37"/>
      <c r="AZ934" s="1"/>
      <c r="BA934" s="2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23"/>
      <c r="BM934" s="58"/>
      <c r="BN934" s="134"/>
      <c r="BO934" s="37"/>
      <c r="BP934" s="1"/>
      <c r="BQ934" s="2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29"/>
      <c r="CC934" s="37"/>
      <c r="CD934" s="1"/>
      <c r="CE934" s="2"/>
      <c r="CF934" s="1"/>
      <c r="CG934" s="1"/>
      <c r="CH934" s="1"/>
      <c r="CI934" s="1"/>
      <c r="CJ934" s="1"/>
      <c r="CK934" s="1"/>
      <c r="CL934" s="1"/>
      <c r="CM934" s="1"/>
      <c r="CN934" s="1"/>
      <c r="CO934" s="23"/>
    </row>
    <row r="935" spans="1:93" ht="15.75" customHeight="1" x14ac:dyDescent="0.25">
      <c r="A935" s="58"/>
      <c r="B935" s="121"/>
      <c r="C935" s="37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32"/>
      <c r="Q935" s="58"/>
      <c r="R935" s="121"/>
      <c r="S935" s="37"/>
      <c r="T935" s="1"/>
      <c r="U935" s="2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23"/>
      <c r="AG935" s="58"/>
      <c r="AH935" s="121"/>
      <c r="AI935" s="37"/>
      <c r="AJ935" s="1"/>
      <c r="AK935" s="2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23"/>
      <c r="AW935" s="58"/>
      <c r="AX935" s="121"/>
      <c r="AY935" s="37"/>
      <c r="AZ935" s="1"/>
      <c r="BA935" s="2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23"/>
      <c r="BM935" s="58"/>
      <c r="BN935" s="134"/>
      <c r="BO935" s="37"/>
      <c r="BP935" s="1"/>
      <c r="BQ935" s="2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29"/>
      <c r="CC935" s="37"/>
      <c r="CD935" s="1"/>
      <c r="CE935" s="2"/>
      <c r="CF935" s="1"/>
      <c r="CG935" s="1"/>
      <c r="CH935" s="1"/>
      <c r="CI935" s="1"/>
      <c r="CJ935" s="1"/>
      <c r="CK935" s="1"/>
      <c r="CL935" s="1"/>
      <c r="CM935" s="1"/>
      <c r="CN935" s="1"/>
      <c r="CO935" s="23"/>
    </row>
    <row r="936" spans="1:93" ht="15.75" customHeight="1" x14ac:dyDescent="0.25">
      <c r="A936" s="58"/>
      <c r="B936" s="121"/>
      <c r="C936" s="37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32"/>
      <c r="Q936" s="58"/>
      <c r="R936" s="121"/>
      <c r="S936" s="37"/>
      <c r="T936" s="1"/>
      <c r="U936" s="2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23"/>
      <c r="AG936" s="58"/>
      <c r="AH936" s="121"/>
      <c r="AI936" s="37"/>
      <c r="AJ936" s="1"/>
      <c r="AK936" s="2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23"/>
      <c r="AW936" s="58"/>
      <c r="AX936" s="121"/>
      <c r="AY936" s="37"/>
      <c r="AZ936" s="1"/>
      <c r="BA936" s="2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23"/>
      <c r="BM936" s="58"/>
      <c r="BN936" s="134"/>
      <c r="BO936" s="37"/>
      <c r="BP936" s="1"/>
      <c r="BQ936" s="2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29"/>
      <c r="CC936" s="37"/>
      <c r="CD936" s="1"/>
      <c r="CE936" s="2"/>
      <c r="CF936" s="1"/>
      <c r="CG936" s="1"/>
      <c r="CH936" s="1"/>
      <c r="CI936" s="1"/>
      <c r="CJ936" s="1"/>
      <c r="CK936" s="1"/>
      <c r="CL936" s="1"/>
      <c r="CM936" s="1"/>
      <c r="CN936" s="1"/>
      <c r="CO936" s="23"/>
    </row>
    <row r="937" spans="1:93" ht="15.75" customHeight="1" x14ac:dyDescent="0.25">
      <c r="A937" s="58"/>
      <c r="B937" s="121"/>
      <c r="C937" s="37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32"/>
      <c r="Q937" s="58"/>
      <c r="R937" s="121"/>
      <c r="S937" s="37"/>
      <c r="T937" s="1"/>
      <c r="U937" s="2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23"/>
      <c r="AG937" s="58"/>
      <c r="AH937" s="121"/>
      <c r="AI937" s="37"/>
      <c r="AJ937" s="1"/>
      <c r="AK937" s="2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23"/>
      <c r="AW937" s="58"/>
      <c r="AX937" s="121"/>
      <c r="AY937" s="37"/>
      <c r="AZ937" s="1"/>
      <c r="BA937" s="2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23"/>
      <c r="BM937" s="58"/>
      <c r="BN937" s="134"/>
      <c r="BO937" s="37"/>
      <c r="BP937" s="1"/>
      <c r="BQ937" s="2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29"/>
      <c r="CC937" s="37"/>
      <c r="CD937" s="1"/>
      <c r="CE937" s="2"/>
      <c r="CF937" s="1"/>
      <c r="CG937" s="1"/>
      <c r="CH937" s="1"/>
      <c r="CI937" s="1"/>
      <c r="CJ937" s="1"/>
      <c r="CK937" s="1"/>
      <c r="CL937" s="1"/>
      <c r="CM937" s="1"/>
      <c r="CN937" s="1"/>
      <c r="CO937" s="23"/>
    </row>
    <row r="938" spans="1:93" ht="15.75" customHeight="1" x14ac:dyDescent="0.25">
      <c r="A938" s="58"/>
      <c r="B938" s="121"/>
      <c r="C938" s="37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32"/>
      <c r="Q938" s="58"/>
      <c r="R938" s="121"/>
      <c r="S938" s="37"/>
      <c r="T938" s="1"/>
      <c r="U938" s="2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23"/>
      <c r="AG938" s="58"/>
      <c r="AH938" s="121"/>
      <c r="AI938" s="37"/>
      <c r="AJ938" s="1"/>
      <c r="AK938" s="2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23"/>
      <c r="AW938" s="58"/>
      <c r="AX938" s="121"/>
      <c r="AY938" s="37"/>
      <c r="AZ938" s="1"/>
      <c r="BA938" s="2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23"/>
      <c r="BM938" s="58"/>
      <c r="BN938" s="134"/>
      <c r="BO938" s="37"/>
      <c r="BP938" s="1"/>
      <c r="BQ938" s="2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29"/>
      <c r="CC938" s="37"/>
      <c r="CD938" s="1"/>
      <c r="CE938" s="2"/>
      <c r="CF938" s="1"/>
      <c r="CG938" s="1"/>
      <c r="CH938" s="1"/>
      <c r="CI938" s="1"/>
      <c r="CJ938" s="1"/>
      <c r="CK938" s="1"/>
      <c r="CL938" s="1"/>
      <c r="CM938" s="1"/>
      <c r="CN938" s="1"/>
      <c r="CO938" s="23"/>
    </row>
    <row r="939" spans="1:93" ht="15.75" customHeight="1" x14ac:dyDescent="0.25">
      <c r="A939" s="58"/>
      <c r="B939" s="121"/>
      <c r="C939" s="37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32"/>
      <c r="Q939" s="58"/>
      <c r="R939" s="121"/>
      <c r="S939" s="37"/>
      <c r="T939" s="1"/>
      <c r="U939" s="2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23"/>
      <c r="AG939" s="58"/>
      <c r="AH939" s="121"/>
      <c r="AI939" s="37"/>
      <c r="AJ939" s="1"/>
      <c r="AK939" s="2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23"/>
      <c r="AW939" s="58"/>
      <c r="AX939" s="121"/>
      <c r="AY939" s="37"/>
      <c r="AZ939" s="1"/>
      <c r="BA939" s="2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23"/>
      <c r="BM939" s="58"/>
      <c r="BN939" s="134"/>
      <c r="BO939" s="37"/>
      <c r="BP939" s="1"/>
      <c r="BQ939" s="2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29"/>
      <c r="CC939" s="37"/>
      <c r="CD939" s="1"/>
      <c r="CE939" s="2"/>
      <c r="CF939" s="1"/>
      <c r="CG939" s="1"/>
      <c r="CH939" s="1"/>
      <c r="CI939" s="1"/>
      <c r="CJ939" s="1"/>
      <c r="CK939" s="1"/>
      <c r="CL939" s="1"/>
      <c r="CM939" s="1"/>
      <c r="CN939" s="1"/>
      <c r="CO939" s="23"/>
    </row>
    <row r="940" spans="1:93" ht="15.75" customHeight="1" x14ac:dyDescent="0.25">
      <c r="A940" s="58"/>
      <c r="B940" s="121"/>
      <c r="C940" s="37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32"/>
      <c r="Q940" s="58"/>
      <c r="R940" s="121"/>
      <c r="S940" s="37"/>
      <c r="T940" s="1"/>
      <c r="U940" s="2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23"/>
      <c r="AG940" s="58"/>
      <c r="AH940" s="121"/>
      <c r="AI940" s="37"/>
      <c r="AJ940" s="1"/>
      <c r="AK940" s="2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23"/>
      <c r="AW940" s="58"/>
      <c r="AX940" s="121"/>
      <c r="AY940" s="37"/>
      <c r="AZ940" s="1"/>
      <c r="BA940" s="2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23"/>
      <c r="BM940" s="58"/>
      <c r="BN940" s="134"/>
      <c r="BO940" s="37"/>
      <c r="BP940" s="1"/>
      <c r="BQ940" s="2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29"/>
      <c r="CC940" s="37"/>
      <c r="CD940" s="1"/>
      <c r="CE940" s="2"/>
      <c r="CF940" s="1"/>
      <c r="CG940" s="1"/>
      <c r="CH940" s="1"/>
      <c r="CI940" s="1"/>
      <c r="CJ940" s="1"/>
      <c r="CK940" s="1"/>
      <c r="CL940" s="1"/>
      <c r="CM940" s="1"/>
      <c r="CN940" s="1"/>
      <c r="CO940" s="23"/>
    </row>
    <row r="941" spans="1:93" ht="15.75" customHeight="1" x14ac:dyDescent="0.25">
      <c r="A941" s="58"/>
      <c r="B941" s="121"/>
      <c r="C941" s="37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32"/>
      <c r="Q941" s="58"/>
      <c r="R941" s="121"/>
      <c r="S941" s="37"/>
      <c r="T941" s="1"/>
      <c r="U941" s="2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23"/>
      <c r="AG941" s="58"/>
      <c r="AH941" s="121"/>
      <c r="AI941" s="37"/>
      <c r="AJ941" s="1"/>
      <c r="AK941" s="2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23"/>
      <c r="AW941" s="58"/>
      <c r="AX941" s="121"/>
      <c r="AY941" s="37"/>
      <c r="AZ941" s="1"/>
      <c r="BA941" s="2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23"/>
      <c r="BM941" s="58"/>
      <c r="BN941" s="134"/>
      <c r="BO941" s="37"/>
      <c r="BP941" s="1"/>
      <c r="BQ941" s="2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29"/>
      <c r="CC941" s="37"/>
      <c r="CD941" s="1"/>
      <c r="CE941" s="2"/>
      <c r="CF941" s="1"/>
      <c r="CG941" s="1"/>
      <c r="CH941" s="1"/>
      <c r="CI941" s="1"/>
      <c r="CJ941" s="1"/>
      <c r="CK941" s="1"/>
      <c r="CL941" s="1"/>
      <c r="CM941" s="1"/>
      <c r="CN941" s="1"/>
      <c r="CO941" s="23"/>
    </row>
    <row r="942" spans="1:93" ht="15.75" customHeight="1" x14ac:dyDescent="0.25">
      <c r="A942" s="58"/>
      <c r="B942" s="121"/>
      <c r="C942" s="37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32"/>
      <c r="Q942" s="58"/>
      <c r="R942" s="121"/>
      <c r="S942" s="37"/>
      <c r="T942" s="1"/>
      <c r="U942" s="2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23"/>
      <c r="AG942" s="58"/>
      <c r="AH942" s="121"/>
      <c r="AI942" s="37"/>
      <c r="AJ942" s="1"/>
      <c r="AK942" s="2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23"/>
      <c r="AW942" s="58"/>
      <c r="AX942" s="121"/>
      <c r="AY942" s="37"/>
      <c r="AZ942" s="1"/>
      <c r="BA942" s="2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23"/>
      <c r="BM942" s="58"/>
      <c r="BN942" s="134"/>
      <c r="BO942" s="37"/>
      <c r="BP942" s="1"/>
      <c r="BQ942" s="2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29"/>
      <c r="CC942" s="37"/>
      <c r="CD942" s="1"/>
      <c r="CE942" s="2"/>
      <c r="CF942" s="1"/>
      <c r="CG942" s="1"/>
      <c r="CH942" s="1"/>
      <c r="CI942" s="1"/>
      <c r="CJ942" s="1"/>
      <c r="CK942" s="1"/>
      <c r="CL942" s="1"/>
      <c r="CM942" s="1"/>
      <c r="CN942" s="1"/>
      <c r="CO942" s="23"/>
    </row>
    <row r="943" spans="1:93" ht="15.75" customHeight="1" x14ac:dyDescent="0.25">
      <c r="A943" s="58"/>
      <c r="B943" s="121"/>
      <c r="C943" s="37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32"/>
      <c r="Q943" s="58"/>
      <c r="R943" s="121"/>
      <c r="S943" s="37"/>
      <c r="T943" s="1"/>
      <c r="U943" s="2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23"/>
      <c r="AG943" s="58"/>
      <c r="AH943" s="121"/>
      <c r="AI943" s="37"/>
      <c r="AJ943" s="1"/>
      <c r="AK943" s="2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23"/>
      <c r="AW943" s="58"/>
      <c r="AX943" s="121"/>
      <c r="AY943" s="37"/>
      <c r="AZ943" s="1"/>
      <c r="BA943" s="2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23"/>
      <c r="BM943" s="58"/>
      <c r="BN943" s="134"/>
      <c r="BO943" s="37"/>
      <c r="BP943" s="1"/>
      <c r="BQ943" s="2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29"/>
      <c r="CC943" s="37"/>
      <c r="CD943" s="1"/>
      <c r="CE943" s="2"/>
      <c r="CF943" s="1"/>
      <c r="CG943" s="1"/>
      <c r="CH943" s="1"/>
      <c r="CI943" s="1"/>
      <c r="CJ943" s="1"/>
      <c r="CK943" s="1"/>
      <c r="CL943" s="1"/>
      <c r="CM943" s="1"/>
      <c r="CN943" s="1"/>
      <c r="CO943" s="23"/>
    </row>
    <row r="944" spans="1:93" ht="15.75" customHeight="1" x14ac:dyDescent="0.25">
      <c r="A944" s="58"/>
      <c r="B944" s="121"/>
      <c r="C944" s="37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32"/>
      <c r="Q944" s="58"/>
      <c r="R944" s="121"/>
      <c r="S944" s="37"/>
      <c r="T944" s="1"/>
      <c r="U944" s="2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23"/>
      <c r="AG944" s="58"/>
      <c r="AH944" s="121"/>
      <c r="AI944" s="37"/>
      <c r="AJ944" s="1"/>
      <c r="AK944" s="2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23"/>
      <c r="AW944" s="58"/>
      <c r="AX944" s="121"/>
      <c r="AY944" s="37"/>
      <c r="AZ944" s="1"/>
      <c r="BA944" s="2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23"/>
      <c r="BM944" s="58"/>
      <c r="BN944" s="134"/>
      <c r="BO944" s="37"/>
      <c r="BP944" s="1"/>
      <c r="BQ944" s="2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29"/>
      <c r="CC944" s="37"/>
      <c r="CD944" s="1"/>
      <c r="CE944" s="2"/>
      <c r="CF944" s="1"/>
      <c r="CG944" s="1"/>
      <c r="CH944" s="1"/>
      <c r="CI944" s="1"/>
      <c r="CJ944" s="1"/>
      <c r="CK944" s="1"/>
      <c r="CL944" s="1"/>
      <c r="CM944" s="1"/>
      <c r="CN944" s="1"/>
      <c r="CO944" s="23"/>
    </row>
    <row r="945" spans="1:93" ht="15.75" customHeight="1" x14ac:dyDescent="0.25">
      <c r="A945" s="58"/>
      <c r="B945" s="121"/>
      <c r="C945" s="37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32"/>
      <c r="Q945" s="58"/>
      <c r="R945" s="121"/>
      <c r="S945" s="37"/>
      <c r="T945" s="1"/>
      <c r="U945" s="2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23"/>
      <c r="AG945" s="58"/>
      <c r="AH945" s="121"/>
      <c r="AI945" s="37"/>
      <c r="AJ945" s="1"/>
      <c r="AK945" s="2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23"/>
      <c r="AW945" s="58"/>
      <c r="AX945" s="121"/>
      <c r="AY945" s="37"/>
      <c r="AZ945" s="1"/>
      <c r="BA945" s="2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23"/>
      <c r="BM945" s="58"/>
      <c r="BN945" s="134"/>
      <c r="BO945" s="37"/>
      <c r="BP945" s="1"/>
      <c r="BQ945" s="2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29"/>
      <c r="CC945" s="37"/>
      <c r="CD945" s="1"/>
      <c r="CE945" s="2"/>
      <c r="CF945" s="1"/>
      <c r="CG945" s="1"/>
      <c r="CH945" s="1"/>
      <c r="CI945" s="1"/>
      <c r="CJ945" s="1"/>
      <c r="CK945" s="1"/>
      <c r="CL945" s="1"/>
      <c r="CM945" s="1"/>
      <c r="CN945" s="1"/>
      <c r="CO945" s="23"/>
    </row>
    <row r="946" spans="1:93" ht="15.75" customHeight="1" x14ac:dyDescent="0.25">
      <c r="A946" s="58"/>
      <c r="B946" s="121"/>
      <c r="C946" s="37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32"/>
      <c r="Q946" s="58"/>
      <c r="R946" s="121"/>
      <c r="S946" s="37"/>
      <c r="T946" s="1"/>
      <c r="U946" s="2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23"/>
      <c r="AG946" s="58"/>
      <c r="AH946" s="121"/>
      <c r="AI946" s="37"/>
      <c r="AJ946" s="1"/>
      <c r="AK946" s="2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23"/>
      <c r="AW946" s="58"/>
      <c r="AX946" s="121"/>
      <c r="AY946" s="37"/>
      <c r="AZ946" s="1"/>
      <c r="BA946" s="2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23"/>
      <c r="BM946" s="58"/>
      <c r="BN946" s="134"/>
      <c r="BO946" s="37"/>
      <c r="BP946" s="1"/>
      <c r="BQ946" s="2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29"/>
      <c r="CC946" s="37"/>
      <c r="CD946" s="1"/>
      <c r="CE946" s="2"/>
      <c r="CF946" s="1"/>
      <c r="CG946" s="1"/>
      <c r="CH946" s="1"/>
      <c r="CI946" s="1"/>
      <c r="CJ946" s="1"/>
      <c r="CK946" s="1"/>
      <c r="CL946" s="1"/>
      <c r="CM946" s="1"/>
      <c r="CN946" s="1"/>
      <c r="CO946" s="23"/>
    </row>
    <row r="947" spans="1:93" ht="15.75" customHeight="1" x14ac:dyDescent="0.25">
      <c r="A947" s="58"/>
      <c r="B947" s="121"/>
      <c r="C947" s="37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32"/>
      <c r="Q947" s="58"/>
      <c r="R947" s="121"/>
      <c r="S947" s="37"/>
      <c r="T947" s="1"/>
      <c r="U947" s="2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23"/>
      <c r="AG947" s="58"/>
      <c r="AH947" s="121"/>
      <c r="AI947" s="37"/>
      <c r="AJ947" s="1"/>
      <c r="AK947" s="2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23"/>
      <c r="AW947" s="58"/>
      <c r="AX947" s="121"/>
      <c r="AY947" s="37"/>
      <c r="AZ947" s="1"/>
      <c r="BA947" s="2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23"/>
      <c r="BM947" s="58"/>
      <c r="BN947" s="134"/>
      <c r="BO947" s="37"/>
      <c r="BP947" s="1"/>
      <c r="BQ947" s="2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29"/>
      <c r="CC947" s="37"/>
      <c r="CD947" s="1"/>
      <c r="CE947" s="2"/>
      <c r="CF947" s="1"/>
      <c r="CG947" s="1"/>
      <c r="CH947" s="1"/>
      <c r="CI947" s="1"/>
      <c r="CJ947" s="1"/>
      <c r="CK947" s="1"/>
      <c r="CL947" s="1"/>
      <c r="CM947" s="1"/>
      <c r="CN947" s="1"/>
      <c r="CO947" s="23"/>
    </row>
    <row r="948" spans="1:93" ht="15.75" customHeight="1" x14ac:dyDescent="0.25">
      <c r="A948" s="58"/>
      <c r="B948" s="121"/>
      <c r="C948" s="37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32"/>
      <c r="Q948" s="58"/>
      <c r="R948" s="121"/>
      <c r="S948" s="37"/>
      <c r="T948" s="1"/>
      <c r="U948" s="2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23"/>
      <c r="AG948" s="58"/>
      <c r="AH948" s="121"/>
      <c r="AI948" s="37"/>
      <c r="AJ948" s="1"/>
      <c r="AK948" s="2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23"/>
      <c r="AW948" s="58"/>
      <c r="AX948" s="121"/>
      <c r="AY948" s="37"/>
      <c r="AZ948" s="1"/>
      <c r="BA948" s="2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23"/>
      <c r="BM948" s="58"/>
      <c r="BN948" s="134"/>
      <c r="BO948" s="37"/>
      <c r="BP948" s="1"/>
      <c r="BQ948" s="2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29"/>
      <c r="CC948" s="37"/>
      <c r="CD948" s="1"/>
      <c r="CE948" s="2"/>
      <c r="CF948" s="1"/>
      <c r="CG948" s="1"/>
      <c r="CH948" s="1"/>
      <c r="CI948" s="1"/>
      <c r="CJ948" s="1"/>
      <c r="CK948" s="1"/>
      <c r="CL948" s="1"/>
      <c r="CM948" s="1"/>
      <c r="CN948" s="1"/>
      <c r="CO948" s="23"/>
    </row>
    <row r="949" spans="1:93" ht="15.75" customHeight="1" x14ac:dyDescent="0.25">
      <c r="A949" s="58"/>
      <c r="B949" s="121"/>
      <c r="C949" s="37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32"/>
      <c r="Q949" s="58"/>
      <c r="R949" s="121"/>
      <c r="S949" s="37"/>
      <c r="T949" s="1"/>
      <c r="U949" s="2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23"/>
      <c r="AG949" s="58"/>
      <c r="AH949" s="121"/>
      <c r="AI949" s="37"/>
      <c r="AJ949" s="1"/>
      <c r="AK949" s="2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23"/>
      <c r="AW949" s="58"/>
      <c r="AX949" s="121"/>
      <c r="AY949" s="37"/>
      <c r="AZ949" s="1"/>
      <c r="BA949" s="2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23"/>
      <c r="BM949" s="58"/>
      <c r="BN949" s="134"/>
      <c r="BO949" s="37"/>
      <c r="BP949" s="1"/>
      <c r="BQ949" s="2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29"/>
      <c r="CC949" s="37"/>
      <c r="CD949" s="1"/>
      <c r="CE949" s="2"/>
      <c r="CF949" s="1"/>
      <c r="CG949" s="1"/>
      <c r="CH949" s="1"/>
      <c r="CI949" s="1"/>
      <c r="CJ949" s="1"/>
      <c r="CK949" s="1"/>
      <c r="CL949" s="1"/>
      <c r="CM949" s="1"/>
      <c r="CN949" s="1"/>
      <c r="CO949" s="23"/>
    </row>
    <row r="950" spans="1:93" ht="15.75" customHeight="1" x14ac:dyDescent="0.25">
      <c r="A950" s="58"/>
      <c r="B950" s="121"/>
      <c r="C950" s="37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32"/>
      <c r="Q950" s="58"/>
      <c r="R950" s="121"/>
      <c r="S950" s="37"/>
      <c r="T950" s="1"/>
      <c r="U950" s="2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23"/>
      <c r="AG950" s="58"/>
      <c r="AH950" s="121"/>
      <c r="AI950" s="37"/>
      <c r="AJ950" s="1"/>
      <c r="AK950" s="2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23"/>
      <c r="AW950" s="58"/>
      <c r="AX950" s="121"/>
      <c r="AY950" s="37"/>
      <c r="AZ950" s="1"/>
      <c r="BA950" s="2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23"/>
      <c r="BM950" s="58"/>
      <c r="BN950" s="134"/>
      <c r="BO950" s="37"/>
      <c r="BP950" s="1"/>
      <c r="BQ950" s="2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29"/>
      <c r="CC950" s="37"/>
      <c r="CD950" s="1"/>
      <c r="CE950" s="2"/>
      <c r="CF950" s="1"/>
      <c r="CG950" s="1"/>
      <c r="CH950" s="1"/>
      <c r="CI950" s="1"/>
      <c r="CJ950" s="1"/>
      <c r="CK950" s="1"/>
      <c r="CL950" s="1"/>
      <c r="CM950" s="1"/>
      <c r="CN950" s="1"/>
      <c r="CO950" s="23"/>
    </row>
    <row r="951" spans="1:93" ht="15.75" customHeight="1" x14ac:dyDescent="0.25">
      <c r="A951" s="58"/>
      <c r="B951" s="121"/>
      <c r="C951" s="37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32"/>
      <c r="Q951" s="58"/>
      <c r="R951" s="121"/>
      <c r="S951" s="37"/>
      <c r="T951" s="1"/>
      <c r="U951" s="2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23"/>
      <c r="AG951" s="58"/>
      <c r="AH951" s="121"/>
      <c r="AI951" s="37"/>
      <c r="AJ951" s="1"/>
      <c r="AK951" s="2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23"/>
      <c r="AW951" s="58"/>
      <c r="AX951" s="121"/>
      <c r="AY951" s="37"/>
      <c r="AZ951" s="1"/>
      <c r="BA951" s="2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23"/>
      <c r="BM951" s="58"/>
      <c r="BN951" s="134"/>
      <c r="BO951" s="37"/>
      <c r="BP951" s="1"/>
      <c r="BQ951" s="2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29"/>
      <c r="CC951" s="37"/>
      <c r="CD951" s="1"/>
      <c r="CE951" s="2"/>
      <c r="CF951" s="1"/>
      <c r="CG951" s="1"/>
      <c r="CH951" s="1"/>
      <c r="CI951" s="1"/>
      <c r="CJ951" s="1"/>
      <c r="CK951" s="1"/>
      <c r="CL951" s="1"/>
      <c r="CM951" s="1"/>
      <c r="CN951" s="1"/>
      <c r="CO951" s="23"/>
    </row>
    <row r="952" spans="1:93" ht="15.75" customHeight="1" x14ac:dyDescent="0.25">
      <c r="A952" s="58"/>
      <c r="B952" s="121"/>
      <c r="C952" s="37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32"/>
      <c r="Q952" s="58"/>
      <c r="R952" s="121"/>
      <c r="S952" s="37"/>
      <c r="T952" s="1"/>
      <c r="U952" s="2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23"/>
      <c r="AG952" s="58"/>
      <c r="AH952" s="121"/>
      <c r="AI952" s="37"/>
      <c r="AJ952" s="1"/>
      <c r="AK952" s="2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23"/>
      <c r="AW952" s="58"/>
      <c r="AX952" s="121"/>
      <c r="AY952" s="37"/>
      <c r="AZ952" s="1"/>
      <c r="BA952" s="2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23"/>
      <c r="BM952" s="58"/>
      <c r="BN952" s="134"/>
      <c r="BO952" s="37"/>
      <c r="BP952" s="1"/>
      <c r="BQ952" s="2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29"/>
      <c r="CC952" s="37"/>
      <c r="CD952" s="1"/>
      <c r="CE952" s="2"/>
      <c r="CF952" s="1"/>
      <c r="CG952" s="1"/>
      <c r="CH952" s="1"/>
      <c r="CI952" s="1"/>
      <c r="CJ952" s="1"/>
      <c r="CK952" s="1"/>
      <c r="CL952" s="1"/>
      <c r="CM952" s="1"/>
      <c r="CN952" s="1"/>
      <c r="CO952" s="23"/>
    </row>
    <row r="953" spans="1:93" ht="15.75" customHeight="1" x14ac:dyDescent="0.25">
      <c r="A953" s="58"/>
      <c r="B953" s="121"/>
      <c r="C953" s="37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32"/>
      <c r="Q953" s="58"/>
      <c r="R953" s="121"/>
      <c r="S953" s="37"/>
      <c r="T953" s="1"/>
      <c r="U953" s="2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23"/>
      <c r="AG953" s="58"/>
      <c r="AH953" s="121"/>
      <c r="AI953" s="37"/>
      <c r="AJ953" s="1"/>
      <c r="AK953" s="2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23"/>
      <c r="AW953" s="58"/>
      <c r="AX953" s="121"/>
      <c r="AY953" s="37"/>
      <c r="AZ953" s="1"/>
      <c r="BA953" s="2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23"/>
      <c r="BM953" s="58"/>
      <c r="BN953" s="134"/>
      <c r="BO953" s="37"/>
      <c r="BP953" s="1"/>
      <c r="BQ953" s="2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29"/>
      <c r="CC953" s="37"/>
      <c r="CD953" s="1"/>
      <c r="CE953" s="2"/>
      <c r="CF953" s="1"/>
      <c r="CG953" s="1"/>
      <c r="CH953" s="1"/>
      <c r="CI953" s="1"/>
      <c r="CJ953" s="1"/>
      <c r="CK953" s="1"/>
      <c r="CL953" s="1"/>
      <c r="CM953" s="1"/>
      <c r="CN953" s="1"/>
      <c r="CO953" s="23"/>
    </row>
    <row r="954" spans="1:93" ht="15.75" customHeight="1" x14ac:dyDescent="0.25">
      <c r="A954" s="58"/>
      <c r="B954" s="121"/>
      <c r="C954" s="37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32"/>
      <c r="Q954" s="58"/>
      <c r="R954" s="121"/>
      <c r="S954" s="37"/>
      <c r="T954" s="1"/>
      <c r="U954" s="2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23"/>
      <c r="AG954" s="58"/>
      <c r="AH954" s="121"/>
      <c r="AI954" s="37"/>
      <c r="AJ954" s="1"/>
      <c r="AK954" s="2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23"/>
      <c r="AW954" s="58"/>
      <c r="AX954" s="121"/>
      <c r="AY954" s="37"/>
      <c r="AZ954" s="1"/>
      <c r="BA954" s="2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23"/>
      <c r="BM954" s="58"/>
      <c r="BN954" s="134"/>
      <c r="BO954" s="37"/>
      <c r="BP954" s="1"/>
      <c r="BQ954" s="2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29"/>
      <c r="CC954" s="37"/>
      <c r="CD954" s="1"/>
      <c r="CE954" s="2"/>
      <c r="CF954" s="1"/>
      <c r="CG954" s="1"/>
      <c r="CH954" s="1"/>
      <c r="CI954" s="1"/>
      <c r="CJ954" s="1"/>
      <c r="CK954" s="1"/>
      <c r="CL954" s="1"/>
      <c r="CM954" s="1"/>
      <c r="CN954" s="1"/>
      <c r="CO954" s="23"/>
    </row>
    <row r="955" spans="1:93" ht="15.75" customHeight="1" x14ac:dyDescent="0.25">
      <c r="A955" s="58"/>
      <c r="B955" s="121"/>
      <c r="C955" s="37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32"/>
      <c r="Q955" s="58"/>
      <c r="R955" s="121"/>
      <c r="S955" s="37"/>
      <c r="T955" s="1"/>
      <c r="U955" s="2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23"/>
      <c r="AG955" s="58"/>
      <c r="AH955" s="121"/>
      <c r="AI955" s="37"/>
      <c r="AJ955" s="1"/>
      <c r="AK955" s="2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23"/>
      <c r="AW955" s="58"/>
      <c r="AX955" s="121"/>
      <c r="AY955" s="37"/>
      <c r="AZ955" s="1"/>
      <c r="BA955" s="2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23"/>
      <c r="BM955" s="58"/>
      <c r="BN955" s="134"/>
      <c r="BO955" s="37"/>
      <c r="BP955" s="1"/>
      <c r="BQ955" s="2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29"/>
      <c r="CC955" s="37"/>
      <c r="CD955" s="1"/>
      <c r="CE955" s="2"/>
      <c r="CF955" s="1"/>
      <c r="CG955" s="1"/>
      <c r="CH955" s="1"/>
      <c r="CI955" s="1"/>
      <c r="CJ955" s="1"/>
      <c r="CK955" s="1"/>
      <c r="CL955" s="1"/>
      <c r="CM955" s="1"/>
      <c r="CN955" s="1"/>
      <c r="CO955" s="23"/>
    </row>
    <row r="956" spans="1:93" ht="15.75" customHeight="1" x14ac:dyDescent="0.25">
      <c r="A956" s="58"/>
      <c r="B956" s="121"/>
      <c r="C956" s="37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32"/>
      <c r="Q956" s="58"/>
      <c r="R956" s="121"/>
      <c r="S956" s="37"/>
      <c r="T956" s="1"/>
      <c r="U956" s="2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23"/>
      <c r="AG956" s="58"/>
      <c r="AH956" s="121"/>
      <c r="AI956" s="37"/>
      <c r="AJ956" s="1"/>
      <c r="AK956" s="2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23"/>
      <c r="AW956" s="58"/>
      <c r="AX956" s="121"/>
      <c r="AY956" s="37"/>
      <c r="AZ956" s="1"/>
      <c r="BA956" s="2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23"/>
      <c r="BM956" s="58"/>
      <c r="BN956" s="134"/>
      <c r="BO956" s="37"/>
      <c r="BP956" s="1"/>
      <c r="BQ956" s="2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29"/>
      <c r="CC956" s="37"/>
      <c r="CD956" s="1"/>
      <c r="CE956" s="2"/>
      <c r="CF956" s="1"/>
      <c r="CG956" s="1"/>
      <c r="CH956" s="1"/>
      <c r="CI956" s="1"/>
      <c r="CJ956" s="1"/>
      <c r="CK956" s="1"/>
      <c r="CL956" s="1"/>
      <c r="CM956" s="1"/>
      <c r="CN956" s="1"/>
      <c r="CO956" s="23"/>
    </row>
    <row r="957" spans="1:93" ht="15.75" customHeight="1" x14ac:dyDescent="0.25">
      <c r="A957" s="58"/>
      <c r="B957" s="121"/>
      <c r="C957" s="37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32"/>
      <c r="Q957" s="58"/>
      <c r="R957" s="121"/>
      <c r="S957" s="37"/>
      <c r="T957" s="1"/>
      <c r="U957" s="2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23"/>
      <c r="AG957" s="58"/>
      <c r="AH957" s="121"/>
      <c r="AI957" s="37"/>
      <c r="AJ957" s="1"/>
      <c r="AK957" s="2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23"/>
      <c r="AW957" s="58"/>
      <c r="AX957" s="121"/>
      <c r="AY957" s="37"/>
      <c r="AZ957" s="1"/>
      <c r="BA957" s="2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23"/>
      <c r="BM957" s="58"/>
      <c r="BN957" s="134"/>
      <c r="BO957" s="37"/>
      <c r="BP957" s="1"/>
      <c r="BQ957" s="2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29"/>
      <c r="CC957" s="37"/>
      <c r="CD957" s="1"/>
      <c r="CE957" s="2"/>
      <c r="CF957" s="1"/>
      <c r="CG957" s="1"/>
      <c r="CH957" s="1"/>
      <c r="CI957" s="1"/>
      <c r="CJ957" s="1"/>
      <c r="CK957" s="1"/>
      <c r="CL957" s="1"/>
      <c r="CM957" s="1"/>
      <c r="CN957" s="1"/>
      <c r="CO957" s="23"/>
    </row>
    <row r="958" spans="1:93" ht="15.75" customHeight="1" x14ac:dyDescent="0.25">
      <c r="A958" s="58"/>
      <c r="B958" s="121"/>
      <c r="C958" s="37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32"/>
      <c r="Q958" s="58"/>
      <c r="R958" s="121"/>
      <c r="S958" s="37"/>
      <c r="T958" s="1"/>
      <c r="U958" s="2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23"/>
      <c r="AG958" s="58"/>
      <c r="AH958" s="121"/>
      <c r="AI958" s="37"/>
      <c r="AJ958" s="1"/>
      <c r="AK958" s="2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23"/>
      <c r="AW958" s="58"/>
      <c r="AX958" s="121"/>
      <c r="AY958" s="37"/>
      <c r="AZ958" s="1"/>
      <c r="BA958" s="2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23"/>
      <c r="BM958" s="58"/>
      <c r="BN958" s="134"/>
      <c r="BO958" s="37"/>
      <c r="BP958" s="1"/>
      <c r="BQ958" s="2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29"/>
      <c r="CC958" s="37"/>
      <c r="CD958" s="1"/>
      <c r="CE958" s="2"/>
      <c r="CF958" s="1"/>
      <c r="CG958" s="1"/>
      <c r="CH958" s="1"/>
      <c r="CI958" s="1"/>
      <c r="CJ958" s="1"/>
      <c r="CK958" s="1"/>
      <c r="CL958" s="1"/>
      <c r="CM958" s="1"/>
      <c r="CN958" s="1"/>
      <c r="CO958" s="23"/>
    </row>
    <row r="959" spans="1:93" ht="15.75" customHeight="1" x14ac:dyDescent="0.25">
      <c r="A959" s="58"/>
      <c r="B959" s="121"/>
      <c r="C959" s="37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32"/>
      <c r="Q959" s="58"/>
      <c r="R959" s="121"/>
      <c r="S959" s="37"/>
      <c r="T959" s="1"/>
      <c r="U959" s="2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23"/>
      <c r="AG959" s="58"/>
      <c r="AH959" s="121"/>
      <c r="AI959" s="37"/>
      <c r="AJ959" s="1"/>
      <c r="AK959" s="2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23"/>
      <c r="AW959" s="58"/>
      <c r="AX959" s="121"/>
      <c r="AY959" s="37"/>
      <c r="AZ959" s="1"/>
      <c r="BA959" s="2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23"/>
      <c r="BM959" s="58"/>
      <c r="BN959" s="134"/>
      <c r="BO959" s="37"/>
      <c r="BP959" s="1"/>
      <c r="BQ959" s="2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29"/>
      <c r="CC959" s="37"/>
      <c r="CD959" s="1"/>
      <c r="CE959" s="2"/>
      <c r="CF959" s="1"/>
      <c r="CG959" s="1"/>
      <c r="CH959" s="1"/>
      <c r="CI959" s="1"/>
      <c r="CJ959" s="1"/>
      <c r="CK959" s="1"/>
      <c r="CL959" s="1"/>
      <c r="CM959" s="1"/>
      <c r="CN959" s="1"/>
      <c r="CO959" s="23"/>
    </row>
    <row r="960" spans="1:93" ht="15.75" customHeight="1" x14ac:dyDescent="0.25">
      <c r="A960" s="58"/>
      <c r="B960" s="121"/>
      <c r="C960" s="37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32"/>
      <c r="Q960" s="58"/>
      <c r="R960" s="121"/>
      <c r="S960" s="37"/>
      <c r="T960" s="1"/>
      <c r="U960" s="2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23"/>
      <c r="AG960" s="58"/>
      <c r="AH960" s="121"/>
      <c r="AI960" s="37"/>
      <c r="AJ960" s="1"/>
      <c r="AK960" s="2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23"/>
      <c r="AW960" s="58"/>
      <c r="AX960" s="121"/>
      <c r="AY960" s="37"/>
      <c r="AZ960" s="1"/>
      <c r="BA960" s="2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23"/>
      <c r="BM960" s="58"/>
      <c r="BN960" s="134"/>
      <c r="BO960" s="37"/>
      <c r="BP960" s="1"/>
      <c r="BQ960" s="2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29"/>
      <c r="CC960" s="37"/>
      <c r="CD960" s="1"/>
      <c r="CE960" s="2"/>
      <c r="CF960" s="1"/>
      <c r="CG960" s="1"/>
      <c r="CH960" s="1"/>
      <c r="CI960" s="1"/>
      <c r="CJ960" s="1"/>
      <c r="CK960" s="1"/>
      <c r="CL960" s="1"/>
      <c r="CM960" s="1"/>
      <c r="CN960" s="1"/>
      <c r="CO960" s="23"/>
    </row>
    <row r="961" spans="1:93" ht="15.75" customHeight="1" x14ac:dyDescent="0.25">
      <c r="A961" s="58"/>
      <c r="B961" s="121"/>
      <c r="C961" s="37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32"/>
      <c r="Q961" s="58"/>
      <c r="R961" s="121"/>
      <c r="S961" s="37"/>
      <c r="T961" s="1"/>
      <c r="U961" s="2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23"/>
      <c r="AG961" s="58"/>
      <c r="AH961" s="121"/>
      <c r="AI961" s="37"/>
      <c r="AJ961" s="1"/>
      <c r="AK961" s="2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23"/>
      <c r="AW961" s="58"/>
      <c r="AX961" s="121"/>
      <c r="AY961" s="37"/>
      <c r="AZ961" s="1"/>
      <c r="BA961" s="2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23"/>
      <c r="BM961" s="58"/>
      <c r="BN961" s="134"/>
      <c r="BO961" s="37"/>
      <c r="BP961" s="1"/>
      <c r="BQ961" s="2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29"/>
      <c r="CC961" s="37"/>
      <c r="CD961" s="1"/>
      <c r="CE961" s="2"/>
      <c r="CF961" s="1"/>
      <c r="CG961" s="1"/>
      <c r="CH961" s="1"/>
      <c r="CI961" s="1"/>
      <c r="CJ961" s="1"/>
      <c r="CK961" s="1"/>
      <c r="CL961" s="1"/>
      <c r="CM961" s="1"/>
      <c r="CN961" s="1"/>
      <c r="CO961" s="23"/>
    </row>
    <row r="962" spans="1:93" ht="15.75" customHeight="1" x14ac:dyDescent="0.25">
      <c r="A962" s="58"/>
      <c r="B962" s="121"/>
      <c r="C962" s="37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32"/>
      <c r="Q962" s="58"/>
      <c r="R962" s="121"/>
      <c r="S962" s="37"/>
      <c r="T962" s="1"/>
      <c r="U962" s="2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23"/>
      <c r="AG962" s="58"/>
      <c r="AH962" s="121"/>
      <c r="AI962" s="37"/>
      <c r="AJ962" s="1"/>
      <c r="AK962" s="2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23"/>
      <c r="AW962" s="58"/>
      <c r="AX962" s="121"/>
      <c r="AY962" s="37"/>
      <c r="AZ962" s="1"/>
      <c r="BA962" s="2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23"/>
      <c r="BM962" s="58"/>
      <c r="BN962" s="134"/>
      <c r="BO962" s="37"/>
      <c r="BP962" s="1"/>
      <c r="BQ962" s="2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29"/>
      <c r="CC962" s="37"/>
      <c r="CD962" s="1"/>
      <c r="CE962" s="2"/>
      <c r="CF962" s="1"/>
      <c r="CG962" s="1"/>
      <c r="CH962" s="1"/>
      <c r="CI962" s="1"/>
      <c r="CJ962" s="1"/>
      <c r="CK962" s="1"/>
      <c r="CL962" s="1"/>
      <c r="CM962" s="1"/>
      <c r="CN962" s="1"/>
      <c r="CO962" s="23"/>
    </row>
    <row r="963" spans="1:93" ht="15.75" customHeight="1" x14ac:dyDescent="0.25">
      <c r="A963" s="58"/>
      <c r="B963" s="121"/>
      <c r="C963" s="37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32"/>
      <c r="Q963" s="58"/>
      <c r="R963" s="121"/>
      <c r="S963" s="37"/>
      <c r="T963" s="1"/>
      <c r="U963" s="2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23"/>
      <c r="AG963" s="58"/>
      <c r="AH963" s="121"/>
      <c r="AI963" s="37"/>
      <c r="AJ963" s="1"/>
      <c r="AK963" s="2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23"/>
      <c r="AW963" s="58"/>
      <c r="AX963" s="121"/>
      <c r="AY963" s="37"/>
      <c r="AZ963" s="1"/>
      <c r="BA963" s="2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23"/>
      <c r="BM963" s="58"/>
      <c r="BN963" s="134"/>
      <c r="BO963" s="37"/>
      <c r="BP963" s="1"/>
      <c r="BQ963" s="2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29"/>
      <c r="CC963" s="37"/>
      <c r="CD963" s="1"/>
      <c r="CE963" s="2"/>
      <c r="CF963" s="1"/>
      <c r="CG963" s="1"/>
      <c r="CH963" s="1"/>
      <c r="CI963" s="1"/>
      <c r="CJ963" s="1"/>
      <c r="CK963" s="1"/>
      <c r="CL963" s="1"/>
      <c r="CM963" s="1"/>
      <c r="CN963" s="1"/>
      <c r="CO963" s="23"/>
    </row>
    <row r="964" spans="1:93" ht="15.75" customHeight="1" x14ac:dyDescent="0.25">
      <c r="A964" s="58"/>
      <c r="B964" s="121"/>
      <c r="C964" s="37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32"/>
      <c r="Q964" s="58"/>
      <c r="R964" s="121"/>
      <c r="S964" s="37"/>
      <c r="T964" s="1"/>
      <c r="U964" s="2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23"/>
      <c r="AG964" s="58"/>
      <c r="AH964" s="121"/>
      <c r="AI964" s="37"/>
      <c r="AJ964" s="1"/>
      <c r="AK964" s="2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23"/>
      <c r="AW964" s="58"/>
      <c r="AX964" s="121"/>
      <c r="AY964" s="37"/>
      <c r="AZ964" s="1"/>
      <c r="BA964" s="2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23"/>
      <c r="BM964" s="58"/>
      <c r="BN964" s="134"/>
      <c r="BO964" s="37"/>
      <c r="BP964" s="1"/>
      <c r="BQ964" s="2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29"/>
      <c r="CC964" s="37"/>
      <c r="CD964" s="1"/>
      <c r="CE964" s="2"/>
      <c r="CF964" s="1"/>
      <c r="CG964" s="1"/>
      <c r="CH964" s="1"/>
      <c r="CI964" s="1"/>
      <c r="CJ964" s="1"/>
      <c r="CK964" s="1"/>
      <c r="CL964" s="1"/>
      <c r="CM964" s="1"/>
      <c r="CN964" s="1"/>
      <c r="CO964" s="23"/>
    </row>
    <row r="965" spans="1:93" ht="15.75" customHeight="1" x14ac:dyDescent="0.25">
      <c r="A965" s="58"/>
      <c r="B965" s="121"/>
      <c r="C965" s="37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32"/>
      <c r="Q965" s="58"/>
      <c r="R965" s="121"/>
      <c r="S965" s="37"/>
      <c r="T965" s="1"/>
      <c r="U965" s="2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23"/>
      <c r="AG965" s="58"/>
      <c r="AH965" s="121"/>
      <c r="AI965" s="37"/>
      <c r="AJ965" s="1"/>
      <c r="AK965" s="2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23"/>
      <c r="AW965" s="58"/>
      <c r="AX965" s="121"/>
      <c r="AY965" s="37"/>
      <c r="AZ965" s="1"/>
      <c r="BA965" s="2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23"/>
      <c r="BM965" s="58"/>
      <c r="BN965" s="134"/>
      <c r="BO965" s="37"/>
      <c r="BP965" s="1"/>
      <c r="BQ965" s="2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29"/>
      <c r="CC965" s="37"/>
      <c r="CD965" s="1"/>
      <c r="CE965" s="2"/>
      <c r="CF965" s="1"/>
      <c r="CG965" s="1"/>
      <c r="CH965" s="1"/>
      <c r="CI965" s="1"/>
      <c r="CJ965" s="1"/>
      <c r="CK965" s="1"/>
      <c r="CL965" s="1"/>
      <c r="CM965" s="1"/>
      <c r="CN965" s="1"/>
      <c r="CO965" s="23"/>
    </row>
    <row r="966" spans="1:93" ht="15.75" customHeight="1" x14ac:dyDescent="0.25">
      <c r="A966" s="58"/>
      <c r="B966" s="121"/>
      <c r="C966" s="37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32"/>
      <c r="Q966" s="58"/>
      <c r="R966" s="121"/>
      <c r="S966" s="37"/>
      <c r="T966" s="1"/>
      <c r="U966" s="2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23"/>
      <c r="AG966" s="58"/>
      <c r="AH966" s="121"/>
      <c r="AI966" s="37"/>
      <c r="AJ966" s="1"/>
      <c r="AK966" s="2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23"/>
      <c r="AW966" s="58"/>
      <c r="AX966" s="121"/>
      <c r="AY966" s="37"/>
      <c r="AZ966" s="1"/>
      <c r="BA966" s="2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23"/>
      <c r="BM966" s="58"/>
      <c r="BN966" s="134"/>
      <c r="BO966" s="37"/>
      <c r="BP966" s="1"/>
      <c r="BQ966" s="2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29"/>
      <c r="CC966" s="37"/>
      <c r="CD966" s="1"/>
      <c r="CE966" s="2"/>
      <c r="CF966" s="1"/>
      <c r="CG966" s="1"/>
      <c r="CH966" s="1"/>
      <c r="CI966" s="1"/>
      <c r="CJ966" s="1"/>
      <c r="CK966" s="1"/>
      <c r="CL966" s="1"/>
      <c r="CM966" s="1"/>
      <c r="CN966" s="1"/>
      <c r="CO966" s="23"/>
    </row>
    <row r="967" spans="1:93" ht="15.75" customHeight="1" x14ac:dyDescent="0.25">
      <c r="A967" s="58"/>
      <c r="B967" s="121"/>
      <c r="C967" s="37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32"/>
      <c r="Q967" s="58"/>
      <c r="R967" s="121"/>
      <c r="S967" s="37"/>
      <c r="T967" s="1"/>
      <c r="U967" s="2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23"/>
      <c r="AG967" s="58"/>
      <c r="AH967" s="121"/>
      <c r="AI967" s="37"/>
      <c r="AJ967" s="1"/>
      <c r="AK967" s="2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23"/>
      <c r="AW967" s="58"/>
      <c r="AX967" s="121"/>
      <c r="AY967" s="37"/>
      <c r="AZ967" s="1"/>
      <c r="BA967" s="2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23"/>
      <c r="BM967" s="58"/>
      <c r="BN967" s="134"/>
      <c r="BO967" s="37"/>
      <c r="BP967" s="1"/>
      <c r="BQ967" s="2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29"/>
      <c r="CC967" s="37"/>
      <c r="CD967" s="1"/>
      <c r="CE967" s="2"/>
      <c r="CF967" s="1"/>
      <c r="CG967" s="1"/>
      <c r="CH967" s="1"/>
      <c r="CI967" s="1"/>
      <c r="CJ967" s="1"/>
      <c r="CK967" s="1"/>
      <c r="CL967" s="1"/>
      <c r="CM967" s="1"/>
      <c r="CN967" s="1"/>
      <c r="CO967" s="23"/>
    </row>
    <row r="968" spans="1:93" ht="15.75" customHeight="1" x14ac:dyDescent="0.25">
      <c r="A968" s="58"/>
      <c r="B968" s="121"/>
      <c r="C968" s="37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32"/>
      <c r="Q968" s="58"/>
      <c r="R968" s="121"/>
      <c r="S968" s="37"/>
      <c r="T968" s="1"/>
      <c r="U968" s="2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23"/>
      <c r="AG968" s="58"/>
      <c r="AH968" s="121"/>
      <c r="AI968" s="37"/>
      <c r="AJ968" s="1"/>
      <c r="AK968" s="2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23"/>
      <c r="AW968" s="58"/>
      <c r="AX968" s="121"/>
      <c r="AY968" s="37"/>
      <c r="AZ968" s="1"/>
      <c r="BA968" s="2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23"/>
      <c r="BM968" s="58"/>
      <c r="BN968" s="134"/>
      <c r="BO968" s="37"/>
      <c r="BP968" s="1"/>
      <c r="BQ968" s="2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29"/>
      <c r="CC968" s="37"/>
      <c r="CD968" s="1"/>
      <c r="CE968" s="2"/>
      <c r="CF968" s="1"/>
      <c r="CG968" s="1"/>
      <c r="CH968" s="1"/>
      <c r="CI968" s="1"/>
      <c r="CJ968" s="1"/>
      <c r="CK968" s="1"/>
      <c r="CL968" s="1"/>
      <c r="CM968" s="1"/>
      <c r="CN968" s="1"/>
      <c r="CO968" s="23"/>
    </row>
    <row r="969" spans="1:93" ht="15.75" customHeight="1" x14ac:dyDescent="0.25">
      <c r="A969" s="58"/>
      <c r="B969" s="121"/>
      <c r="C969" s="37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32"/>
      <c r="Q969" s="58"/>
      <c r="R969" s="121"/>
      <c r="S969" s="37"/>
      <c r="T969" s="1"/>
      <c r="U969" s="2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23"/>
      <c r="AG969" s="58"/>
      <c r="AH969" s="121"/>
      <c r="AI969" s="37"/>
      <c r="AJ969" s="1"/>
      <c r="AK969" s="2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23"/>
      <c r="AW969" s="58"/>
      <c r="AX969" s="121"/>
      <c r="AY969" s="37"/>
      <c r="AZ969" s="1"/>
      <c r="BA969" s="2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23"/>
      <c r="BM969" s="58"/>
      <c r="BN969" s="134"/>
      <c r="BO969" s="37"/>
      <c r="BP969" s="1"/>
      <c r="BQ969" s="2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29"/>
      <c r="CC969" s="37"/>
      <c r="CD969" s="1"/>
      <c r="CE969" s="2"/>
      <c r="CF969" s="1"/>
      <c r="CG969" s="1"/>
      <c r="CH969" s="1"/>
      <c r="CI969" s="1"/>
      <c r="CJ969" s="1"/>
      <c r="CK969" s="1"/>
      <c r="CL969" s="1"/>
      <c r="CM969" s="1"/>
      <c r="CN969" s="1"/>
      <c r="CO969" s="23"/>
    </row>
    <row r="970" spans="1:93" ht="15.75" customHeight="1" x14ac:dyDescent="0.25">
      <c r="A970" s="58"/>
      <c r="B970" s="121"/>
      <c r="C970" s="37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32"/>
      <c r="Q970" s="58"/>
      <c r="R970" s="121"/>
      <c r="S970" s="37"/>
      <c r="T970" s="1"/>
      <c r="U970" s="2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23"/>
      <c r="AG970" s="58"/>
      <c r="AH970" s="121"/>
      <c r="AI970" s="37"/>
      <c r="AJ970" s="1"/>
      <c r="AK970" s="2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23"/>
      <c r="AW970" s="58"/>
      <c r="AX970" s="121"/>
      <c r="AY970" s="37"/>
      <c r="AZ970" s="1"/>
      <c r="BA970" s="2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23"/>
      <c r="BM970" s="58"/>
      <c r="BN970" s="134"/>
      <c r="BO970" s="37"/>
      <c r="BP970" s="1"/>
      <c r="BQ970" s="2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29"/>
      <c r="CC970" s="37"/>
      <c r="CD970" s="1"/>
      <c r="CE970" s="2"/>
      <c r="CF970" s="1"/>
      <c r="CG970" s="1"/>
      <c r="CH970" s="1"/>
      <c r="CI970" s="1"/>
      <c r="CJ970" s="1"/>
      <c r="CK970" s="1"/>
      <c r="CL970" s="1"/>
      <c r="CM970" s="1"/>
      <c r="CN970" s="1"/>
      <c r="CO970" s="23"/>
    </row>
    <row r="971" spans="1:93" ht="15.75" customHeight="1" x14ac:dyDescent="0.25">
      <c r="A971" s="58"/>
      <c r="B971" s="121"/>
      <c r="C971" s="37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32"/>
      <c r="Q971" s="58"/>
      <c r="R971" s="121"/>
      <c r="S971" s="37"/>
      <c r="T971" s="1"/>
      <c r="U971" s="2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23"/>
      <c r="AG971" s="58"/>
      <c r="AH971" s="121"/>
      <c r="AI971" s="37"/>
      <c r="AJ971" s="1"/>
      <c r="AK971" s="2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23"/>
      <c r="AW971" s="58"/>
      <c r="AX971" s="121"/>
      <c r="AY971" s="37"/>
      <c r="AZ971" s="1"/>
      <c r="BA971" s="2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23"/>
      <c r="BM971" s="58"/>
      <c r="BN971" s="134"/>
      <c r="BO971" s="37"/>
      <c r="BP971" s="1"/>
      <c r="BQ971" s="2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29"/>
      <c r="CC971" s="37"/>
      <c r="CD971" s="1"/>
      <c r="CE971" s="2"/>
      <c r="CF971" s="1"/>
      <c r="CG971" s="1"/>
      <c r="CH971" s="1"/>
      <c r="CI971" s="1"/>
      <c r="CJ971" s="1"/>
      <c r="CK971" s="1"/>
      <c r="CL971" s="1"/>
      <c r="CM971" s="1"/>
      <c r="CN971" s="1"/>
      <c r="CO971" s="23"/>
    </row>
    <row r="972" spans="1:93" ht="15.75" customHeight="1" x14ac:dyDescent="0.25">
      <c r="A972" s="58"/>
      <c r="B972" s="121"/>
      <c r="C972" s="37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32"/>
      <c r="Q972" s="58"/>
      <c r="R972" s="121"/>
      <c r="S972" s="37"/>
      <c r="T972" s="1"/>
      <c r="U972" s="2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23"/>
      <c r="AG972" s="58"/>
      <c r="AH972" s="121"/>
      <c r="AI972" s="37"/>
      <c r="AJ972" s="1"/>
      <c r="AK972" s="2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23"/>
      <c r="AW972" s="58"/>
      <c r="AX972" s="121"/>
      <c r="AY972" s="37"/>
      <c r="AZ972" s="1"/>
      <c r="BA972" s="2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23"/>
      <c r="BM972" s="58"/>
      <c r="BN972" s="134"/>
      <c r="BO972" s="37"/>
      <c r="BP972" s="1"/>
      <c r="BQ972" s="2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29"/>
      <c r="CC972" s="37"/>
      <c r="CD972" s="1"/>
      <c r="CE972" s="2"/>
      <c r="CF972" s="1"/>
      <c r="CG972" s="1"/>
      <c r="CH972" s="1"/>
      <c r="CI972" s="1"/>
      <c r="CJ972" s="1"/>
      <c r="CK972" s="1"/>
      <c r="CL972" s="1"/>
      <c r="CM972" s="1"/>
      <c r="CN972" s="1"/>
      <c r="CO972" s="23"/>
    </row>
    <row r="973" spans="1:93" ht="15.75" customHeight="1" x14ac:dyDescent="0.25">
      <c r="A973" s="58"/>
      <c r="B973" s="121"/>
      <c r="C973" s="37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32"/>
      <c r="Q973" s="58"/>
      <c r="R973" s="121"/>
      <c r="S973" s="37"/>
      <c r="T973" s="1"/>
      <c r="U973" s="2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23"/>
      <c r="AG973" s="58"/>
      <c r="AH973" s="121"/>
      <c r="AI973" s="37"/>
      <c r="AJ973" s="1"/>
      <c r="AK973" s="2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23"/>
      <c r="AW973" s="58"/>
      <c r="AX973" s="121"/>
      <c r="AY973" s="37"/>
      <c r="AZ973" s="1"/>
      <c r="BA973" s="2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23"/>
      <c r="BM973" s="58"/>
      <c r="BN973" s="134"/>
      <c r="BO973" s="37"/>
      <c r="BP973" s="1"/>
      <c r="BQ973" s="2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29"/>
      <c r="CC973" s="37"/>
      <c r="CD973" s="1"/>
      <c r="CE973" s="2"/>
      <c r="CF973" s="1"/>
      <c r="CG973" s="1"/>
      <c r="CH973" s="1"/>
      <c r="CI973" s="1"/>
      <c r="CJ973" s="1"/>
      <c r="CK973" s="1"/>
      <c r="CL973" s="1"/>
      <c r="CM973" s="1"/>
      <c r="CN973" s="1"/>
      <c r="CO973" s="23"/>
    </row>
    <row r="974" spans="1:93" ht="15.75" customHeight="1" x14ac:dyDescent="0.25">
      <c r="A974" s="58"/>
      <c r="B974" s="121"/>
      <c r="C974" s="37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32"/>
      <c r="Q974" s="58"/>
      <c r="R974" s="121"/>
      <c r="S974" s="37"/>
      <c r="T974" s="1"/>
      <c r="U974" s="2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23"/>
      <c r="AG974" s="58"/>
      <c r="AH974" s="121"/>
      <c r="AI974" s="37"/>
      <c r="AJ974" s="1"/>
      <c r="AK974" s="2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23"/>
      <c r="AW974" s="58"/>
      <c r="AX974" s="121"/>
      <c r="AY974" s="37"/>
      <c r="AZ974" s="1"/>
      <c r="BA974" s="2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23"/>
      <c r="BM974" s="58"/>
      <c r="BN974" s="134"/>
      <c r="BO974" s="37"/>
      <c r="BP974" s="1"/>
      <c r="BQ974" s="2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29"/>
      <c r="CC974" s="37"/>
      <c r="CD974" s="1"/>
      <c r="CE974" s="2"/>
      <c r="CF974" s="1"/>
      <c r="CG974" s="1"/>
      <c r="CH974" s="1"/>
      <c r="CI974" s="1"/>
      <c r="CJ974" s="1"/>
      <c r="CK974" s="1"/>
      <c r="CL974" s="1"/>
      <c r="CM974" s="1"/>
      <c r="CN974" s="1"/>
      <c r="CO974" s="23"/>
    </row>
    <row r="975" spans="1:93" ht="15.75" customHeight="1" x14ac:dyDescent="0.25">
      <c r="A975" s="58"/>
      <c r="B975" s="121"/>
      <c r="C975" s="37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32"/>
      <c r="Q975" s="58"/>
      <c r="R975" s="121"/>
      <c r="S975" s="37"/>
      <c r="T975" s="1"/>
      <c r="U975" s="2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23"/>
      <c r="AG975" s="58"/>
      <c r="AH975" s="121"/>
      <c r="AI975" s="37"/>
      <c r="AJ975" s="1"/>
      <c r="AK975" s="2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23"/>
      <c r="AW975" s="58"/>
      <c r="AX975" s="121"/>
      <c r="AY975" s="37"/>
      <c r="AZ975" s="1"/>
      <c r="BA975" s="2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23"/>
      <c r="BM975" s="58"/>
      <c r="BN975" s="134"/>
      <c r="BO975" s="37"/>
      <c r="BP975" s="1"/>
      <c r="BQ975" s="2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29"/>
      <c r="CC975" s="37"/>
      <c r="CD975" s="1"/>
      <c r="CE975" s="2"/>
      <c r="CF975" s="1"/>
      <c r="CG975" s="1"/>
      <c r="CH975" s="1"/>
      <c r="CI975" s="1"/>
      <c r="CJ975" s="1"/>
      <c r="CK975" s="1"/>
      <c r="CL975" s="1"/>
      <c r="CM975" s="1"/>
      <c r="CN975" s="1"/>
      <c r="CO975" s="23"/>
    </row>
    <row r="976" spans="1:93" ht="15.75" customHeight="1" x14ac:dyDescent="0.25">
      <c r="A976" s="58"/>
      <c r="B976" s="121"/>
      <c r="C976" s="37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32"/>
      <c r="Q976" s="58"/>
      <c r="R976" s="121"/>
      <c r="S976" s="37"/>
      <c r="T976" s="1"/>
      <c r="U976" s="2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23"/>
      <c r="AG976" s="58"/>
      <c r="AH976" s="121"/>
      <c r="AI976" s="37"/>
      <c r="AJ976" s="1"/>
      <c r="AK976" s="2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23"/>
      <c r="AW976" s="58"/>
      <c r="AX976" s="121"/>
      <c r="AY976" s="37"/>
      <c r="AZ976" s="1"/>
      <c r="BA976" s="2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23"/>
      <c r="BM976" s="58"/>
      <c r="BN976" s="134"/>
      <c r="BO976" s="37"/>
      <c r="BP976" s="1"/>
      <c r="BQ976" s="2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29"/>
      <c r="CC976" s="37"/>
      <c r="CD976" s="1"/>
      <c r="CE976" s="2"/>
      <c r="CF976" s="1"/>
      <c r="CG976" s="1"/>
      <c r="CH976" s="1"/>
      <c r="CI976" s="1"/>
      <c r="CJ976" s="1"/>
      <c r="CK976" s="1"/>
      <c r="CL976" s="1"/>
      <c r="CM976" s="1"/>
      <c r="CN976" s="1"/>
      <c r="CO976" s="23"/>
    </row>
    <row r="977" spans="1:93" ht="15.75" customHeight="1" x14ac:dyDescent="0.25">
      <c r="A977" s="58"/>
      <c r="B977" s="121"/>
      <c r="C977" s="37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32"/>
      <c r="Q977" s="58"/>
      <c r="R977" s="121"/>
      <c r="S977" s="37"/>
      <c r="T977" s="1"/>
      <c r="U977" s="2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23"/>
      <c r="AG977" s="58"/>
      <c r="AH977" s="121"/>
      <c r="AI977" s="37"/>
      <c r="AJ977" s="1"/>
      <c r="AK977" s="2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23"/>
      <c r="AW977" s="58"/>
      <c r="AX977" s="121"/>
      <c r="AY977" s="37"/>
      <c r="AZ977" s="1"/>
      <c r="BA977" s="2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23"/>
      <c r="BM977" s="58"/>
      <c r="BN977" s="134"/>
      <c r="BO977" s="37"/>
      <c r="BP977" s="1"/>
      <c r="BQ977" s="2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29"/>
      <c r="CC977" s="37"/>
      <c r="CD977" s="1"/>
      <c r="CE977" s="2"/>
      <c r="CF977" s="1"/>
      <c r="CG977" s="1"/>
      <c r="CH977" s="1"/>
      <c r="CI977" s="1"/>
      <c r="CJ977" s="1"/>
      <c r="CK977" s="1"/>
      <c r="CL977" s="1"/>
      <c r="CM977" s="1"/>
      <c r="CN977" s="1"/>
      <c r="CO977" s="23"/>
    </row>
    <row r="978" spans="1:93" ht="15.75" customHeight="1" x14ac:dyDescent="0.25">
      <c r="A978" s="58"/>
      <c r="B978" s="121"/>
      <c r="C978" s="37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32"/>
      <c r="Q978" s="58"/>
      <c r="R978" s="121"/>
      <c r="S978" s="37"/>
      <c r="T978" s="1"/>
      <c r="U978" s="2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23"/>
      <c r="AG978" s="58"/>
      <c r="AH978" s="121"/>
      <c r="AI978" s="37"/>
      <c r="AJ978" s="1"/>
      <c r="AK978" s="2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23"/>
      <c r="AW978" s="58"/>
      <c r="AX978" s="121"/>
      <c r="AY978" s="37"/>
      <c r="AZ978" s="1"/>
      <c r="BA978" s="2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23"/>
      <c r="BM978" s="58"/>
      <c r="BN978" s="134"/>
      <c r="BO978" s="37"/>
      <c r="BP978" s="1"/>
      <c r="BQ978" s="2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29"/>
      <c r="CC978" s="37"/>
      <c r="CD978" s="1"/>
      <c r="CE978" s="2"/>
      <c r="CF978" s="1"/>
      <c r="CG978" s="1"/>
      <c r="CH978" s="1"/>
      <c r="CI978" s="1"/>
      <c r="CJ978" s="1"/>
      <c r="CK978" s="1"/>
      <c r="CL978" s="1"/>
      <c r="CM978" s="1"/>
      <c r="CN978" s="1"/>
      <c r="CO978" s="23"/>
    </row>
    <row r="979" spans="1:93" ht="15.75" customHeight="1" x14ac:dyDescent="0.25">
      <c r="A979" s="58"/>
      <c r="B979" s="121"/>
      <c r="C979" s="37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32"/>
      <c r="Q979" s="58"/>
      <c r="R979" s="121"/>
      <c r="S979" s="37"/>
      <c r="T979" s="1"/>
      <c r="U979" s="2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23"/>
      <c r="AG979" s="58"/>
      <c r="AH979" s="121"/>
      <c r="AI979" s="37"/>
      <c r="AJ979" s="1"/>
      <c r="AK979" s="2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23"/>
      <c r="AW979" s="58"/>
      <c r="AX979" s="121"/>
      <c r="AY979" s="37"/>
      <c r="AZ979" s="1"/>
      <c r="BA979" s="2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23"/>
      <c r="BM979" s="58"/>
      <c r="BN979" s="134"/>
      <c r="BO979" s="37"/>
      <c r="BP979" s="1"/>
      <c r="BQ979" s="2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29"/>
      <c r="CC979" s="37"/>
      <c r="CD979" s="1"/>
      <c r="CE979" s="2"/>
      <c r="CF979" s="1"/>
      <c r="CG979" s="1"/>
      <c r="CH979" s="1"/>
      <c r="CI979" s="1"/>
      <c r="CJ979" s="1"/>
      <c r="CK979" s="1"/>
      <c r="CL979" s="1"/>
      <c r="CM979" s="1"/>
      <c r="CN979" s="1"/>
      <c r="CO979" s="23"/>
    </row>
    <row r="980" spans="1:93" ht="15.75" customHeight="1" x14ac:dyDescent="0.25">
      <c r="A980" s="58"/>
      <c r="B980" s="121"/>
      <c r="C980" s="37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32"/>
      <c r="Q980" s="58"/>
      <c r="R980" s="121"/>
      <c r="S980" s="37"/>
      <c r="T980" s="1"/>
      <c r="U980" s="2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23"/>
      <c r="AG980" s="58"/>
      <c r="AH980" s="121"/>
      <c r="AI980" s="37"/>
      <c r="AJ980" s="1"/>
      <c r="AK980" s="2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23"/>
      <c r="AW980" s="58"/>
      <c r="AX980" s="121"/>
      <c r="AY980" s="37"/>
      <c r="AZ980" s="1"/>
      <c r="BA980" s="2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23"/>
      <c r="BM980" s="58"/>
      <c r="BN980" s="134"/>
      <c r="BO980" s="37"/>
      <c r="BP980" s="1"/>
      <c r="BQ980" s="2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29"/>
      <c r="CC980" s="37"/>
      <c r="CD980" s="1"/>
      <c r="CE980" s="2"/>
      <c r="CF980" s="1"/>
      <c r="CG980" s="1"/>
      <c r="CH980" s="1"/>
      <c r="CI980" s="1"/>
      <c r="CJ980" s="1"/>
      <c r="CK980" s="1"/>
      <c r="CL980" s="1"/>
      <c r="CM980" s="1"/>
      <c r="CN980" s="1"/>
      <c r="CO980" s="23"/>
    </row>
    <row r="981" spans="1:93" ht="15.75" customHeight="1" x14ac:dyDescent="0.25">
      <c r="A981" s="58"/>
      <c r="B981" s="121"/>
      <c r="C981" s="37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32"/>
      <c r="Q981" s="58"/>
      <c r="R981" s="121"/>
      <c r="S981" s="37"/>
      <c r="T981" s="1"/>
      <c r="U981" s="2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23"/>
      <c r="AG981" s="58"/>
      <c r="AH981" s="121"/>
      <c r="AI981" s="37"/>
      <c r="AJ981" s="1"/>
      <c r="AK981" s="2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23"/>
      <c r="AW981" s="58"/>
      <c r="AX981" s="121"/>
      <c r="AY981" s="37"/>
      <c r="AZ981" s="1"/>
      <c r="BA981" s="2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23"/>
      <c r="BM981" s="58"/>
      <c r="BN981" s="134"/>
      <c r="BO981" s="37"/>
      <c r="BP981" s="1"/>
      <c r="BQ981" s="2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29"/>
      <c r="CC981" s="37"/>
      <c r="CD981" s="1"/>
      <c r="CE981" s="2"/>
      <c r="CF981" s="1"/>
      <c r="CG981" s="1"/>
      <c r="CH981" s="1"/>
      <c r="CI981" s="1"/>
      <c r="CJ981" s="1"/>
      <c r="CK981" s="1"/>
      <c r="CL981" s="1"/>
      <c r="CM981" s="1"/>
      <c r="CN981" s="1"/>
      <c r="CO981" s="23"/>
    </row>
    <row r="982" spans="1:93" ht="15.75" customHeight="1" x14ac:dyDescent="0.25">
      <c r="A982" s="58"/>
      <c r="B982" s="121"/>
      <c r="C982" s="37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32"/>
      <c r="Q982" s="58"/>
      <c r="R982" s="121"/>
      <c r="S982" s="37"/>
      <c r="T982" s="1"/>
      <c r="U982" s="2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23"/>
      <c r="AG982" s="58"/>
      <c r="AH982" s="121"/>
      <c r="AI982" s="37"/>
      <c r="AJ982" s="1"/>
      <c r="AK982" s="2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23"/>
      <c r="AW982" s="58"/>
      <c r="AX982" s="121"/>
      <c r="AY982" s="37"/>
      <c r="AZ982" s="1"/>
      <c r="BA982" s="2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23"/>
      <c r="BM982" s="58"/>
      <c r="BN982" s="134"/>
      <c r="BO982" s="37"/>
      <c r="BP982" s="1"/>
      <c r="BQ982" s="2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29"/>
      <c r="CC982" s="37"/>
      <c r="CD982" s="1"/>
      <c r="CE982" s="2"/>
      <c r="CF982" s="1"/>
      <c r="CG982" s="1"/>
      <c r="CH982" s="1"/>
      <c r="CI982" s="1"/>
      <c r="CJ982" s="1"/>
      <c r="CK982" s="1"/>
      <c r="CL982" s="1"/>
      <c r="CM982" s="1"/>
      <c r="CN982" s="1"/>
      <c r="CO982" s="23"/>
    </row>
    <row r="983" spans="1:93" ht="15.75" customHeight="1" x14ac:dyDescent="0.25">
      <c r="A983" s="58"/>
      <c r="B983" s="121"/>
      <c r="C983" s="37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32"/>
      <c r="Q983" s="58"/>
      <c r="R983" s="121"/>
      <c r="S983" s="37"/>
      <c r="T983" s="1"/>
      <c r="U983" s="2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23"/>
      <c r="AG983" s="58"/>
      <c r="AH983" s="121"/>
      <c r="AI983" s="37"/>
      <c r="AJ983" s="1"/>
      <c r="AK983" s="2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23"/>
      <c r="AW983" s="58"/>
      <c r="AX983" s="121"/>
      <c r="AY983" s="37"/>
      <c r="AZ983" s="1"/>
      <c r="BA983" s="2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23"/>
      <c r="BM983" s="58"/>
      <c r="BN983" s="134"/>
      <c r="BO983" s="37"/>
      <c r="BP983" s="1"/>
      <c r="BQ983" s="2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29"/>
      <c r="CC983" s="37"/>
      <c r="CD983" s="1"/>
      <c r="CE983" s="2"/>
      <c r="CF983" s="1"/>
      <c r="CG983" s="1"/>
      <c r="CH983" s="1"/>
      <c r="CI983" s="1"/>
      <c r="CJ983" s="1"/>
      <c r="CK983" s="1"/>
      <c r="CL983" s="1"/>
      <c r="CM983" s="1"/>
      <c r="CN983" s="1"/>
      <c r="CO983" s="23"/>
    </row>
    <row r="984" spans="1:93" ht="15.75" customHeight="1" x14ac:dyDescent="0.25">
      <c r="A984" s="58"/>
      <c r="B984" s="121"/>
      <c r="C984" s="37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32"/>
      <c r="Q984" s="58"/>
      <c r="R984" s="121"/>
      <c r="S984" s="37"/>
      <c r="T984" s="1"/>
      <c r="U984" s="2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23"/>
      <c r="AG984" s="58"/>
      <c r="AH984" s="121"/>
      <c r="AI984" s="37"/>
      <c r="AJ984" s="1"/>
      <c r="AK984" s="2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23"/>
      <c r="AW984" s="58"/>
      <c r="AX984" s="121"/>
      <c r="AY984" s="37"/>
      <c r="AZ984" s="1"/>
      <c r="BA984" s="2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23"/>
      <c r="BM984" s="58"/>
      <c r="BN984" s="134"/>
      <c r="BO984" s="37"/>
      <c r="BP984" s="1"/>
      <c r="BQ984" s="2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29"/>
      <c r="CC984" s="37"/>
      <c r="CD984" s="1"/>
      <c r="CE984" s="2"/>
      <c r="CF984" s="1"/>
      <c r="CG984" s="1"/>
      <c r="CH984" s="1"/>
      <c r="CI984" s="1"/>
      <c r="CJ984" s="1"/>
      <c r="CK984" s="1"/>
      <c r="CL984" s="1"/>
      <c r="CM984" s="1"/>
      <c r="CN984" s="1"/>
      <c r="CO984" s="23"/>
    </row>
    <row r="985" spans="1:93" ht="15.75" customHeight="1" x14ac:dyDescent="0.25">
      <c r="A985" s="58"/>
      <c r="B985" s="121"/>
      <c r="C985" s="37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32"/>
      <c r="Q985" s="58"/>
      <c r="R985" s="121"/>
      <c r="S985" s="37"/>
      <c r="T985" s="1"/>
      <c r="U985" s="2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23"/>
      <c r="AG985" s="58"/>
      <c r="AH985" s="121"/>
      <c r="AI985" s="37"/>
      <c r="AJ985" s="1"/>
      <c r="AK985" s="2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23"/>
      <c r="AW985" s="58"/>
      <c r="AX985" s="121"/>
      <c r="AY985" s="37"/>
      <c r="AZ985" s="1"/>
      <c r="BA985" s="2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23"/>
      <c r="BM985" s="58"/>
      <c r="BN985" s="134"/>
      <c r="BO985" s="37"/>
      <c r="BP985" s="1"/>
      <c r="BQ985" s="2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29"/>
      <c r="CC985" s="37"/>
      <c r="CD985" s="1"/>
      <c r="CE985" s="2"/>
      <c r="CF985" s="1"/>
      <c r="CG985" s="1"/>
      <c r="CH985" s="1"/>
      <c r="CI985" s="1"/>
      <c r="CJ985" s="1"/>
      <c r="CK985" s="1"/>
      <c r="CL985" s="1"/>
      <c r="CM985" s="1"/>
      <c r="CN985" s="1"/>
      <c r="CO985" s="23"/>
    </row>
    <row r="986" spans="1:93" ht="15.75" customHeight="1" x14ac:dyDescent="0.25">
      <c r="A986" s="58"/>
      <c r="B986" s="121"/>
      <c r="C986" s="37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32"/>
      <c r="Q986" s="58"/>
      <c r="R986" s="121"/>
      <c r="S986" s="37"/>
      <c r="T986" s="1"/>
      <c r="U986" s="2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23"/>
      <c r="AG986" s="58"/>
      <c r="AH986" s="121"/>
      <c r="AI986" s="37"/>
      <c r="AJ986" s="1"/>
      <c r="AK986" s="2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23"/>
      <c r="AW986" s="58"/>
      <c r="AX986" s="121"/>
      <c r="AY986" s="37"/>
      <c r="AZ986" s="1"/>
      <c r="BA986" s="2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23"/>
      <c r="BM986" s="58"/>
      <c r="BN986" s="134"/>
      <c r="BO986" s="37"/>
      <c r="BP986" s="1"/>
      <c r="BQ986" s="2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29"/>
      <c r="CC986" s="37"/>
      <c r="CD986" s="1"/>
      <c r="CE986" s="2"/>
      <c r="CF986" s="1"/>
      <c r="CG986" s="1"/>
      <c r="CH986" s="1"/>
      <c r="CI986" s="1"/>
      <c r="CJ986" s="1"/>
      <c r="CK986" s="1"/>
      <c r="CL986" s="1"/>
      <c r="CM986" s="1"/>
      <c r="CN986" s="1"/>
      <c r="CO986" s="23"/>
    </row>
    <row r="987" spans="1:93" ht="15.75" customHeight="1" x14ac:dyDescent="0.25">
      <c r="A987" s="58"/>
      <c r="B987" s="121"/>
      <c r="C987" s="37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32"/>
      <c r="Q987" s="58"/>
      <c r="R987" s="121"/>
      <c r="S987" s="37"/>
      <c r="T987" s="1"/>
      <c r="U987" s="2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23"/>
      <c r="AG987" s="58"/>
      <c r="AH987" s="121"/>
      <c r="AI987" s="37"/>
      <c r="AJ987" s="1"/>
      <c r="AK987" s="2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23"/>
      <c r="AW987" s="58"/>
      <c r="AX987" s="121"/>
      <c r="AY987" s="37"/>
      <c r="AZ987" s="1"/>
      <c r="BA987" s="2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23"/>
      <c r="BM987" s="58"/>
      <c r="BN987" s="134"/>
      <c r="BO987" s="37"/>
      <c r="BP987" s="1"/>
      <c r="BQ987" s="2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29"/>
      <c r="CC987" s="37"/>
      <c r="CD987" s="1"/>
      <c r="CE987" s="2"/>
      <c r="CF987" s="1"/>
      <c r="CG987" s="1"/>
      <c r="CH987" s="1"/>
      <c r="CI987" s="1"/>
      <c r="CJ987" s="1"/>
      <c r="CK987" s="1"/>
      <c r="CL987" s="1"/>
      <c r="CM987" s="1"/>
      <c r="CN987" s="1"/>
      <c r="CO987" s="23"/>
    </row>
    <row r="988" spans="1:93" ht="15.75" customHeight="1" x14ac:dyDescent="0.25">
      <c r="A988" s="58"/>
      <c r="B988" s="121"/>
      <c r="C988" s="37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32"/>
      <c r="Q988" s="58"/>
      <c r="R988" s="121"/>
      <c r="S988" s="37"/>
      <c r="T988" s="1"/>
      <c r="U988" s="2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23"/>
      <c r="AG988" s="58"/>
      <c r="AH988" s="121"/>
      <c r="AI988" s="37"/>
      <c r="AJ988" s="1"/>
      <c r="AK988" s="2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23"/>
      <c r="AW988" s="58"/>
      <c r="AX988" s="121"/>
      <c r="AY988" s="37"/>
      <c r="AZ988" s="1"/>
      <c r="BA988" s="2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23"/>
      <c r="BM988" s="58"/>
      <c r="BN988" s="134"/>
      <c r="BO988" s="37"/>
      <c r="BP988" s="1"/>
      <c r="BQ988" s="2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29"/>
      <c r="CC988" s="37"/>
      <c r="CD988" s="1"/>
      <c r="CE988" s="2"/>
      <c r="CF988" s="1"/>
      <c r="CG988" s="1"/>
      <c r="CH988" s="1"/>
      <c r="CI988" s="1"/>
      <c r="CJ988" s="1"/>
      <c r="CK988" s="1"/>
      <c r="CL988" s="1"/>
      <c r="CM988" s="1"/>
      <c r="CN988" s="1"/>
      <c r="CO988" s="23"/>
    </row>
    <row r="989" spans="1:93" ht="15.75" customHeight="1" x14ac:dyDescent="0.25">
      <c r="A989" s="58"/>
      <c r="B989" s="121"/>
      <c r="C989" s="37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32"/>
      <c r="Q989" s="58"/>
      <c r="R989" s="121"/>
      <c r="S989" s="37"/>
      <c r="T989" s="1"/>
      <c r="U989" s="2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23"/>
      <c r="AG989" s="58"/>
      <c r="AH989" s="121"/>
      <c r="AI989" s="37"/>
      <c r="AJ989" s="1"/>
      <c r="AK989" s="2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23"/>
      <c r="AW989" s="58"/>
      <c r="AX989" s="121"/>
      <c r="AY989" s="37"/>
      <c r="AZ989" s="1"/>
      <c r="BA989" s="2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23"/>
      <c r="BM989" s="58"/>
      <c r="BN989" s="134"/>
      <c r="BO989" s="37"/>
      <c r="BP989" s="1"/>
      <c r="BQ989" s="2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29"/>
      <c r="CC989" s="37"/>
      <c r="CD989" s="1"/>
      <c r="CE989" s="2"/>
      <c r="CF989" s="1"/>
      <c r="CG989" s="1"/>
      <c r="CH989" s="1"/>
      <c r="CI989" s="1"/>
      <c r="CJ989" s="1"/>
      <c r="CK989" s="1"/>
      <c r="CL989" s="1"/>
      <c r="CM989" s="1"/>
      <c r="CN989" s="1"/>
      <c r="CO989" s="23"/>
    </row>
    <row r="990" spans="1:93" ht="15.75" customHeight="1" x14ac:dyDescent="0.25">
      <c r="A990" s="58"/>
      <c r="B990" s="121"/>
      <c r="C990" s="37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32"/>
      <c r="Q990" s="58"/>
      <c r="R990" s="121"/>
      <c r="S990" s="37"/>
      <c r="T990" s="1"/>
      <c r="U990" s="2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23"/>
      <c r="AG990" s="58"/>
      <c r="AH990" s="121"/>
      <c r="AI990" s="37"/>
      <c r="AJ990" s="1"/>
      <c r="AK990" s="2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23"/>
      <c r="AW990" s="58"/>
      <c r="AX990" s="121"/>
      <c r="AY990" s="37"/>
      <c r="AZ990" s="1"/>
      <c r="BA990" s="2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23"/>
      <c r="BM990" s="58"/>
      <c r="BN990" s="134"/>
      <c r="BO990" s="37"/>
      <c r="BP990" s="1"/>
      <c r="BQ990" s="2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29"/>
      <c r="CC990" s="37"/>
      <c r="CD990" s="1"/>
      <c r="CE990" s="2"/>
      <c r="CF990" s="1"/>
      <c r="CG990" s="1"/>
      <c r="CH990" s="1"/>
      <c r="CI990" s="1"/>
      <c r="CJ990" s="1"/>
      <c r="CK990" s="1"/>
      <c r="CL990" s="1"/>
      <c r="CM990" s="1"/>
      <c r="CN990" s="1"/>
      <c r="CO990" s="23"/>
    </row>
    <row r="991" spans="1:93" ht="15.75" customHeight="1" x14ac:dyDescent="0.25">
      <c r="A991" s="58"/>
      <c r="B991" s="121"/>
      <c r="C991" s="37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32"/>
      <c r="Q991" s="58"/>
      <c r="R991" s="121"/>
      <c r="S991" s="37"/>
      <c r="T991" s="1"/>
      <c r="U991" s="2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23"/>
      <c r="AG991" s="58"/>
      <c r="AH991" s="121"/>
      <c r="AI991" s="37"/>
      <c r="AJ991" s="1"/>
      <c r="AK991" s="2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23"/>
      <c r="AW991" s="58"/>
      <c r="AX991" s="121"/>
      <c r="AY991" s="37"/>
      <c r="AZ991" s="1"/>
      <c r="BA991" s="2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23"/>
      <c r="BM991" s="58"/>
      <c r="BN991" s="134"/>
      <c r="BO991" s="37"/>
      <c r="BP991" s="1"/>
      <c r="BQ991" s="2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29"/>
      <c r="CC991" s="37"/>
      <c r="CD991" s="1"/>
      <c r="CE991" s="2"/>
      <c r="CF991" s="1"/>
      <c r="CG991" s="1"/>
      <c r="CH991" s="1"/>
      <c r="CI991" s="1"/>
      <c r="CJ991" s="1"/>
      <c r="CK991" s="1"/>
      <c r="CL991" s="1"/>
      <c r="CM991" s="1"/>
      <c r="CN991" s="1"/>
      <c r="CO991" s="23"/>
    </row>
    <row r="992" spans="1:93" ht="15.75" customHeight="1" x14ac:dyDescent="0.25">
      <c r="A992" s="58"/>
      <c r="B992" s="121"/>
      <c r="C992" s="37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32"/>
      <c r="Q992" s="58"/>
      <c r="R992" s="121"/>
      <c r="S992" s="37"/>
      <c r="T992" s="1"/>
      <c r="U992" s="2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23"/>
      <c r="AG992" s="58"/>
      <c r="AH992" s="121"/>
      <c r="AI992" s="37"/>
      <c r="AJ992" s="1"/>
      <c r="AK992" s="2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23"/>
      <c r="AW992" s="58"/>
      <c r="AX992" s="121"/>
      <c r="AY992" s="37"/>
      <c r="AZ992" s="1"/>
      <c r="BA992" s="2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23"/>
      <c r="BM992" s="58"/>
      <c r="BN992" s="134"/>
      <c r="BO992" s="37"/>
      <c r="BP992" s="1"/>
      <c r="BQ992" s="2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29"/>
      <c r="CC992" s="37"/>
      <c r="CD992" s="1"/>
      <c r="CE992" s="2"/>
      <c r="CF992" s="1"/>
      <c r="CG992" s="1"/>
      <c r="CH992" s="1"/>
      <c r="CI992" s="1"/>
      <c r="CJ992" s="1"/>
      <c r="CK992" s="1"/>
      <c r="CL992" s="1"/>
      <c r="CM992" s="1"/>
      <c r="CN992" s="1"/>
      <c r="CO992" s="23"/>
    </row>
    <row r="993" spans="1:93" ht="15.75" customHeight="1" x14ac:dyDescent="0.25">
      <c r="A993" s="58"/>
      <c r="B993" s="121"/>
      <c r="C993" s="37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32"/>
      <c r="Q993" s="58"/>
      <c r="R993" s="121"/>
      <c r="S993" s="37"/>
      <c r="T993" s="1"/>
      <c r="U993" s="2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23"/>
      <c r="AG993" s="58"/>
      <c r="AH993" s="121"/>
      <c r="AI993" s="37"/>
      <c r="AJ993" s="1"/>
      <c r="AK993" s="2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23"/>
      <c r="AW993" s="58"/>
      <c r="AX993" s="121"/>
      <c r="AY993" s="37"/>
      <c r="AZ993" s="1"/>
      <c r="BA993" s="2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23"/>
      <c r="BM993" s="58"/>
      <c r="BN993" s="134"/>
      <c r="BO993" s="37"/>
      <c r="BP993" s="1"/>
      <c r="BQ993" s="2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29"/>
      <c r="CC993" s="37"/>
      <c r="CD993" s="1"/>
      <c r="CE993" s="2"/>
      <c r="CF993" s="1"/>
      <c r="CG993" s="1"/>
      <c r="CH993" s="1"/>
      <c r="CI993" s="1"/>
      <c r="CJ993" s="1"/>
      <c r="CK993" s="1"/>
      <c r="CL993" s="1"/>
      <c r="CM993" s="1"/>
      <c r="CN993" s="1"/>
      <c r="CO993" s="23"/>
    </row>
    <row r="994" spans="1:93" ht="15.75" customHeight="1" x14ac:dyDescent="0.25">
      <c r="A994" s="58"/>
      <c r="B994" s="121"/>
      <c r="C994" s="37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32"/>
      <c r="Q994" s="58"/>
      <c r="R994" s="121"/>
      <c r="S994" s="37"/>
      <c r="T994" s="1"/>
      <c r="U994" s="2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23"/>
      <c r="AG994" s="58"/>
      <c r="AH994" s="121"/>
      <c r="AI994" s="37"/>
      <c r="AJ994" s="1"/>
      <c r="AK994" s="2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23"/>
      <c r="AW994" s="58"/>
      <c r="AX994" s="121"/>
      <c r="AY994" s="37"/>
      <c r="AZ994" s="1"/>
      <c r="BA994" s="2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23"/>
      <c r="BM994" s="58"/>
      <c r="BN994" s="134"/>
      <c r="BO994" s="37"/>
      <c r="BP994" s="1"/>
      <c r="BQ994" s="2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29"/>
      <c r="CC994" s="37"/>
      <c r="CD994" s="1"/>
      <c r="CE994" s="2"/>
      <c r="CF994" s="1"/>
      <c r="CG994" s="1"/>
      <c r="CH994" s="1"/>
      <c r="CI994" s="1"/>
      <c r="CJ994" s="1"/>
      <c r="CK994" s="1"/>
      <c r="CL994" s="1"/>
      <c r="CM994" s="1"/>
      <c r="CN994" s="1"/>
      <c r="CO994" s="23"/>
    </row>
    <row r="995" spans="1:93" ht="15.75" customHeight="1" x14ac:dyDescent="0.25">
      <c r="A995" s="58"/>
      <c r="B995" s="121"/>
      <c r="C995" s="37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32"/>
      <c r="Q995" s="58"/>
      <c r="R995" s="121"/>
      <c r="S995" s="37"/>
      <c r="T995" s="1"/>
      <c r="U995" s="2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23"/>
      <c r="AG995" s="58"/>
      <c r="AH995" s="121"/>
      <c r="AI995" s="37"/>
      <c r="AJ995" s="1"/>
      <c r="AK995" s="2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23"/>
      <c r="AW995" s="58"/>
      <c r="AX995" s="121"/>
      <c r="AY995" s="37"/>
      <c r="AZ995" s="1"/>
      <c r="BA995" s="2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23"/>
      <c r="BM995" s="58"/>
      <c r="BN995" s="134"/>
      <c r="BO995" s="37"/>
      <c r="BP995" s="1"/>
      <c r="BQ995" s="2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29"/>
      <c r="CC995" s="37"/>
      <c r="CD995" s="1"/>
      <c r="CE995" s="2"/>
      <c r="CF995" s="1"/>
      <c r="CG995" s="1"/>
      <c r="CH995" s="1"/>
      <c r="CI995" s="1"/>
      <c r="CJ995" s="1"/>
      <c r="CK995" s="1"/>
      <c r="CL995" s="1"/>
      <c r="CM995" s="1"/>
      <c r="CN995" s="1"/>
      <c r="CO995" s="23"/>
    </row>
    <row r="996" spans="1:93" ht="15.75" customHeight="1" x14ac:dyDescent="0.25">
      <c r="A996" s="58"/>
      <c r="B996" s="121"/>
      <c r="C996" s="37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32"/>
      <c r="Q996" s="58"/>
      <c r="R996" s="121"/>
      <c r="S996" s="37"/>
      <c r="T996" s="1"/>
      <c r="U996" s="2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23"/>
      <c r="AG996" s="58"/>
      <c r="AH996" s="121"/>
      <c r="AI996" s="37"/>
      <c r="AJ996" s="1"/>
      <c r="AK996" s="2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23"/>
      <c r="AW996" s="58"/>
      <c r="AX996" s="121"/>
      <c r="AY996" s="37"/>
      <c r="AZ996" s="1"/>
      <c r="BA996" s="2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23"/>
      <c r="BM996" s="58"/>
      <c r="BN996" s="134"/>
      <c r="BO996" s="37"/>
      <c r="BP996" s="1"/>
      <c r="BQ996" s="2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29"/>
      <c r="CC996" s="37"/>
      <c r="CD996" s="1"/>
      <c r="CE996" s="2"/>
      <c r="CF996" s="1"/>
      <c r="CG996" s="1"/>
      <c r="CH996" s="1"/>
      <c r="CI996" s="1"/>
      <c r="CJ996" s="1"/>
      <c r="CK996" s="1"/>
      <c r="CL996" s="1"/>
      <c r="CM996" s="1"/>
      <c r="CN996" s="1"/>
      <c r="CO996" s="23"/>
    </row>
    <row r="997" spans="1:93" ht="15.75" customHeight="1" x14ac:dyDescent="0.25">
      <c r="A997" s="58"/>
      <c r="B997" s="121"/>
      <c r="C997" s="37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32"/>
      <c r="Q997" s="58"/>
      <c r="R997" s="121"/>
      <c r="S997" s="37"/>
      <c r="T997" s="1"/>
      <c r="U997" s="2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23"/>
      <c r="AG997" s="58"/>
      <c r="AH997" s="121"/>
      <c r="AI997" s="37"/>
      <c r="AJ997" s="1"/>
      <c r="AK997" s="2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23"/>
      <c r="AW997" s="58"/>
      <c r="AX997" s="121"/>
      <c r="AY997" s="37"/>
      <c r="AZ997" s="1"/>
      <c r="BA997" s="2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23"/>
      <c r="BM997" s="58"/>
      <c r="BN997" s="134"/>
      <c r="BO997" s="37"/>
      <c r="BP997" s="1"/>
      <c r="BQ997" s="2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29"/>
      <c r="CC997" s="37"/>
      <c r="CD997" s="1"/>
      <c r="CE997" s="2"/>
      <c r="CF997" s="1"/>
      <c r="CG997" s="1"/>
      <c r="CH997" s="1"/>
      <c r="CI997" s="1"/>
      <c r="CJ997" s="1"/>
      <c r="CK997" s="1"/>
      <c r="CL997" s="1"/>
      <c r="CM997" s="1"/>
      <c r="CN997" s="1"/>
      <c r="CO997" s="23"/>
    </row>
    <row r="998" spans="1:93" ht="15.75" customHeight="1" x14ac:dyDescent="0.25">
      <c r="A998" s="58"/>
      <c r="B998" s="121"/>
      <c r="C998" s="37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32"/>
      <c r="Q998" s="58"/>
      <c r="R998" s="121"/>
      <c r="S998" s="37"/>
      <c r="T998" s="1"/>
      <c r="U998" s="2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23"/>
      <c r="AG998" s="58"/>
      <c r="AH998" s="121"/>
      <c r="AI998" s="37"/>
      <c r="AJ998" s="1"/>
      <c r="AK998" s="2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23"/>
      <c r="AW998" s="58"/>
      <c r="AX998" s="121"/>
      <c r="AY998" s="37"/>
      <c r="AZ998" s="1"/>
      <c r="BA998" s="2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23"/>
      <c r="BM998" s="58"/>
      <c r="BN998" s="134"/>
      <c r="BO998" s="37"/>
      <c r="BP998" s="1"/>
      <c r="BQ998" s="2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29"/>
      <c r="CC998" s="37"/>
      <c r="CD998" s="1"/>
      <c r="CE998" s="2"/>
      <c r="CF998" s="1"/>
      <c r="CG998" s="1"/>
      <c r="CH998" s="1"/>
      <c r="CI998" s="1"/>
      <c r="CJ998" s="1"/>
      <c r="CK998" s="1"/>
      <c r="CL998" s="1"/>
      <c r="CM998" s="1"/>
      <c r="CN998" s="1"/>
      <c r="CO998" s="23"/>
    </row>
    <row r="999" spans="1:93" ht="15.75" customHeight="1" x14ac:dyDescent="0.25">
      <c r="A999" s="58"/>
      <c r="B999" s="121"/>
      <c r="C999" s="37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32"/>
      <c r="Q999" s="58"/>
      <c r="R999" s="121"/>
      <c r="S999" s="37"/>
      <c r="T999" s="1"/>
      <c r="U999" s="2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23"/>
      <c r="AG999" s="58"/>
      <c r="AH999" s="121"/>
      <c r="AI999" s="37"/>
      <c r="AJ999" s="1"/>
      <c r="AK999" s="2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23"/>
      <c r="AW999" s="58"/>
      <c r="AX999" s="121"/>
      <c r="AY999" s="37"/>
      <c r="AZ999" s="1"/>
      <c r="BA999" s="2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23"/>
      <c r="BM999" s="58"/>
      <c r="BN999" s="134"/>
      <c r="BO999" s="37"/>
      <c r="BP999" s="1"/>
      <c r="BQ999" s="2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29"/>
      <c r="CC999" s="37"/>
      <c r="CD999" s="1"/>
      <c r="CE999" s="2"/>
      <c r="CF999" s="1"/>
      <c r="CG999" s="1"/>
      <c r="CH999" s="1"/>
      <c r="CI999" s="1"/>
      <c r="CJ999" s="1"/>
      <c r="CK999" s="1"/>
      <c r="CL999" s="1"/>
      <c r="CM999" s="1"/>
      <c r="CN999" s="1"/>
      <c r="CO999" s="23"/>
    </row>
    <row r="1000" spans="1:93" ht="15.75" customHeight="1" x14ac:dyDescent="0.25">
      <c r="A1000" s="58"/>
      <c r="B1000" s="121"/>
      <c r="C1000" s="37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32"/>
      <c r="Q1000" s="58"/>
      <c r="R1000" s="121"/>
      <c r="S1000" s="37"/>
      <c r="T1000" s="1"/>
      <c r="U1000" s="2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23"/>
      <c r="AG1000" s="58"/>
      <c r="AH1000" s="121"/>
      <c r="AI1000" s="37"/>
      <c r="AJ1000" s="1"/>
      <c r="AK1000" s="2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23"/>
      <c r="AW1000" s="58"/>
      <c r="AX1000" s="121"/>
      <c r="AY1000" s="37"/>
      <c r="AZ1000" s="1"/>
      <c r="BA1000" s="2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23"/>
      <c r="BM1000" s="58"/>
      <c r="BN1000" s="134"/>
      <c r="BO1000" s="37"/>
      <c r="BP1000" s="1"/>
      <c r="BQ1000" s="2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29"/>
      <c r="CC1000" s="37"/>
      <c r="CD1000" s="1"/>
      <c r="CE1000" s="2"/>
      <c r="CF1000" s="1"/>
      <c r="CG1000" s="1"/>
      <c r="CH1000" s="1"/>
      <c r="CI1000" s="1"/>
      <c r="CJ1000" s="1"/>
      <c r="CK1000" s="1"/>
      <c r="CL1000" s="1"/>
      <c r="CM1000" s="1"/>
      <c r="CN1000" s="1"/>
      <c r="CO1000" s="23"/>
    </row>
  </sheetData>
  <mergeCells count="18">
    <mergeCell ref="C2:O2"/>
    <mergeCell ref="S2:AE2"/>
    <mergeCell ref="AI2:AU2"/>
    <mergeCell ref="C4:O4"/>
    <mergeCell ref="AI4:AU4"/>
    <mergeCell ref="S3:AE3"/>
    <mergeCell ref="S4:AE4"/>
    <mergeCell ref="AI3:AU3"/>
    <mergeCell ref="C3:O3"/>
    <mergeCell ref="AY4:BK4"/>
    <mergeCell ref="BO4:BY4"/>
    <mergeCell ref="CC4:CM4"/>
    <mergeCell ref="BO2:BY2"/>
    <mergeCell ref="BO3:BY3"/>
    <mergeCell ref="AY3:BK3"/>
    <mergeCell ref="AY2:BK2"/>
    <mergeCell ref="CC2:CM2"/>
    <mergeCell ref="CC3:CM3"/>
  </mergeCells>
  <dataValidations count="2">
    <dataValidation type="list" allowBlank="1" showErrorMessage="1" sqref="BO7:BO11 BO13:BO27" xr:uid="{00000000-0002-0000-0300-000000000000}">
      <formula1>#REF!</formula1>
    </dataValidation>
    <dataValidation type="list" allowBlank="1" showErrorMessage="1" sqref="BO12 CC7:CC36" xr:uid="{00000000-0002-0000-0300-000001000000}">
      <formula1>#REF!</formula1>
    </dataValidation>
  </dataValidations>
  <hyperlinks>
    <hyperlink ref="C4" r:id="rId1" xr:uid="{00000000-0004-0000-0300-000000000000}"/>
    <hyperlink ref="BO4" r:id="rId2" xr:uid="{00000000-0004-0000-0300-000005000000}"/>
    <hyperlink ref="S4" r:id="rId3" xr:uid="{7F6B782B-E779-4DCF-9E2F-EFC25E80E9BE}"/>
    <hyperlink ref="AY4" r:id="rId4" xr:uid="{E2AF2DFD-CF45-4A5B-BD48-B080B4F0D648}"/>
    <hyperlink ref="AI4" r:id="rId5" xr:uid="{984B8424-2D3E-4D04-9AAD-0A4B7495B1F9}"/>
  </hyperlinks>
  <pageMargins left="0.7" right="0.7" top="0.75" bottom="0.75" header="0" footer="0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MNF</vt:lpstr>
      <vt:lpstr>VWGP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David</dc:creator>
  <cp:lastModifiedBy>David Hall</cp:lastModifiedBy>
  <cp:lastPrinted>2019-01-02T16:28:12Z</cp:lastPrinted>
  <dcterms:created xsi:type="dcterms:W3CDTF">2018-11-14T15:25:07Z</dcterms:created>
  <dcterms:modified xsi:type="dcterms:W3CDTF">2021-02-07T12:47:27Z</dcterms:modified>
</cp:coreProperties>
</file>