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sage365-my.sharepoint.com/personal/david_hall2_sage_com/Documents/Desktop/"/>
    </mc:Choice>
  </mc:AlternateContent>
  <xr:revisionPtr revIDLastSave="0" documentId="8_{4DC27DF0-7CA1-4181-926F-398EEB330D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" i="1" l="1"/>
  <c r="AB20" i="1"/>
  <c r="AB19" i="1"/>
  <c r="Z21" i="1"/>
  <c r="Z20" i="1"/>
  <c r="Z19" i="1"/>
  <c r="X21" i="1"/>
  <c r="X20" i="1"/>
  <c r="X19" i="1"/>
  <c r="V21" i="1"/>
  <c r="V20" i="1"/>
  <c r="V19" i="1"/>
  <c r="T21" i="1"/>
  <c r="T20" i="1"/>
  <c r="T19" i="1"/>
  <c r="R21" i="1"/>
  <c r="R20" i="1"/>
  <c r="R19" i="1"/>
  <c r="P21" i="1"/>
  <c r="P20" i="1"/>
  <c r="P19" i="1"/>
  <c r="N21" i="1"/>
  <c r="N20" i="1"/>
  <c r="N19" i="1"/>
  <c r="L21" i="1"/>
  <c r="L20" i="1"/>
  <c r="L19" i="1"/>
  <c r="H21" i="1"/>
  <c r="H20" i="1"/>
  <c r="H19" i="1"/>
  <c r="F21" i="1"/>
  <c r="F20" i="1"/>
  <c r="F19" i="1"/>
  <c r="D21" i="1"/>
  <c r="D20" i="1"/>
  <c r="D19" i="1"/>
  <c r="E27" i="1"/>
  <c r="AF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B24" i="1"/>
  <c r="J21" i="1"/>
  <c r="J20" i="1"/>
  <c r="J19" i="1"/>
  <c r="B20" i="1"/>
  <c r="B19" i="1"/>
  <c r="B21" i="1"/>
  <c r="AD24" i="1" l="1"/>
</calcChain>
</file>

<file path=xl/sharedStrings.xml><?xml version="1.0" encoding="utf-8"?>
<sst xmlns="http://schemas.openxmlformats.org/spreadsheetml/2006/main" count="263" uniqueCount="90">
  <si>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</si>
  <si>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</si>
  <si>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</si>
  <si>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</si>
  <si>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</si>
  <si>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</si>
  <si>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</si>
  <si>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</si>
  <si>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</si>
  <si>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</si>
  <si>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</si>
  <si>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</si>
  <si>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</si>
  <si>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</si>
  <si>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Julie</t>
  </si>
  <si>
    <t>Jen</t>
  </si>
  <si>
    <t>Kerri T</t>
  </si>
  <si>
    <t>Chrystal S</t>
  </si>
  <si>
    <t>Sarah R</t>
  </si>
  <si>
    <t xml:space="preserve">Alex </t>
  </si>
  <si>
    <t>Joy</t>
  </si>
  <si>
    <t xml:space="preserve">Marie </t>
  </si>
  <si>
    <t>Sarah W</t>
  </si>
  <si>
    <t>Nigel D</t>
  </si>
  <si>
    <t>Claire S</t>
  </si>
  <si>
    <t>Catherine</t>
  </si>
  <si>
    <t>Dave D</t>
  </si>
  <si>
    <t>Julie W</t>
  </si>
  <si>
    <t>Barry</t>
  </si>
  <si>
    <t>Sam Ch</t>
  </si>
  <si>
    <t>Paul S</t>
  </si>
  <si>
    <t>Paddy</t>
  </si>
  <si>
    <t>Emily</t>
  </si>
  <si>
    <t>Simon C</t>
  </si>
  <si>
    <t>Dave C</t>
  </si>
  <si>
    <t>Paul J</t>
  </si>
  <si>
    <t xml:space="preserve">Elaine </t>
  </si>
  <si>
    <t xml:space="preserve">Alastair </t>
  </si>
  <si>
    <t>Christine S</t>
  </si>
  <si>
    <t>Rob S</t>
  </si>
  <si>
    <t>Emma OP</t>
  </si>
  <si>
    <t>Sharron</t>
  </si>
  <si>
    <t>James H</t>
  </si>
  <si>
    <t>Kerry S</t>
  </si>
  <si>
    <t>Mick C</t>
  </si>
  <si>
    <t>Iain</t>
  </si>
  <si>
    <t>Stephen S</t>
  </si>
  <si>
    <t>Andy W</t>
  </si>
  <si>
    <t>Dave H</t>
  </si>
  <si>
    <t>Tim N</t>
  </si>
  <si>
    <t>Stephen T</t>
  </si>
  <si>
    <t>James D</t>
  </si>
  <si>
    <t>Mick S</t>
  </si>
  <si>
    <t>Ian G</t>
  </si>
  <si>
    <t>Louise C</t>
  </si>
  <si>
    <t>Sarah L</t>
  </si>
  <si>
    <t>Myra</t>
  </si>
  <si>
    <t>Nina</t>
  </si>
  <si>
    <t>Louise H</t>
  </si>
  <si>
    <t>Sam Cr</t>
  </si>
  <si>
    <t>Jackie G</t>
  </si>
  <si>
    <t>Donna</t>
  </si>
  <si>
    <t>Kirsty</t>
  </si>
  <si>
    <t>Ellen</t>
  </si>
  <si>
    <t>Paul</t>
  </si>
  <si>
    <t>Si L</t>
  </si>
  <si>
    <t>Lee P</t>
  </si>
  <si>
    <t>Adam</t>
  </si>
  <si>
    <t>Kev W</t>
  </si>
  <si>
    <t>John F</t>
  </si>
  <si>
    <t>James</t>
  </si>
  <si>
    <t>Total</t>
  </si>
  <si>
    <t>Si</t>
  </si>
  <si>
    <t>Richard P</t>
  </si>
  <si>
    <t>Kasper P</t>
  </si>
  <si>
    <t>Noel</t>
  </si>
  <si>
    <t>Mary</t>
  </si>
  <si>
    <t>Tams&amp;Fam</t>
  </si>
  <si>
    <t>Lee M</t>
  </si>
  <si>
    <t>Dan T</t>
  </si>
  <si>
    <t xml:space="preserve">Keith </t>
  </si>
  <si>
    <t>Alex</t>
  </si>
  <si>
    <t>Kev P</t>
  </si>
  <si>
    <t>Individuals</t>
  </si>
  <si>
    <t>Marie</t>
  </si>
  <si>
    <t>Elaine</t>
  </si>
  <si>
    <t>Alastair</t>
  </si>
  <si>
    <t>Joe Colligan</t>
  </si>
  <si>
    <t>Joe Collins</t>
  </si>
  <si>
    <t>TOBY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</si>
</sst>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28"/>
      <color theme="7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1" xfId="0" applyFont="1" applyFill="1" applyBorder="1"/>
    <xf numFmtId="0" fontId="1" fillId="4" borderId="11" xfId="0" applyFont="1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ont="1" applyFill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workbookViewId="0">
      <selection activeCell="N30" sqref="N30"/>
    </sheetView>
  </sheetViews>
  <sheetFormatPr defaultRowHeight="15" x14ac:dyDescent="0.25"/>
  <cols>
    <col min="1" max="24" width="10.7109375" customWidth="1"/>
    <col min="25" max="25" width="11.28515625" customWidth="1"/>
    <col min="26" max="32" width="10.7109375" customWidth="1"/>
  </cols>
  <sheetData>
    <row r="1" spans="1:33" ht="15.75" thickBot="1" x14ac:dyDescent="0.3">
      <c r="A1" s="19" t="s">
        <v>0</v>
      </c>
      <c r="B1" s="20"/>
      <c r="C1" s="19" t="s">
        <v>1</v>
      </c>
      <c r="D1" s="20"/>
      <c r="E1" s="19" t="s">
        <v>2</v>
      </c>
      <c r="F1" s="20"/>
      <c r="G1" s="19" t="s">
        <v>3</v>
      </c>
      <c r="H1" s="20"/>
      <c r="I1" s="19" t="s">
        <v>4</v>
      </c>
      <c r="J1" s="20"/>
      <c r="K1" s="19" t="s">
        <v>5</v>
      </c>
      <c r="L1" s="20"/>
      <c r="M1" s="19" t="s">
        <v>6</v>
      </c>
      <c r="N1" s="20"/>
      <c r="O1" s="19" t="s">
        <v>7</v>
      </c>
      <c r="P1" s="20"/>
      <c r="Q1" s="19" t="s">
        <v>8</v>
      </c>
      <c r="R1" s="20"/>
      <c r="S1" s="19" t="s">
        <v>9</v>
      </c>
      <c r="T1" s="20"/>
      <c r="U1" s="19" t="s">
        <v>10</v>
      </c>
      <c r="V1" s="20"/>
      <c r="W1" s="19" t="s">
        <v>11</v>
      </c>
      <c r="X1" s="20"/>
      <c r="Y1" s="19" t="s">
        <v>12</v>
      </c>
      <c r="Z1" s="20"/>
      <c r="AA1" s="19" t="s">
        <v>13</v>
      </c>
      <c r="AB1" s="20"/>
      <c r="AC1" s="19" t="s">
        <v>83</v>
      </c>
      <c r="AD1" s="21"/>
      <c r="AE1" s="21"/>
      <c r="AF1" s="20"/>
      <c r="AG1" s="1"/>
    </row>
    <row r="2" spans="1:33" x14ac:dyDescent="0.25">
      <c r="A2" s="6" t="s">
        <v>14</v>
      </c>
      <c r="B2" s="7">
        <v>6.36</v>
      </c>
      <c r="C2" s="6" t="s">
        <v>15</v>
      </c>
      <c r="D2" s="7">
        <v>12.48</v>
      </c>
      <c r="E2" s="6" t="s">
        <v>16</v>
      </c>
      <c r="F2" s="7">
        <v>6.11</v>
      </c>
      <c r="G2" s="6" t="s">
        <v>17</v>
      </c>
      <c r="H2" s="7">
        <v>6.01</v>
      </c>
      <c r="I2" s="6" t="s">
        <v>18</v>
      </c>
      <c r="J2" s="7">
        <v>9.6</v>
      </c>
      <c r="K2" s="6" t="s">
        <v>19</v>
      </c>
      <c r="L2" s="7">
        <v>2</v>
      </c>
      <c r="M2" s="6" t="s">
        <v>20</v>
      </c>
      <c r="N2" s="7">
        <v>3.11</v>
      </c>
      <c r="O2" s="6" t="s">
        <v>21</v>
      </c>
      <c r="P2" s="7">
        <v>8.01</v>
      </c>
      <c r="Q2" s="6" t="s">
        <v>22</v>
      </c>
      <c r="R2" s="7">
        <v>5</v>
      </c>
      <c r="S2" s="8" t="s">
        <v>23</v>
      </c>
      <c r="T2" s="7">
        <v>3.1</v>
      </c>
      <c r="U2" s="9" t="s">
        <v>24</v>
      </c>
      <c r="V2" s="7">
        <v>5.4</v>
      </c>
      <c r="W2" s="6" t="s">
        <v>25</v>
      </c>
      <c r="X2" s="7">
        <v>10</v>
      </c>
      <c r="Y2" s="6" t="s">
        <v>87</v>
      </c>
      <c r="Z2" s="7">
        <v>20.399999999999999</v>
      </c>
      <c r="AA2" s="8" t="s">
        <v>26</v>
      </c>
      <c r="AB2" s="7">
        <v>10.1</v>
      </c>
      <c r="AC2" s="6" t="s">
        <v>27</v>
      </c>
      <c r="AD2" s="10">
        <v>7.02</v>
      </c>
      <c r="AE2" s="10" t="s">
        <v>72</v>
      </c>
      <c r="AF2" s="7">
        <v>3.9</v>
      </c>
    </row>
    <row r="3" spans="1:33" x14ac:dyDescent="0.25">
      <c r="A3" s="11" t="s">
        <v>28</v>
      </c>
      <c r="B3" s="12">
        <v>14.4</v>
      </c>
      <c r="C3" s="11" t="s">
        <v>82</v>
      </c>
      <c r="D3" s="12">
        <v>4.03</v>
      </c>
      <c r="E3" s="11" t="s">
        <v>29</v>
      </c>
      <c r="F3" s="12">
        <v>4.5599999999999996</v>
      </c>
      <c r="G3" s="13" t="s">
        <v>30</v>
      </c>
      <c r="H3" s="12">
        <v>5.0999999999999996</v>
      </c>
      <c r="I3" s="11" t="s">
        <v>31</v>
      </c>
      <c r="J3" s="12">
        <v>10.3</v>
      </c>
      <c r="K3" s="11" t="s">
        <v>32</v>
      </c>
      <c r="L3" s="12">
        <v>10</v>
      </c>
      <c r="M3" s="11" t="s">
        <v>33</v>
      </c>
      <c r="N3" s="12">
        <v>7.84</v>
      </c>
      <c r="O3" s="11" t="s">
        <v>34</v>
      </c>
      <c r="P3" s="12">
        <v>6.39</v>
      </c>
      <c r="Q3" s="11" t="s">
        <v>35</v>
      </c>
      <c r="R3" s="12">
        <v>3.04</v>
      </c>
      <c r="S3" s="11" t="s">
        <v>36</v>
      </c>
      <c r="T3" s="12">
        <v>6.21</v>
      </c>
      <c r="U3" s="11" t="s">
        <v>37</v>
      </c>
      <c r="V3" s="12">
        <v>14.33</v>
      </c>
      <c r="W3" s="11" t="s">
        <v>38</v>
      </c>
      <c r="X3" s="12">
        <v>5.25</v>
      </c>
      <c r="Y3" s="11" t="s">
        <v>39</v>
      </c>
      <c r="Z3" s="12">
        <v>10.119999999999999</v>
      </c>
      <c r="AA3" s="11" t="s">
        <v>40</v>
      </c>
      <c r="AB3" s="12">
        <v>6</v>
      </c>
      <c r="AC3" s="14" t="s">
        <v>41</v>
      </c>
      <c r="AD3" s="15">
        <v>4.01</v>
      </c>
      <c r="AE3" s="15" t="s">
        <v>57</v>
      </c>
      <c r="AF3" s="12">
        <v>6.04</v>
      </c>
    </row>
    <row r="4" spans="1:33" x14ac:dyDescent="0.25">
      <c r="A4" s="11" t="s">
        <v>42</v>
      </c>
      <c r="B4" s="12">
        <v>4.08</v>
      </c>
      <c r="C4" s="11" t="s">
        <v>43</v>
      </c>
      <c r="D4" s="12">
        <v>1</v>
      </c>
      <c r="E4" s="13" t="s">
        <v>44</v>
      </c>
      <c r="F4" s="12">
        <v>12</v>
      </c>
      <c r="G4" s="11" t="s">
        <v>45</v>
      </c>
      <c r="H4" s="12">
        <v>5.96</v>
      </c>
      <c r="I4" s="11" t="s">
        <v>46</v>
      </c>
      <c r="J4" s="12">
        <v>14.84</v>
      </c>
      <c r="K4" s="11" t="s">
        <v>47</v>
      </c>
      <c r="L4" s="12">
        <v>16.88</v>
      </c>
      <c r="M4" s="11" t="s">
        <v>48</v>
      </c>
      <c r="N4" s="12">
        <v>4.97</v>
      </c>
      <c r="O4" s="11" t="s">
        <v>49</v>
      </c>
      <c r="P4" s="12">
        <v>8.7899999999999991</v>
      </c>
      <c r="Q4" s="11" t="s">
        <v>50</v>
      </c>
      <c r="R4" s="12">
        <v>14.25</v>
      </c>
      <c r="S4" s="11" t="s">
        <v>51</v>
      </c>
      <c r="T4" s="12">
        <v>10</v>
      </c>
      <c r="U4" s="13" t="s">
        <v>52</v>
      </c>
      <c r="V4" s="12">
        <v>6.07</v>
      </c>
      <c r="W4" s="11" t="s">
        <v>53</v>
      </c>
      <c r="X4" s="12">
        <v>6.13</v>
      </c>
      <c r="Y4" s="11" t="s">
        <v>54</v>
      </c>
      <c r="Z4" s="12">
        <v>10.26</v>
      </c>
      <c r="AA4" s="11" t="s">
        <v>55</v>
      </c>
      <c r="AB4" s="12">
        <v>2.31</v>
      </c>
      <c r="AC4" s="14" t="s">
        <v>56</v>
      </c>
      <c r="AD4" s="15">
        <v>6.36</v>
      </c>
      <c r="AE4" s="15" t="s">
        <v>57</v>
      </c>
      <c r="AF4" s="12">
        <v>1.76</v>
      </c>
    </row>
    <row r="5" spans="1:33" x14ac:dyDescent="0.25">
      <c r="A5" s="11" t="s">
        <v>42</v>
      </c>
      <c r="B5" s="12">
        <v>10.19</v>
      </c>
      <c r="C5" s="11" t="s">
        <v>15</v>
      </c>
      <c r="D5" s="12">
        <v>1.64</v>
      </c>
      <c r="E5" s="11" t="s">
        <v>16</v>
      </c>
      <c r="F5" s="12">
        <v>4</v>
      </c>
      <c r="G5" s="11" t="s">
        <v>17</v>
      </c>
      <c r="H5" s="12">
        <v>5.03</v>
      </c>
      <c r="I5" s="11" t="s">
        <v>31</v>
      </c>
      <c r="J5" s="12">
        <v>2.17</v>
      </c>
      <c r="K5" s="11" t="s">
        <v>19</v>
      </c>
      <c r="L5" s="12">
        <v>8</v>
      </c>
      <c r="M5" s="11" t="s">
        <v>48</v>
      </c>
      <c r="N5" s="12">
        <v>5.29</v>
      </c>
      <c r="O5" s="11" t="s">
        <v>34</v>
      </c>
      <c r="P5" s="12">
        <v>8.24</v>
      </c>
      <c r="Q5" s="11" t="s">
        <v>35</v>
      </c>
      <c r="R5" s="12">
        <v>2.42</v>
      </c>
      <c r="S5" s="11" t="s">
        <v>51</v>
      </c>
      <c r="T5" s="12">
        <v>15.25</v>
      </c>
      <c r="U5" s="11" t="s">
        <v>52</v>
      </c>
      <c r="V5" s="12">
        <v>9.25</v>
      </c>
      <c r="W5" s="11" t="s">
        <v>53</v>
      </c>
      <c r="X5" s="12">
        <v>0.57999999999999996</v>
      </c>
      <c r="Y5" s="11" t="s">
        <v>39</v>
      </c>
      <c r="Z5" s="12">
        <v>1.76</v>
      </c>
      <c r="AA5" s="11" t="s">
        <v>26</v>
      </c>
      <c r="AB5" s="12">
        <v>6.01</v>
      </c>
      <c r="AC5" s="14" t="s">
        <v>57</v>
      </c>
      <c r="AD5" s="15">
        <v>4</v>
      </c>
      <c r="AE5" s="15" t="s">
        <v>27</v>
      </c>
      <c r="AF5" s="12">
        <v>3</v>
      </c>
    </row>
    <row r="6" spans="1:33" x14ac:dyDescent="0.25">
      <c r="A6" s="11" t="s">
        <v>42</v>
      </c>
      <c r="B6" s="12">
        <v>2.16</v>
      </c>
      <c r="C6" s="11" t="s">
        <v>82</v>
      </c>
      <c r="D6" s="12">
        <v>10.11</v>
      </c>
      <c r="E6" s="11" t="s">
        <v>16</v>
      </c>
      <c r="F6" s="12">
        <v>2.0099999999999998</v>
      </c>
      <c r="G6" s="11" t="s">
        <v>17</v>
      </c>
      <c r="H6" s="12">
        <v>4.1900000000000004</v>
      </c>
      <c r="I6" s="11" t="s">
        <v>31</v>
      </c>
      <c r="J6" s="12">
        <v>1.61</v>
      </c>
      <c r="K6" s="11" t="s">
        <v>19</v>
      </c>
      <c r="L6" s="12">
        <v>4</v>
      </c>
      <c r="M6" s="11" t="s">
        <v>20</v>
      </c>
      <c r="N6" s="12">
        <v>10.29</v>
      </c>
      <c r="O6" s="11" t="s">
        <v>21</v>
      </c>
      <c r="P6" s="12">
        <v>5.0199999999999996</v>
      </c>
      <c r="Q6" s="11" t="s">
        <v>22</v>
      </c>
      <c r="R6" s="12">
        <v>10</v>
      </c>
      <c r="S6" s="11" t="s">
        <v>36</v>
      </c>
      <c r="T6" s="12">
        <v>6.85</v>
      </c>
      <c r="U6" s="11" t="s">
        <v>52</v>
      </c>
      <c r="V6" s="12">
        <v>8.6199999999999992</v>
      </c>
      <c r="W6" s="11" t="s">
        <v>53</v>
      </c>
      <c r="X6" s="12">
        <v>13.11</v>
      </c>
      <c r="Y6" s="11" t="s">
        <v>39</v>
      </c>
      <c r="Z6" s="12">
        <v>1.33</v>
      </c>
      <c r="AA6" s="11" t="s">
        <v>40</v>
      </c>
      <c r="AB6" s="12">
        <v>10</v>
      </c>
      <c r="AC6" s="14" t="s">
        <v>58</v>
      </c>
      <c r="AD6" s="15">
        <v>30</v>
      </c>
      <c r="AE6" s="15" t="s">
        <v>73</v>
      </c>
      <c r="AF6" s="12">
        <v>2.76</v>
      </c>
    </row>
    <row r="7" spans="1:33" x14ac:dyDescent="0.25">
      <c r="A7" s="11" t="s">
        <v>14</v>
      </c>
      <c r="B7" s="12">
        <v>10.26</v>
      </c>
      <c r="C7" s="11" t="s">
        <v>43</v>
      </c>
      <c r="D7" s="12">
        <v>10.23</v>
      </c>
      <c r="E7" s="11" t="s">
        <v>29</v>
      </c>
      <c r="F7" s="12">
        <v>10.67</v>
      </c>
      <c r="G7" s="11" t="s">
        <v>17</v>
      </c>
      <c r="H7" s="12">
        <v>8.5</v>
      </c>
      <c r="I7" s="11" t="s">
        <v>46</v>
      </c>
      <c r="J7" s="12">
        <v>24.97</v>
      </c>
      <c r="K7" s="11" t="s">
        <v>47</v>
      </c>
      <c r="L7" s="12">
        <v>3.67</v>
      </c>
      <c r="M7" s="11" t="s">
        <v>20</v>
      </c>
      <c r="N7" s="12">
        <v>6.37</v>
      </c>
      <c r="O7" s="11" t="s">
        <v>49</v>
      </c>
      <c r="P7" s="12">
        <v>13.25</v>
      </c>
      <c r="Q7" s="11" t="s">
        <v>35</v>
      </c>
      <c r="R7" s="12">
        <v>10</v>
      </c>
      <c r="S7" s="11" t="s">
        <v>36</v>
      </c>
      <c r="T7" s="12">
        <v>7.04</v>
      </c>
      <c r="U7" s="11" t="s">
        <v>52</v>
      </c>
      <c r="V7" s="12">
        <v>7.9</v>
      </c>
      <c r="W7" s="11" t="s">
        <v>53</v>
      </c>
      <c r="X7" s="12">
        <v>1.48</v>
      </c>
      <c r="Y7" s="11" t="s">
        <v>39</v>
      </c>
      <c r="Z7" s="12">
        <v>1.9</v>
      </c>
      <c r="AA7" s="11" t="s">
        <v>26</v>
      </c>
      <c r="AB7" s="12">
        <v>9.57</v>
      </c>
      <c r="AC7" s="14" t="s">
        <v>59</v>
      </c>
      <c r="AD7" s="15">
        <v>13.1</v>
      </c>
      <c r="AE7" s="15" t="s">
        <v>76</v>
      </c>
      <c r="AF7" s="12">
        <v>1.1000000000000001</v>
      </c>
    </row>
    <row r="8" spans="1:33" x14ac:dyDescent="0.25">
      <c r="A8" s="11" t="s">
        <v>14</v>
      </c>
      <c r="B8" s="12">
        <v>8.08</v>
      </c>
      <c r="C8" s="11" t="s">
        <v>82</v>
      </c>
      <c r="D8" s="12">
        <v>4.03</v>
      </c>
      <c r="E8" s="11" t="s">
        <v>16</v>
      </c>
      <c r="F8" s="12">
        <v>3.02</v>
      </c>
      <c r="G8" s="11" t="s">
        <v>45</v>
      </c>
      <c r="H8" s="12">
        <v>3.1</v>
      </c>
      <c r="I8" s="11" t="s">
        <v>31</v>
      </c>
      <c r="J8" s="12">
        <v>6.44</v>
      </c>
      <c r="K8" s="11" t="s">
        <v>19</v>
      </c>
      <c r="L8" s="12">
        <v>16</v>
      </c>
      <c r="M8" s="11" t="s">
        <v>48</v>
      </c>
      <c r="N8" s="12">
        <v>2.85</v>
      </c>
      <c r="O8" s="11" t="s">
        <v>34</v>
      </c>
      <c r="P8" s="12">
        <v>3.14</v>
      </c>
      <c r="Q8" s="11" t="s">
        <v>35</v>
      </c>
      <c r="R8" s="12">
        <v>9.0299999999999994</v>
      </c>
      <c r="S8" s="11" t="s">
        <v>23</v>
      </c>
      <c r="T8" s="12">
        <v>10</v>
      </c>
      <c r="U8" s="11"/>
      <c r="V8" s="12"/>
      <c r="W8" s="11" t="s">
        <v>53</v>
      </c>
      <c r="X8" s="12">
        <v>0.81</v>
      </c>
      <c r="Y8" s="11" t="s">
        <v>39</v>
      </c>
      <c r="Z8" s="12">
        <v>0.8</v>
      </c>
      <c r="AA8" s="11" t="s">
        <v>40</v>
      </c>
      <c r="AB8" s="12">
        <v>5.54</v>
      </c>
      <c r="AC8" s="14" t="s">
        <v>60</v>
      </c>
      <c r="AD8" s="15">
        <v>10</v>
      </c>
      <c r="AE8" s="15" t="s">
        <v>75</v>
      </c>
      <c r="AF8" s="12">
        <v>1.1000000000000001</v>
      </c>
    </row>
    <row r="9" spans="1:33" x14ac:dyDescent="0.25">
      <c r="A9" s="11" t="s">
        <v>28</v>
      </c>
      <c r="B9" s="12">
        <v>7.08</v>
      </c>
      <c r="C9" s="11" t="s">
        <v>15</v>
      </c>
      <c r="D9" s="12">
        <v>9.5</v>
      </c>
      <c r="E9" s="11" t="s">
        <v>29</v>
      </c>
      <c r="F9" s="12">
        <v>1</v>
      </c>
      <c r="G9" s="11" t="s">
        <v>45</v>
      </c>
      <c r="H9" s="12">
        <v>8.1300000000000008</v>
      </c>
      <c r="I9" s="11" t="s">
        <v>18</v>
      </c>
      <c r="J9" s="12">
        <v>8.31</v>
      </c>
      <c r="K9" s="11" t="s">
        <v>47</v>
      </c>
      <c r="L9" s="12">
        <v>3.67</v>
      </c>
      <c r="M9" s="11"/>
      <c r="N9" s="12"/>
      <c r="O9" s="11" t="s">
        <v>34</v>
      </c>
      <c r="P9" s="12">
        <v>4.17</v>
      </c>
      <c r="Q9" s="11" t="s">
        <v>22</v>
      </c>
      <c r="R9" s="12">
        <v>6</v>
      </c>
      <c r="S9" s="11"/>
      <c r="T9" s="12"/>
      <c r="U9" s="11"/>
      <c r="V9" s="12"/>
      <c r="W9" s="11" t="s">
        <v>53</v>
      </c>
      <c r="X9" s="12">
        <v>3.71</v>
      </c>
      <c r="Y9" s="11"/>
      <c r="Z9" s="12"/>
      <c r="AA9" s="11" t="s">
        <v>55</v>
      </c>
      <c r="AB9" s="12">
        <v>1.98</v>
      </c>
      <c r="AC9" s="11" t="s">
        <v>61</v>
      </c>
      <c r="AD9" s="15">
        <v>13.13</v>
      </c>
      <c r="AE9" s="15" t="s">
        <v>73</v>
      </c>
      <c r="AF9" s="12">
        <v>7.48</v>
      </c>
    </row>
    <row r="10" spans="1:33" x14ac:dyDescent="0.25">
      <c r="A10" s="3" t="s">
        <v>28</v>
      </c>
      <c r="B10" s="4">
        <v>3.3</v>
      </c>
      <c r="C10" s="3" t="s">
        <v>43</v>
      </c>
      <c r="D10" s="4">
        <v>5</v>
      </c>
      <c r="E10" s="3" t="s">
        <v>29</v>
      </c>
      <c r="F10" s="4">
        <v>1</v>
      </c>
      <c r="G10" s="3" t="s">
        <v>30</v>
      </c>
      <c r="H10" s="4">
        <v>6</v>
      </c>
      <c r="I10" s="3" t="s">
        <v>31</v>
      </c>
      <c r="J10" s="4">
        <v>7.75</v>
      </c>
      <c r="K10" s="3" t="s">
        <v>32</v>
      </c>
      <c r="L10" s="4">
        <v>6</v>
      </c>
      <c r="M10" s="3"/>
      <c r="N10" s="4"/>
      <c r="O10" s="3" t="s">
        <v>21</v>
      </c>
      <c r="P10" s="4">
        <v>4.0199999999999996</v>
      </c>
      <c r="Q10" s="3"/>
      <c r="R10" s="4"/>
      <c r="S10" s="3"/>
      <c r="T10" s="4"/>
      <c r="U10" s="3"/>
      <c r="V10" s="4"/>
      <c r="W10" s="3" t="s">
        <v>38</v>
      </c>
      <c r="X10" s="4">
        <v>5.0599999999999996</v>
      </c>
      <c r="Y10" s="3"/>
      <c r="Z10" s="4"/>
      <c r="AA10" s="3" t="s">
        <v>55</v>
      </c>
      <c r="AB10" s="4">
        <v>1.97</v>
      </c>
      <c r="AC10" s="3" t="s">
        <v>62</v>
      </c>
      <c r="AD10" s="5">
        <v>13.11</v>
      </c>
      <c r="AE10" s="5" t="s">
        <v>63</v>
      </c>
      <c r="AF10" s="4">
        <v>3.24</v>
      </c>
    </row>
    <row r="11" spans="1:33" x14ac:dyDescent="0.25">
      <c r="A11" s="3" t="s">
        <v>14</v>
      </c>
      <c r="B11" s="4">
        <v>5.91</v>
      </c>
      <c r="C11" s="3"/>
      <c r="D11" s="4"/>
      <c r="E11" s="3" t="s">
        <v>29</v>
      </c>
      <c r="F11" s="4">
        <v>1.26</v>
      </c>
      <c r="G11" s="3" t="s">
        <v>17</v>
      </c>
      <c r="H11" s="4">
        <v>7.62</v>
      </c>
      <c r="I11" s="3" t="s">
        <v>31</v>
      </c>
      <c r="J11" s="4">
        <v>8</v>
      </c>
      <c r="K11" s="3" t="s">
        <v>19</v>
      </c>
      <c r="L11" s="4">
        <v>7</v>
      </c>
      <c r="M11" s="3"/>
      <c r="N11" s="4"/>
      <c r="O11" s="3" t="s">
        <v>21</v>
      </c>
      <c r="P11" s="4">
        <v>3.02</v>
      </c>
      <c r="Q11" s="3"/>
      <c r="R11" s="4"/>
      <c r="S11" s="3"/>
      <c r="T11" s="4"/>
      <c r="U11" s="3"/>
      <c r="V11" s="4"/>
      <c r="W11" s="3" t="s">
        <v>53</v>
      </c>
      <c r="X11" s="4">
        <v>6</v>
      </c>
      <c r="Y11" s="3"/>
      <c r="Z11" s="4"/>
      <c r="AA11" s="3" t="s">
        <v>55</v>
      </c>
      <c r="AB11" s="4">
        <v>5.01</v>
      </c>
      <c r="AC11" s="3" t="s">
        <v>56</v>
      </c>
      <c r="AD11" s="5">
        <v>4.42</v>
      </c>
      <c r="AE11" s="5" t="s">
        <v>57</v>
      </c>
      <c r="AF11" s="4">
        <v>1.51</v>
      </c>
    </row>
    <row r="12" spans="1:33" x14ac:dyDescent="0.25">
      <c r="A12" s="3" t="s">
        <v>14</v>
      </c>
      <c r="B12" s="4">
        <v>0.41</v>
      </c>
      <c r="C12" s="3"/>
      <c r="D12" s="4"/>
      <c r="E12" s="3" t="s">
        <v>16</v>
      </c>
      <c r="F12" s="4">
        <v>4</v>
      </c>
      <c r="G12" s="3" t="s">
        <v>30</v>
      </c>
      <c r="H12" s="4">
        <v>2.21</v>
      </c>
      <c r="I12" s="3" t="s">
        <v>18</v>
      </c>
      <c r="J12" s="4">
        <v>1.4</v>
      </c>
      <c r="K12" s="3" t="s">
        <v>32</v>
      </c>
      <c r="L12" s="4">
        <v>4</v>
      </c>
      <c r="M12" s="3"/>
      <c r="N12" s="4"/>
      <c r="O12" s="3" t="s">
        <v>34</v>
      </c>
      <c r="P12" s="4">
        <v>3.25</v>
      </c>
      <c r="Q12" s="3"/>
      <c r="R12" s="4"/>
      <c r="S12" s="3"/>
      <c r="T12" s="4"/>
      <c r="U12" s="3"/>
      <c r="V12" s="4"/>
      <c r="W12" s="3" t="s">
        <v>53</v>
      </c>
      <c r="X12" s="4">
        <v>0.43</v>
      </c>
      <c r="Y12" s="3"/>
      <c r="Z12" s="4"/>
      <c r="AA12" s="3"/>
      <c r="AB12" s="4"/>
      <c r="AC12" s="3" t="s">
        <v>77</v>
      </c>
      <c r="AD12" s="5">
        <v>37.799999999999997</v>
      </c>
      <c r="AE12" s="5" t="s">
        <v>74</v>
      </c>
      <c r="AF12" s="4">
        <v>2</v>
      </c>
    </row>
    <row r="13" spans="1:33" x14ac:dyDescent="0.25">
      <c r="A13" s="3" t="s">
        <v>14</v>
      </c>
      <c r="B13" s="4">
        <v>0.32</v>
      </c>
      <c r="C13" s="3"/>
      <c r="D13" s="4"/>
      <c r="E13" s="3"/>
      <c r="F13" s="4"/>
      <c r="G13" s="3" t="s">
        <v>30</v>
      </c>
      <c r="H13" s="4">
        <v>9</v>
      </c>
      <c r="I13" s="3" t="s">
        <v>18</v>
      </c>
      <c r="J13" s="4">
        <v>1.3</v>
      </c>
      <c r="K13" s="3" t="s">
        <v>47</v>
      </c>
      <c r="L13" s="4">
        <v>7</v>
      </c>
      <c r="M13" s="3"/>
      <c r="N13" s="4"/>
      <c r="O13" s="3"/>
      <c r="P13" s="4"/>
      <c r="Q13" s="3"/>
      <c r="R13" s="4"/>
      <c r="S13" s="3"/>
      <c r="T13" s="4"/>
      <c r="U13" s="3"/>
      <c r="V13" s="4"/>
      <c r="W13" s="3" t="s">
        <v>53</v>
      </c>
      <c r="X13" s="4">
        <v>0.59</v>
      </c>
      <c r="Y13" s="3"/>
      <c r="Z13" s="4"/>
      <c r="AA13" s="3"/>
      <c r="AB13" s="4"/>
      <c r="AC13" s="3" t="s">
        <v>63</v>
      </c>
      <c r="AD13" s="5">
        <v>4.0199999999999996</v>
      </c>
      <c r="AE13" s="5" t="s">
        <v>88</v>
      </c>
      <c r="AF13" s="4">
        <v>16.059999999999999</v>
      </c>
    </row>
    <row r="14" spans="1:33" x14ac:dyDescent="0.25">
      <c r="A14" s="3" t="s">
        <v>28</v>
      </c>
      <c r="B14" s="4">
        <v>3.04</v>
      </c>
      <c r="C14" s="3"/>
      <c r="D14" s="4"/>
      <c r="E14" s="3"/>
      <c r="F14" s="4"/>
      <c r="G14" s="3" t="s">
        <v>30</v>
      </c>
      <c r="H14" s="4">
        <v>5.15</v>
      </c>
      <c r="I14" s="3" t="s">
        <v>46</v>
      </c>
      <c r="J14" s="4">
        <v>3.85</v>
      </c>
      <c r="K14" s="3" t="s">
        <v>19</v>
      </c>
      <c r="L14" s="4">
        <v>1.1200000000000001</v>
      </c>
      <c r="M14" s="3"/>
      <c r="N14" s="4"/>
      <c r="O14" s="3"/>
      <c r="P14" s="4"/>
      <c r="Q14" s="3"/>
      <c r="R14" s="4"/>
      <c r="S14" s="3"/>
      <c r="T14" s="4"/>
      <c r="U14" s="3"/>
      <c r="V14" s="4"/>
      <c r="W14" s="3" t="s">
        <v>25</v>
      </c>
      <c r="X14" s="4">
        <v>6</v>
      </c>
      <c r="Y14" s="3"/>
      <c r="Z14" s="4"/>
      <c r="AA14" s="3"/>
      <c r="AB14" s="4"/>
      <c r="AC14" s="5" t="s">
        <v>88</v>
      </c>
      <c r="AD14" s="5">
        <v>8</v>
      </c>
      <c r="AE14" s="5" t="s">
        <v>80</v>
      </c>
      <c r="AF14" s="4">
        <v>12.1</v>
      </c>
    </row>
    <row r="15" spans="1:33" x14ac:dyDescent="0.25">
      <c r="A15" s="3" t="s">
        <v>42</v>
      </c>
      <c r="B15" s="4">
        <v>3.1</v>
      </c>
      <c r="C15" s="3"/>
      <c r="D15" s="4"/>
      <c r="E15" s="3"/>
      <c r="F15" s="4"/>
      <c r="G15" s="3"/>
      <c r="H15" s="4"/>
      <c r="I15" s="3"/>
      <c r="J15" s="4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 t="s">
        <v>38</v>
      </c>
      <c r="X15" s="4">
        <v>11.05</v>
      </c>
      <c r="Y15" s="3"/>
      <c r="Z15" s="4"/>
      <c r="AA15" s="3"/>
      <c r="AB15" s="4"/>
      <c r="AC15" s="3" t="s">
        <v>64</v>
      </c>
      <c r="AD15" s="5">
        <v>10</v>
      </c>
      <c r="AE15" s="5" t="s">
        <v>59</v>
      </c>
      <c r="AF15" s="4">
        <v>3.17</v>
      </c>
    </row>
    <row r="16" spans="1:33" x14ac:dyDescent="0.25">
      <c r="A16" s="11"/>
      <c r="B16" s="12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 t="s">
        <v>38</v>
      </c>
      <c r="X16" s="12">
        <v>2.29</v>
      </c>
      <c r="Y16" s="11"/>
      <c r="Z16" s="12"/>
      <c r="AA16" s="11"/>
      <c r="AB16" s="12"/>
      <c r="AC16" s="11" t="s">
        <v>65</v>
      </c>
      <c r="AD16" s="15">
        <v>2.58</v>
      </c>
      <c r="AE16" s="15" t="s">
        <v>65</v>
      </c>
      <c r="AF16" s="12">
        <v>8.36</v>
      </c>
    </row>
    <row r="17" spans="1:32" x14ac:dyDescent="0.25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 t="s">
        <v>38</v>
      </c>
      <c r="X17" s="12">
        <v>5.5</v>
      </c>
      <c r="Y17" s="11"/>
      <c r="Z17" s="12"/>
      <c r="AA17" s="11"/>
      <c r="AB17" s="12"/>
      <c r="AC17" s="11" t="s">
        <v>66</v>
      </c>
      <c r="AD17" s="15">
        <v>10</v>
      </c>
      <c r="AE17" s="15" t="s">
        <v>56</v>
      </c>
      <c r="AF17" s="12">
        <v>4.16</v>
      </c>
    </row>
    <row r="18" spans="1:32" x14ac:dyDescent="0.25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 t="s">
        <v>67</v>
      </c>
      <c r="AD18" s="15">
        <v>12.2</v>
      </c>
      <c r="AE18" s="15" t="s">
        <v>57</v>
      </c>
      <c r="AF18" s="12">
        <v>4.0599999999999996</v>
      </c>
    </row>
    <row r="19" spans="1:32" x14ac:dyDescent="0.25">
      <c r="A19" s="11" t="s">
        <v>28</v>
      </c>
      <c r="B19" s="12">
        <f>SUM(B3,B9,B10,B14)</f>
        <v>27.82</v>
      </c>
      <c r="C19" s="11" t="s">
        <v>15</v>
      </c>
      <c r="D19" s="12">
        <f>SUM(D2,D5,D9)</f>
        <v>23.62</v>
      </c>
      <c r="E19" s="11" t="s">
        <v>16</v>
      </c>
      <c r="F19" s="12">
        <f>SUM(F2,F5,F6,F8,F12)</f>
        <v>19.14</v>
      </c>
      <c r="G19" s="11" t="s">
        <v>17</v>
      </c>
      <c r="H19" s="12">
        <f>SUM(H2,H5:H7,H11)</f>
        <v>31.35</v>
      </c>
      <c r="I19" s="11" t="s">
        <v>31</v>
      </c>
      <c r="J19" s="12">
        <f>SUM(J3,J5,J6,J8,J10,J11)</f>
        <v>36.269999999999996</v>
      </c>
      <c r="K19" s="11" t="s">
        <v>81</v>
      </c>
      <c r="L19" s="12">
        <f>SUM(L2,L5,L6,L8,L11,L14)</f>
        <v>38.119999999999997</v>
      </c>
      <c r="M19" s="11" t="s">
        <v>48</v>
      </c>
      <c r="N19" s="12">
        <f>SUM(N4,N5,N8)</f>
        <v>13.11</v>
      </c>
      <c r="O19" s="11" t="s">
        <v>34</v>
      </c>
      <c r="P19" s="12">
        <f>SUM(P3,P5,P8,P9,P12)</f>
        <v>25.189999999999998</v>
      </c>
      <c r="Q19" s="11" t="s">
        <v>35</v>
      </c>
      <c r="R19" s="12">
        <f>SUM(R3,R5,R7:R8)</f>
        <v>24.490000000000002</v>
      </c>
      <c r="S19" s="11" t="s">
        <v>85</v>
      </c>
      <c r="T19" s="12">
        <f>SUM(T3,T6:T7)</f>
        <v>20.099999999999998</v>
      </c>
      <c r="U19" s="11" t="s">
        <v>86</v>
      </c>
      <c r="V19" s="12">
        <f>SUM(V3)</f>
        <v>14.33</v>
      </c>
      <c r="W19" s="11" t="s">
        <v>25</v>
      </c>
      <c r="X19" s="12">
        <f>SUM(X2,X14)</f>
        <v>16</v>
      </c>
      <c r="Y19" s="11" t="s">
        <v>87</v>
      </c>
      <c r="Z19" s="12">
        <f>SUM(Z2)</f>
        <v>20.399999999999999</v>
      </c>
      <c r="AA19" s="11" t="s">
        <v>26</v>
      </c>
      <c r="AB19" s="12">
        <f>SUM(AB2,AB5,AB7)</f>
        <v>25.68</v>
      </c>
      <c r="AC19" s="11" t="s">
        <v>68</v>
      </c>
      <c r="AD19" s="15">
        <v>16.04</v>
      </c>
      <c r="AE19" s="15" t="s">
        <v>56</v>
      </c>
      <c r="AF19" s="12">
        <v>6.42</v>
      </c>
    </row>
    <row r="20" spans="1:32" x14ac:dyDescent="0.25">
      <c r="A20" s="11" t="s">
        <v>42</v>
      </c>
      <c r="B20" s="12">
        <f>SUM(B4:B6,B15)</f>
        <v>19.53</v>
      </c>
      <c r="C20" s="11" t="s">
        <v>43</v>
      </c>
      <c r="D20" s="12">
        <f>SUM(D4,D7,D10)</f>
        <v>16.23</v>
      </c>
      <c r="E20" s="11" t="s">
        <v>44</v>
      </c>
      <c r="F20" s="12">
        <f>SUM(F4)</f>
        <v>12</v>
      </c>
      <c r="G20" s="11" t="s">
        <v>30</v>
      </c>
      <c r="H20" s="12">
        <f>SUM(H3,H10,H12,H13,H14)</f>
        <v>27.46</v>
      </c>
      <c r="I20" s="11" t="s">
        <v>18</v>
      </c>
      <c r="J20" s="12">
        <f>SUM(J2,J9,J12,J13)</f>
        <v>20.61</v>
      </c>
      <c r="K20" s="11" t="s">
        <v>47</v>
      </c>
      <c r="L20" s="12">
        <f>SUM(L4,L7,L9,L13)</f>
        <v>31.22</v>
      </c>
      <c r="M20" s="11" t="s">
        <v>20</v>
      </c>
      <c r="N20" s="12">
        <f>SUM(N2,N6:N7)</f>
        <v>19.77</v>
      </c>
      <c r="O20" s="11" t="s">
        <v>84</v>
      </c>
      <c r="P20" s="12">
        <f>SUM(P2,P6,P10,P11)</f>
        <v>20.069999999999997</v>
      </c>
      <c r="Q20" s="11" t="s">
        <v>22</v>
      </c>
      <c r="R20" s="12">
        <f>SUM(R2,R6,R9)</f>
        <v>21</v>
      </c>
      <c r="S20" s="11" t="s">
        <v>51</v>
      </c>
      <c r="T20" s="12">
        <f>SUM(T4:T5)</f>
        <v>25.25</v>
      </c>
      <c r="U20" s="11" t="s">
        <v>24</v>
      </c>
      <c r="V20" s="12">
        <f>SUM(V2)</f>
        <v>5.4</v>
      </c>
      <c r="W20" s="11" t="s">
        <v>38</v>
      </c>
      <c r="X20" s="12">
        <f>SUM(X3,X10,X15:X17)</f>
        <v>29.15</v>
      </c>
      <c r="Y20" s="11" t="s">
        <v>54</v>
      </c>
      <c r="Z20" s="12">
        <f>SUM(Z4)</f>
        <v>10.26</v>
      </c>
      <c r="AA20" s="11" t="s">
        <v>40</v>
      </c>
      <c r="AB20" s="12">
        <f>SUM(AB3,AB6,AB8)</f>
        <v>21.54</v>
      </c>
      <c r="AC20" s="11" t="s">
        <v>69</v>
      </c>
      <c r="AD20" s="15">
        <v>17.010000000000002</v>
      </c>
      <c r="AE20" s="15" t="s">
        <v>65</v>
      </c>
      <c r="AF20" s="12">
        <v>1.4</v>
      </c>
    </row>
    <row r="21" spans="1:32" x14ac:dyDescent="0.25">
      <c r="A21" s="11" t="s">
        <v>14</v>
      </c>
      <c r="B21" s="12">
        <f>SUM(B2,B7,B8,B11,B12,B13)</f>
        <v>31.340000000000003</v>
      </c>
      <c r="C21" s="11" t="s">
        <v>82</v>
      </c>
      <c r="D21" s="12">
        <f>SUM(D3,D6,D8)</f>
        <v>18.170000000000002</v>
      </c>
      <c r="E21" s="11" t="s">
        <v>29</v>
      </c>
      <c r="F21" s="12">
        <f>SUM(F3,F7,F9:F11)</f>
        <v>18.490000000000002</v>
      </c>
      <c r="G21" s="11" t="s">
        <v>45</v>
      </c>
      <c r="H21" s="12">
        <f>SUM(H9,H8,H4)</f>
        <v>17.190000000000001</v>
      </c>
      <c r="I21" s="11" t="s">
        <v>46</v>
      </c>
      <c r="J21" s="12">
        <f>SUM(J4,J7,J14)</f>
        <v>43.660000000000004</v>
      </c>
      <c r="K21" s="11" t="s">
        <v>32</v>
      </c>
      <c r="L21" s="12">
        <f>SUM(L3,L10,L12)</f>
        <v>20</v>
      </c>
      <c r="M21" s="11" t="s">
        <v>33</v>
      </c>
      <c r="N21" s="12">
        <f>SUM(N3)</f>
        <v>7.84</v>
      </c>
      <c r="O21" s="11" t="s">
        <v>49</v>
      </c>
      <c r="P21" s="12">
        <f>SUM(P7,P4)</f>
        <v>22.04</v>
      </c>
      <c r="Q21" s="11" t="s">
        <v>50</v>
      </c>
      <c r="R21" s="12">
        <f>SUM(R4)</f>
        <v>14.25</v>
      </c>
      <c r="S21" s="11" t="s">
        <v>23</v>
      </c>
      <c r="T21" s="12">
        <f>SUM(T2,T8)</f>
        <v>13.1</v>
      </c>
      <c r="U21" s="11" t="s">
        <v>52</v>
      </c>
      <c r="V21" s="12">
        <f>SUM(V4:V7)</f>
        <v>31.839999999999996</v>
      </c>
      <c r="W21" s="11" t="s">
        <v>53</v>
      </c>
      <c r="X21" s="12">
        <f>SUM(X4:X9,X11:X13)</f>
        <v>32.840000000000003</v>
      </c>
      <c r="Y21" s="11" t="s">
        <v>39</v>
      </c>
      <c r="Z21" s="12">
        <f>SUM(Z3,Z5:Z8)</f>
        <v>15.91</v>
      </c>
      <c r="AA21" s="11" t="s">
        <v>55</v>
      </c>
      <c r="AB21" s="12">
        <f>SUM(AB4,AB9:AB11)</f>
        <v>11.27</v>
      </c>
      <c r="AC21" s="11" t="s">
        <v>70</v>
      </c>
      <c r="AD21" s="15">
        <v>13.5</v>
      </c>
      <c r="AE21" s="15" t="s">
        <v>78</v>
      </c>
      <c r="AF21" s="12">
        <v>15</v>
      </c>
    </row>
    <row r="22" spans="1:32" x14ac:dyDescent="0.25">
      <c r="A22" s="11"/>
      <c r="B22" s="12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  <c r="AA22" s="11"/>
      <c r="AB22" s="12"/>
      <c r="AC22" s="11" t="s">
        <v>59</v>
      </c>
      <c r="AD22" s="15">
        <v>5.0999999999999996</v>
      </c>
      <c r="AE22" s="15" t="s">
        <v>79</v>
      </c>
      <c r="AF22" s="12">
        <v>21.64</v>
      </c>
    </row>
    <row r="23" spans="1:32" ht="15.75" thickBot="1" x14ac:dyDescent="0.3">
      <c r="A23" s="16"/>
      <c r="B23" s="17"/>
      <c r="C23" s="16"/>
      <c r="D23" s="17"/>
      <c r="E23" s="16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  <c r="W23" s="16"/>
      <c r="X23" s="17"/>
      <c r="Y23" s="16"/>
      <c r="Z23" s="17"/>
      <c r="AA23" s="16"/>
      <c r="AB23" s="17"/>
      <c r="AC23" s="16" t="s">
        <v>68</v>
      </c>
      <c r="AD23" s="18">
        <v>6</v>
      </c>
      <c r="AE23" s="18" t="s">
        <v>63</v>
      </c>
      <c r="AF23" s="17">
        <v>4.95</v>
      </c>
    </row>
    <row r="24" spans="1:32" ht="15.75" thickBot="1" x14ac:dyDescent="0.3">
      <c r="A24" s="26" t="s">
        <v>71</v>
      </c>
      <c r="B24" s="27">
        <f>SUM(B2:B17)</f>
        <v>78.689999999999984</v>
      </c>
      <c r="C24" s="26" t="s">
        <v>71</v>
      </c>
      <c r="D24" s="27">
        <f>SUM(D2:D17)</f>
        <v>58.02</v>
      </c>
      <c r="E24" s="26" t="s">
        <v>71</v>
      </c>
      <c r="F24" s="27">
        <f>SUM(F2:F17)</f>
        <v>49.63</v>
      </c>
      <c r="G24" s="26" t="s">
        <v>71</v>
      </c>
      <c r="H24" s="27">
        <f>SUM(H2:H17)</f>
        <v>76.000000000000014</v>
      </c>
      <c r="I24" s="26" t="s">
        <v>71</v>
      </c>
      <c r="J24" s="27">
        <f>SUM(J2:J17)</f>
        <v>100.53999999999999</v>
      </c>
      <c r="K24" s="26" t="s">
        <v>71</v>
      </c>
      <c r="L24" s="27">
        <f>SUM(L2:L17)</f>
        <v>89.34</v>
      </c>
      <c r="M24" s="26" t="s">
        <v>71</v>
      </c>
      <c r="N24" s="27">
        <f>SUM(N2:N17)</f>
        <v>40.72</v>
      </c>
      <c r="O24" s="26" t="s">
        <v>71</v>
      </c>
      <c r="P24" s="27">
        <f>SUM(P2:P17)</f>
        <v>67.3</v>
      </c>
      <c r="Q24" s="26" t="s">
        <v>71</v>
      </c>
      <c r="R24" s="27">
        <f>SUM(R2:R17)</f>
        <v>59.74</v>
      </c>
      <c r="S24" s="26" t="s">
        <v>71</v>
      </c>
      <c r="T24" s="27">
        <f>SUM(T2:T17)</f>
        <v>58.45</v>
      </c>
      <c r="U24" s="26" t="s">
        <v>71</v>
      </c>
      <c r="V24" s="27">
        <f>SUM(V2:V17)</f>
        <v>51.569999999999993</v>
      </c>
      <c r="W24" s="26" t="s">
        <v>71</v>
      </c>
      <c r="X24" s="27">
        <f>SUM(X2:X17)</f>
        <v>77.990000000000009</v>
      </c>
      <c r="Y24" s="26" t="s">
        <v>71</v>
      </c>
      <c r="Z24" s="23">
        <f>SUM(Z2:Z17)</f>
        <v>46.569999999999986</v>
      </c>
      <c r="AA24" s="22" t="s">
        <v>71</v>
      </c>
      <c r="AB24" s="23">
        <f>SUM(AB2:AB17)</f>
        <v>58.489999999999995</v>
      </c>
      <c r="AC24" s="22" t="s">
        <v>71</v>
      </c>
      <c r="AD24" s="24">
        <f t="shared" ref="F24:AD24" si="0">SUM(AD2:AD23)</f>
        <v>247.39999999999998</v>
      </c>
      <c r="AE24" s="22" t="s">
        <v>71</v>
      </c>
      <c r="AF24" s="23">
        <f t="shared" ref="AF24" si="1">SUM(AF2:AF23)</f>
        <v>131.21</v>
      </c>
    </row>
    <row r="25" spans="1:3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2" x14ac:dyDescent="0.25">
      <c r="A27" s="25" t="s">
        <v>89</v>
      </c>
      <c r="B27" s="25"/>
      <c r="C27" s="25"/>
      <c r="D27" s="25"/>
      <c r="E27" s="25">
        <f>SUM(B24:AF24)</f>
        <v>1291.6599999999999</v>
      </c>
      <c r="F27" s="25"/>
      <c r="G27" s="25"/>
      <c r="H27" s="25"/>
    </row>
    <row r="28" spans="1:32" x14ac:dyDescent="0.25">
      <c r="A28" s="25"/>
      <c r="B28" s="25"/>
      <c r="C28" s="25"/>
      <c r="D28" s="25"/>
      <c r="E28" s="25"/>
      <c r="F28" s="25"/>
      <c r="G28" s="25"/>
      <c r="H28" s="25"/>
    </row>
  </sheetData>
  <mergeCells count="17">
    <mergeCell ref="K1:L1"/>
    <mergeCell ref="AC1:AF1"/>
    <mergeCell ref="A27:D28"/>
    <mergeCell ref="E27:H28"/>
    <mergeCell ref="A1:B1"/>
    <mergeCell ref="C1:D1"/>
    <mergeCell ref="E1:F1"/>
    <mergeCell ref="G1:H1"/>
    <mergeCell ref="I1:J1"/>
    <mergeCell ref="Y1:Z1"/>
    <mergeCell ref="AA1:AB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horizontalDpi="90" verticalDpi="90" r:id="rId1"/>
  <ignoredErrors>
    <ignoredError sqref="T20 V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Berry</dc:creator>
  <cp:lastModifiedBy>Hall, David</cp:lastModifiedBy>
  <dcterms:created xsi:type="dcterms:W3CDTF">2020-08-31T20:20:02Z</dcterms:created>
  <dcterms:modified xsi:type="dcterms:W3CDTF">2020-09-01T14:58:38Z</dcterms:modified>
</cp:coreProperties>
</file>