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/>
  <mc:AlternateContent xmlns:mc="http://schemas.openxmlformats.org/markup-compatibility/2006">
    <mc:Choice Requires="x15">
      <x15ac:absPath xmlns:x15ac="http://schemas.microsoft.com/office/spreadsheetml/2010/11/ac" url="C:\Users\david\Desktop\"/>
    </mc:Choice>
  </mc:AlternateContent>
  <xr:revisionPtr revIDLastSave="0" documentId="13_ncr:1_{0A83874D-9B80-4D02-80B9-45A35B73A017}" xr6:coauthVersionLast="36" xr6:coauthVersionMax="36" xr10:uidLastSave="{00000000-0000-0000-0000-000000000000}"/>
  <bookViews>
    <workbookView xWindow="0" yWindow="0" windowWidth="28800" windowHeight="12435" xr2:uid="{00000000-000D-0000-FFFF-FFFF00000000}"/>
  </bookViews>
  <sheets>
    <sheet name="Table" sheetId="1" r:id="rId1"/>
    <sheet name="XC" sheetId="2" r:id="rId2"/>
    <sheet name="WGP" sheetId="3" r:id="rId3"/>
    <sheet name="Road&amp;Relay" sheetId="4" r:id="rId4"/>
    <sheet name="Names" sheetId="5" state="hidden" r:id="rId5"/>
  </sheets>
  <definedNames>
    <definedName name="_xlnm._FilterDatabase" localSheetId="4" hidden="1">Names!$A$2:$A$222</definedName>
    <definedName name="_xlnm._FilterDatabase" localSheetId="0" hidden="1">Table!$B$3:$AE$128</definedName>
    <definedName name="_xlnm._FilterDatabase" localSheetId="2" hidden="1">WGP!$AB$6:$AF$6</definedName>
    <definedName name="_xlnm._FilterDatabase" localSheetId="1" hidden="1">XC!$A$5:$L$86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9" i="1" l="1"/>
  <c r="W4" i="1"/>
  <c r="W29" i="1"/>
  <c r="W32" i="1"/>
  <c r="W8" i="1"/>
  <c r="W13" i="1"/>
  <c r="W10" i="1"/>
  <c r="W33" i="1"/>
  <c r="W11" i="1"/>
  <c r="W5" i="1"/>
  <c r="W35" i="1"/>
  <c r="W38" i="1"/>
  <c r="W21" i="1"/>
  <c r="W37" i="1"/>
  <c r="W39" i="1"/>
  <c r="W7" i="1"/>
  <c r="W20" i="1"/>
  <c r="W6" i="1"/>
  <c r="W42" i="1"/>
  <c r="W28" i="1"/>
  <c r="W15" i="1"/>
  <c r="W41" i="1"/>
  <c r="W22" i="1"/>
  <c r="W45" i="1"/>
  <c r="W27" i="1"/>
  <c r="W23" i="1"/>
  <c r="W14" i="1"/>
  <c r="W19" i="1"/>
  <c r="W44" i="1"/>
  <c r="W46" i="1"/>
  <c r="W48" i="1"/>
  <c r="W49" i="1"/>
  <c r="W52" i="1"/>
  <c r="W12" i="1"/>
  <c r="W54" i="1"/>
  <c r="W43" i="1"/>
  <c r="W55" i="1"/>
  <c r="W56" i="1"/>
  <c r="W25" i="1"/>
  <c r="W59" i="1"/>
  <c r="W16" i="1"/>
  <c r="W40" i="1"/>
  <c r="W47" i="1"/>
  <c r="W61" i="1"/>
  <c r="W57" i="1"/>
  <c r="W51" i="1"/>
  <c r="W63" i="1"/>
  <c r="W34" i="1"/>
  <c r="W17" i="1"/>
  <c r="W24" i="1"/>
  <c r="W66" i="1"/>
  <c r="W58" i="1"/>
  <c r="W31" i="1"/>
  <c r="W53" i="1"/>
  <c r="W69" i="1"/>
  <c r="W62" i="1"/>
  <c r="W50" i="1"/>
  <c r="W30" i="1"/>
  <c r="W60" i="1"/>
  <c r="W18" i="1"/>
  <c r="W67" i="1"/>
  <c r="W64" i="1"/>
  <c r="W72" i="1"/>
  <c r="W73" i="1"/>
  <c r="W74" i="1"/>
  <c r="W75" i="1"/>
  <c r="W76" i="1"/>
  <c r="W78" i="1"/>
  <c r="W79" i="1"/>
  <c r="W80" i="1"/>
  <c r="W81" i="1"/>
  <c r="W82" i="1"/>
  <c r="W83" i="1"/>
  <c r="W84" i="1"/>
  <c r="W85" i="1"/>
  <c r="W86" i="1"/>
  <c r="W87" i="1"/>
  <c r="W88" i="1"/>
  <c r="W89" i="1"/>
  <c r="W77" i="1"/>
  <c r="W90" i="1"/>
  <c r="W92" i="1"/>
  <c r="W93" i="1"/>
  <c r="W36" i="1"/>
  <c r="W94" i="1"/>
  <c r="W96" i="1"/>
  <c r="W26" i="1"/>
  <c r="W65" i="1"/>
  <c r="W91" i="1"/>
  <c r="W97" i="1"/>
  <c r="W100" i="1"/>
  <c r="W104" i="1"/>
  <c r="W105" i="1"/>
  <c r="W101" i="1"/>
  <c r="W107" i="1"/>
  <c r="W70" i="1"/>
  <c r="W108" i="1"/>
  <c r="W109" i="1"/>
  <c r="W110" i="1"/>
  <c r="W95" i="1"/>
  <c r="W98" i="1"/>
  <c r="W99" i="1"/>
  <c r="W102" i="1"/>
  <c r="W103" i="1"/>
  <c r="W68" i="1"/>
  <c r="W106" i="1"/>
  <c r="W111" i="1"/>
  <c r="W112" i="1"/>
  <c r="W113" i="1"/>
  <c r="W114" i="1"/>
  <c r="W115" i="1"/>
  <c r="W71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CQ15" i="4"/>
  <c r="CS15" i="4" s="1"/>
  <c r="CP15" i="4"/>
  <c r="CR15" i="4" s="1"/>
  <c r="CT15" i="4" s="1"/>
  <c r="CO15" i="4"/>
  <c r="CR14" i="4"/>
  <c r="CT14" i="4" s="1"/>
  <c r="CP14" i="4"/>
  <c r="CO14" i="4"/>
  <c r="CQ14" i="4" s="1"/>
  <c r="CS14" i="4" s="1"/>
  <c r="CQ13" i="4"/>
  <c r="CS13" i="4" s="1"/>
  <c r="CP13" i="4"/>
  <c r="CR13" i="4" s="1"/>
  <c r="CT13" i="4" s="1"/>
  <c r="CO13" i="4"/>
  <c r="AM12" i="4"/>
  <c r="AO12" i="4" s="1"/>
  <c r="AL12" i="4"/>
  <c r="AN12" i="4" s="1"/>
  <c r="AP12" i="4" s="1"/>
  <c r="AK12" i="4"/>
  <c r="AN11" i="4"/>
  <c r="AP11" i="4" s="1"/>
  <c r="AL11" i="4"/>
  <c r="AK11" i="4"/>
  <c r="AM11" i="4" s="1"/>
  <c r="AO11" i="4" s="1"/>
  <c r="AM10" i="4"/>
  <c r="AO10" i="4" s="1"/>
  <c r="AL10" i="4"/>
  <c r="AN10" i="4" s="1"/>
  <c r="AP10" i="4" s="1"/>
  <c r="AK10" i="4"/>
  <c r="Y20" i="4"/>
  <c r="AA20" i="4" s="1"/>
  <c r="X20" i="4"/>
  <c r="Z20" i="4" s="1"/>
  <c r="AB20" i="4" s="1"/>
  <c r="W20" i="4"/>
  <c r="Z19" i="4"/>
  <c r="AB19" i="4" s="1"/>
  <c r="X19" i="4"/>
  <c r="W19" i="4"/>
  <c r="Y19" i="4" s="1"/>
  <c r="AA19" i="4" s="1"/>
  <c r="Y18" i="4"/>
  <c r="AA18" i="4" s="1"/>
  <c r="X18" i="4"/>
  <c r="Z18" i="4" s="1"/>
  <c r="AB18" i="4" s="1"/>
  <c r="W18" i="4"/>
  <c r="L10" i="4"/>
  <c r="N10" i="4" s="1"/>
  <c r="K10" i="4"/>
  <c r="M10" i="4" s="1"/>
  <c r="J10" i="4"/>
  <c r="I10" i="4"/>
  <c r="J9" i="4"/>
  <c r="L9" i="4" s="1"/>
  <c r="N9" i="4" s="1"/>
  <c r="I9" i="4"/>
  <c r="K9" i="4" s="1"/>
  <c r="M9" i="4" s="1"/>
  <c r="L8" i="4"/>
  <c r="N8" i="4" s="1"/>
  <c r="K8" i="4"/>
  <c r="M8" i="4" s="1"/>
  <c r="J8" i="4"/>
  <c r="I8" i="4"/>
  <c r="AC4" i="1" l="1"/>
  <c r="X43" i="3" l="1"/>
  <c r="Y43" i="3" s="1"/>
  <c r="X27" i="3"/>
  <c r="Y27" i="3" s="1"/>
  <c r="X36" i="3"/>
  <c r="Y36" i="3" s="1"/>
  <c r="X37" i="3"/>
  <c r="Y37" i="3" s="1"/>
  <c r="X39" i="3"/>
  <c r="Y39" i="3" s="1"/>
  <c r="X41" i="3"/>
  <c r="Y41" i="3" s="1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AA7" i="3"/>
  <c r="AD11" i="1" l="1"/>
  <c r="AD128" i="1"/>
  <c r="AD127" i="1"/>
  <c r="AD126" i="1"/>
  <c r="AD125" i="1"/>
  <c r="AD124" i="1"/>
  <c r="AD123" i="1"/>
  <c r="AD122" i="1"/>
  <c r="AD110" i="1"/>
  <c r="AD107" i="1"/>
  <c r="AD104" i="1"/>
  <c r="AD96" i="1"/>
  <c r="AD94" i="1"/>
  <c r="AD92" i="1"/>
  <c r="AD89" i="1"/>
  <c r="AD88" i="1"/>
  <c r="AD85" i="1"/>
  <c r="AD84" i="1"/>
  <c r="AD97" i="1"/>
  <c r="AD100" i="1"/>
  <c r="AD121" i="1"/>
  <c r="AD91" i="1"/>
  <c r="AD120" i="1"/>
  <c r="AD119" i="1"/>
  <c r="AD112" i="1"/>
  <c r="AD118" i="1"/>
  <c r="AD117" i="1"/>
  <c r="AD116" i="1"/>
  <c r="AD115" i="1"/>
  <c r="AD114" i="1"/>
  <c r="AD113" i="1"/>
  <c r="AD102" i="1"/>
  <c r="AD111" i="1"/>
  <c r="AD103" i="1"/>
  <c r="AD106" i="1"/>
  <c r="AD66" i="1"/>
  <c r="AD98" i="1"/>
  <c r="AD109" i="1"/>
  <c r="AD108" i="1"/>
  <c r="AD105" i="1"/>
  <c r="AD99" i="1"/>
  <c r="AD95" i="1"/>
  <c r="AD101" i="1"/>
  <c r="AD93" i="1"/>
  <c r="AD90" i="1"/>
  <c r="AD77" i="1"/>
  <c r="AD70" i="1"/>
  <c r="AD87" i="1"/>
  <c r="AD62" i="1"/>
  <c r="AD54" i="1"/>
  <c r="AD86" i="1"/>
  <c r="AD83" i="1"/>
  <c r="AD82" i="1"/>
  <c r="AD81" i="1"/>
  <c r="AD80" i="1"/>
  <c r="AD79" i="1"/>
  <c r="AD78" i="1"/>
  <c r="AD76" i="1"/>
  <c r="AD57" i="1"/>
  <c r="AD75" i="1"/>
  <c r="AD56" i="1"/>
  <c r="AD74" i="1"/>
  <c r="AD73" i="1"/>
  <c r="AD72" i="1"/>
  <c r="AD71" i="1"/>
  <c r="AD61" i="1"/>
  <c r="AD65" i="1"/>
  <c r="AD69" i="1"/>
  <c r="AD68" i="1"/>
  <c r="AD53" i="1"/>
  <c r="AD49" i="1"/>
  <c r="AD67" i="1"/>
  <c r="AD60" i="1"/>
  <c r="AD64" i="1"/>
  <c r="AD40" i="1"/>
  <c r="AD63" i="1"/>
  <c r="AD50" i="1"/>
  <c r="AD58" i="1"/>
  <c r="AD41" i="1"/>
  <c r="AD28" i="1"/>
  <c r="AD59" i="1"/>
  <c r="AD55" i="1"/>
  <c r="AD52" i="1"/>
  <c r="AD51" i="1"/>
  <c r="AD48" i="1"/>
  <c r="AD47" i="1"/>
  <c r="AD38" i="1"/>
  <c r="AD43" i="1"/>
  <c r="AD46" i="1"/>
  <c r="AD45" i="1"/>
  <c r="AD44" i="1"/>
  <c r="AD42" i="1"/>
  <c r="AD36" i="1"/>
  <c r="AD39" i="1"/>
  <c r="AD34" i="1"/>
  <c r="AD37" i="1"/>
  <c r="AD35" i="1"/>
  <c r="AD30" i="1"/>
  <c r="AD32" i="1"/>
  <c r="AD33" i="1"/>
  <c r="AD27" i="1"/>
  <c r="AD16" i="1"/>
  <c r="AD31" i="1"/>
  <c r="AD23" i="1"/>
  <c r="AD22" i="1"/>
  <c r="AD21" i="1"/>
  <c r="AD20" i="1"/>
  <c r="AD26" i="1"/>
  <c r="AD29" i="1"/>
  <c r="AD19" i="1"/>
  <c r="AD25" i="1"/>
  <c r="AD17" i="1"/>
  <c r="AD18" i="1"/>
  <c r="AD24" i="1"/>
  <c r="AD15" i="1"/>
  <c r="AD14" i="1"/>
  <c r="AD12" i="1"/>
  <c r="AD13" i="1"/>
  <c r="AD8" i="1"/>
  <c r="AD10" i="1"/>
  <c r="AD9" i="1"/>
  <c r="AD7" i="1"/>
  <c r="AD6" i="1"/>
  <c r="AD5" i="1"/>
  <c r="AD4" i="1"/>
  <c r="BN30" i="4" l="1"/>
  <c r="BP30" i="4" s="1"/>
  <c r="BR30" i="4" s="1"/>
  <c r="BM30" i="4"/>
  <c r="BO30" i="4" s="1"/>
  <c r="BQ30" i="4" s="1"/>
  <c r="BN29" i="4"/>
  <c r="BP29" i="4" s="1"/>
  <c r="BR29" i="4" s="1"/>
  <c r="BM29" i="4"/>
  <c r="BO29" i="4" s="1"/>
  <c r="BQ29" i="4" s="1"/>
  <c r="BN28" i="4"/>
  <c r="BP28" i="4" s="1"/>
  <c r="BR28" i="4" s="1"/>
  <c r="BM28" i="4"/>
  <c r="BO28" i="4" s="1"/>
  <c r="BQ28" i="4" s="1"/>
  <c r="K7" i="4"/>
  <c r="BO27" i="4"/>
  <c r="BO26" i="4"/>
  <c r="BO25" i="4"/>
  <c r="BO24" i="4"/>
  <c r="BO23" i="4"/>
  <c r="BO22" i="4"/>
  <c r="BO21" i="4"/>
  <c r="BO20" i="4"/>
  <c r="BO19" i="4"/>
  <c r="BO18" i="4"/>
  <c r="BO17" i="4"/>
  <c r="BO16" i="4"/>
  <c r="BO15" i="4"/>
  <c r="BO14" i="4"/>
  <c r="BO13" i="4"/>
  <c r="BO12" i="4"/>
  <c r="BO11" i="4"/>
  <c r="BO10" i="4"/>
  <c r="BO9" i="4"/>
  <c r="BO8" i="4"/>
  <c r="BO7" i="4"/>
  <c r="AA43" i="3" l="1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S46" i="3" l="1"/>
  <c r="AS45" i="3"/>
  <c r="AS44" i="3"/>
  <c r="AS43" i="3"/>
  <c r="AS42" i="3"/>
  <c r="BD41" i="3" l="1"/>
  <c r="BD40" i="3"/>
  <c r="BD39" i="3"/>
  <c r="BD38" i="3"/>
  <c r="BD37" i="3"/>
  <c r="BD36" i="3"/>
  <c r="BD35" i="3"/>
  <c r="BD34" i="3"/>
  <c r="BD33" i="3"/>
  <c r="BD32" i="3"/>
  <c r="BD31" i="3"/>
  <c r="BD30" i="3"/>
  <c r="BD29" i="3"/>
  <c r="BD28" i="3"/>
  <c r="BD27" i="3"/>
  <c r="BD26" i="3"/>
  <c r="BD25" i="3"/>
  <c r="BD24" i="3"/>
  <c r="BD23" i="3"/>
  <c r="BD22" i="3"/>
  <c r="BD21" i="3"/>
  <c r="BD20" i="3"/>
  <c r="BD19" i="3"/>
  <c r="BD18" i="3"/>
  <c r="BD17" i="3"/>
  <c r="BD16" i="3"/>
  <c r="BD15" i="3"/>
  <c r="BD14" i="3"/>
  <c r="BD13" i="3"/>
  <c r="BD12" i="3"/>
  <c r="BD11" i="3"/>
  <c r="BD10" i="3"/>
  <c r="BD9" i="3"/>
  <c r="BD8" i="3"/>
  <c r="BD7" i="3"/>
  <c r="AL41" i="3"/>
  <c r="AL40" i="3"/>
  <c r="AP39" i="3"/>
  <c r="X30" i="3"/>
  <c r="Y30" i="3" s="1"/>
  <c r="X31" i="3"/>
  <c r="Y31" i="3" s="1"/>
  <c r="X35" i="3"/>
  <c r="Y35" i="3" s="1"/>
  <c r="AP31" i="3"/>
  <c r="AP34" i="3"/>
  <c r="X34" i="3"/>
  <c r="Y34" i="3" s="1"/>
  <c r="AP37" i="3"/>
  <c r="AP30" i="3"/>
  <c r="AP28" i="3"/>
  <c r="X38" i="3"/>
  <c r="Y38" i="3" s="1"/>
  <c r="AP35" i="3"/>
  <c r="X29" i="3"/>
  <c r="Y29" i="3" s="1"/>
  <c r="AP36" i="3"/>
  <c r="X26" i="3"/>
  <c r="Y26" i="3" s="1"/>
  <c r="X33" i="3"/>
  <c r="Y33" i="3" s="1"/>
  <c r="X40" i="3"/>
  <c r="Y40" i="3" s="1"/>
  <c r="AP29" i="3"/>
  <c r="X28" i="3"/>
  <c r="Y28" i="3" s="1"/>
  <c r="AP7" i="3"/>
  <c r="AP32" i="3"/>
  <c r="X42" i="3"/>
  <c r="Y42" i="3" s="1"/>
  <c r="AP38" i="3"/>
  <c r="X32" i="3"/>
  <c r="Y32" i="3" s="1"/>
  <c r="AP33" i="3"/>
  <c r="CE36" i="4" l="1"/>
  <c r="CC36" i="4"/>
  <c r="CD36" i="4" s="1"/>
  <c r="CA36" i="4"/>
  <c r="BT36" i="4"/>
  <c r="CE35" i="4"/>
  <c r="CC35" i="4"/>
  <c r="CD35" i="4" s="1"/>
  <c r="CA35" i="4"/>
  <c r="BT35" i="4"/>
  <c r="CB39" i="4"/>
  <c r="CD39" i="4" s="1"/>
  <c r="CF39" i="4" s="1"/>
  <c r="CA39" i="4"/>
  <c r="CC39" i="4" s="1"/>
  <c r="CE39" i="4" s="1"/>
  <c r="CB38" i="4"/>
  <c r="CD38" i="4" s="1"/>
  <c r="CF38" i="4" s="1"/>
  <c r="CA38" i="4"/>
  <c r="CC38" i="4" s="1"/>
  <c r="CE38" i="4" s="1"/>
  <c r="CB37" i="4"/>
  <c r="CD37" i="4" s="1"/>
  <c r="CF37" i="4" s="1"/>
  <c r="CA37" i="4"/>
  <c r="CC37" i="4" s="1"/>
  <c r="CE37" i="4" s="1"/>
  <c r="AY38" i="4"/>
  <c r="BA38" i="4" s="1"/>
  <c r="BC38" i="4" s="1"/>
  <c r="AZ38" i="4"/>
  <c r="BB38" i="4" s="1"/>
  <c r="BD38" i="4" s="1"/>
  <c r="AY39" i="4"/>
  <c r="BA39" i="4" s="1"/>
  <c r="BC39" i="4" s="1"/>
  <c r="AZ39" i="4"/>
  <c r="BB39" i="4" s="1"/>
  <c r="BD39" i="4" s="1"/>
  <c r="AR29" i="4"/>
  <c r="AY29" i="4"/>
  <c r="BA29" i="4"/>
  <c r="BB29" i="4" s="1"/>
  <c r="BC29" i="4"/>
  <c r="AR30" i="4"/>
  <c r="AY30" i="4"/>
  <c r="BA30" i="4"/>
  <c r="BB30" i="4" s="1"/>
  <c r="BC30" i="4"/>
  <c r="AR31" i="4"/>
  <c r="AY31" i="4"/>
  <c r="BA31" i="4"/>
  <c r="BB31" i="4" s="1"/>
  <c r="BC31" i="4"/>
  <c r="AR32" i="4"/>
  <c r="AY32" i="4"/>
  <c r="BA32" i="4"/>
  <c r="BB32" i="4" s="1"/>
  <c r="BC32" i="4"/>
  <c r="AR33" i="4"/>
  <c r="AY33" i="4"/>
  <c r="BA33" i="4"/>
  <c r="BB33" i="4" s="1"/>
  <c r="BC33" i="4"/>
  <c r="AR34" i="4"/>
  <c r="AY34" i="4"/>
  <c r="BA34" i="4"/>
  <c r="BB34" i="4" s="1"/>
  <c r="BC34" i="4"/>
  <c r="AR35" i="4"/>
  <c r="AY35" i="4"/>
  <c r="BA35" i="4"/>
  <c r="BB35" i="4" s="1"/>
  <c r="BC35" i="4"/>
  <c r="AR36" i="4"/>
  <c r="AY36" i="4"/>
  <c r="BA36" i="4"/>
  <c r="BB36" i="4" s="1"/>
  <c r="BC36" i="4"/>
  <c r="AY37" i="4"/>
  <c r="BA37" i="4" s="1"/>
  <c r="BC37" i="4" s="1"/>
  <c r="AZ37" i="4"/>
  <c r="BB37" i="4" s="1"/>
  <c r="BD37" i="4" s="1"/>
  <c r="AR19" i="4"/>
  <c r="AY19" i="4"/>
  <c r="BA19" i="4"/>
  <c r="BB19" i="4" s="1"/>
  <c r="BC19" i="4"/>
  <c r="AR20" i="4"/>
  <c r="AY20" i="4"/>
  <c r="BA20" i="4"/>
  <c r="BB20" i="4" s="1"/>
  <c r="BC20" i="4"/>
  <c r="AR21" i="4"/>
  <c r="AY21" i="4"/>
  <c r="BA21" i="4"/>
  <c r="BB21" i="4" s="1"/>
  <c r="BC21" i="4"/>
  <c r="AR22" i="4"/>
  <c r="AY22" i="4"/>
  <c r="BA22" i="4"/>
  <c r="BB22" i="4" s="1"/>
  <c r="BC22" i="4"/>
  <c r="AR23" i="4"/>
  <c r="AY23" i="4"/>
  <c r="BA23" i="4"/>
  <c r="BB23" i="4" s="1"/>
  <c r="BC23" i="4"/>
  <c r="AR24" i="4"/>
  <c r="AY24" i="4"/>
  <c r="BA24" i="4"/>
  <c r="BB24" i="4" s="1"/>
  <c r="BC24" i="4"/>
  <c r="AR25" i="4"/>
  <c r="AY25" i="4"/>
  <c r="BA25" i="4"/>
  <c r="BB25" i="4" s="1"/>
  <c r="BC25" i="4"/>
  <c r="AR26" i="4"/>
  <c r="AY26" i="4"/>
  <c r="BA26" i="4"/>
  <c r="BB26" i="4" s="1"/>
  <c r="BC26" i="4"/>
  <c r="AR27" i="4"/>
  <c r="AY27" i="4"/>
  <c r="BA27" i="4"/>
  <c r="BB27" i="4" s="1"/>
  <c r="BC27" i="4"/>
  <c r="AR28" i="4"/>
  <c r="AY28" i="4"/>
  <c r="BA28" i="4"/>
  <c r="BB28" i="4" s="1"/>
  <c r="BC28" i="4"/>
  <c r="AP41" i="3"/>
  <c r="AP40" i="3"/>
  <c r="AC128" i="1"/>
  <c r="AC127" i="1"/>
  <c r="AC126" i="1"/>
  <c r="AC125" i="1"/>
  <c r="AC124" i="1"/>
  <c r="AC123" i="1"/>
  <c r="AC122" i="1"/>
  <c r="AC110" i="1"/>
  <c r="AC107" i="1"/>
  <c r="AC104" i="1"/>
  <c r="AC96" i="1"/>
  <c r="AC94" i="1"/>
  <c r="AC92" i="1"/>
  <c r="AC89" i="1"/>
  <c r="AC88" i="1"/>
  <c r="AC85" i="1"/>
  <c r="AC84" i="1"/>
  <c r="AC97" i="1"/>
  <c r="AC100" i="1"/>
  <c r="AC121" i="1"/>
  <c r="AC91" i="1"/>
  <c r="AC112" i="1"/>
  <c r="AC117" i="1"/>
  <c r="AC106" i="1"/>
  <c r="AC66" i="1"/>
  <c r="AC105" i="1"/>
  <c r="AC87" i="1"/>
  <c r="AC82" i="1"/>
  <c r="AC48" i="1"/>
  <c r="AC75" i="1"/>
  <c r="AC79" i="1"/>
  <c r="AC78" i="1"/>
  <c r="AC83" i="1"/>
  <c r="AC81" i="1"/>
  <c r="AC63" i="1"/>
  <c r="AC73" i="1"/>
  <c r="AC80" i="1"/>
  <c r="AC74" i="1"/>
  <c r="AC56" i="1"/>
  <c r="AC76" i="1"/>
  <c r="AC72" i="1"/>
  <c r="AC86" i="1"/>
  <c r="AC67" i="1"/>
  <c r="AC119" i="1"/>
  <c r="AC118" i="1"/>
  <c r="AC111" i="1"/>
  <c r="AC116" i="1"/>
  <c r="AC47" i="1"/>
  <c r="AC44" i="1"/>
  <c r="AC34" i="1"/>
  <c r="AC120" i="1"/>
  <c r="AC114" i="1"/>
  <c r="AC113" i="1"/>
  <c r="AC102" i="1"/>
  <c r="AC115" i="1"/>
  <c r="AC95" i="1"/>
  <c r="AC103" i="1"/>
  <c r="AC50" i="1"/>
  <c r="AC99" i="1"/>
  <c r="AC60" i="1"/>
  <c r="AC98" i="1"/>
  <c r="AC69" i="1"/>
  <c r="AC49" i="1"/>
  <c r="AC39" i="1"/>
  <c r="AC109" i="1"/>
  <c r="AC59" i="1"/>
  <c r="AC43" i="1"/>
  <c r="AC108" i="1"/>
  <c r="AC33" i="1"/>
  <c r="AC64" i="1"/>
  <c r="AC101" i="1"/>
  <c r="AC32" i="1"/>
  <c r="AC40" i="1"/>
  <c r="AC70" i="1"/>
  <c r="AC93" i="1"/>
  <c r="AC65" i="1"/>
  <c r="AC5" i="1"/>
  <c r="AC90" i="1"/>
  <c r="AC62" i="1"/>
  <c r="AC28" i="1"/>
  <c r="AC77" i="1"/>
  <c r="AC18" i="1"/>
  <c r="AC10" i="1"/>
  <c r="AC52" i="1"/>
  <c r="AC54" i="1"/>
  <c r="AC57" i="1"/>
  <c r="AC53" i="1"/>
  <c r="AC46" i="1"/>
  <c r="AC68" i="1"/>
  <c r="AC71" i="1"/>
  <c r="AC61" i="1"/>
  <c r="AC41" i="1"/>
  <c r="AC19" i="1"/>
  <c r="AC27" i="1"/>
  <c r="AC31" i="1"/>
  <c r="AC51" i="1"/>
  <c r="AC45" i="1"/>
  <c r="AC11" i="1"/>
  <c r="AC23" i="1"/>
  <c r="AC22" i="1"/>
  <c r="AC30" i="1"/>
  <c r="AC17" i="1"/>
  <c r="AC55" i="1"/>
  <c r="AC38" i="1"/>
  <c r="AC25" i="1"/>
  <c r="AC42" i="1"/>
  <c r="AC24" i="1"/>
  <c r="AC9" i="1"/>
  <c r="AC21" i="1"/>
  <c r="AC58" i="1"/>
  <c r="AC16" i="1"/>
  <c r="AC35" i="1"/>
  <c r="AC37" i="1"/>
  <c r="AC8" i="1"/>
  <c r="AC20" i="1"/>
  <c r="AC13" i="1"/>
  <c r="AC29" i="1"/>
  <c r="AC36" i="1"/>
  <c r="AC7" i="1"/>
  <c r="AC14" i="1"/>
  <c r="AC6" i="1"/>
  <c r="AC15" i="1"/>
  <c r="AC12" i="1"/>
  <c r="AC26" i="1"/>
  <c r="X128" i="1"/>
  <c r="X127" i="1"/>
  <c r="X126" i="1"/>
  <c r="X125" i="1"/>
  <c r="X124" i="1"/>
  <c r="X123" i="1"/>
  <c r="AK123" i="1" s="1"/>
  <c r="X122" i="1"/>
  <c r="X110" i="1"/>
  <c r="X107" i="1"/>
  <c r="X104" i="1"/>
  <c r="X96" i="1"/>
  <c r="X94" i="1"/>
  <c r="X92" i="1"/>
  <c r="X89" i="1"/>
  <c r="X88" i="1"/>
  <c r="X85" i="1"/>
  <c r="X84" i="1"/>
  <c r="X97" i="1"/>
  <c r="X100" i="1"/>
  <c r="X121" i="1"/>
  <c r="X91" i="1"/>
  <c r="X112" i="1"/>
  <c r="X117" i="1"/>
  <c r="X106" i="1"/>
  <c r="X66" i="1"/>
  <c r="X105" i="1"/>
  <c r="X87" i="1"/>
  <c r="X82" i="1"/>
  <c r="X48" i="1"/>
  <c r="X75" i="1"/>
  <c r="X79" i="1"/>
  <c r="X78" i="1"/>
  <c r="X83" i="1"/>
  <c r="X81" i="1"/>
  <c r="X63" i="1"/>
  <c r="X73" i="1"/>
  <c r="X80" i="1"/>
  <c r="X74" i="1"/>
  <c r="X56" i="1"/>
  <c r="X76" i="1"/>
  <c r="X72" i="1"/>
  <c r="X86" i="1"/>
  <c r="X67" i="1"/>
  <c r="X119" i="1"/>
  <c r="X118" i="1"/>
  <c r="X111" i="1"/>
  <c r="X116" i="1"/>
  <c r="X47" i="1"/>
  <c r="X44" i="1"/>
  <c r="X34" i="1"/>
  <c r="X120" i="1"/>
  <c r="X114" i="1"/>
  <c r="X113" i="1"/>
  <c r="X102" i="1"/>
  <c r="X115" i="1"/>
  <c r="X95" i="1"/>
  <c r="X103" i="1"/>
  <c r="X50" i="1"/>
  <c r="X99" i="1"/>
  <c r="X60" i="1"/>
  <c r="X98" i="1"/>
  <c r="X69" i="1"/>
  <c r="X49" i="1"/>
  <c r="X39" i="1"/>
  <c r="X109" i="1"/>
  <c r="X59" i="1"/>
  <c r="X43" i="1"/>
  <c r="X108" i="1"/>
  <c r="X33" i="1"/>
  <c r="X64" i="1"/>
  <c r="X101" i="1"/>
  <c r="X32" i="1"/>
  <c r="X40" i="1"/>
  <c r="X70" i="1"/>
  <c r="X93" i="1"/>
  <c r="X65" i="1"/>
  <c r="X5" i="1"/>
  <c r="X90" i="1"/>
  <c r="X62" i="1"/>
  <c r="X28" i="1"/>
  <c r="X77" i="1"/>
  <c r="X18" i="1"/>
  <c r="X10" i="1"/>
  <c r="X52" i="1"/>
  <c r="X54" i="1"/>
  <c r="X57" i="1"/>
  <c r="X53" i="1"/>
  <c r="X46" i="1"/>
  <c r="X68" i="1"/>
  <c r="X71" i="1"/>
  <c r="X61" i="1"/>
  <c r="X41" i="1"/>
  <c r="X19" i="1"/>
  <c r="X27" i="1"/>
  <c r="X31" i="1"/>
  <c r="X51" i="1"/>
  <c r="X45" i="1"/>
  <c r="X11" i="1"/>
  <c r="X23" i="1"/>
  <c r="X22" i="1"/>
  <c r="X30" i="1"/>
  <c r="X17" i="1"/>
  <c r="X55" i="1"/>
  <c r="X38" i="1"/>
  <c r="X25" i="1"/>
  <c r="X42" i="1"/>
  <c r="X24" i="1"/>
  <c r="X9" i="1"/>
  <c r="X21" i="1"/>
  <c r="X58" i="1"/>
  <c r="X16" i="1"/>
  <c r="X35" i="1"/>
  <c r="X37" i="1"/>
  <c r="X8" i="1"/>
  <c r="X20" i="1"/>
  <c r="X13" i="1"/>
  <c r="X29" i="1"/>
  <c r="X36" i="1"/>
  <c r="X7" i="1"/>
  <c r="X14" i="1"/>
  <c r="X6" i="1"/>
  <c r="X15" i="1"/>
  <c r="X12" i="1"/>
  <c r="X26" i="1"/>
  <c r="X4" i="1"/>
  <c r="V128" i="1"/>
  <c r="V127" i="1"/>
  <c r="V126" i="1"/>
  <c r="V125" i="1"/>
  <c r="V124" i="1"/>
  <c r="V123" i="1"/>
  <c r="AI123" i="1" s="1"/>
  <c r="V122" i="1"/>
  <c r="V110" i="1"/>
  <c r="V107" i="1"/>
  <c r="V104" i="1"/>
  <c r="V96" i="1"/>
  <c r="V94" i="1"/>
  <c r="V92" i="1"/>
  <c r="V89" i="1"/>
  <c r="V88" i="1"/>
  <c r="V85" i="1"/>
  <c r="V84" i="1"/>
  <c r="V97" i="1"/>
  <c r="V100" i="1"/>
  <c r="V121" i="1"/>
  <c r="V91" i="1"/>
  <c r="V112" i="1"/>
  <c r="V117" i="1"/>
  <c r="V106" i="1"/>
  <c r="V66" i="1"/>
  <c r="V105" i="1"/>
  <c r="V87" i="1"/>
  <c r="V82" i="1"/>
  <c r="V48" i="1"/>
  <c r="V75" i="1"/>
  <c r="V79" i="1"/>
  <c r="V78" i="1"/>
  <c r="V83" i="1"/>
  <c r="V81" i="1"/>
  <c r="V63" i="1"/>
  <c r="V73" i="1"/>
  <c r="V80" i="1"/>
  <c r="V74" i="1"/>
  <c r="V56" i="1"/>
  <c r="V76" i="1"/>
  <c r="V72" i="1"/>
  <c r="V86" i="1"/>
  <c r="V67" i="1"/>
  <c r="V119" i="1"/>
  <c r="V118" i="1"/>
  <c r="V111" i="1"/>
  <c r="V116" i="1"/>
  <c r="V47" i="1"/>
  <c r="V44" i="1"/>
  <c r="V34" i="1"/>
  <c r="V120" i="1"/>
  <c r="V114" i="1"/>
  <c r="V113" i="1"/>
  <c r="V102" i="1"/>
  <c r="V115" i="1"/>
  <c r="V95" i="1"/>
  <c r="V103" i="1"/>
  <c r="V50" i="1"/>
  <c r="V99" i="1"/>
  <c r="V60" i="1"/>
  <c r="V98" i="1"/>
  <c r="V69" i="1"/>
  <c r="V49" i="1"/>
  <c r="V39" i="1"/>
  <c r="V109" i="1"/>
  <c r="V59" i="1"/>
  <c r="V43" i="1"/>
  <c r="V108" i="1"/>
  <c r="V33" i="1"/>
  <c r="V64" i="1"/>
  <c r="V101" i="1"/>
  <c r="V32" i="1"/>
  <c r="V40" i="1"/>
  <c r="V70" i="1"/>
  <c r="V93" i="1"/>
  <c r="V65" i="1"/>
  <c r="V5" i="1"/>
  <c r="V90" i="1"/>
  <c r="V62" i="1"/>
  <c r="V28" i="1"/>
  <c r="V77" i="1"/>
  <c r="V18" i="1"/>
  <c r="V10" i="1"/>
  <c r="V52" i="1"/>
  <c r="V54" i="1"/>
  <c r="V57" i="1"/>
  <c r="V53" i="1"/>
  <c r="V46" i="1"/>
  <c r="V68" i="1"/>
  <c r="V71" i="1"/>
  <c r="V61" i="1"/>
  <c r="V41" i="1"/>
  <c r="V19" i="1"/>
  <c r="V27" i="1"/>
  <c r="V31" i="1"/>
  <c r="V51" i="1"/>
  <c r="V45" i="1"/>
  <c r="V11" i="1"/>
  <c r="V23" i="1"/>
  <c r="V22" i="1"/>
  <c r="V30" i="1"/>
  <c r="V17" i="1"/>
  <c r="V55" i="1"/>
  <c r="V38" i="1"/>
  <c r="V25" i="1"/>
  <c r="V42" i="1"/>
  <c r="V24" i="1"/>
  <c r="V9" i="1"/>
  <c r="V21" i="1"/>
  <c r="V58" i="1"/>
  <c r="V16" i="1"/>
  <c r="V35" i="1"/>
  <c r="V37" i="1"/>
  <c r="V8" i="1"/>
  <c r="V20" i="1"/>
  <c r="V13" i="1"/>
  <c r="V29" i="1"/>
  <c r="V36" i="1"/>
  <c r="V7" i="1"/>
  <c r="V14" i="1"/>
  <c r="V6" i="1"/>
  <c r="V15" i="1"/>
  <c r="V12" i="1"/>
  <c r="V26" i="1"/>
  <c r="V4" i="1"/>
  <c r="AA128" i="1"/>
  <c r="AV128" i="1" s="1"/>
  <c r="AA127" i="1"/>
  <c r="AA126" i="1"/>
  <c r="AA125" i="1"/>
  <c r="AA124" i="1"/>
  <c r="AA123" i="1"/>
  <c r="AA122" i="1"/>
  <c r="AA110" i="1"/>
  <c r="AA107" i="1"/>
  <c r="AA104" i="1"/>
  <c r="AA96" i="1"/>
  <c r="AA94" i="1"/>
  <c r="AA92" i="1"/>
  <c r="AA89" i="1"/>
  <c r="AA88" i="1"/>
  <c r="AA85" i="1"/>
  <c r="AA84" i="1"/>
  <c r="AA97" i="1"/>
  <c r="AA100" i="1"/>
  <c r="AA121" i="1"/>
  <c r="AA91" i="1"/>
  <c r="AA112" i="1"/>
  <c r="AA117" i="1"/>
  <c r="AA106" i="1"/>
  <c r="AA66" i="1"/>
  <c r="AA105" i="1"/>
  <c r="AA87" i="1"/>
  <c r="AA82" i="1"/>
  <c r="AA48" i="1"/>
  <c r="AA75" i="1"/>
  <c r="AA79" i="1"/>
  <c r="AA78" i="1"/>
  <c r="AA83" i="1"/>
  <c r="AA81" i="1"/>
  <c r="AA63" i="1"/>
  <c r="AA73" i="1"/>
  <c r="AA80" i="1"/>
  <c r="AA74" i="1"/>
  <c r="AA56" i="1"/>
  <c r="AA76" i="1"/>
  <c r="AA72" i="1"/>
  <c r="AA86" i="1"/>
  <c r="AA67" i="1"/>
  <c r="AA119" i="1"/>
  <c r="AA118" i="1"/>
  <c r="AA111" i="1"/>
  <c r="AA116" i="1"/>
  <c r="AA47" i="1"/>
  <c r="AA44" i="1"/>
  <c r="AA34" i="1"/>
  <c r="AA120" i="1"/>
  <c r="AA114" i="1"/>
  <c r="AA113" i="1"/>
  <c r="AA102" i="1"/>
  <c r="AA115" i="1"/>
  <c r="AA95" i="1"/>
  <c r="AA103" i="1"/>
  <c r="AA50" i="1"/>
  <c r="AA99" i="1"/>
  <c r="AA60" i="1"/>
  <c r="AA98" i="1"/>
  <c r="AA69" i="1"/>
  <c r="AA49" i="1"/>
  <c r="AA39" i="1"/>
  <c r="AA109" i="1"/>
  <c r="AA59" i="1"/>
  <c r="AA43" i="1"/>
  <c r="AA108" i="1"/>
  <c r="AA33" i="1"/>
  <c r="AA64" i="1"/>
  <c r="AA101" i="1"/>
  <c r="AA32" i="1"/>
  <c r="AA40" i="1"/>
  <c r="AA70" i="1"/>
  <c r="AA93" i="1"/>
  <c r="AA65" i="1"/>
  <c r="AA5" i="1"/>
  <c r="AA90" i="1"/>
  <c r="AA62" i="1"/>
  <c r="AA28" i="1"/>
  <c r="AA77" i="1"/>
  <c r="AA18" i="1"/>
  <c r="AA10" i="1"/>
  <c r="AA52" i="1"/>
  <c r="AA54" i="1"/>
  <c r="AA57" i="1"/>
  <c r="AA53" i="1"/>
  <c r="AA46" i="1"/>
  <c r="AA68" i="1"/>
  <c r="AA71" i="1"/>
  <c r="AA61" i="1"/>
  <c r="AA41" i="1"/>
  <c r="AA19" i="1"/>
  <c r="AA27" i="1"/>
  <c r="AA31" i="1"/>
  <c r="AA51" i="1"/>
  <c r="AA45" i="1"/>
  <c r="AA11" i="1"/>
  <c r="AA23" i="1"/>
  <c r="AA22" i="1"/>
  <c r="AA30" i="1"/>
  <c r="AA17" i="1"/>
  <c r="AA55" i="1"/>
  <c r="AA38" i="1"/>
  <c r="AA25" i="1"/>
  <c r="AA42" i="1"/>
  <c r="AA24" i="1"/>
  <c r="AA9" i="1"/>
  <c r="AA21" i="1"/>
  <c r="AA58" i="1"/>
  <c r="AA16" i="1"/>
  <c r="AA35" i="1"/>
  <c r="AA37" i="1"/>
  <c r="AA8" i="1"/>
  <c r="AA20" i="1"/>
  <c r="AA13" i="1"/>
  <c r="AA29" i="1"/>
  <c r="AA36" i="1"/>
  <c r="AA7" i="1"/>
  <c r="AA14" i="1"/>
  <c r="AA6" i="1"/>
  <c r="AA15" i="1"/>
  <c r="AA12" i="1"/>
  <c r="CA7" i="4"/>
  <c r="AB128" i="1"/>
  <c r="AB127" i="1"/>
  <c r="AB126" i="1"/>
  <c r="AB125" i="1"/>
  <c r="AB124" i="1"/>
  <c r="AB123" i="1"/>
  <c r="AB122" i="1"/>
  <c r="AB110" i="1"/>
  <c r="AB107" i="1"/>
  <c r="AB104" i="1"/>
  <c r="AB96" i="1"/>
  <c r="AB94" i="1"/>
  <c r="AB92" i="1"/>
  <c r="AB89" i="1"/>
  <c r="AB88" i="1"/>
  <c r="AB85" i="1"/>
  <c r="AB84" i="1"/>
  <c r="AB97" i="1"/>
  <c r="AB100" i="1"/>
  <c r="AB121" i="1"/>
  <c r="AB91" i="1"/>
  <c r="AB112" i="1"/>
  <c r="AB117" i="1"/>
  <c r="AB106" i="1"/>
  <c r="AB66" i="1"/>
  <c r="AB105" i="1"/>
  <c r="AB87" i="1"/>
  <c r="AB82" i="1"/>
  <c r="AB48" i="1"/>
  <c r="AB75" i="1"/>
  <c r="AB79" i="1"/>
  <c r="AB78" i="1"/>
  <c r="AB83" i="1"/>
  <c r="AB81" i="1"/>
  <c r="AB63" i="1"/>
  <c r="AB73" i="1"/>
  <c r="AB80" i="1"/>
  <c r="AB74" i="1"/>
  <c r="AB56" i="1"/>
  <c r="AB76" i="1"/>
  <c r="AB72" i="1"/>
  <c r="AB86" i="1"/>
  <c r="AB67" i="1"/>
  <c r="AB119" i="1"/>
  <c r="AB118" i="1"/>
  <c r="AB111" i="1"/>
  <c r="AB116" i="1"/>
  <c r="AB47" i="1"/>
  <c r="AB44" i="1"/>
  <c r="AB34" i="1"/>
  <c r="AB120" i="1"/>
  <c r="AB114" i="1"/>
  <c r="AB113" i="1"/>
  <c r="AB102" i="1"/>
  <c r="AB115" i="1"/>
  <c r="AB95" i="1"/>
  <c r="AB103" i="1"/>
  <c r="AB50" i="1"/>
  <c r="AB99" i="1"/>
  <c r="AB60" i="1"/>
  <c r="AB98" i="1"/>
  <c r="AB69" i="1"/>
  <c r="AB49" i="1"/>
  <c r="AB39" i="1"/>
  <c r="AB109" i="1"/>
  <c r="AB59" i="1"/>
  <c r="AB43" i="1"/>
  <c r="AB108" i="1"/>
  <c r="AB33" i="1"/>
  <c r="AB64" i="1"/>
  <c r="AB101" i="1"/>
  <c r="AB32" i="1"/>
  <c r="AB40" i="1"/>
  <c r="AB70" i="1"/>
  <c r="AB93" i="1"/>
  <c r="AB65" i="1"/>
  <c r="AB5" i="1"/>
  <c r="AB90" i="1"/>
  <c r="AB62" i="1"/>
  <c r="AB28" i="1"/>
  <c r="AB77" i="1"/>
  <c r="AB18" i="1"/>
  <c r="AB10" i="1"/>
  <c r="AB52" i="1"/>
  <c r="AB54" i="1"/>
  <c r="AB57" i="1"/>
  <c r="AB53" i="1"/>
  <c r="AB46" i="1"/>
  <c r="AB68" i="1"/>
  <c r="AB71" i="1"/>
  <c r="AB61" i="1"/>
  <c r="AB41" i="1"/>
  <c r="AB19" i="1"/>
  <c r="AB27" i="1"/>
  <c r="AB31" i="1"/>
  <c r="AB51" i="1"/>
  <c r="AB45" i="1"/>
  <c r="AB11" i="1"/>
  <c r="AB23" i="1"/>
  <c r="AB22" i="1"/>
  <c r="AB30" i="1"/>
  <c r="AB17" i="1"/>
  <c r="AB55" i="1"/>
  <c r="AB38" i="1"/>
  <c r="AB25" i="1"/>
  <c r="AB42" i="1"/>
  <c r="AB24" i="1"/>
  <c r="AB9" i="1"/>
  <c r="AB21" i="1"/>
  <c r="AB58" i="1"/>
  <c r="AB16" i="1"/>
  <c r="AB35" i="1"/>
  <c r="AB37" i="1"/>
  <c r="AB8" i="1"/>
  <c r="AB20" i="1"/>
  <c r="AB13" i="1"/>
  <c r="AB29" i="1"/>
  <c r="AB36" i="1"/>
  <c r="AB14" i="1"/>
  <c r="AB6" i="1"/>
  <c r="AB15" i="1"/>
  <c r="AB12" i="1"/>
  <c r="AB26" i="1"/>
  <c r="AB4" i="1"/>
  <c r="AB7" i="1"/>
  <c r="Z128" i="1"/>
  <c r="Z127" i="1"/>
  <c r="Z126" i="1"/>
  <c r="Z125" i="1"/>
  <c r="Z124" i="1"/>
  <c r="Z123" i="1"/>
  <c r="Z122" i="1"/>
  <c r="Z110" i="1"/>
  <c r="Z107" i="1"/>
  <c r="Z104" i="1"/>
  <c r="Z96" i="1"/>
  <c r="Z94" i="1"/>
  <c r="Z92" i="1"/>
  <c r="Z89" i="1"/>
  <c r="Z88" i="1"/>
  <c r="Z85" i="1"/>
  <c r="Z84" i="1"/>
  <c r="Z97" i="1"/>
  <c r="Z100" i="1"/>
  <c r="Z121" i="1"/>
  <c r="Z91" i="1"/>
  <c r="Z112" i="1"/>
  <c r="Z117" i="1"/>
  <c r="Z106" i="1"/>
  <c r="Z66" i="1"/>
  <c r="Z105" i="1"/>
  <c r="Z87" i="1"/>
  <c r="Z82" i="1"/>
  <c r="Z48" i="1"/>
  <c r="Z75" i="1"/>
  <c r="Z79" i="1"/>
  <c r="Z78" i="1"/>
  <c r="Z83" i="1"/>
  <c r="Z81" i="1"/>
  <c r="Z63" i="1"/>
  <c r="Z73" i="1"/>
  <c r="Z80" i="1"/>
  <c r="Z74" i="1"/>
  <c r="Z56" i="1"/>
  <c r="Z76" i="1"/>
  <c r="Z72" i="1"/>
  <c r="Z86" i="1"/>
  <c r="Z67" i="1"/>
  <c r="Z119" i="1"/>
  <c r="Z118" i="1"/>
  <c r="Z111" i="1"/>
  <c r="Z116" i="1"/>
  <c r="Z47" i="1"/>
  <c r="Z44" i="1"/>
  <c r="Z34" i="1"/>
  <c r="Z120" i="1"/>
  <c r="Z114" i="1"/>
  <c r="Z113" i="1"/>
  <c r="Z102" i="1"/>
  <c r="Z115" i="1"/>
  <c r="Z95" i="1"/>
  <c r="Z103" i="1"/>
  <c r="Z50" i="1"/>
  <c r="Z99" i="1"/>
  <c r="Z60" i="1"/>
  <c r="Z98" i="1"/>
  <c r="Z69" i="1"/>
  <c r="Z49" i="1"/>
  <c r="Z39" i="1"/>
  <c r="Z109" i="1"/>
  <c r="Z59" i="1"/>
  <c r="Z43" i="1"/>
  <c r="Z108" i="1"/>
  <c r="Z33" i="1"/>
  <c r="Z64" i="1"/>
  <c r="Z101" i="1"/>
  <c r="Z32" i="1"/>
  <c r="Z40" i="1"/>
  <c r="Z70" i="1"/>
  <c r="Z93" i="1"/>
  <c r="Z65" i="1"/>
  <c r="Z5" i="1"/>
  <c r="Z90" i="1"/>
  <c r="Z62" i="1"/>
  <c r="Z28" i="1"/>
  <c r="Z77" i="1"/>
  <c r="Z18" i="1"/>
  <c r="Z10" i="1"/>
  <c r="Z52" i="1"/>
  <c r="Z54" i="1"/>
  <c r="Z57" i="1"/>
  <c r="Z53" i="1"/>
  <c r="Z46" i="1"/>
  <c r="Z68" i="1"/>
  <c r="Z71" i="1"/>
  <c r="Z61" i="1"/>
  <c r="Z41" i="1"/>
  <c r="Z19" i="1"/>
  <c r="Z27" i="1"/>
  <c r="Z31" i="1"/>
  <c r="Z51" i="1"/>
  <c r="Z45" i="1"/>
  <c r="Z11" i="1"/>
  <c r="Z23" i="1"/>
  <c r="Z22" i="1"/>
  <c r="Z30" i="1"/>
  <c r="Z17" i="1"/>
  <c r="Z55" i="1"/>
  <c r="Z38" i="1"/>
  <c r="Z25" i="1"/>
  <c r="Z42" i="1"/>
  <c r="Z24" i="1"/>
  <c r="Z9" i="1"/>
  <c r="Z21" i="1"/>
  <c r="Z58" i="1"/>
  <c r="Z16" i="1"/>
  <c r="Z35" i="1"/>
  <c r="Z37" i="1"/>
  <c r="Z8" i="1"/>
  <c r="Z20" i="1"/>
  <c r="Z13" i="1"/>
  <c r="Z29" i="1"/>
  <c r="Z36" i="1"/>
  <c r="Z7" i="1"/>
  <c r="Z14" i="1"/>
  <c r="Z6" i="1"/>
  <c r="Z15" i="1"/>
  <c r="Z12" i="1"/>
  <c r="Z26" i="1"/>
  <c r="Z4" i="1"/>
  <c r="Y128" i="1"/>
  <c r="Y127" i="1"/>
  <c r="Y126" i="1"/>
  <c r="Y125" i="1"/>
  <c r="Y124" i="1"/>
  <c r="Y123" i="1"/>
  <c r="Y122" i="1"/>
  <c r="Y110" i="1"/>
  <c r="Y107" i="1"/>
  <c r="Y104" i="1"/>
  <c r="Y96" i="1"/>
  <c r="Y94" i="1"/>
  <c r="Y92" i="1"/>
  <c r="Y89" i="1"/>
  <c r="Y88" i="1"/>
  <c r="Y85" i="1"/>
  <c r="Y84" i="1"/>
  <c r="Y97" i="1"/>
  <c r="Y100" i="1"/>
  <c r="Y121" i="1"/>
  <c r="Y91" i="1"/>
  <c r="Y112" i="1"/>
  <c r="Y117" i="1"/>
  <c r="Y66" i="1"/>
  <c r="Y105" i="1"/>
  <c r="Y87" i="1"/>
  <c r="Y82" i="1"/>
  <c r="Y48" i="1"/>
  <c r="Y75" i="1"/>
  <c r="Y79" i="1"/>
  <c r="Y78" i="1"/>
  <c r="Y83" i="1"/>
  <c r="Y81" i="1"/>
  <c r="Y63" i="1"/>
  <c r="Y73" i="1"/>
  <c r="Y80" i="1"/>
  <c r="Y74" i="1"/>
  <c r="Y56" i="1"/>
  <c r="Y76" i="1"/>
  <c r="Y86" i="1"/>
  <c r="Y67" i="1"/>
  <c r="Y119" i="1"/>
  <c r="Y118" i="1"/>
  <c r="Y111" i="1"/>
  <c r="Y116" i="1"/>
  <c r="Y47" i="1"/>
  <c r="Y44" i="1"/>
  <c r="Y120" i="1"/>
  <c r="Y114" i="1"/>
  <c r="Y113" i="1"/>
  <c r="Y102" i="1"/>
  <c r="Y115" i="1"/>
  <c r="Y95" i="1"/>
  <c r="Y103" i="1"/>
  <c r="Y50" i="1"/>
  <c r="Y99" i="1"/>
  <c r="Y60" i="1"/>
  <c r="Y98" i="1"/>
  <c r="Y69" i="1"/>
  <c r="Y49" i="1"/>
  <c r="Y39" i="1"/>
  <c r="Y109" i="1"/>
  <c r="Y59" i="1"/>
  <c r="Y108" i="1"/>
  <c r="Y33" i="1"/>
  <c r="Y64" i="1"/>
  <c r="Y101" i="1"/>
  <c r="Y32" i="1"/>
  <c r="Y40" i="1"/>
  <c r="Y70" i="1"/>
  <c r="Y93" i="1"/>
  <c r="Y90" i="1"/>
  <c r="Y28" i="1"/>
  <c r="Y77" i="1"/>
  <c r="Y52" i="1"/>
  <c r="Y54" i="1"/>
  <c r="Y46" i="1"/>
  <c r="Y68" i="1"/>
  <c r="Y71" i="1"/>
  <c r="Y61" i="1"/>
  <c r="Y41" i="1"/>
  <c r="Y27" i="1"/>
  <c r="Y31" i="1"/>
  <c r="Y51" i="1"/>
  <c r="Y45" i="1"/>
  <c r="Y22" i="1"/>
  <c r="Y17" i="1"/>
  <c r="Y55" i="1"/>
  <c r="Y38" i="1"/>
  <c r="Y25" i="1"/>
  <c r="Y42" i="1"/>
  <c r="Y21" i="1"/>
  <c r="Y58" i="1"/>
  <c r="Y35" i="1"/>
  <c r="Y37" i="1"/>
  <c r="Y20" i="1"/>
  <c r="Y13" i="1"/>
  <c r="Y29" i="1"/>
  <c r="Y36" i="1"/>
  <c r="Y14" i="1"/>
  <c r="Y6" i="1"/>
  <c r="Y12" i="1"/>
  <c r="Y26" i="1"/>
  <c r="Y4" i="1"/>
  <c r="T128" i="1"/>
  <c r="T127" i="1"/>
  <c r="T126" i="1"/>
  <c r="AT126" i="1" s="1"/>
  <c r="T125" i="1"/>
  <c r="T124" i="1"/>
  <c r="T123" i="1"/>
  <c r="T122" i="1"/>
  <c r="T110" i="1"/>
  <c r="T107" i="1"/>
  <c r="T104" i="1"/>
  <c r="T96" i="1"/>
  <c r="T94" i="1"/>
  <c r="T92" i="1"/>
  <c r="T89" i="1"/>
  <c r="T88" i="1"/>
  <c r="T85" i="1"/>
  <c r="T84" i="1"/>
  <c r="T97" i="1"/>
  <c r="T100" i="1"/>
  <c r="T121" i="1"/>
  <c r="T91" i="1"/>
  <c r="T112" i="1"/>
  <c r="T117" i="1"/>
  <c r="T106" i="1"/>
  <c r="T66" i="1"/>
  <c r="T105" i="1"/>
  <c r="T87" i="1"/>
  <c r="T82" i="1"/>
  <c r="T48" i="1"/>
  <c r="T75" i="1"/>
  <c r="T79" i="1"/>
  <c r="T78" i="1"/>
  <c r="T83" i="1"/>
  <c r="T81" i="1"/>
  <c r="T63" i="1"/>
  <c r="T73" i="1"/>
  <c r="T80" i="1"/>
  <c r="T74" i="1"/>
  <c r="T56" i="1"/>
  <c r="T76" i="1"/>
  <c r="T72" i="1"/>
  <c r="T86" i="1"/>
  <c r="T67" i="1"/>
  <c r="T119" i="1"/>
  <c r="T118" i="1"/>
  <c r="T111" i="1"/>
  <c r="T116" i="1"/>
  <c r="T47" i="1"/>
  <c r="T44" i="1"/>
  <c r="T34" i="1"/>
  <c r="T120" i="1"/>
  <c r="T114" i="1"/>
  <c r="T113" i="1"/>
  <c r="T102" i="1"/>
  <c r="T115" i="1"/>
  <c r="T95" i="1"/>
  <c r="T103" i="1"/>
  <c r="T50" i="1"/>
  <c r="T99" i="1"/>
  <c r="T60" i="1"/>
  <c r="T98" i="1"/>
  <c r="T69" i="1"/>
  <c r="T49" i="1"/>
  <c r="T39" i="1"/>
  <c r="T109" i="1"/>
  <c r="T59" i="1"/>
  <c r="T43" i="1"/>
  <c r="T108" i="1"/>
  <c r="T33" i="1"/>
  <c r="T64" i="1"/>
  <c r="T101" i="1"/>
  <c r="T32" i="1"/>
  <c r="T40" i="1"/>
  <c r="T70" i="1"/>
  <c r="T93" i="1"/>
  <c r="T65" i="1"/>
  <c r="T5" i="1"/>
  <c r="T90" i="1"/>
  <c r="T62" i="1"/>
  <c r="T28" i="1"/>
  <c r="T77" i="1"/>
  <c r="T18" i="1"/>
  <c r="T10" i="1"/>
  <c r="T52" i="1"/>
  <c r="T54" i="1"/>
  <c r="T57" i="1"/>
  <c r="T53" i="1"/>
  <c r="T46" i="1"/>
  <c r="T68" i="1"/>
  <c r="T71" i="1"/>
  <c r="T61" i="1"/>
  <c r="T41" i="1"/>
  <c r="T19" i="1"/>
  <c r="T27" i="1"/>
  <c r="T31" i="1"/>
  <c r="T51" i="1"/>
  <c r="T45" i="1"/>
  <c r="T11" i="1"/>
  <c r="T23" i="1"/>
  <c r="T22" i="1"/>
  <c r="T30" i="1"/>
  <c r="T17" i="1"/>
  <c r="T55" i="1"/>
  <c r="T38" i="1"/>
  <c r="T25" i="1"/>
  <c r="T42" i="1"/>
  <c r="T24" i="1"/>
  <c r="T9" i="1"/>
  <c r="T21" i="1"/>
  <c r="T58" i="1"/>
  <c r="T16" i="1"/>
  <c r="T35" i="1"/>
  <c r="T37" i="1"/>
  <c r="T8" i="1"/>
  <c r="T20" i="1"/>
  <c r="T13" i="1"/>
  <c r="T29" i="1"/>
  <c r="T36" i="1"/>
  <c r="T7" i="1"/>
  <c r="T14" i="1"/>
  <c r="T6" i="1"/>
  <c r="T15" i="1"/>
  <c r="T12" i="1"/>
  <c r="T26" i="1"/>
  <c r="S128" i="1"/>
  <c r="S127" i="1"/>
  <c r="S126" i="1"/>
  <c r="S125" i="1"/>
  <c r="S124" i="1"/>
  <c r="S123" i="1"/>
  <c r="S122" i="1"/>
  <c r="S110" i="1"/>
  <c r="S107" i="1"/>
  <c r="S104" i="1"/>
  <c r="S96" i="1"/>
  <c r="S94" i="1"/>
  <c r="S92" i="1"/>
  <c r="S89" i="1"/>
  <c r="S88" i="1"/>
  <c r="S85" i="1"/>
  <c r="S84" i="1"/>
  <c r="S97" i="1"/>
  <c r="S100" i="1"/>
  <c r="S121" i="1"/>
  <c r="S91" i="1"/>
  <c r="S112" i="1"/>
  <c r="S117" i="1"/>
  <c r="S106" i="1"/>
  <c r="S66" i="1"/>
  <c r="S105" i="1"/>
  <c r="S87" i="1"/>
  <c r="S82" i="1"/>
  <c r="S48" i="1"/>
  <c r="S75" i="1"/>
  <c r="S79" i="1"/>
  <c r="S78" i="1"/>
  <c r="S83" i="1"/>
  <c r="S81" i="1"/>
  <c r="S63" i="1"/>
  <c r="S73" i="1"/>
  <c r="S80" i="1"/>
  <c r="S74" i="1"/>
  <c r="S56" i="1"/>
  <c r="S76" i="1"/>
  <c r="S72" i="1"/>
  <c r="S86" i="1"/>
  <c r="S67" i="1"/>
  <c r="S119" i="1"/>
  <c r="S118" i="1"/>
  <c r="S111" i="1"/>
  <c r="S116" i="1"/>
  <c r="S47" i="1"/>
  <c r="S44" i="1"/>
  <c r="S34" i="1"/>
  <c r="S120" i="1"/>
  <c r="S114" i="1"/>
  <c r="S113" i="1"/>
  <c r="S102" i="1"/>
  <c r="S115" i="1"/>
  <c r="S95" i="1"/>
  <c r="S103" i="1"/>
  <c r="S50" i="1"/>
  <c r="S99" i="1"/>
  <c r="S60" i="1"/>
  <c r="S98" i="1"/>
  <c r="S69" i="1"/>
  <c r="S49" i="1"/>
  <c r="S39" i="1"/>
  <c r="S109" i="1"/>
  <c r="S59" i="1"/>
  <c r="S43" i="1"/>
  <c r="S108" i="1"/>
  <c r="S33" i="1"/>
  <c r="S64" i="1"/>
  <c r="S101" i="1"/>
  <c r="S32" i="1"/>
  <c r="S40" i="1"/>
  <c r="S70" i="1"/>
  <c r="S93" i="1"/>
  <c r="S65" i="1"/>
  <c r="S5" i="1"/>
  <c r="S90" i="1"/>
  <c r="S62" i="1"/>
  <c r="S28" i="1"/>
  <c r="S77" i="1"/>
  <c r="S18" i="1"/>
  <c r="S10" i="1"/>
  <c r="S52" i="1"/>
  <c r="S54" i="1"/>
  <c r="S57" i="1"/>
  <c r="S53" i="1"/>
  <c r="S46" i="1"/>
  <c r="S68" i="1"/>
  <c r="S71" i="1"/>
  <c r="S61" i="1"/>
  <c r="S41" i="1"/>
  <c r="S19" i="1"/>
  <c r="S27" i="1"/>
  <c r="S51" i="1"/>
  <c r="S45" i="1"/>
  <c r="S11" i="1"/>
  <c r="S23" i="1"/>
  <c r="S22" i="1"/>
  <c r="S30" i="1"/>
  <c r="S55" i="1"/>
  <c r="S38" i="1"/>
  <c r="S25" i="1"/>
  <c r="S42" i="1"/>
  <c r="S24" i="1"/>
  <c r="S9" i="1"/>
  <c r="S21" i="1"/>
  <c r="S58" i="1"/>
  <c r="S16" i="1"/>
  <c r="S35" i="1"/>
  <c r="S37" i="1"/>
  <c r="S8" i="1"/>
  <c r="S20" i="1"/>
  <c r="S13" i="1"/>
  <c r="S29" i="1"/>
  <c r="S36" i="1"/>
  <c r="S7" i="1"/>
  <c r="S14" i="1"/>
  <c r="S6" i="1"/>
  <c r="S15" i="1"/>
  <c r="S12" i="1"/>
  <c r="S26" i="1"/>
  <c r="AT114" i="1" l="1"/>
  <c r="AV114" i="1"/>
  <c r="AI121" i="1"/>
  <c r="AV116" i="1"/>
  <c r="AK113" i="1"/>
  <c r="AI113" i="1"/>
  <c r="AT122" i="1"/>
  <c r="AU118" i="1"/>
  <c r="AK125" i="1"/>
  <c r="AS118" i="1"/>
  <c r="AS119" i="1"/>
  <c r="AS127" i="1"/>
  <c r="AV117" i="1"/>
  <c r="AI124" i="1"/>
  <c r="AK114" i="1"/>
  <c r="AK126" i="1"/>
  <c r="AS116" i="1"/>
  <c r="AS120" i="1"/>
  <c r="AS128" i="1"/>
  <c r="AT112" i="1"/>
  <c r="AT124" i="1"/>
  <c r="AV118" i="1"/>
  <c r="AV126" i="1"/>
  <c r="AI125" i="1"/>
  <c r="AK115" i="1"/>
  <c r="AK127" i="1"/>
  <c r="AS117" i="1"/>
  <c r="AT113" i="1"/>
  <c r="AT121" i="1"/>
  <c r="AT125" i="1"/>
  <c r="AV119" i="1"/>
  <c r="AV127" i="1"/>
  <c r="AI114" i="1"/>
  <c r="AI122" i="1"/>
  <c r="AI126" i="1"/>
  <c r="AK116" i="1"/>
  <c r="AK124" i="1"/>
  <c r="AK128" i="1"/>
  <c r="AI112" i="1"/>
  <c r="AK112" i="1"/>
  <c r="AK111" i="1"/>
  <c r="AI109" i="1"/>
  <c r="AT111" i="1"/>
  <c r="AV109" i="1"/>
  <c r="AT110" i="1"/>
  <c r="AI110" i="1"/>
  <c r="AI111" i="1"/>
  <c r="AT109" i="1"/>
  <c r="AS108" i="1"/>
  <c r="AU107" i="1"/>
  <c r="AI105" i="1"/>
  <c r="AS104" i="1"/>
  <c r="AV104" i="1"/>
  <c r="AS105" i="1"/>
  <c r="AT105" i="1"/>
  <c r="AV105" i="1"/>
  <c r="AK102" i="1"/>
  <c r="AS103" i="1"/>
  <c r="AS93" i="1"/>
  <c r="AU104" i="1"/>
  <c r="AV102" i="1"/>
  <c r="AT102" i="1"/>
  <c r="AI102" i="1"/>
  <c r="AK91" i="1"/>
  <c r="AS92" i="1"/>
  <c r="AK90" i="1"/>
  <c r="AK95" i="1"/>
  <c r="AT97" i="1"/>
  <c r="AI97" i="1"/>
  <c r="AK99" i="1"/>
  <c r="AT99" i="1"/>
  <c r="AV92" i="1"/>
  <c r="AI14" i="1"/>
  <c r="AI76" i="1"/>
  <c r="AI99" i="1"/>
  <c r="AV98" i="1"/>
  <c r="AK47" i="1"/>
  <c r="AT90" i="1"/>
  <c r="AV95" i="1"/>
  <c r="AI90" i="1"/>
  <c r="AS95" i="1"/>
  <c r="AK94" i="1"/>
  <c r="AT98" i="1"/>
  <c r="AI98" i="1"/>
  <c r="AI15" i="1"/>
  <c r="AI27" i="1"/>
  <c r="AI23" i="1"/>
  <c r="AI45" i="1"/>
  <c r="AK7" i="1"/>
  <c r="AI52" i="1"/>
  <c r="AI37" i="1"/>
  <c r="AI74" i="1"/>
  <c r="AI66" i="1"/>
  <c r="AT66" i="1"/>
  <c r="AI6" i="1"/>
  <c r="AK9" i="1"/>
  <c r="AI9" i="1"/>
  <c r="AI47" i="1"/>
  <c r="AI31" i="1"/>
  <c r="AS38" i="1"/>
  <c r="AI80" i="1"/>
  <c r="AI83" i="1"/>
  <c r="AI55" i="1"/>
  <c r="AI67" i="1"/>
  <c r="AT55" i="1"/>
  <c r="AI58" i="1"/>
  <c r="AI48" i="1"/>
  <c r="AI59" i="1"/>
  <c r="AI41" i="1"/>
  <c r="AI68" i="1"/>
  <c r="AI12" i="1"/>
  <c r="AI77" i="1"/>
  <c r="AI44" i="1"/>
  <c r="AI72" i="1"/>
  <c r="AI65" i="1"/>
  <c r="AK55" i="1"/>
  <c r="AT75" i="1"/>
  <c r="AI50" i="1"/>
  <c r="AI60" i="1"/>
  <c r="AI42" i="1"/>
  <c r="AI75" i="1"/>
  <c r="AI87" i="1"/>
  <c r="AK77" i="1"/>
  <c r="AI35" i="1"/>
  <c r="AI71" i="1"/>
  <c r="AI82" i="1"/>
  <c r="AI34" i="1"/>
  <c r="AI32" i="1"/>
  <c r="AI16" i="1"/>
  <c r="AI78" i="1"/>
  <c r="AT13" i="1"/>
  <c r="AI36" i="1"/>
  <c r="AI19" i="1"/>
  <c r="AK74" i="1"/>
  <c r="AI46" i="1"/>
  <c r="AI43" i="1"/>
  <c r="AI73" i="1"/>
  <c r="AT100" i="1"/>
  <c r="AI51" i="1"/>
  <c r="AS86" i="1"/>
  <c r="AS97" i="1"/>
  <c r="AS109" i="1"/>
  <c r="AS121" i="1"/>
  <c r="AT103" i="1"/>
  <c r="AT127" i="1"/>
  <c r="AU87" i="1"/>
  <c r="AV85" i="1"/>
  <c r="AV96" i="1"/>
  <c r="AV108" i="1"/>
  <c r="AV120" i="1"/>
  <c r="AI33" i="1"/>
  <c r="AI20" i="1"/>
  <c r="AI54" i="1"/>
  <c r="AI49" i="1"/>
  <c r="AI81" i="1"/>
  <c r="AI91" i="1"/>
  <c r="AI103" i="1"/>
  <c r="AI115" i="1"/>
  <c r="AI127" i="1"/>
  <c r="AK93" i="1"/>
  <c r="AK105" i="1"/>
  <c r="AK117" i="1"/>
  <c r="AK89" i="1"/>
  <c r="AS94" i="1"/>
  <c r="AI38" i="1"/>
  <c r="AI100" i="1"/>
  <c r="AK103" i="1"/>
  <c r="AV107" i="1"/>
  <c r="AI62" i="1"/>
  <c r="AS98" i="1"/>
  <c r="AS110" i="1"/>
  <c r="AS122" i="1"/>
  <c r="AT92" i="1"/>
  <c r="AT104" i="1"/>
  <c r="AT116" i="1"/>
  <c r="AT128" i="1"/>
  <c r="AU123" i="1"/>
  <c r="AV97" i="1"/>
  <c r="AV121" i="1"/>
  <c r="AI7" i="1"/>
  <c r="AI22" i="1"/>
  <c r="AI40" i="1"/>
  <c r="AI92" i="1"/>
  <c r="AI104" i="1"/>
  <c r="AI116" i="1"/>
  <c r="AI128" i="1"/>
  <c r="AK106" i="1"/>
  <c r="AK118" i="1"/>
  <c r="AI86" i="1"/>
  <c r="AI17" i="1"/>
  <c r="AI88" i="1"/>
  <c r="AV94" i="1"/>
  <c r="AS111" i="1"/>
  <c r="AT93" i="1"/>
  <c r="AT117" i="1"/>
  <c r="AV110" i="1"/>
  <c r="AV122" i="1"/>
  <c r="AI21" i="1"/>
  <c r="AI25" i="1"/>
  <c r="AI26" i="1"/>
  <c r="AI30" i="1"/>
  <c r="AI93" i="1"/>
  <c r="AI117" i="1"/>
  <c r="AK107" i="1"/>
  <c r="AK119" i="1"/>
  <c r="AK88" i="1"/>
  <c r="AK101" i="1"/>
  <c r="AS107" i="1"/>
  <c r="AI89" i="1"/>
  <c r="AI39" i="1"/>
  <c r="AK104" i="1"/>
  <c r="AS100" i="1"/>
  <c r="AS112" i="1"/>
  <c r="AS124" i="1"/>
  <c r="AT94" i="1"/>
  <c r="AT106" i="1"/>
  <c r="AT118" i="1"/>
  <c r="AU89" i="1"/>
  <c r="AV55" i="1"/>
  <c r="AV99" i="1"/>
  <c r="AV111" i="1"/>
  <c r="AI10" i="1"/>
  <c r="AI13" i="1"/>
  <c r="AI56" i="1"/>
  <c r="AI63" i="1"/>
  <c r="AI69" i="1"/>
  <c r="AI84" i="1"/>
  <c r="AI94" i="1"/>
  <c r="AI106" i="1"/>
  <c r="AI118" i="1"/>
  <c r="AK45" i="1"/>
  <c r="AK41" i="1"/>
  <c r="AK96" i="1"/>
  <c r="AK108" i="1"/>
  <c r="AK120" i="1"/>
  <c r="AI8" i="1"/>
  <c r="AS106" i="1"/>
  <c r="AT88" i="1"/>
  <c r="AT101" i="1"/>
  <c r="AI61" i="1"/>
  <c r="AS47" i="1"/>
  <c r="AS89" i="1"/>
  <c r="AS101" i="1"/>
  <c r="AS113" i="1"/>
  <c r="AS125" i="1"/>
  <c r="AT64" i="1"/>
  <c r="AT95" i="1"/>
  <c r="AT107" i="1"/>
  <c r="AT119" i="1"/>
  <c r="AU114" i="1"/>
  <c r="AU126" i="1"/>
  <c r="AV38" i="1"/>
  <c r="AV88" i="1"/>
  <c r="AV100" i="1"/>
  <c r="AV112" i="1"/>
  <c r="AV124" i="1"/>
  <c r="AI24" i="1"/>
  <c r="AI28" i="1"/>
  <c r="AI53" i="1"/>
  <c r="AI64" i="1"/>
  <c r="AI70" i="1"/>
  <c r="AI79" i="1"/>
  <c r="AI95" i="1"/>
  <c r="AI107" i="1"/>
  <c r="AI119" i="1"/>
  <c r="AK65" i="1"/>
  <c r="AK86" i="1"/>
  <c r="AK97" i="1"/>
  <c r="AK109" i="1"/>
  <c r="AK121" i="1"/>
  <c r="AV103" i="1"/>
  <c r="AK100" i="1"/>
  <c r="AV93" i="1"/>
  <c r="AT89" i="1"/>
  <c r="AV106" i="1"/>
  <c r="AI18" i="1"/>
  <c r="AI101" i="1"/>
  <c r="AS96" i="1"/>
  <c r="AI5" i="1"/>
  <c r="AK92" i="1"/>
  <c r="AS55" i="1"/>
  <c r="AS102" i="1"/>
  <c r="AS114" i="1"/>
  <c r="AS126" i="1"/>
  <c r="AT96" i="1"/>
  <c r="AT108" i="1"/>
  <c r="AT120" i="1"/>
  <c r="AU103" i="1"/>
  <c r="AV101" i="1"/>
  <c r="AV113" i="1"/>
  <c r="AV125" i="1"/>
  <c r="AI11" i="1"/>
  <c r="AI29" i="1"/>
  <c r="AI57" i="1"/>
  <c r="AI85" i="1"/>
  <c r="AI96" i="1"/>
  <c r="AI108" i="1"/>
  <c r="AI120" i="1"/>
  <c r="AK98" i="1"/>
  <c r="AK110" i="1"/>
  <c r="AK122" i="1"/>
  <c r="AT48" i="1"/>
  <c r="AS35" i="1"/>
  <c r="AV30" i="1"/>
  <c r="AV81" i="1"/>
  <c r="AT31" i="1"/>
  <c r="AK14" i="1"/>
  <c r="AV12" i="1"/>
  <c r="AK56" i="1"/>
  <c r="AT21" i="1"/>
  <c r="AV59" i="1"/>
  <c r="AK24" i="1"/>
  <c r="AK27" i="1"/>
  <c r="AK60" i="1"/>
  <c r="AK46" i="1"/>
  <c r="AT72" i="1"/>
  <c r="AT20" i="1"/>
  <c r="AT33" i="1"/>
  <c r="AV67" i="1"/>
  <c r="AV27" i="1"/>
  <c r="AK15" i="1"/>
  <c r="AS9" i="1"/>
  <c r="AS53" i="1"/>
  <c r="AV13" i="1"/>
  <c r="AV15" i="1"/>
  <c r="AT15" i="1"/>
  <c r="AT63" i="1"/>
  <c r="AV66" i="1"/>
  <c r="AK10" i="1"/>
  <c r="AK43" i="1"/>
  <c r="AT57" i="1"/>
  <c r="AV29" i="1"/>
  <c r="AS78" i="1"/>
  <c r="AS25" i="1"/>
  <c r="AT76" i="1"/>
  <c r="AS28" i="1"/>
  <c r="AS63" i="1"/>
  <c r="AT41" i="1"/>
  <c r="AT43" i="1"/>
  <c r="AT73" i="1"/>
  <c r="AT85" i="1"/>
  <c r="AV86" i="1"/>
  <c r="AI4" i="1"/>
  <c r="AK42" i="1"/>
  <c r="AK75" i="1"/>
  <c r="AK87" i="1"/>
  <c r="AS64" i="1"/>
  <c r="AT9" i="1"/>
  <c r="AT74" i="1"/>
  <c r="AT86" i="1"/>
  <c r="AU73" i="1"/>
  <c r="AV63" i="1"/>
  <c r="AV68" i="1"/>
  <c r="AV87" i="1"/>
  <c r="AK50" i="1"/>
  <c r="AK58" i="1"/>
  <c r="AK66" i="1"/>
  <c r="AK76" i="1"/>
  <c r="AK84" i="1"/>
  <c r="AS39" i="1"/>
  <c r="AS41" i="1"/>
  <c r="AS85" i="1"/>
  <c r="AT26" i="1"/>
  <c r="AT42" i="1"/>
  <c r="AT71" i="1"/>
  <c r="AT83" i="1"/>
  <c r="AT87" i="1"/>
  <c r="AU78" i="1"/>
  <c r="AU86" i="1"/>
  <c r="AV76" i="1"/>
  <c r="AK4" i="1"/>
  <c r="AK36" i="1"/>
  <c r="AK73" i="1"/>
  <c r="AK85" i="1"/>
  <c r="AS34" i="1"/>
  <c r="AS26" i="1"/>
  <c r="AS61" i="1"/>
  <c r="AT22" i="1"/>
  <c r="AV60" i="1"/>
  <c r="AK48" i="1"/>
  <c r="AK57" i="1"/>
  <c r="AS62" i="1"/>
  <c r="AS72" i="1"/>
  <c r="AS80" i="1"/>
  <c r="AT8" i="1"/>
  <c r="AT24" i="1"/>
  <c r="AT46" i="1"/>
  <c r="AT56" i="1"/>
  <c r="AV18" i="1"/>
  <c r="AV23" i="1"/>
  <c r="AV34" i="1"/>
  <c r="AV61" i="1"/>
  <c r="AK16" i="1"/>
  <c r="AK11" i="1"/>
  <c r="AT44" i="1"/>
  <c r="AV20" i="1"/>
  <c r="AV62" i="1"/>
  <c r="AK5" i="1"/>
  <c r="AK23" i="1"/>
  <c r="AK34" i="1"/>
  <c r="AK68" i="1"/>
  <c r="AT18" i="1"/>
  <c r="AT23" i="1"/>
  <c r="AT34" i="1"/>
  <c r="AT61" i="1"/>
  <c r="AV16" i="1"/>
  <c r="AV21" i="1"/>
  <c r="AK22" i="1"/>
  <c r="AK25" i="1"/>
  <c r="AK54" i="1"/>
  <c r="AK30" i="1"/>
  <c r="AK81" i="1"/>
  <c r="AK32" i="1"/>
  <c r="AK19" i="1"/>
  <c r="AT81" i="1"/>
  <c r="AK37" i="1"/>
  <c r="AT37" i="1"/>
  <c r="AV39" i="1"/>
  <c r="AV53" i="1"/>
  <c r="AV49" i="1"/>
  <c r="AV80" i="1"/>
  <c r="AK12" i="1"/>
  <c r="AK38" i="1"/>
  <c r="AK51" i="1"/>
  <c r="AK59" i="1"/>
  <c r="AK67" i="1"/>
  <c r="AS81" i="1"/>
  <c r="AK29" i="1"/>
  <c r="AV7" i="1"/>
  <c r="AK78" i="1"/>
  <c r="AS33" i="1"/>
  <c r="AT12" i="1"/>
  <c r="AT38" i="1"/>
  <c r="AT59" i="1"/>
  <c r="AT67" i="1"/>
  <c r="AT77" i="1"/>
  <c r="AV8" i="1"/>
  <c r="AV28" i="1"/>
  <c r="AV35" i="1"/>
  <c r="AK18" i="1"/>
  <c r="AK61" i="1"/>
  <c r="AK79" i="1"/>
  <c r="AV52" i="1"/>
  <c r="AT29" i="1"/>
  <c r="AK52" i="1"/>
  <c r="AS21" i="1"/>
  <c r="AT27" i="1"/>
  <c r="AT52" i="1"/>
  <c r="AT60" i="1"/>
  <c r="AT47" i="1"/>
  <c r="AT78" i="1"/>
  <c r="AV33" i="1"/>
  <c r="AV83" i="1"/>
  <c r="AK6" i="1"/>
  <c r="AK17" i="1"/>
  <c r="AK39" i="1"/>
  <c r="AK53" i="1"/>
  <c r="AK62" i="1"/>
  <c r="AK49" i="1"/>
  <c r="AK80" i="1"/>
  <c r="AT11" i="1"/>
  <c r="AS74" i="1"/>
  <c r="AT68" i="1"/>
  <c r="AU56" i="1"/>
  <c r="AV72" i="1"/>
  <c r="AS24" i="1"/>
  <c r="AS57" i="1"/>
  <c r="AS42" i="1"/>
  <c r="AS75" i="1"/>
  <c r="AT17" i="1"/>
  <c r="AT39" i="1"/>
  <c r="AT53" i="1"/>
  <c r="AT62" i="1"/>
  <c r="AT49" i="1"/>
  <c r="AT80" i="1"/>
  <c r="AU75" i="1"/>
  <c r="AV41" i="1"/>
  <c r="AV43" i="1"/>
  <c r="AV73" i="1"/>
  <c r="AK8" i="1"/>
  <c r="AK28" i="1"/>
  <c r="AK40" i="1"/>
  <c r="AK35" i="1"/>
  <c r="AK70" i="1"/>
  <c r="AK82" i="1"/>
  <c r="AT16" i="1"/>
  <c r="AT58" i="1"/>
  <c r="AU46" i="1"/>
  <c r="AU74" i="1"/>
  <c r="AV64" i="1"/>
  <c r="AK69" i="1"/>
  <c r="AS37" i="1"/>
  <c r="AS58" i="1"/>
  <c r="AS66" i="1"/>
  <c r="AT7" i="1"/>
  <c r="AT25" i="1"/>
  <c r="AT54" i="1"/>
  <c r="AT30" i="1"/>
  <c r="AV24" i="1"/>
  <c r="AV46" i="1"/>
  <c r="AV74" i="1"/>
  <c r="AK13" i="1"/>
  <c r="AK33" i="1"/>
  <c r="AK44" i="1"/>
  <c r="AK26" i="1"/>
  <c r="AK63" i="1"/>
  <c r="AK71" i="1"/>
  <c r="AK83" i="1"/>
  <c r="AT19" i="1"/>
  <c r="AT50" i="1"/>
  <c r="AV31" i="1"/>
  <c r="AS59" i="1"/>
  <c r="AS77" i="1"/>
  <c r="AT28" i="1"/>
  <c r="AT40" i="1"/>
  <c r="AT35" i="1"/>
  <c r="AU38" i="1"/>
  <c r="AU77" i="1"/>
  <c r="AV37" i="1"/>
  <c r="AV42" i="1"/>
  <c r="AV75" i="1"/>
  <c r="AK21" i="1"/>
  <c r="AK20" i="1"/>
  <c r="AK31" i="1"/>
  <c r="AK64" i="1"/>
  <c r="AK72" i="1"/>
  <c r="BH41" i="3"/>
  <c r="BH40" i="3"/>
  <c r="BH39" i="3"/>
  <c r="BH38" i="3"/>
  <c r="BH37" i="3"/>
  <c r="BH36" i="3"/>
  <c r="BH35" i="3"/>
  <c r="BH34" i="3"/>
  <c r="BH33" i="3"/>
  <c r="BH32" i="3"/>
  <c r="BH31" i="3"/>
  <c r="BH30" i="3"/>
  <c r="BH29" i="3"/>
  <c r="BH28" i="3"/>
  <c r="BH27" i="3"/>
  <c r="BH26" i="3"/>
  <c r="BH25" i="3"/>
  <c r="BH24" i="3"/>
  <c r="BH23" i="3"/>
  <c r="BH22" i="3"/>
  <c r="BH21" i="3"/>
  <c r="BH20" i="3"/>
  <c r="BH19" i="3"/>
  <c r="BH18" i="3"/>
  <c r="BH17" i="3"/>
  <c r="BH16" i="3"/>
  <c r="BH15" i="3"/>
  <c r="BH14" i="3"/>
  <c r="BH13" i="3"/>
  <c r="BH12" i="3"/>
  <c r="BH11" i="3"/>
  <c r="BH10" i="3"/>
  <c r="BH9" i="3"/>
  <c r="BH8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4" i="3"/>
  <c r="AS13" i="3"/>
  <c r="AS12" i="3"/>
  <c r="AS11" i="3"/>
  <c r="AS10" i="3"/>
  <c r="AS9" i="3"/>
  <c r="AS8" i="3"/>
  <c r="AS7" i="3"/>
  <c r="P128" i="1"/>
  <c r="P127" i="1"/>
  <c r="P126" i="1"/>
  <c r="P125" i="1"/>
  <c r="P124" i="1"/>
  <c r="P123" i="1"/>
  <c r="P122" i="1"/>
  <c r="P110" i="1"/>
  <c r="P107" i="1"/>
  <c r="P104" i="1"/>
  <c r="P96" i="1"/>
  <c r="P94" i="1"/>
  <c r="P92" i="1"/>
  <c r="P89" i="1"/>
  <c r="P88" i="1"/>
  <c r="P85" i="1"/>
  <c r="P84" i="1"/>
  <c r="P97" i="1"/>
  <c r="P100" i="1"/>
  <c r="P121" i="1"/>
  <c r="P91" i="1"/>
  <c r="P112" i="1"/>
  <c r="P117" i="1"/>
  <c r="P106" i="1"/>
  <c r="P66" i="1"/>
  <c r="P105" i="1"/>
  <c r="P87" i="1"/>
  <c r="P82" i="1"/>
  <c r="P48" i="1"/>
  <c r="P75" i="1"/>
  <c r="P79" i="1"/>
  <c r="P78" i="1"/>
  <c r="P83" i="1"/>
  <c r="P81" i="1"/>
  <c r="P63" i="1"/>
  <c r="P73" i="1"/>
  <c r="P80" i="1"/>
  <c r="P74" i="1"/>
  <c r="P56" i="1"/>
  <c r="P76" i="1"/>
  <c r="P72" i="1"/>
  <c r="P86" i="1"/>
  <c r="P67" i="1"/>
  <c r="P119" i="1"/>
  <c r="P118" i="1"/>
  <c r="P111" i="1"/>
  <c r="P116" i="1"/>
  <c r="P47" i="1"/>
  <c r="P44" i="1"/>
  <c r="P34" i="1"/>
  <c r="P120" i="1"/>
  <c r="P114" i="1"/>
  <c r="P113" i="1"/>
  <c r="P102" i="1"/>
  <c r="P115" i="1"/>
  <c r="P95" i="1"/>
  <c r="P103" i="1"/>
  <c r="P50" i="1"/>
  <c r="P99" i="1"/>
  <c r="P60" i="1"/>
  <c r="P98" i="1"/>
  <c r="P69" i="1"/>
  <c r="P49" i="1"/>
  <c r="P39" i="1"/>
  <c r="P109" i="1"/>
  <c r="P59" i="1"/>
  <c r="P43" i="1"/>
  <c r="P108" i="1"/>
  <c r="P33" i="1"/>
  <c r="P64" i="1"/>
  <c r="P101" i="1"/>
  <c r="P32" i="1"/>
  <c r="P40" i="1"/>
  <c r="P70" i="1"/>
  <c r="P93" i="1"/>
  <c r="P65" i="1"/>
  <c r="P5" i="1"/>
  <c r="P90" i="1"/>
  <c r="P62" i="1"/>
  <c r="P28" i="1"/>
  <c r="P77" i="1"/>
  <c r="P18" i="1"/>
  <c r="P10" i="1"/>
  <c r="P52" i="1"/>
  <c r="P54" i="1"/>
  <c r="P57" i="1"/>
  <c r="P53" i="1"/>
  <c r="P46" i="1"/>
  <c r="P68" i="1"/>
  <c r="P71" i="1"/>
  <c r="P61" i="1"/>
  <c r="P41" i="1"/>
  <c r="P19" i="1"/>
  <c r="P27" i="1"/>
  <c r="P31" i="1"/>
  <c r="P51" i="1"/>
  <c r="P45" i="1"/>
  <c r="P11" i="1"/>
  <c r="P23" i="1"/>
  <c r="P22" i="1"/>
  <c r="P30" i="1"/>
  <c r="P17" i="1"/>
  <c r="P55" i="1"/>
  <c r="P38" i="1"/>
  <c r="P25" i="1"/>
  <c r="P42" i="1"/>
  <c r="P24" i="1"/>
  <c r="P9" i="1"/>
  <c r="P21" i="1"/>
  <c r="P58" i="1"/>
  <c r="P16" i="1"/>
  <c r="P35" i="1"/>
  <c r="P37" i="1"/>
  <c r="P8" i="1"/>
  <c r="P20" i="1"/>
  <c r="P13" i="1"/>
  <c r="P29" i="1"/>
  <c r="P36" i="1"/>
  <c r="P7" i="1"/>
  <c r="P14" i="1"/>
  <c r="P6" i="1"/>
  <c r="P15" i="1"/>
  <c r="P12" i="1"/>
  <c r="P26" i="1"/>
  <c r="P4" i="1"/>
  <c r="M128" i="1"/>
  <c r="M127" i="1"/>
  <c r="M126" i="1"/>
  <c r="M125" i="1"/>
  <c r="M124" i="1"/>
  <c r="M123" i="1"/>
  <c r="M122" i="1"/>
  <c r="M110" i="1"/>
  <c r="M107" i="1"/>
  <c r="M104" i="1"/>
  <c r="M96" i="1"/>
  <c r="M94" i="1"/>
  <c r="M92" i="1"/>
  <c r="M89" i="1"/>
  <c r="M88" i="1"/>
  <c r="M85" i="1"/>
  <c r="M84" i="1"/>
  <c r="M97" i="1"/>
  <c r="M100" i="1"/>
  <c r="M121" i="1"/>
  <c r="M91" i="1"/>
  <c r="M112" i="1"/>
  <c r="M117" i="1"/>
  <c r="M106" i="1"/>
  <c r="M66" i="1"/>
  <c r="M105" i="1"/>
  <c r="M87" i="1"/>
  <c r="M82" i="1"/>
  <c r="M48" i="1"/>
  <c r="M75" i="1"/>
  <c r="M79" i="1"/>
  <c r="M78" i="1"/>
  <c r="M83" i="1"/>
  <c r="M81" i="1"/>
  <c r="M63" i="1"/>
  <c r="M73" i="1"/>
  <c r="M80" i="1"/>
  <c r="M74" i="1"/>
  <c r="M56" i="1"/>
  <c r="M76" i="1"/>
  <c r="M72" i="1"/>
  <c r="M86" i="1"/>
  <c r="M67" i="1"/>
  <c r="M119" i="1"/>
  <c r="M118" i="1"/>
  <c r="M111" i="1"/>
  <c r="M116" i="1"/>
  <c r="M47" i="1"/>
  <c r="M44" i="1"/>
  <c r="M34" i="1"/>
  <c r="M120" i="1"/>
  <c r="M114" i="1"/>
  <c r="M113" i="1"/>
  <c r="M102" i="1"/>
  <c r="M115" i="1"/>
  <c r="M95" i="1"/>
  <c r="M103" i="1"/>
  <c r="M50" i="1"/>
  <c r="M99" i="1"/>
  <c r="M60" i="1"/>
  <c r="M98" i="1"/>
  <c r="M69" i="1"/>
  <c r="M49" i="1"/>
  <c r="M39" i="1"/>
  <c r="M109" i="1"/>
  <c r="M59" i="1"/>
  <c r="M43" i="1"/>
  <c r="M108" i="1"/>
  <c r="M33" i="1"/>
  <c r="M64" i="1"/>
  <c r="M101" i="1"/>
  <c r="M32" i="1"/>
  <c r="M40" i="1"/>
  <c r="M70" i="1"/>
  <c r="M93" i="1"/>
  <c r="M65" i="1"/>
  <c r="M5" i="1"/>
  <c r="M90" i="1"/>
  <c r="M62" i="1"/>
  <c r="M28" i="1"/>
  <c r="M77" i="1"/>
  <c r="M18" i="1"/>
  <c r="M10" i="1"/>
  <c r="M52" i="1"/>
  <c r="M54" i="1"/>
  <c r="M57" i="1"/>
  <c r="M53" i="1"/>
  <c r="M46" i="1"/>
  <c r="M68" i="1"/>
  <c r="M71" i="1"/>
  <c r="M61" i="1"/>
  <c r="M41" i="1"/>
  <c r="M19" i="1"/>
  <c r="M27" i="1"/>
  <c r="M31" i="1"/>
  <c r="M51" i="1"/>
  <c r="M45" i="1"/>
  <c r="M11" i="1"/>
  <c r="M23" i="1"/>
  <c r="M22" i="1"/>
  <c r="M30" i="1"/>
  <c r="M17" i="1"/>
  <c r="M55" i="1"/>
  <c r="M38" i="1"/>
  <c r="M25" i="1"/>
  <c r="M42" i="1"/>
  <c r="M24" i="1"/>
  <c r="M9" i="1"/>
  <c r="M21" i="1"/>
  <c r="M58" i="1"/>
  <c r="M16" i="1"/>
  <c r="M35" i="1"/>
  <c r="M37" i="1"/>
  <c r="M8" i="1"/>
  <c r="M20" i="1"/>
  <c r="M13" i="1"/>
  <c r="M29" i="1"/>
  <c r="M36" i="1"/>
  <c r="M7" i="1"/>
  <c r="M14" i="1"/>
  <c r="M6" i="1"/>
  <c r="M15" i="1"/>
  <c r="M26" i="1"/>
  <c r="M4" i="1"/>
  <c r="M12" i="1"/>
  <c r="DJ38" i="3" l="1"/>
  <c r="CR9" i="3"/>
  <c r="CS9" i="3" s="1"/>
  <c r="DJ29" i="3"/>
  <c r="BZ32" i="3"/>
  <c r="CA32" i="3" s="1"/>
  <c r="CR32" i="3"/>
  <c r="CS32" i="3" s="1"/>
  <c r="DJ41" i="3"/>
  <c r="CR36" i="3"/>
  <c r="CS36" i="3" s="1"/>
  <c r="CR17" i="3"/>
  <c r="CS17" i="3" s="1"/>
  <c r="DJ27" i="3"/>
  <c r="CR7" i="3"/>
  <c r="BZ31" i="3"/>
  <c r="CA31" i="3" s="1"/>
  <c r="CR41" i="3"/>
  <c r="CS41" i="3" s="1"/>
  <c r="CR11" i="3"/>
  <c r="CS11" i="3" s="1"/>
  <c r="BZ37" i="3"/>
  <c r="CA37" i="3" s="1"/>
  <c r="CR38" i="3"/>
  <c r="CS38" i="3" s="1"/>
  <c r="CR20" i="3"/>
  <c r="DJ25" i="3"/>
  <c r="DJ39" i="3"/>
  <c r="BZ40" i="3"/>
  <c r="CA40" i="3" s="1"/>
  <c r="CR44" i="3"/>
  <c r="DJ54" i="3"/>
  <c r="CR8" i="3"/>
  <c r="DJ13" i="3"/>
  <c r="DJ34" i="3"/>
  <c r="CR13" i="3"/>
  <c r="CS13" i="3" s="1"/>
  <c r="DJ19" i="3"/>
  <c r="DJ10" i="3"/>
  <c r="BZ35" i="3"/>
  <c r="CA35" i="3" s="1"/>
  <c r="CR37" i="3"/>
  <c r="CS37" i="3" s="1"/>
  <c r="CR30" i="3"/>
  <c r="CS30" i="3" s="1"/>
  <c r="CR15" i="3"/>
  <c r="DJ23" i="3"/>
  <c r="DJ18" i="3"/>
  <c r="DJ22" i="3"/>
  <c r="BZ36" i="3"/>
  <c r="CA36" i="3" s="1"/>
  <c r="CR40" i="3"/>
  <c r="BZ34" i="3"/>
  <c r="CA34" i="3" s="1"/>
  <c r="CR46" i="3"/>
  <c r="DJ40" i="3"/>
  <c r="DJ7" i="3"/>
  <c r="CR45" i="3"/>
  <c r="CS45" i="3" s="1"/>
  <c r="CR42" i="3"/>
  <c r="CE34" i="4"/>
  <c r="CC34" i="4"/>
  <c r="CD34" i="4" s="1"/>
  <c r="CA34" i="4"/>
  <c r="BT34" i="4"/>
  <c r="CE33" i="4"/>
  <c r="CC33" i="4"/>
  <c r="CD33" i="4" s="1"/>
  <c r="CA33" i="4"/>
  <c r="BT33" i="4"/>
  <c r="CE32" i="4"/>
  <c r="CC32" i="4"/>
  <c r="CD32" i="4" s="1"/>
  <c r="CA32" i="4"/>
  <c r="BT32" i="4"/>
  <c r="CE31" i="4"/>
  <c r="CC31" i="4"/>
  <c r="CD31" i="4" s="1"/>
  <c r="CA31" i="4"/>
  <c r="BT31" i="4"/>
  <c r="CE30" i="4"/>
  <c r="CC30" i="4"/>
  <c r="CD30" i="4" s="1"/>
  <c r="CA30" i="4"/>
  <c r="BT30" i="4"/>
  <c r="CE29" i="4"/>
  <c r="CC29" i="4"/>
  <c r="CD29" i="4" s="1"/>
  <c r="CA29" i="4"/>
  <c r="BT29" i="4"/>
  <c r="CE28" i="4"/>
  <c r="CC28" i="4"/>
  <c r="CD28" i="4" s="1"/>
  <c r="CA28" i="4"/>
  <c r="BT28" i="4"/>
  <c r="CE27" i="4"/>
  <c r="CC27" i="4"/>
  <c r="CD27" i="4" s="1"/>
  <c r="CA27" i="4"/>
  <c r="BT27" i="4"/>
  <c r="BP27" i="4"/>
  <c r="BQ27" i="4" s="1"/>
  <c r="BM27" i="4"/>
  <c r="BF27" i="4"/>
  <c r="CE26" i="4"/>
  <c r="CC26" i="4"/>
  <c r="CD26" i="4" s="1"/>
  <c r="CA26" i="4"/>
  <c r="BT26" i="4"/>
  <c r="BP26" i="4"/>
  <c r="BQ26" i="4" s="1"/>
  <c r="BM26" i="4"/>
  <c r="BF26" i="4"/>
  <c r="CE25" i="4"/>
  <c r="CC25" i="4"/>
  <c r="CD25" i="4" s="1"/>
  <c r="CA25" i="4"/>
  <c r="BT25" i="4"/>
  <c r="BP25" i="4"/>
  <c r="BQ25" i="4" s="1"/>
  <c r="BM25" i="4"/>
  <c r="BF25" i="4"/>
  <c r="CE24" i="4"/>
  <c r="CC24" i="4"/>
  <c r="CD24" i="4" s="1"/>
  <c r="CA24" i="4"/>
  <c r="BT24" i="4"/>
  <c r="BP24" i="4"/>
  <c r="BQ24" i="4" s="1"/>
  <c r="BM24" i="4"/>
  <c r="BF24" i="4"/>
  <c r="CE23" i="4"/>
  <c r="CC23" i="4"/>
  <c r="CD23" i="4" s="1"/>
  <c r="CA23" i="4"/>
  <c r="BT23" i="4"/>
  <c r="BP23" i="4"/>
  <c r="BQ23" i="4" s="1"/>
  <c r="BM23" i="4"/>
  <c r="BF23" i="4"/>
  <c r="CE22" i="4"/>
  <c r="CC22" i="4"/>
  <c r="CD22" i="4" s="1"/>
  <c r="CA22" i="4"/>
  <c r="BT22" i="4"/>
  <c r="BP22" i="4"/>
  <c r="BQ22" i="4" s="1"/>
  <c r="BM22" i="4"/>
  <c r="BF22" i="4"/>
  <c r="CE21" i="4"/>
  <c r="CC21" i="4"/>
  <c r="CD21" i="4" s="1"/>
  <c r="CA21" i="4"/>
  <c r="BT21" i="4"/>
  <c r="BP21" i="4"/>
  <c r="BQ21" i="4" s="1"/>
  <c r="BM21" i="4"/>
  <c r="BF21" i="4"/>
  <c r="CE20" i="4"/>
  <c r="CC20" i="4"/>
  <c r="CD20" i="4" s="1"/>
  <c r="CA20" i="4"/>
  <c r="BT20" i="4"/>
  <c r="BP20" i="4"/>
  <c r="BQ20" i="4" s="1"/>
  <c r="Y65" i="1" s="1"/>
  <c r="BM20" i="4"/>
  <c r="BF20" i="4"/>
  <c r="CE19" i="4"/>
  <c r="CC19" i="4"/>
  <c r="CD19" i="4" s="1"/>
  <c r="CA19" i="4"/>
  <c r="BT19" i="4"/>
  <c r="BP19" i="4"/>
  <c r="BQ19" i="4" s="1"/>
  <c r="Y7" i="1" s="1"/>
  <c r="BM19" i="4"/>
  <c r="BF19" i="4"/>
  <c r="CE18" i="4"/>
  <c r="CC18" i="4"/>
  <c r="CD18" i="4" s="1"/>
  <c r="CA18" i="4"/>
  <c r="BT18" i="4"/>
  <c r="BP18" i="4"/>
  <c r="BQ18" i="4" s="1"/>
  <c r="Y19" i="1" s="1"/>
  <c r="AU25" i="1" s="1"/>
  <c r="BM18" i="4"/>
  <c r="BF18" i="4"/>
  <c r="BC18" i="4"/>
  <c r="BA18" i="4"/>
  <c r="BB18" i="4" s="1"/>
  <c r="AY18" i="4"/>
  <c r="AR18" i="4"/>
  <c r="CE17" i="4"/>
  <c r="CC17" i="4"/>
  <c r="CD17" i="4" s="1"/>
  <c r="CA17" i="4"/>
  <c r="BT17" i="4"/>
  <c r="BP17" i="4"/>
  <c r="BQ17" i="4" s="1"/>
  <c r="Y57" i="1" s="1"/>
  <c r="BM17" i="4"/>
  <c r="BF17" i="4"/>
  <c r="BC17" i="4"/>
  <c r="BA17" i="4"/>
  <c r="BB17" i="4" s="1"/>
  <c r="AY17" i="4"/>
  <c r="AR17" i="4"/>
  <c r="Y17" i="4"/>
  <c r="Z17" i="4" s="1"/>
  <c r="W17" i="4"/>
  <c r="P17" i="4"/>
  <c r="CE16" i="4"/>
  <c r="CC16" i="4"/>
  <c r="CD16" i="4" s="1"/>
  <c r="CA16" i="4"/>
  <c r="BT16" i="4"/>
  <c r="BP16" i="4"/>
  <c r="BQ16" i="4" s="1"/>
  <c r="Y30" i="1" s="1"/>
  <c r="AU88" i="1" s="1"/>
  <c r="BM16" i="4"/>
  <c r="BF16" i="4"/>
  <c r="BC16" i="4"/>
  <c r="BA16" i="4"/>
  <c r="BB16" i="4" s="1"/>
  <c r="AY16" i="4"/>
  <c r="AR16" i="4"/>
  <c r="Y16" i="4"/>
  <c r="Z16" i="4" s="1"/>
  <c r="AB16" i="4" s="1"/>
  <c r="W16" i="4"/>
  <c r="P16" i="4"/>
  <c r="CE15" i="4"/>
  <c r="CC15" i="4"/>
  <c r="CD15" i="4" s="1"/>
  <c r="CA15" i="4"/>
  <c r="BT15" i="4"/>
  <c r="BP15" i="4"/>
  <c r="BQ15" i="4" s="1"/>
  <c r="Y15" i="1" s="1"/>
  <c r="BM15" i="4"/>
  <c r="BF15" i="4"/>
  <c r="BC15" i="4"/>
  <c r="BA15" i="4"/>
  <c r="BB15" i="4" s="1"/>
  <c r="AY15" i="4"/>
  <c r="AR15" i="4"/>
  <c r="Y15" i="4"/>
  <c r="Z15" i="4" s="1"/>
  <c r="AA15" i="4" s="1"/>
  <c r="Q14" i="1" s="1"/>
  <c r="W15" i="4"/>
  <c r="P15" i="4"/>
  <c r="CE14" i="4"/>
  <c r="CC14" i="4"/>
  <c r="CD14" i="4" s="1"/>
  <c r="CA14" i="4"/>
  <c r="BT14" i="4"/>
  <c r="BP14" i="4"/>
  <c r="BQ14" i="4" s="1"/>
  <c r="Y5" i="1" s="1"/>
  <c r="AU116" i="1" s="1"/>
  <c r="BM14" i="4"/>
  <c r="BF14" i="4"/>
  <c r="BC14" i="4"/>
  <c r="BA14" i="4"/>
  <c r="BB14" i="4" s="1"/>
  <c r="AY14" i="4"/>
  <c r="AR14" i="4"/>
  <c r="Y14" i="4"/>
  <c r="Z14" i="4" s="1"/>
  <c r="W14" i="4"/>
  <c r="P14" i="4"/>
  <c r="CE13" i="4"/>
  <c r="CC13" i="4"/>
  <c r="CD13" i="4" s="1"/>
  <c r="CA13" i="4"/>
  <c r="BT13" i="4"/>
  <c r="BP13" i="4"/>
  <c r="BQ13" i="4" s="1"/>
  <c r="Y18" i="1" s="1"/>
  <c r="AU90" i="1" s="1"/>
  <c r="BM13" i="4"/>
  <c r="BF13" i="4"/>
  <c r="BC13" i="4"/>
  <c r="BA13" i="4"/>
  <c r="BB13" i="4" s="1"/>
  <c r="AY13" i="4"/>
  <c r="AR13" i="4"/>
  <c r="Y13" i="4"/>
  <c r="Z13" i="4" s="1"/>
  <c r="AB13" i="4" s="1"/>
  <c r="W13" i="4"/>
  <c r="P13" i="4"/>
  <c r="CQ12" i="4"/>
  <c r="CR12" i="4" s="1"/>
  <c r="CS12" i="4" s="1"/>
  <c r="CO12" i="4"/>
  <c r="CH12" i="4"/>
  <c r="CE12" i="4"/>
  <c r="CC12" i="4"/>
  <c r="CD12" i="4" s="1"/>
  <c r="CA12" i="4"/>
  <c r="BT12" i="4"/>
  <c r="BP12" i="4"/>
  <c r="BQ12" i="4" s="1"/>
  <c r="Y16" i="1" s="1"/>
  <c r="BM12" i="4"/>
  <c r="BF12" i="4"/>
  <c r="BC12" i="4"/>
  <c r="BA12" i="4"/>
  <c r="BB12" i="4" s="1"/>
  <c r="AY12" i="4"/>
  <c r="AR12" i="4"/>
  <c r="Y12" i="4"/>
  <c r="Z12" i="4" s="1"/>
  <c r="W12" i="4"/>
  <c r="P12" i="4"/>
  <c r="CQ11" i="4"/>
  <c r="CR11" i="4" s="1"/>
  <c r="CS11" i="4" s="1"/>
  <c r="AE64" i="1" s="1"/>
  <c r="CO11" i="4"/>
  <c r="CH11" i="4"/>
  <c r="CE11" i="4"/>
  <c r="CC11" i="4"/>
  <c r="CD11" i="4" s="1"/>
  <c r="CA11" i="4"/>
  <c r="BT11" i="4"/>
  <c r="BP11" i="4"/>
  <c r="BQ11" i="4" s="1"/>
  <c r="Y106" i="1" s="1"/>
  <c r="BM11" i="4"/>
  <c r="BF11" i="4"/>
  <c r="BC11" i="4"/>
  <c r="BA11" i="4"/>
  <c r="BB11" i="4" s="1"/>
  <c r="AY11" i="4"/>
  <c r="AR11" i="4"/>
  <c r="Y11" i="4"/>
  <c r="Z11" i="4" s="1"/>
  <c r="W11" i="4"/>
  <c r="P11" i="4"/>
  <c r="CQ10" i="4"/>
  <c r="CR10" i="4" s="1"/>
  <c r="CS10" i="4" s="1"/>
  <c r="AE25" i="1" s="1"/>
  <c r="CO10" i="4"/>
  <c r="CH10" i="4"/>
  <c r="CE10" i="4"/>
  <c r="CC10" i="4"/>
  <c r="CD10" i="4" s="1"/>
  <c r="CA10" i="4"/>
  <c r="BT10" i="4"/>
  <c r="BP10" i="4"/>
  <c r="BQ10" i="4" s="1"/>
  <c r="Y43" i="1" s="1"/>
  <c r="AU80" i="1" s="1"/>
  <c r="BM10" i="4"/>
  <c r="BF10" i="4"/>
  <c r="BC10" i="4"/>
  <c r="BA10" i="4"/>
  <c r="BB10" i="4" s="1"/>
  <c r="AY10" i="4"/>
  <c r="AR10" i="4"/>
  <c r="Y10" i="4"/>
  <c r="Z10" i="4" s="1"/>
  <c r="W10" i="4"/>
  <c r="P10" i="4"/>
  <c r="CQ9" i="4"/>
  <c r="CR9" i="4" s="1"/>
  <c r="CS9" i="4" s="1"/>
  <c r="CO9" i="4"/>
  <c r="CH9" i="4"/>
  <c r="CE9" i="4"/>
  <c r="CC9" i="4"/>
  <c r="CD9" i="4" s="1"/>
  <c r="CA9" i="4"/>
  <c r="BT9" i="4"/>
  <c r="BP9" i="4"/>
  <c r="BQ9" i="4" s="1"/>
  <c r="Y24" i="1" s="1"/>
  <c r="AU82" i="1" s="1"/>
  <c r="BM9" i="4"/>
  <c r="BF9" i="4"/>
  <c r="BC9" i="4"/>
  <c r="BA9" i="4"/>
  <c r="BB9" i="4" s="1"/>
  <c r="AY9" i="4"/>
  <c r="AR9" i="4"/>
  <c r="AM9" i="4"/>
  <c r="AN9" i="4" s="1"/>
  <c r="AO9" i="4" s="1"/>
  <c r="AK9" i="4"/>
  <c r="AD9" i="4"/>
  <c r="Y9" i="4"/>
  <c r="Z9" i="4" s="1"/>
  <c r="W9" i="4"/>
  <c r="P9" i="4"/>
  <c r="CQ8" i="4"/>
  <c r="CR8" i="4" s="1"/>
  <c r="CS8" i="4" s="1"/>
  <c r="AE71" i="1" s="1"/>
  <c r="CO8" i="4"/>
  <c r="CH8" i="4"/>
  <c r="CC8" i="4"/>
  <c r="CD8" i="4" s="1"/>
  <c r="CE8" i="4" s="1"/>
  <c r="AA26" i="1" s="1"/>
  <c r="AV71" i="1" s="1"/>
  <c r="CA8" i="4"/>
  <c r="BT8" i="4"/>
  <c r="BP8" i="4"/>
  <c r="BQ8" i="4" s="1"/>
  <c r="Y23" i="1" s="1"/>
  <c r="AU127" i="1" s="1"/>
  <c r="BM8" i="4"/>
  <c r="BF8" i="4"/>
  <c r="BC8" i="4"/>
  <c r="BA8" i="4"/>
  <c r="BB8" i="4" s="1"/>
  <c r="AY8" i="4"/>
  <c r="AR8" i="4"/>
  <c r="AM8" i="4"/>
  <c r="AN8" i="4" s="1"/>
  <c r="AO8" i="4" s="1"/>
  <c r="S4" i="1" s="1"/>
  <c r="AS115" i="1" s="1"/>
  <c r="AK8" i="4"/>
  <c r="AD8" i="4"/>
  <c r="Y8" i="4"/>
  <c r="Z8" i="4" s="1"/>
  <c r="AB8" i="4" s="1"/>
  <c r="W8" i="4"/>
  <c r="P8" i="4"/>
  <c r="CQ7" i="4"/>
  <c r="CR7" i="4" s="1"/>
  <c r="CS7" i="4" s="1"/>
  <c r="AE36" i="1" s="1"/>
  <c r="CO7" i="4"/>
  <c r="CH7" i="4"/>
  <c r="CC7" i="4"/>
  <c r="CD7" i="4" s="1"/>
  <c r="CE7" i="4" s="1"/>
  <c r="BT7" i="4"/>
  <c r="BP7" i="4"/>
  <c r="BQ7" i="4" s="1"/>
  <c r="Y9" i="1" s="1"/>
  <c r="AU117" i="1" s="1"/>
  <c r="BM7" i="4"/>
  <c r="BF7" i="4"/>
  <c r="BA7" i="4"/>
  <c r="BB7" i="4" s="1"/>
  <c r="BC7" i="4" s="1"/>
  <c r="T4" i="1" s="1"/>
  <c r="AY7" i="4"/>
  <c r="AR7" i="4"/>
  <c r="AM7" i="4"/>
  <c r="AN7" i="4" s="1"/>
  <c r="AO7" i="4" s="1"/>
  <c r="S17" i="1" s="1"/>
  <c r="AS52" i="1" s="1"/>
  <c r="AK7" i="4"/>
  <c r="AD7" i="4"/>
  <c r="Y7" i="4"/>
  <c r="Z7" i="4" s="1"/>
  <c r="W7" i="4"/>
  <c r="P7" i="4"/>
  <c r="L7" i="4"/>
  <c r="M7" i="4" s="1"/>
  <c r="I7" i="4"/>
  <c r="B7" i="4"/>
  <c r="DI54" i="3"/>
  <c r="CZ54" i="3"/>
  <c r="CU54" i="3"/>
  <c r="DI53" i="3"/>
  <c r="CZ53" i="3"/>
  <c r="CU53" i="3"/>
  <c r="DI52" i="3"/>
  <c r="CZ52" i="3"/>
  <c r="CU52" i="3"/>
  <c r="DI51" i="3"/>
  <c r="CZ51" i="3"/>
  <c r="CU51" i="3"/>
  <c r="DI50" i="3"/>
  <c r="CZ50" i="3"/>
  <c r="CU50" i="3"/>
  <c r="CN50" i="3"/>
  <c r="CC50" i="3"/>
  <c r="DI49" i="3"/>
  <c r="CZ49" i="3"/>
  <c r="CU49" i="3"/>
  <c r="CN49" i="3"/>
  <c r="CR49" i="3" s="1"/>
  <c r="CC49" i="3"/>
  <c r="DI48" i="3"/>
  <c r="CZ48" i="3"/>
  <c r="CU48" i="3"/>
  <c r="CN48" i="3"/>
  <c r="CC48" i="3"/>
  <c r="DI47" i="3"/>
  <c r="CZ47" i="3"/>
  <c r="CU47" i="3"/>
  <c r="CC47" i="3"/>
  <c r="DI46" i="3"/>
  <c r="CZ46" i="3"/>
  <c r="CU46" i="3"/>
  <c r="CC46" i="3"/>
  <c r="DI45" i="3"/>
  <c r="CZ45" i="3"/>
  <c r="CU45" i="3"/>
  <c r="CC45" i="3"/>
  <c r="DI44" i="3"/>
  <c r="CZ44" i="3"/>
  <c r="CU44" i="3"/>
  <c r="CC44" i="3"/>
  <c r="DI43" i="3"/>
  <c r="CZ43" i="3"/>
  <c r="CU43" i="3"/>
  <c r="CC43" i="3"/>
  <c r="DI42" i="3"/>
  <c r="CZ42" i="3"/>
  <c r="CU42" i="3"/>
  <c r="CC42" i="3"/>
  <c r="DI41" i="3"/>
  <c r="CZ41" i="3"/>
  <c r="CU41" i="3"/>
  <c r="CC41" i="3"/>
  <c r="DI40" i="3"/>
  <c r="CZ40" i="3"/>
  <c r="CU40" i="3"/>
  <c r="CC40" i="3"/>
  <c r="BK40" i="3"/>
  <c r="DI39" i="3"/>
  <c r="CZ39" i="3"/>
  <c r="CU39" i="3"/>
  <c r="CC39" i="3"/>
  <c r="BK39" i="3"/>
  <c r="DI38" i="3"/>
  <c r="CZ38" i="3"/>
  <c r="CU38" i="3"/>
  <c r="CC38" i="3"/>
  <c r="BK38" i="3"/>
  <c r="DI37" i="3"/>
  <c r="CZ37" i="3"/>
  <c r="CU37" i="3"/>
  <c r="CC37" i="3"/>
  <c r="BK37" i="3"/>
  <c r="DI36" i="3"/>
  <c r="CZ36" i="3"/>
  <c r="CU36" i="3"/>
  <c r="CC36" i="3"/>
  <c r="BK36" i="3"/>
  <c r="DI35" i="3"/>
  <c r="CZ35" i="3"/>
  <c r="CU35" i="3"/>
  <c r="CC35" i="3"/>
  <c r="BK35" i="3"/>
  <c r="DI34" i="3"/>
  <c r="CZ34" i="3"/>
  <c r="CU34" i="3"/>
  <c r="CC34" i="3"/>
  <c r="BK34" i="3"/>
  <c r="DI33" i="3"/>
  <c r="CZ33" i="3"/>
  <c r="CU33" i="3"/>
  <c r="CC33" i="3"/>
  <c r="BK33" i="3"/>
  <c r="DI32" i="3"/>
  <c r="CZ32" i="3"/>
  <c r="CU32" i="3"/>
  <c r="CC32" i="3"/>
  <c r="BK32" i="3"/>
  <c r="DI31" i="3"/>
  <c r="CZ31" i="3"/>
  <c r="CU31" i="3"/>
  <c r="CC31" i="3"/>
  <c r="BK31" i="3"/>
  <c r="DI30" i="3"/>
  <c r="CZ30" i="3"/>
  <c r="CU30" i="3"/>
  <c r="CC30" i="3"/>
  <c r="BK30" i="3"/>
  <c r="DI29" i="3"/>
  <c r="CZ29" i="3"/>
  <c r="CU29" i="3"/>
  <c r="CC29" i="3"/>
  <c r="BK29" i="3"/>
  <c r="DI28" i="3"/>
  <c r="CZ28" i="3"/>
  <c r="CU28" i="3"/>
  <c r="CC28" i="3"/>
  <c r="BK28" i="3"/>
  <c r="DI27" i="3"/>
  <c r="CZ27" i="3"/>
  <c r="CU27" i="3"/>
  <c r="CC27" i="3"/>
  <c r="BK27" i="3"/>
  <c r="DI26" i="3"/>
  <c r="CZ26" i="3"/>
  <c r="CU26" i="3"/>
  <c r="CC26" i="3"/>
  <c r="BK26" i="3"/>
  <c r="DI25" i="3"/>
  <c r="CZ25" i="3"/>
  <c r="CU25" i="3"/>
  <c r="CC25" i="3"/>
  <c r="BK25" i="3"/>
  <c r="X25" i="3"/>
  <c r="Y25" i="3" s="1"/>
  <c r="DI24" i="3"/>
  <c r="CZ24" i="3"/>
  <c r="CU24" i="3"/>
  <c r="CC24" i="3"/>
  <c r="BK24" i="3"/>
  <c r="AP24" i="3"/>
  <c r="DI23" i="3"/>
  <c r="CZ23" i="3"/>
  <c r="CU23" i="3"/>
  <c r="CC23" i="3"/>
  <c r="BK23" i="3"/>
  <c r="X23" i="3"/>
  <c r="Y23" i="3" s="1"/>
  <c r="DI22" i="3"/>
  <c r="CZ22" i="3"/>
  <c r="CU22" i="3"/>
  <c r="CC22" i="3"/>
  <c r="BK22" i="3"/>
  <c r="DI21" i="3"/>
  <c r="CZ21" i="3"/>
  <c r="CU21" i="3"/>
  <c r="CC21" i="3"/>
  <c r="BK21" i="3"/>
  <c r="AP21" i="3"/>
  <c r="X21" i="3"/>
  <c r="Y21" i="3" s="1"/>
  <c r="DI20" i="3"/>
  <c r="CZ20" i="3"/>
  <c r="CU20" i="3"/>
  <c r="CC20" i="3"/>
  <c r="BK20" i="3"/>
  <c r="DI19" i="3"/>
  <c r="CZ19" i="3"/>
  <c r="CU19" i="3"/>
  <c r="CC19" i="3"/>
  <c r="BK19" i="3"/>
  <c r="X19" i="3"/>
  <c r="Y19" i="3" s="1"/>
  <c r="DI18" i="3"/>
  <c r="CZ18" i="3"/>
  <c r="CU18" i="3"/>
  <c r="CC18" i="3"/>
  <c r="BK18" i="3"/>
  <c r="AP18" i="3"/>
  <c r="DI17" i="3"/>
  <c r="CZ17" i="3"/>
  <c r="CU17" i="3"/>
  <c r="CC17" i="3"/>
  <c r="BK17" i="3"/>
  <c r="X17" i="3"/>
  <c r="DI16" i="3"/>
  <c r="CZ16" i="3"/>
  <c r="CU16" i="3"/>
  <c r="CC16" i="3"/>
  <c r="BK16" i="3"/>
  <c r="DI15" i="3"/>
  <c r="CZ15" i="3"/>
  <c r="CU15" i="3"/>
  <c r="CC15" i="3"/>
  <c r="BK15" i="3"/>
  <c r="X15" i="3"/>
  <c r="DI14" i="3"/>
  <c r="CZ14" i="3"/>
  <c r="CU14" i="3"/>
  <c r="CC14" i="3"/>
  <c r="BK14" i="3"/>
  <c r="DI13" i="3"/>
  <c r="CZ13" i="3"/>
  <c r="CU13" i="3"/>
  <c r="CC13" i="3"/>
  <c r="BK13" i="3"/>
  <c r="DI12" i="3"/>
  <c r="CZ12" i="3"/>
  <c r="CU12" i="3"/>
  <c r="CC12" i="3"/>
  <c r="BK12" i="3"/>
  <c r="AP12" i="3"/>
  <c r="DI11" i="3"/>
  <c r="CZ11" i="3"/>
  <c r="CU11" i="3"/>
  <c r="CC11" i="3"/>
  <c r="BK11" i="3"/>
  <c r="X11" i="3"/>
  <c r="DI10" i="3"/>
  <c r="CZ10" i="3"/>
  <c r="CU10" i="3"/>
  <c r="CC10" i="3"/>
  <c r="BK10" i="3"/>
  <c r="DI9" i="3"/>
  <c r="CZ9" i="3"/>
  <c r="CU9" i="3"/>
  <c r="CC9" i="3"/>
  <c r="BK9" i="3"/>
  <c r="X9" i="3"/>
  <c r="DI8" i="3"/>
  <c r="CZ8" i="3"/>
  <c r="CU8" i="3"/>
  <c r="CC8" i="3"/>
  <c r="BK8" i="3"/>
  <c r="DI7" i="3"/>
  <c r="CZ7" i="3"/>
  <c r="CU7" i="3"/>
  <c r="CC7" i="3"/>
  <c r="BK7" i="3"/>
  <c r="X7" i="3"/>
  <c r="A86" i="2"/>
  <c r="A85" i="2"/>
  <c r="A84" i="2"/>
  <c r="A83" i="2"/>
  <c r="A82" i="2"/>
  <c r="A81" i="2"/>
  <c r="A80" i="2"/>
  <c r="A79" i="2"/>
  <c r="A78" i="2"/>
  <c r="A77" i="2"/>
  <c r="A76" i="2"/>
  <c r="A22" i="2"/>
  <c r="A32" i="2"/>
  <c r="A65" i="2"/>
  <c r="A12" i="2"/>
  <c r="A31" i="2"/>
  <c r="A46" i="2"/>
  <c r="A66" i="2"/>
  <c r="A39" i="2"/>
  <c r="A26" i="2"/>
  <c r="A13" i="2"/>
  <c r="A50" i="2"/>
  <c r="A47" i="2"/>
  <c r="A29" i="2"/>
  <c r="A45" i="2"/>
  <c r="A52" i="2"/>
  <c r="A75" i="2"/>
  <c r="A74" i="2"/>
  <c r="A73" i="2"/>
  <c r="A72" i="2"/>
  <c r="A71" i="2"/>
  <c r="A70" i="2"/>
  <c r="A69" i="2"/>
  <c r="A68" i="2"/>
  <c r="A67" i="2"/>
  <c r="A64" i="2"/>
  <c r="A63" i="2"/>
  <c r="A62" i="2"/>
  <c r="A61" i="2"/>
  <c r="A60" i="2"/>
  <c r="A59" i="2"/>
  <c r="A58" i="2"/>
  <c r="A57" i="2"/>
  <c r="A56" i="2"/>
  <c r="A55" i="2"/>
  <c r="A54" i="2"/>
  <c r="A53" i="2"/>
  <c r="A51" i="2"/>
  <c r="A49" i="2"/>
  <c r="A48" i="2"/>
  <c r="A44" i="2"/>
  <c r="A43" i="2"/>
  <c r="A42" i="2"/>
  <c r="A41" i="2"/>
  <c r="A40" i="2"/>
  <c r="A38" i="2"/>
  <c r="A37" i="2"/>
  <c r="A36" i="2"/>
  <c r="A35" i="2"/>
  <c r="A34" i="2"/>
  <c r="A33" i="2"/>
  <c r="A30" i="2"/>
  <c r="A28" i="2"/>
  <c r="A27" i="2"/>
  <c r="A25" i="2"/>
  <c r="A24" i="2"/>
  <c r="A23" i="2"/>
  <c r="A21" i="2"/>
  <c r="A20" i="2"/>
  <c r="A19" i="2"/>
  <c r="A18" i="2"/>
  <c r="A17" i="2"/>
  <c r="A16" i="2"/>
  <c r="A15" i="2"/>
  <c r="A14" i="2"/>
  <c r="A11" i="2"/>
  <c r="A10" i="2"/>
  <c r="A9" i="2"/>
  <c r="A8" i="2"/>
  <c r="A7" i="2"/>
  <c r="A6" i="2"/>
  <c r="AE128" i="1"/>
  <c r="AL128" i="1"/>
  <c r="AJ128" i="1"/>
  <c r="U128" i="1"/>
  <c r="R128" i="1"/>
  <c r="Q128" i="1"/>
  <c r="AH128" i="1"/>
  <c r="O128" i="1"/>
  <c r="N128" i="1"/>
  <c r="AG128" i="1"/>
  <c r="L128" i="1"/>
  <c r="K128" i="1"/>
  <c r="C128" i="1"/>
  <c r="AE127" i="1"/>
  <c r="AL127" i="1"/>
  <c r="AJ127" i="1"/>
  <c r="U127" i="1"/>
  <c r="R127" i="1"/>
  <c r="Q127" i="1"/>
  <c r="AH127" i="1"/>
  <c r="O127" i="1"/>
  <c r="N127" i="1"/>
  <c r="AG127" i="1"/>
  <c r="L127" i="1"/>
  <c r="K127" i="1"/>
  <c r="C127" i="1"/>
  <c r="AH126" i="1"/>
  <c r="AE126" i="1"/>
  <c r="AL126" i="1"/>
  <c r="AJ126" i="1"/>
  <c r="U126" i="1"/>
  <c r="R126" i="1"/>
  <c r="Q126" i="1"/>
  <c r="O126" i="1"/>
  <c r="N126" i="1"/>
  <c r="AG126" i="1"/>
  <c r="L126" i="1"/>
  <c r="K126" i="1"/>
  <c r="C126" i="1"/>
  <c r="AE125" i="1"/>
  <c r="AL125" i="1"/>
  <c r="AJ125" i="1"/>
  <c r="U125" i="1"/>
  <c r="R125" i="1"/>
  <c r="Q125" i="1"/>
  <c r="AH125" i="1"/>
  <c r="O125" i="1"/>
  <c r="N125" i="1"/>
  <c r="AG125" i="1"/>
  <c r="L125" i="1"/>
  <c r="K125" i="1"/>
  <c r="C125" i="1"/>
  <c r="AE124" i="1"/>
  <c r="AL124" i="1"/>
  <c r="AJ124" i="1"/>
  <c r="U124" i="1"/>
  <c r="R124" i="1"/>
  <c r="Q124" i="1"/>
  <c r="AH124" i="1"/>
  <c r="O124" i="1"/>
  <c r="N124" i="1"/>
  <c r="AG124" i="1"/>
  <c r="L124" i="1"/>
  <c r="K124" i="1"/>
  <c r="C124" i="1"/>
  <c r="AE123" i="1"/>
  <c r="AL123" i="1"/>
  <c r="AJ123" i="1"/>
  <c r="U123" i="1"/>
  <c r="R123" i="1"/>
  <c r="Q123" i="1"/>
  <c r="AH123" i="1"/>
  <c r="O123" i="1"/>
  <c r="N123" i="1"/>
  <c r="AG123" i="1"/>
  <c r="L123" i="1"/>
  <c r="K123" i="1"/>
  <c r="C123" i="1"/>
  <c r="AE122" i="1"/>
  <c r="AL122" i="1"/>
  <c r="AJ122" i="1"/>
  <c r="U122" i="1"/>
  <c r="R122" i="1"/>
  <c r="Q122" i="1"/>
  <c r="AH122" i="1"/>
  <c r="O122" i="1"/>
  <c r="N122" i="1"/>
  <c r="AG122" i="1"/>
  <c r="L122" i="1"/>
  <c r="K122" i="1"/>
  <c r="C122" i="1"/>
  <c r="AE110" i="1"/>
  <c r="AL121" i="1"/>
  <c r="AJ121" i="1"/>
  <c r="U110" i="1"/>
  <c r="R110" i="1"/>
  <c r="Q110" i="1"/>
  <c r="AH121" i="1"/>
  <c r="O110" i="1"/>
  <c r="N110" i="1"/>
  <c r="AG121" i="1"/>
  <c r="L110" i="1"/>
  <c r="K110" i="1"/>
  <c r="C110" i="1"/>
  <c r="AG120" i="1"/>
  <c r="AE107" i="1"/>
  <c r="AL120" i="1"/>
  <c r="AJ120" i="1"/>
  <c r="U107" i="1"/>
  <c r="R107" i="1"/>
  <c r="Q107" i="1"/>
  <c r="AH120" i="1"/>
  <c r="O107" i="1"/>
  <c r="N107" i="1"/>
  <c r="L107" i="1"/>
  <c r="K107" i="1"/>
  <c r="C107" i="1"/>
  <c r="AE104" i="1"/>
  <c r="AL119" i="1"/>
  <c r="AJ119" i="1"/>
  <c r="U104" i="1"/>
  <c r="R104" i="1"/>
  <c r="Q104" i="1"/>
  <c r="AH119" i="1"/>
  <c r="O104" i="1"/>
  <c r="N104" i="1"/>
  <c r="AG119" i="1"/>
  <c r="L104" i="1"/>
  <c r="K104" i="1"/>
  <c r="C104" i="1"/>
  <c r="AE96" i="1"/>
  <c r="AL118" i="1"/>
  <c r="AJ118" i="1"/>
  <c r="U96" i="1"/>
  <c r="R96" i="1"/>
  <c r="Q96" i="1"/>
  <c r="AH118" i="1"/>
  <c r="O96" i="1"/>
  <c r="N96" i="1"/>
  <c r="AG118" i="1"/>
  <c r="L96" i="1"/>
  <c r="K96" i="1"/>
  <c r="C96" i="1"/>
  <c r="AE94" i="1"/>
  <c r="AL117" i="1"/>
  <c r="AJ117" i="1"/>
  <c r="U94" i="1"/>
  <c r="R94" i="1"/>
  <c r="Q94" i="1"/>
  <c r="AH117" i="1"/>
  <c r="O94" i="1"/>
  <c r="N94" i="1"/>
  <c r="AG117" i="1"/>
  <c r="L94" i="1"/>
  <c r="K94" i="1"/>
  <c r="C94" i="1"/>
  <c r="AE92" i="1"/>
  <c r="AL116" i="1"/>
  <c r="AJ116" i="1"/>
  <c r="U92" i="1"/>
  <c r="R92" i="1"/>
  <c r="Q92" i="1"/>
  <c r="AH116" i="1"/>
  <c r="O92" i="1"/>
  <c r="N92" i="1"/>
  <c r="AG116" i="1"/>
  <c r="L92" i="1"/>
  <c r="K92" i="1"/>
  <c r="C92" i="1"/>
  <c r="AE89" i="1"/>
  <c r="AL115" i="1"/>
  <c r="AJ115" i="1"/>
  <c r="U89" i="1"/>
  <c r="R89" i="1"/>
  <c r="Q89" i="1"/>
  <c r="AH115" i="1"/>
  <c r="O89" i="1"/>
  <c r="N89" i="1"/>
  <c r="AG115" i="1"/>
  <c r="L89" i="1"/>
  <c r="K89" i="1"/>
  <c r="C89" i="1"/>
  <c r="AE88" i="1"/>
  <c r="AL114" i="1"/>
  <c r="AJ114" i="1"/>
  <c r="U88" i="1"/>
  <c r="R88" i="1"/>
  <c r="Q88" i="1"/>
  <c r="AH114" i="1"/>
  <c r="O88" i="1"/>
  <c r="N88" i="1"/>
  <c r="AG114" i="1"/>
  <c r="L88" i="1"/>
  <c r="K88" i="1"/>
  <c r="C88" i="1"/>
  <c r="AE85" i="1"/>
  <c r="AL113" i="1"/>
  <c r="AJ113" i="1"/>
  <c r="U85" i="1"/>
  <c r="R85" i="1"/>
  <c r="Q85" i="1"/>
  <c r="AH113" i="1"/>
  <c r="O85" i="1"/>
  <c r="N85" i="1"/>
  <c r="AG113" i="1"/>
  <c r="L85" i="1"/>
  <c r="K85" i="1"/>
  <c r="C85" i="1"/>
  <c r="AE84" i="1"/>
  <c r="AL112" i="1"/>
  <c r="AJ112" i="1"/>
  <c r="U84" i="1"/>
  <c r="R84" i="1"/>
  <c r="Q84" i="1"/>
  <c r="AH112" i="1"/>
  <c r="O84" i="1"/>
  <c r="N84" i="1"/>
  <c r="AG112" i="1"/>
  <c r="L84" i="1"/>
  <c r="K84" i="1"/>
  <c r="C84" i="1"/>
  <c r="AE97" i="1"/>
  <c r="AL111" i="1"/>
  <c r="AJ111" i="1"/>
  <c r="U97" i="1"/>
  <c r="R97" i="1"/>
  <c r="Q97" i="1"/>
  <c r="AH111" i="1"/>
  <c r="O97" i="1"/>
  <c r="N97" i="1"/>
  <c r="AG111" i="1"/>
  <c r="L97" i="1"/>
  <c r="K97" i="1"/>
  <c r="C97" i="1"/>
  <c r="AE100" i="1"/>
  <c r="AL110" i="1"/>
  <c r="AJ110" i="1"/>
  <c r="U100" i="1"/>
  <c r="R100" i="1"/>
  <c r="Q100" i="1"/>
  <c r="AH110" i="1"/>
  <c r="O100" i="1"/>
  <c r="N100" i="1"/>
  <c r="AG110" i="1"/>
  <c r="L100" i="1"/>
  <c r="K100" i="1"/>
  <c r="C100" i="1"/>
  <c r="AE121" i="1"/>
  <c r="AL109" i="1"/>
  <c r="AJ109" i="1"/>
  <c r="U121" i="1"/>
  <c r="R121" i="1"/>
  <c r="Q121" i="1"/>
  <c r="AH109" i="1"/>
  <c r="O121" i="1"/>
  <c r="N121" i="1"/>
  <c r="AG109" i="1"/>
  <c r="L121" i="1"/>
  <c r="K121" i="1"/>
  <c r="C121" i="1"/>
  <c r="AG108" i="1"/>
  <c r="AE91" i="1"/>
  <c r="AL108" i="1"/>
  <c r="AJ108" i="1"/>
  <c r="U91" i="1"/>
  <c r="R91" i="1"/>
  <c r="Q91" i="1"/>
  <c r="AH108" i="1"/>
  <c r="O91" i="1"/>
  <c r="N91" i="1"/>
  <c r="L91" i="1"/>
  <c r="K91" i="1"/>
  <c r="C91" i="1"/>
  <c r="AE112" i="1"/>
  <c r="AL107" i="1"/>
  <c r="AJ107" i="1"/>
  <c r="U112" i="1"/>
  <c r="R112" i="1"/>
  <c r="Q112" i="1"/>
  <c r="AH107" i="1"/>
  <c r="O112" i="1"/>
  <c r="N112" i="1"/>
  <c r="AG107" i="1"/>
  <c r="L112" i="1"/>
  <c r="K112" i="1"/>
  <c r="C112" i="1"/>
  <c r="AE117" i="1"/>
  <c r="AL106" i="1"/>
  <c r="AJ106" i="1"/>
  <c r="U117" i="1"/>
  <c r="R117" i="1"/>
  <c r="Q117" i="1"/>
  <c r="AH106" i="1"/>
  <c r="O117" i="1"/>
  <c r="N117" i="1"/>
  <c r="AG106" i="1"/>
  <c r="L117" i="1"/>
  <c r="K117" i="1"/>
  <c r="C117" i="1"/>
  <c r="AE106" i="1"/>
  <c r="AL105" i="1"/>
  <c r="AJ105" i="1"/>
  <c r="U106" i="1"/>
  <c r="R106" i="1"/>
  <c r="Q106" i="1"/>
  <c r="AH105" i="1"/>
  <c r="O106" i="1"/>
  <c r="N106" i="1"/>
  <c r="AG105" i="1"/>
  <c r="L106" i="1"/>
  <c r="K106" i="1"/>
  <c r="C106" i="1"/>
  <c r="AE66" i="1"/>
  <c r="AL104" i="1"/>
  <c r="AJ104" i="1"/>
  <c r="U66" i="1"/>
  <c r="R66" i="1"/>
  <c r="Q66" i="1"/>
  <c r="AH104" i="1"/>
  <c r="O66" i="1"/>
  <c r="N66" i="1"/>
  <c r="AG104" i="1"/>
  <c r="L66" i="1"/>
  <c r="K66" i="1"/>
  <c r="C66" i="1"/>
  <c r="AE105" i="1"/>
  <c r="AL103" i="1"/>
  <c r="AJ103" i="1"/>
  <c r="U105" i="1"/>
  <c r="R105" i="1"/>
  <c r="Q105" i="1"/>
  <c r="AH103" i="1"/>
  <c r="O105" i="1"/>
  <c r="N105" i="1"/>
  <c r="AG103" i="1"/>
  <c r="L105" i="1"/>
  <c r="K105" i="1"/>
  <c r="C105" i="1"/>
  <c r="AE87" i="1"/>
  <c r="AL102" i="1"/>
  <c r="AJ102" i="1"/>
  <c r="U87" i="1"/>
  <c r="R87" i="1"/>
  <c r="Q87" i="1"/>
  <c r="AH102" i="1"/>
  <c r="O87" i="1"/>
  <c r="N87" i="1"/>
  <c r="AG102" i="1"/>
  <c r="L87" i="1"/>
  <c r="K87" i="1"/>
  <c r="C87" i="1"/>
  <c r="AE82" i="1"/>
  <c r="AL101" i="1"/>
  <c r="AJ101" i="1"/>
  <c r="U82" i="1"/>
  <c r="R82" i="1"/>
  <c r="Q82" i="1"/>
  <c r="AH101" i="1"/>
  <c r="O82" i="1"/>
  <c r="N82" i="1"/>
  <c r="AG101" i="1"/>
  <c r="L82" i="1"/>
  <c r="K82" i="1"/>
  <c r="C82" i="1"/>
  <c r="AH100" i="1"/>
  <c r="AE48" i="1"/>
  <c r="AL100" i="1"/>
  <c r="AJ100" i="1"/>
  <c r="U48" i="1"/>
  <c r="R48" i="1"/>
  <c r="Q48" i="1"/>
  <c r="O48" i="1"/>
  <c r="N48" i="1"/>
  <c r="AG100" i="1"/>
  <c r="L48" i="1"/>
  <c r="K48" i="1"/>
  <c r="C48" i="1"/>
  <c r="AE75" i="1"/>
  <c r="AL99" i="1"/>
  <c r="AJ99" i="1"/>
  <c r="U75" i="1"/>
  <c r="R75" i="1"/>
  <c r="Q75" i="1"/>
  <c r="AH99" i="1"/>
  <c r="O75" i="1"/>
  <c r="N75" i="1"/>
  <c r="AG99" i="1"/>
  <c r="L75" i="1"/>
  <c r="K75" i="1"/>
  <c r="C75" i="1"/>
  <c r="AE79" i="1"/>
  <c r="AL98" i="1"/>
  <c r="AJ98" i="1"/>
  <c r="U79" i="1"/>
  <c r="R79" i="1"/>
  <c r="Q79" i="1"/>
  <c r="AH98" i="1"/>
  <c r="O79" i="1"/>
  <c r="N79" i="1"/>
  <c r="AG98" i="1"/>
  <c r="L79" i="1"/>
  <c r="K79" i="1"/>
  <c r="C79" i="1"/>
  <c r="AE78" i="1"/>
  <c r="AL97" i="1"/>
  <c r="AJ97" i="1"/>
  <c r="U78" i="1"/>
  <c r="R78" i="1"/>
  <c r="Q78" i="1"/>
  <c r="AH97" i="1"/>
  <c r="O78" i="1"/>
  <c r="N78" i="1"/>
  <c r="AG97" i="1"/>
  <c r="L78" i="1"/>
  <c r="K78" i="1"/>
  <c r="C78" i="1"/>
  <c r="AE83" i="1"/>
  <c r="AL96" i="1"/>
  <c r="AJ96" i="1"/>
  <c r="U83" i="1"/>
  <c r="R83" i="1"/>
  <c r="Q83" i="1"/>
  <c r="AH96" i="1"/>
  <c r="O83" i="1"/>
  <c r="N83" i="1"/>
  <c r="AG96" i="1"/>
  <c r="L83" i="1"/>
  <c r="K83" i="1"/>
  <c r="C83" i="1"/>
  <c r="AE81" i="1"/>
  <c r="AL95" i="1"/>
  <c r="AJ95" i="1"/>
  <c r="U81" i="1"/>
  <c r="R81" i="1"/>
  <c r="Q81" i="1"/>
  <c r="AH95" i="1"/>
  <c r="O81" i="1"/>
  <c r="N81" i="1"/>
  <c r="AG95" i="1"/>
  <c r="L81" i="1"/>
  <c r="K81" i="1"/>
  <c r="C81" i="1"/>
  <c r="AG94" i="1"/>
  <c r="AE63" i="1"/>
  <c r="AL94" i="1"/>
  <c r="AJ94" i="1"/>
  <c r="U63" i="1"/>
  <c r="R63" i="1"/>
  <c r="Q63" i="1"/>
  <c r="AH94" i="1"/>
  <c r="O63" i="1"/>
  <c r="N63" i="1"/>
  <c r="L63" i="1"/>
  <c r="K63" i="1"/>
  <c r="C63" i="1"/>
  <c r="AE73" i="1"/>
  <c r="AL93" i="1"/>
  <c r="AJ93" i="1"/>
  <c r="U73" i="1"/>
  <c r="R73" i="1"/>
  <c r="Q73" i="1"/>
  <c r="AH93" i="1"/>
  <c r="O73" i="1"/>
  <c r="N73" i="1"/>
  <c r="AG93" i="1"/>
  <c r="L73" i="1"/>
  <c r="K73" i="1"/>
  <c r="C73" i="1"/>
  <c r="AE80" i="1"/>
  <c r="AL92" i="1"/>
  <c r="AJ92" i="1"/>
  <c r="U80" i="1"/>
  <c r="R80" i="1"/>
  <c r="Q80" i="1"/>
  <c r="AH92" i="1"/>
  <c r="O80" i="1"/>
  <c r="N80" i="1"/>
  <c r="AG92" i="1"/>
  <c r="L80" i="1"/>
  <c r="K80" i="1"/>
  <c r="C80" i="1"/>
  <c r="AE74" i="1"/>
  <c r="AL91" i="1"/>
  <c r="AJ91" i="1"/>
  <c r="U74" i="1"/>
  <c r="R74" i="1"/>
  <c r="Q74" i="1"/>
  <c r="AH91" i="1"/>
  <c r="O74" i="1"/>
  <c r="N74" i="1"/>
  <c r="AG91" i="1"/>
  <c r="L74" i="1"/>
  <c r="K74" i="1"/>
  <c r="C74" i="1"/>
  <c r="AH90" i="1"/>
  <c r="AE56" i="1"/>
  <c r="AL90" i="1"/>
  <c r="AJ90" i="1"/>
  <c r="U56" i="1"/>
  <c r="R56" i="1"/>
  <c r="Q56" i="1"/>
  <c r="O56" i="1"/>
  <c r="N56" i="1"/>
  <c r="AG90" i="1"/>
  <c r="L56" i="1"/>
  <c r="K56" i="1"/>
  <c r="C56" i="1"/>
  <c r="AE76" i="1"/>
  <c r="AL89" i="1"/>
  <c r="AJ89" i="1"/>
  <c r="U76" i="1"/>
  <c r="R76" i="1"/>
  <c r="Q76" i="1"/>
  <c r="AH89" i="1"/>
  <c r="O76" i="1"/>
  <c r="N76" i="1"/>
  <c r="AG89" i="1"/>
  <c r="L76" i="1"/>
  <c r="K76" i="1"/>
  <c r="C76" i="1"/>
  <c r="AE72" i="1"/>
  <c r="AL88" i="1"/>
  <c r="AJ88" i="1"/>
  <c r="U72" i="1"/>
  <c r="R72" i="1"/>
  <c r="Q72" i="1"/>
  <c r="AH88" i="1"/>
  <c r="O72" i="1"/>
  <c r="N72" i="1"/>
  <c r="AG88" i="1"/>
  <c r="L72" i="1"/>
  <c r="K72" i="1"/>
  <c r="C72" i="1"/>
  <c r="AE86" i="1"/>
  <c r="AL55" i="1"/>
  <c r="AJ55" i="1"/>
  <c r="U86" i="1"/>
  <c r="R86" i="1"/>
  <c r="Q86" i="1"/>
  <c r="AH55" i="1"/>
  <c r="O86" i="1"/>
  <c r="N86" i="1"/>
  <c r="AG55" i="1"/>
  <c r="L86" i="1"/>
  <c r="K86" i="1"/>
  <c r="C86" i="1"/>
  <c r="AE67" i="1"/>
  <c r="AL87" i="1"/>
  <c r="AJ87" i="1"/>
  <c r="U67" i="1"/>
  <c r="R67" i="1"/>
  <c r="Q67" i="1"/>
  <c r="AH87" i="1"/>
  <c r="O67" i="1"/>
  <c r="N67" i="1"/>
  <c r="AG87" i="1"/>
  <c r="L67" i="1"/>
  <c r="K67" i="1"/>
  <c r="C67" i="1"/>
  <c r="AE119" i="1"/>
  <c r="AL86" i="1"/>
  <c r="AJ86" i="1"/>
  <c r="U119" i="1"/>
  <c r="R119" i="1"/>
  <c r="Q119" i="1"/>
  <c r="AH86" i="1"/>
  <c r="O119" i="1"/>
  <c r="N119" i="1"/>
  <c r="AG86" i="1"/>
  <c r="L119" i="1"/>
  <c r="K119" i="1"/>
  <c r="C119" i="1"/>
  <c r="AE118" i="1"/>
  <c r="AL85" i="1"/>
  <c r="AJ85" i="1"/>
  <c r="U118" i="1"/>
  <c r="R118" i="1"/>
  <c r="Q118" i="1"/>
  <c r="AH85" i="1"/>
  <c r="O118" i="1"/>
  <c r="N118" i="1"/>
  <c r="AG85" i="1"/>
  <c r="L118" i="1"/>
  <c r="K118" i="1"/>
  <c r="C118" i="1"/>
  <c r="AE111" i="1"/>
  <c r="AL84" i="1"/>
  <c r="AJ84" i="1"/>
  <c r="U111" i="1"/>
  <c r="R111" i="1"/>
  <c r="Q111" i="1"/>
  <c r="AH84" i="1"/>
  <c r="O111" i="1"/>
  <c r="N111" i="1"/>
  <c r="AG84" i="1"/>
  <c r="L111" i="1"/>
  <c r="K111" i="1"/>
  <c r="C116" i="1"/>
  <c r="AE116" i="1"/>
  <c r="AL83" i="1"/>
  <c r="AJ83" i="1"/>
  <c r="U116" i="1"/>
  <c r="R116" i="1"/>
  <c r="Q116" i="1"/>
  <c r="AH83" i="1"/>
  <c r="O116" i="1"/>
  <c r="N116" i="1"/>
  <c r="AG83" i="1"/>
  <c r="L116" i="1"/>
  <c r="K116" i="1"/>
  <c r="C47" i="1"/>
  <c r="AE47" i="1"/>
  <c r="AL82" i="1"/>
  <c r="AJ82" i="1"/>
  <c r="U47" i="1"/>
  <c r="R47" i="1"/>
  <c r="Q47" i="1"/>
  <c r="AH82" i="1"/>
  <c r="O47" i="1"/>
  <c r="N47" i="1"/>
  <c r="AG82" i="1"/>
  <c r="L47" i="1"/>
  <c r="K47" i="1"/>
  <c r="C44" i="1"/>
  <c r="AE44" i="1"/>
  <c r="AL81" i="1"/>
  <c r="AJ81" i="1"/>
  <c r="U44" i="1"/>
  <c r="R44" i="1"/>
  <c r="Q44" i="1"/>
  <c r="AH81" i="1"/>
  <c r="O44" i="1"/>
  <c r="N44" i="1"/>
  <c r="AG81" i="1"/>
  <c r="L44" i="1"/>
  <c r="K44" i="1"/>
  <c r="C34" i="1"/>
  <c r="AE34" i="1"/>
  <c r="AL80" i="1"/>
  <c r="AJ80" i="1"/>
  <c r="U34" i="1"/>
  <c r="R34" i="1"/>
  <c r="Q34" i="1"/>
  <c r="AH80" i="1"/>
  <c r="O34" i="1"/>
  <c r="N34" i="1"/>
  <c r="AG80" i="1"/>
  <c r="L34" i="1"/>
  <c r="K34" i="1"/>
  <c r="C120" i="1"/>
  <c r="AG79" i="1"/>
  <c r="AE120" i="1"/>
  <c r="AL79" i="1"/>
  <c r="AJ79" i="1"/>
  <c r="U120" i="1"/>
  <c r="R120" i="1"/>
  <c r="Q120" i="1"/>
  <c r="AH79" i="1"/>
  <c r="O120" i="1"/>
  <c r="N120" i="1"/>
  <c r="L120" i="1"/>
  <c r="K120" i="1"/>
  <c r="C111" i="1"/>
  <c r="AE114" i="1"/>
  <c r="AL78" i="1"/>
  <c r="AJ78" i="1"/>
  <c r="U114" i="1"/>
  <c r="R114" i="1"/>
  <c r="Q114" i="1"/>
  <c r="AH78" i="1"/>
  <c r="O114" i="1"/>
  <c r="N114" i="1"/>
  <c r="AG78" i="1"/>
  <c r="L114" i="1"/>
  <c r="K114" i="1"/>
  <c r="C114" i="1"/>
  <c r="AE113" i="1"/>
  <c r="AL77" i="1"/>
  <c r="AJ77" i="1"/>
  <c r="U113" i="1"/>
  <c r="R113" i="1"/>
  <c r="Q113" i="1"/>
  <c r="AH77" i="1"/>
  <c r="O113" i="1"/>
  <c r="N113" i="1"/>
  <c r="AG77" i="1"/>
  <c r="L113" i="1"/>
  <c r="K113" i="1"/>
  <c r="C113" i="1"/>
  <c r="AE102" i="1"/>
  <c r="AL76" i="1"/>
  <c r="AJ76" i="1"/>
  <c r="U102" i="1"/>
  <c r="R102" i="1"/>
  <c r="Q102" i="1"/>
  <c r="AH76" i="1"/>
  <c r="O102" i="1"/>
  <c r="N102" i="1"/>
  <c r="AG76" i="1"/>
  <c r="L102" i="1"/>
  <c r="K102" i="1"/>
  <c r="C102" i="1"/>
  <c r="AE115" i="1"/>
  <c r="AL75" i="1"/>
  <c r="AJ75" i="1"/>
  <c r="U115" i="1"/>
  <c r="R115" i="1"/>
  <c r="Q115" i="1"/>
  <c r="AH75" i="1"/>
  <c r="O115" i="1"/>
  <c r="N115" i="1"/>
  <c r="AG75" i="1"/>
  <c r="L115" i="1"/>
  <c r="K115" i="1"/>
  <c r="C115" i="1"/>
  <c r="AE95" i="1"/>
  <c r="AL74" i="1"/>
  <c r="AJ74" i="1"/>
  <c r="U95" i="1"/>
  <c r="R95" i="1"/>
  <c r="Q95" i="1"/>
  <c r="AH74" i="1"/>
  <c r="O95" i="1"/>
  <c r="N95" i="1"/>
  <c r="AG74" i="1"/>
  <c r="L95" i="1"/>
  <c r="K95" i="1"/>
  <c r="C95" i="1"/>
  <c r="AE103" i="1"/>
  <c r="AL73" i="1"/>
  <c r="AJ73" i="1"/>
  <c r="U103" i="1"/>
  <c r="R103" i="1"/>
  <c r="Q103" i="1"/>
  <c r="AH73" i="1"/>
  <c r="O103" i="1"/>
  <c r="N103" i="1"/>
  <c r="AG73" i="1"/>
  <c r="L103" i="1"/>
  <c r="K103" i="1"/>
  <c r="C103" i="1"/>
  <c r="AH72" i="1"/>
  <c r="AE50" i="1"/>
  <c r="AL72" i="1"/>
  <c r="AJ72" i="1"/>
  <c r="U50" i="1"/>
  <c r="R50" i="1"/>
  <c r="Q50" i="1"/>
  <c r="O50" i="1"/>
  <c r="N50" i="1"/>
  <c r="AG72" i="1"/>
  <c r="L50" i="1"/>
  <c r="K50" i="1"/>
  <c r="C60" i="1"/>
  <c r="AE99" i="1"/>
  <c r="AL71" i="1"/>
  <c r="AJ71" i="1"/>
  <c r="U99" i="1"/>
  <c r="R99" i="1"/>
  <c r="Q99" i="1"/>
  <c r="AH71" i="1"/>
  <c r="O99" i="1"/>
  <c r="N99" i="1"/>
  <c r="AG71" i="1"/>
  <c r="L99" i="1"/>
  <c r="K99" i="1"/>
  <c r="C98" i="1"/>
  <c r="AE60" i="1"/>
  <c r="AL70" i="1"/>
  <c r="AJ70" i="1"/>
  <c r="U60" i="1"/>
  <c r="R60" i="1"/>
  <c r="Q60" i="1"/>
  <c r="AH70" i="1"/>
  <c r="O60" i="1"/>
  <c r="N60" i="1"/>
  <c r="AG70" i="1"/>
  <c r="L60" i="1"/>
  <c r="K60" i="1"/>
  <c r="C50" i="1"/>
  <c r="AE98" i="1"/>
  <c r="AL69" i="1"/>
  <c r="AJ69" i="1"/>
  <c r="U98" i="1"/>
  <c r="R98" i="1"/>
  <c r="Q98" i="1"/>
  <c r="AH69" i="1"/>
  <c r="O98" i="1"/>
  <c r="N98" i="1"/>
  <c r="AG69" i="1"/>
  <c r="L98" i="1"/>
  <c r="K98" i="1"/>
  <c r="C99" i="1"/>
  <c r="AE69" i="1"/>
  <c r="AL49" i="1"/>
  <c r="AJ49" i="1"/>
  <c r="U69" i="1"/>
  <c r="R69" i="1"/>
  <c r="Q69" i="1"/>
  <c r="AH49" i="1"/>
  <c r="O69" i="1"/>
  <c r="N69" i="1"/>
  <c r="AG49" i="1"/>
  <c r="L69" i="1"/>
  <c r="K69" i="1"/>
  <c r="C69" i="1"/>
  <c r="AE49" i="1"/>
  <c r="AL68" i="1"/>
  <c r="AJ68" i="1"/>
  <c r="U49" i="1"/>
  <c r="R49" i="1"/>
  <c r="Q49" i="1"/>
  <c r="AH68" i="1"/>
  <c r="O49" i="1"/>
  <c r="N49" i="1"/>
  <c r="AG68" i="1"/>
  <c r="L49" i="1"/>
  <c r="K49" i="1"/>
  <c r="C49" i="1"/>
  <c r="AE39" i="1"/>
  <c r="AL47" i="1"/>
  <c r="AJ47" i="1"/>
  <c r="U39" i="1"/>
  <c r="R39" i="1"/>
  <c r="Q39" i="1"/>
  <c r="AH47" i="1"/>
  <c r="O39" i="1"/>
  <c r="N39" i="1"/>
  <c r="AG47" i="1"/>
  <c r="L39" i="1"/>
  <c r="K39" i="1"/>
  <c r="C39" i="1"/>
  <c r="AE109" i="1"/>
  <c r="AL67" i="1"/>
  <c r="AJ67" i="1"/>
  <c r="U109" i="1"/>
  <c r="R109" i="1"/>
  <c r="Q109" i="1"/>
  <c r="AH67" i="1"/>
  <c r="O109" i="1"/>
  <c r="N109" i="1"/>
  <c r="AG67" i="1"/>
  <c r="L109" i="1"/>
  <c r="K109" i="1"/>
  <c r="C109" i="1"/>
  <c r="AE59" i="1"/>
  <c r="AL66" i="1"/>
  <c r="AJ66" i="1"/>
  <c r="U59" i="1"/>
  <c r="R59" i="1"/>
  <c r="Q59" i="1"/>
  <c r="AH66" i="1"/>
  <c r="O59" i="1"/>
  <c r="N59" i="1"/>
  <c r="AG66" i="1"/>
  <c r="L59" i="1"/>
  <c r="K59" i="1"/>
  <c r="C59" i="1"/>
  <c r="AE43" i="1"/>
  <c r="AL42" i="1"/>
  <c r="AJ42" i="1"/>
  <c r="U43" i="1"/>
  <c r="R43" i="1"/>
  <c r="Q43" i="1"/>
  <c r="AH42" i="1"/>
  <c r="O43" i="1"/>
  <c r="N43" i="1"/>
  <c r="AG42" i="1"/>
  <c r="L43" i="1"/>
  <c r="K43" i="1"/>
  <c r="C43" i="1"/>
  <c r="AE108" i="1"/>
  <c r="AL65" i="1"/>
  <c r="AJ65" i="1"/>
  <c r="U108" i="1"/>
  <c r="R108" i="1"/>
  <c r="Q108" i="1"/>
  <c r="AH65" i="1"/>
  <c r="O108" i="1"/>
  <c r="N108" i="1"/>
  <c r="AG65" i="1"/>
  <c r="L108" i="1"/>
  <c r="K108" i="1"/>
  <c r="C108" i="1"/>
  <c r="AE33" i="1"/>
  <c r="AL43" i="1"/>
  <c r="AJ43" i="1"/>
  <c r="U33" i="1"/>
  <c r="R33" i="1"/>
  <c r="Q33" i="1"/>
  <c r="AH43" i="1"/>
  <c r="O33" i="1"/>
  <c r="N33" i="1"/>
  <c r="AG43" i="1"/>
  <c r="L33" i="1"/>
  <c r="K33" i="1"/>
  <c r="C33" i="1"/>
  <c r="AL64" i="1"/>
  <c r="AJ64" i="1"/>
  <c r="U64" i="1"/>
  <c r="R64" i="1"/>
  <c r="Q64" i="1"/>
  <c r="AH64" i="1"/>
  <c r="O64" i="1"/>
  <c r="N64" i="1"/>
  <c r="AG64" i="1"/>
  <c r="L64" i="1"/>
  <c r="K64" i="1"/>
  <c r="C64" i="1"/>
  <c r="AE101" i="1"/>
  <c r="AL63" i="1"/>
  <c r="AJ63" i="1"/>
  <c r="U101" i="1"/>
  <c r="R101" i="1"/>
  <c r="Q101" i="1"/>
  <c r="AH63" i="1"/>
  <c r="O101" i="1"/>
  <c r="N101" i="1"/>
  <c r="AG63" i="1"/>
  <c r="L101" i="1"/>
  <c r="K101" i="1"/>
  <c r="C101" i="1"/>
  <c r="AE32" i="1"/>
  <c r="AL35" i="1"/>
  <c r="AJ35" i="1"/>
  <c r="U32" i="1"/>
  <c r="R32" i="1"/>
  <c r="Q32" i="1"/>
  <c r="AH35" i="1"/>
  <c r="O32" i="1"/>
  <c r="N32" i="1"/>
  <c r="AG35" i="1"/>
  <c r="L32" i="1"/>
  <c r="K32" i="1"/>
  <c r="C40" i="1"/>
  <c r="AE40" i="1"/>
  <c r="AL30" i="1"/>
  <c r="AJ30" i="1"/>
  <c r="U40" i="1"/>
  <c r="R40" i="1"/>
  <c r="Q40" i="1"/>
  <c r="AH30" i="1"/>
  <c r="O40" i="1"/>
  <c r="N40" i="1"/>
  <c r="AG30" i="1"/>
  <c r="L40" i="1"/>
  <c r="K40" i="1"/>
  <c r="C32" i="1"/>
  <c r="AE70" i="1"/>
  <c r="AL62" i="1"/>
  <c r="AJ62" i="1"/>
  <c r="U70" i="1"/>
  <c r="R70" i="1"/>
  <c r="Q70" i="1"/>
  <c r="AH62" i="1"/>
  <c r="O70" i="1"/>
  <c r="N70" i="1"/>
  <c r="AG62" i="1"/>
  <c r="L70" i="1"/>
  <c r="K70" i="1"/>
  <c r="C93" i="1"/>
  <c r="AE93" i="1"/>
  <c r="AL61" i="1"/>
  <c r="AJ61" i="1"/>
  <c r="U93" i="1"/>
  <c r="R93" i="1"/>
  <c r="Q93" i="1"/>
  <c r="AH61" i="1"/>
  <c r="O93" i="1"/>
  <c r="N93" i="1"/>
  <c r="AG61" i="1"/>
  <c r="L93" i="1"/>
  <c r="K93" i="1"/>
  <c r="C65" i="1"/>
  <c r="AE65" i="1"/>
  <c r="AL60" i="1"/>
  <c r="AJ60" i="1"/>
  <c r="U65" i="1"/>
  <c r="R65" i="1"/>
  <c r="Q65" i="1"/>
  <c r="AH60" i="1"/>
  <c r="O65" i="1"/>
  <c r="N65" i="1"/>
  <c r="AG60" i="1"/>
  <c r="L65" i="1"/>
  <c r="K65" i="1"/>
  <c r="C62" i="1"/>
  <c r="AE5" i="1"/>
  <c r="AL59" i="1"/>
  <c r="AJ59" i="1"/>
  <c r="U5" i="1"/>
  <c r="R5" i="1"/>
  <c r="Q5" i="1"/>
  <c r="AH59" i="1"/>
  <c r="O5" i="1"/>
  <c r="N5" i="1"/>
  <c r="AG59" i="1"/>
  <c r="L5" i="1"/>
  <c r="K5" i="1"/>
  <c r="C90" i="1"/>
  <c r="AH58" i="1"/>
  <c r="AE90" i="1"/>
  <c r="AL58" i="1"/>
  <c r="AJ58" i="1"/>
  <c r="U90" i="1"/>
  <c r="R90" i="1"/>
  <c r="Q90" i="1"/>
  <c r="O90" i="1"/>
  <c r="N90" i="1"/>
  <c r="AG58" i="1"/>
  <c r="L90" i="1"/>
  <c r="K90" i="1"/>
  <c r="C70" i="1"/>
  <c r="AE62" i="1"/>
  <c r="AL57" i="1"/>
  <c r="AJ57" i="1"/>
  <c r="U62" i="1"/>
  <c r="R62" i="1"/>
  <c r="Q62" i="1"/>
  <c r="AH57" i="1"/>
  <c r="O62" i="1"/>
  <c r="N62" i="1"/>
  <c r="AG57" i="1"/>
  <c r="L62" i="1"/>
  <c r="K62" i="1"/>
  <c r="C77" i="1"/>
  <c r="AE28" i="1"/>
  <c r="AL56" i="1"/>
  <c r="AJ56" i="1"/>
  <c r="U28" i="1"/>
  <c r="R28" i="1"/>
  <c r="Q28" i="1"/>
  <c r="AH56" i="1"/>
  <c r="O28" i="1"/>
  <c r="N28" i="1"/>
  <c r="AG56" i="1"/>
  <c r="L28" i="1"/>
  <c r="K28" i="1"/>
  <c r="C10" i="1"/>
  <c r="AH41" i="1"/>
  <c r="AE77" i="1"/>
  <c r="AL41" i="1"/>
  <c r="AJ41" i="1"/>
  <c r="U77" i="1"/>
  <c r="R77" i="1"/>
  <c r="Q77" i="1"/>
  <c r="O77" i="1"/>
  <c r="N77" i="1"/>
  <c r="AG41" i="1"/>
  <c r="L77" i="1"/>
  <c r="K77" i="1"/>
  <c r="C5" i="1"/>
  <c r="AE18" i="1"/>
  <c r="AL31" i="1"/>
  <c r="AJ31" i="1"/>
  <c r="U18" i="1"/>
  <c r="R18" i="1"/>
  <c r="AH31" i="1"/>
  <c r="O18" i="1"/>
  <c r="N18" i="1"/>
  <c r="AG31" i="1"/>
  <c r="L18" i="1"/>
  <c r="K18" i="1"/>
  <c r="C28" i="1"/>
  <c r="AE10" i="1"/>
  <c r="AL26" i="1"/>
  <c r="AJ26" i="1"/>
  <c r="U10" i="1"/>
  <c r="R10" i="1"/>
  <c r="Q10" i="1"/>
  <c r="AH26" i="1"/>
  <c r="O10" i="1"/>
  <c r="N10" i="1"/>
  <c r="AG26" i="1"/>
  <c r="L10" i="1"/>
  <c r="K10" i="1"/>
  <c r="C52" i="1"/>
  <c r="AE52" i="1"/>
  <c r="AL40" i="1"/>
  <c r="AJ40" i="1"/>
  <c r="U52" i="1"/>
  <c r="R52" i="1"/>
  <c r="Q52" i="1"/>
  <c r="AH40" i="1"/>
  <c r="O52" i="1"/>
  <c r="N52" i="1"/>
  <c r="AG40" i="1"/>
  <c r="L52" i="1"/>
  <c r="K52" i="1"/>
  <c r="C54" i="1"/>
  <c r="AE54" i="1"/>
  <c r="AL54" i="1"/>
  <c r="AJ54" i="1"/>
  <c r="U54" i="1"/>
  <c r="R54" i="1"/>
  <c r="Q54" i="1"/>
  <c r="AH54" i="1"/>
  <c r="O54" i="1"/>
  <c r="N54" i="1"/>
  <c r="AG54" i="1"/>
  <c r="L54" i="1"/>
  <c r="K54" i="1"/>
  <c r="C57" i="1"/>
  <c r="AE57" i="1"/>
  <c r="AL53" i="1"/>
  <c r="AJ53" i="1"/>
  <c r="U57" i="1"/>
  <c r="R57" i="1"/>
  <c r="Q57" i="1"/>
  <c r="AH53" i="1"/>
  <c r="O57" i="1"/>
  <c r="N57" i="1"/>
  <c r="AG53" i="1"/>
  <c r="L57" i="1"/>
  <c r="K57" i="1"/>
  <c r="C18" i="1"/>
  <c r="AE53" i="1"/>
  <c r="AL34" i="1"/>
  <c r="AJ34" i="1"/>
  <c r="U53" i="1"/>
  <c r="R53" i="1"/>
  <c r="Q53" i="1"/>
  <c r="AH34" i="1"/>
  <c r="O53" i="1"/>
  <c r="N53" i="1"/>
  <c r="AG34" i="1"/>
  <c r="L53" i="1"/>
  <c r="K53" i="1"/>
  <c r="C46" i="1"/>
  <c r="AE46" i="1"/>
  <c r="AL52" i="1"/>
  <c r="AJ52" i="1"/>
  <c r="U46" i="1"/>
  <c r="R46" i="1"/>
  <c r="Q46" i="1"/>
  <c r="AH52" i="1"/>
  <c r="O46" i="1"/>
  <c r="N46" i="1"/>
  <c r="AG52" i="1"/>
  <c r="L46" i="1"/>
  <c r="K46" i="1"/>
  <c r="C71" i="1"/>
  <c r="AE68" i="1"/>
  <c r="AL51" i="1"/>
  <c r="AJ51" i="1"/>
  <c r="U68" i="1"/>
  <c r="R68" i="1"/>
  <c r="AH51" i="1"/>
  <c r="O68" i="1"/>
  <c r="N68" i="1"/>
  <c r="AG51" i="1"/>
  <c r="L68" i="1"/>
  <c r="K68" i="1"/>
  <c r="C53" i="1"/>
  <c r="AH50" i="1"/>
  <c r="AL50" i="1"/>
  <c r="AJ50" i="1"/>
  <c r="U71" i="1"/>
  <c r="R71" i="1"/>
  <c r="Q71" i="1"/>
  <c r="O71" i="1"/>
  <c r="N71" i="1"/>
  <c r="AG50" i="1"/>
  <c r="L71" i="1"/>
  <c r="K71" i="1"/>
  <c r="C61" i="1"/>
  <c r="AE61" i="1"/>
  <c r="AL48" i="1"/>
  <c r="AJ48" i="1"/>
  <c r="U61" i="1"/>
  <c r="R61" i="1"/>
  <c r="Q61" i="1"/>
  <c r="AH48" i="1"/>
  <c r="O61" i="1"/>
  <c r="N61" i="1"/>
  <c r="AG48" i="1"/>
  <c r="L61" i="1"/>
  <c r="K61" i="1"/>
  <c r="C41" i="1"/>
  <c r="AE41" i="1"/>
  <c r="AL46" i="1"/>
  <c r="AJ46" i="1"/>
  <c r="U41" i="1"/>
  <c r="R41" i="1"/>
  <c r="Q41" i="1"/>
  <c r="AH46" i="1"/>
  <c r="O41" i="1"/>
  <c r="N41" i="1"/>
  <c r="AG46" i="1"/>
  <c r="L41" i="1"/>
  <c r="K41" i="1"/>
  <c r="C19" i="1"/>
  <c r="AE19" i="1"/>
  <c r="AL45" i="1"/>
  <c r="AJ45" i="1"/>
  <c r="U19" i="1"/>
  <c r="R19" i="1"/>
  <c r="Q19" i="1"/>
  <c r="AH45" i="1"/>
  <c r="O19" i="1"/>
  <c r="N19" i="1"/>
  <c r="AG45" i="1"/>
  <c r="L19" i="1"/>
  <c r="K19" i="1"/>
  <c r="C68" i="1"/>
  <c r="AE27" i="1"/>
  <c r="AL20" i="1"/>
  <c r="AJ20" i="1"/>
  <c r="U27" i="1"/>
  <c r="R27" i="1"/>
  <c r="Q27" i="1"/>
  <c r="AH20" i="1"/>
  <c r="O27" i="1"/>
  <c r="N27" i="1"/>
  <c r="AG20" i="1"/>
  <c r="L27" i="1"/>
  <c r="K27" i="1"/>
  <c r="C11" i="1"/>
  <c r="AE31" i="1"/>
  <c r="AL44" i="1"/>
  <c r="AJ44" i="1"/>
  <c r="U31" i="1"/>
  <c r="R31" i="1"/>
  <c r="Q31" i="1"/>
  <c r="AH44" i="1"/>
  <c r="O31" i="1"/>
  <c r="N31" i="1"/>
  <c r="AG44" i="1"/>
  <c r="L31" i="1"/>
  <c r="K31" i="1"/>
  <c r="C45" i="1"/>
  <c r="AE51" i="1"/>
  <c r="AL28" i="1"/>
  <c r="AJ28" i="1"/>
  <c r="U51" i="1"/>
  <c r="R51" i="1"/>
  <c r="Q51" i="1"/>
  <c r="AH28" i="1"/>
  <c r="O51" i="1"/>
  <c r="N51" i="1"/>
  <c r="AG28" i="1"/>
  <c r="L51" i="1"/>
  <c r="K51" i="1"/>
  <c r="C27" i="1"/>
  <c r="AE45" i="1"/>
  <c r="AL25" i="1"/>
  <c r="AJ25" i="1"/>
  <c r="U45" i="1"/>
  <c r="R45" i="1"/>
  <c r="Q45" i="1"/>
  <c r="AH25" i="1"/>
  <c r="O45" i="1"/>
  <c r="N45" i="1"/>
  <c r="AG25" i="1"/>
  <c r="L45" i="1"/>
  <c r="K45" i="1"/>
  <c r="C51" i="1"/>
  <c r="AE11" i="1"/>
  <c r="AL39" i="1"/>
  <c r="AJ39" i="1"/>
  <c r="U11" i="1"/>
  <c r="R11" i="1"/>
  <c r="Q11" i="1"/>
  <c r="AH39" i="1"/>
  <c r="O11" i="1"/>
  <c r="N11" i="1"/>
  <c r="AG39" i="1"/>
  <c r="L11" i="1"/>
  <c r="K11" i="1"/>
  <c r="C23" i="1"/>
  <c r="AE23" i="1"/>
  <c r="AL23" i="1"/>
  <c r="AJ23" i="1"/>
  <c r="U23" i="1"/>
  <c r="R23" i="1"/>
  <c r="Q23" i="1"/>
  <c r="AH23" i="1"/>
  <c r="O23" i="1"/>
  <c r="N23" i="1"/>
  <c r="AG23" i="1"/>
  <c r="L23" i="1"/>
  <c r="K23" i="1"/>
  <c r="C22" i="1"/>
  <c r="AE22" i="1"/>
  <c r="AL27" i="1"/>
  <c r="AJ27" i="1"/>
  <c r="U22" i="1"/>
  <c r="R22" i="1"/>
  <c r="Q22" i="1"/>
  <c r="AH27" i="1"/>
  <c r="O22" i="1"/>
  <c r="N22" i="1"/>
  <c r="AG27" i="1"/>
  <c r="L22" i="1"/>
  <c r="K22" i="1"/>
  <c r="C55" i="1"/>
  <c r="AE30" i="1"/>
  <c r="AL38" i="1"/>
  <c r="AJ38" i="1"/>
  <c r="U30" i="1"/>
  <c r="R30" i="1"/>
  <c r="AH38" i="1"/>
  <c r="O30" i="1"/>
  <c r="N30" i="1"/>
  <c r="AG38" i="1"/>
  <c r="L30" i="1"/>
  <c r="K30" i="1"/>
  <c r="C30" i="1"/>
  <c r="AE17" i="1"/>
  <c r="AL29" i="1"/>
  <c r="AJ29" i="1"/>
  <c r="U17" i="1"/>
  <c r="R17" i="1"/>
  <c r="Q17" i="1"/>
  <c r="AH29" i="1"/>
  <c r="O17" i="1"/>
  <c r="N17" i="1"/>
  <c r="AG29" i="1"/>
  <c r="L17" i="1"/>
  <c r="K17" i="1"/>
  <c r="C25" i="1"/>
  <c r="AE55" i="1"/>
  <c r="AL37" i="1"/>
  <c r="AJ37" i="1"/>
  <c r="U55" i="1"/>
  <c r="R55" i="1"/>
  <c r="Q55" i="1"/>
  <c r="AH37" i="1"/>
  <c r="O55" i="1"/>
  <c r="N55" i="1"/>
  <c r="AG37" i="1"/>
  <c r="L55" i="1"/>
  <c r="K55" i="1"/>
  <c r="C38" i="1"/>
  <c r="AG19" i="1"/>
  <c r="AE38" i="1"/>
  <c r="AL19" i="1"/>
  <c r="AJ19" i="1"/>
  <c r="U38" i="1"/>
  <c r="R38" i="1"/>
  <c r="Q38" i="1"/>
  <c r="AH19" i="1"/>
  <c r="O38" i="1"/>
  <c r="N38" i="1"/>
  <c r="L38" i="1"/>
  <c r="K38" i="1"/>
  <c r="C42" i="1"/>
  <c r="AL36" i="1"/>
  <c r="AJ36" i="1"/>
  <c r="U25" i="1"/>
  <c r="R25" i="1"/>
  <c r="Q25" i="1"/>
  <c r="AH36" i="1"/>
  <c r="O25" i="1"/>
  <c r="N25" i="1"/>
  <c r="AG36" i="1"/>
  <c r="L25" i="1"/>
  <c r="K25" i="1"/>
  <c r="C24" i="1"/>
  <c r="AE42" i="1"/>
  <c r="AL21" i="1"/>
  <c r="AJ21" i="1"/>
  <c r="U42" i="1"/>
  <c r="R42" i="1"/>
  <c r="Q42" i="1"/>
  <c r="AH21" i="1"/>
  <c r="O42" i="1"/>
  <c r="N42" i="1"/>
  <c r="AG21" i="1"/>
  <c r="L42" i="1"/>
  <c r="K42" i="1"/>
  <c r="C9" i="1"/>
  <c r="AE24" i="1"/>
  <c r="AL33" i="1"/>
  <c r="AJ33" i="1"/>
  <c r="U24" i="1"/>
  <c r="R24" i="1"/>
  <c r="AH33" i="1"/>
  <c r="O24" i="1"/>
  <c r="N24" i="1"/>
  <c r="AG33" i="1"/>
  <c r="L24" i="1"/>
  <c r="K24" i="1"/>
  <c r="C58" i="1"/>
  <c r="AE9" i="1"/>
  <c r="AL32" i="1"/>
  <c r="AJ32" i="1"/>
  <c r="U9" i="1"/>
  <c r="R9" i="1"/>
  <c r="Q9" i="1"/>
  <c r="AH32" i="1"/>
  <c r="O9" i="1"/>
  <c r="N9" i="1"/>
  <c r="AG32" i="1"/>
  <c r="L9" i="1"/>
  <c r="K9" i="1"/>
  <c r="C16" i="1"/>
  <c r="AE21" i="1"/>
  <c r="AL22" i="1"/>
  <c r="AJ22" i="1"/>
  <c r="U21" i="1"/>
  <c r="R21" i="1"/>
  <c r="Q21" i="1"/>
  <c r="AH22" i="1"/>
  <c r="O21" i="1"/>
  <c r="N21" i="1"/>
  <c r="AG22" i="1"/>
  <c r="L21" i="1"/>
  <c r="K21" i="1"/>
  <c r="C21" i="1"/>
  <c r="AE58" i="1"/>
  <c r="AL17" i="1"/>
  <c r="AJ17" i="1"/>
  <c r="U58" i="1"/>
  <c r="R58" i="1"/>
  <c r="Q58" i="1"/>
  <c r="AH17" i="1"/>
  <c r="O58" i="1"/>
  <c r="N58" i="1"/>
  <c r="AG17" i="1"/>
  <c r="L58" i="1"/>
  <c r="K58" i="1"/>
  <c r="C37" i="1"/>
  <c r="AE16" i="1"/>
  <c r="AL18" i="1"/>
  <c r="AJ18" i="1"/>
  <c r="U16" i="1"/>
  <c r="R16" i="1"/>
  <c r="Q16" i="1"/>
  <c r="AH18" i="1"/>
  <c r="O16" i="1"/>
  <c r="N16" i="1"/>
  <c r="AG18" i="1"/>
  <c r="L16" i="1"/>
  <c r="K16" i="1"/>
  <c r="C35" i="1"/>
  <c r="AE35" i="1"/>
  <c r="AL14" i="1"/>
  <c r="AJ14" i="1"/>
  <c r="U35" i="1"/>
  <c r="R35" i="1"/>
  <c r="Q35" i="1"/>
  <c r="AH14" i="1"/>
  <c r="O35" i="1"/>
  <c r="N35" i="1"/>
  <c r="AG14" i="1"/>
  <c r="L35" i="1"/>
  <c r="K35" i="1"/>
  <c r="C8" i="1"/>
  <c r="AE37" i="1"/>
  <c r="AL12" i="1"/>
  <c r="AJ12" i="1"/>
  <c r="U37" i="1"/>
  <c r="R37" i="1"/>
  <c r="Q37" i="1"/>
  <c r="AH12" i="1"/>
  <c r="O37" i="1"/>
  <c r="N37" i="1"/>
  <c r="AG12" i="1"/>
  <c r="L37" i="1"/>
  <c r="K37" i="1"/>
  <c r="C13" i="1"/>
  <c r="AG11" i="1"/>
  <c r="AE8" i="1"/>
  <c r="AL11" i="1"/>
  <c r="AJ11" i="1"/>
  <c r="U8" i="1"/>
  <c r="R8" i="1"/>
  <c r="Q8" i="1"/>
  <c r="AH11" i="1"/>
  <c r="O8" i="1"/>
  <c r="N8" i="1"/>
  <c r="L8" i="1"/>
  <c r="K8" i="1"/>
  <c r="C29" i="1"/>
  <c r="AE20" i="1"/>
  <c r="AL15" i="1"/>
  <c r="AJ15" i="1"/>
  <c r="U20" i="1"/>
  <c r="R20" i="1"/>
  <c r="Q20" i="1"/>
  <c r="AH15" i="1"/>
  <c r="O20" i="1"/>
  <c r="N20" i="1"/>
  <c r="AG15" i="1"/>
  <c r="L20" i="1"/>
  <c r="K20" i="1"/>
  <c r="C20" i="1"/>
  <c r="AE13" i="1"/>
  <c r="AL24" i="1"/>
  <c r="AJ24" i="1"/>
  <c r="U13" i="1"/>
  <c r="R13" i="1"/>
  <c r="AH24" i="1"/>
  <c r="O13" i="1"/>
  <c r="N13" i="1"/>
  <c r="AG24" i="1"/>
  <c r="L13" i="1"/>
  <c r="K13" i="1"/>
  <c r="C36" i="1"/>
  <c r="AE29" i="1"/>
  <c r="AL10" i="1"/>
  <c r="AJ10" i="1"/>
  <c r="U29" i="1"/>
  <c r="R29" i="1"/>
  <c r="Q29" i="1"/>
  <c r="AH10" i="1"/>
  <c r="O29" i="1"/>
  <c r="N29" i="1"/>
  <c r="AG10" i="1"/>
  <c r="L29" i="1"/>
  <c r="K29" i="1"/>
  <c r="C7" i="1"/>
  <c r="AL16" i="1"/>
  <c r="AJ16" i="1"/>
  <c r="U36" i="1"/>
  <c r="R36" i="1"/>
  <c r="Q36" i="1"/>
  <c r="AH16" i="1"/>
  <c r="O36" i="1"/>
  <c r="N36" i="1"/>
  <c r="AG16" i="1"/>
  <c r="L36" i="1"/>
  <c r="K36" i="1"/>
  <c r="C14" i="1"/>
  <c r="AE7" i="1"/>
  <c r="AL13" i="1"/>
  <c r="AJ13" i="1"/>
  <c r="U7" i="1"/>
  <c r="R7" i="1"/>
  <c r="Q7" i="1"/>
  <c r="AH13" i="1"/>
  <c r="O7" i="1"/>
  <c r="N7" i="1"/>
  <c r="AG13" i="1"/>
  <c r="L7" i="1"/>
  <c r="K7" i="1"/>
  <c r="C31" i="1"/>
  <c r="AE14" i="1"/>
  <c r="AL8" i="1"/>
  <c r="AJ8" i="1"/>
  <c r="U14" i="1"/>
  <c r="R14" i="1"/>
  <c r="AH8" i="1"/>
  <c r="O14" i="1"/>
  <c r="N14" i="1"/>
  <c r="AG8" i="1"/>
  <c r="L14" i="1"/>
  <c r="K14" i="1"/>
  <c r="C17" i="1"/>
  <c r="AE6" i="1"/>
  <c r="AL7" i="1"/>
  <c r="AJ7" i="1"/>
  <c r="U6" i="1"/>
  <c r="R6" i="1"/>
  <c r="AH7" i="1"/>
  <c r="O6" i="1"/>
  <c r="N6" i="1"/>
  <c r="AG7" i="1"/>
  <c r="L6" i="1"/>
  <c r="K6" i="1"/>
  <c r="C6" i="1"/>
  <c r="AE15" i="1"/>
  <c r="AL6" i="1"/>
  <c r="AJ6" i="1"/>
  <c r="U15" i="1"/>
  <c r="R15" i="1"/>
  <c r="AH6" i="1"/>
  <c r="O15" i="1"/>
  <c r="N15" i="1"/>
  <c r="AG6" i="1"/>
  <c r="L15" i="1"/>
  <c r="K15" i="1"/>
  <c r="C15" i="1"/>
  <c r="AE12" i="1"/>
  <c r="AL5" i="1"/>
  <c r="AJ5" i="1"/>
  <c r="U12" i="1"/>
  <c r="R12" i="1"/>
  <c r="AH5" i="1"/>
  <c r="O12" i="1"/>
  <c r="N12" i="1"/>
  <c r="AG5" i="1"/>
  <c r="L12" i="1"/>
  <c r="K12" i="1"/>
  <c r="C12" i="1"/>
  <c r="AE26" i="1"/>
  <c r="AL9" i="1"/>
  <c r="AJ9" i="1"/>
  <c r="U26" i="1"/>
  <c r="R26" i="1"/>
  <c r="AH9" i="1"/>
  <c r="O26" i="1"/>
  <c r="N26" i="1"/>
  <c r="AG9" i="1"/>
  <c r="L26" i="1"/>
  <c r="K26" i="1"/>
  <c r="C26" i="1"/>
  <c r="AE4" i="1"/>
  <c r="AL4" i="1"/>
  <c r="AJ4" i="1"/>
  <c r="U4" i="1"/>
  <c r="R4" i="1"/>
  <c r="AH4" i="1"/>
  <c r="O4" i="1"/>
  <c r="N4" i="1"/>
  <c r="AG4" i="1"/>
  <c r="L4" i="1"/>
  <c r="K4" i="1"/>
  <c r="C4" i="1"/>
  <c r="AT115" i="1" l="1"/>
  <c r="AT14" i="1"/>
  <c r="AU79" i="1"/>
  <c r="AU91" i="1"/>
  <c r="AV44" i="1"/>
  <c r="AV90" i="1"/>
  <c r="AU39" i="1"/>
  <c r="AU122" i="1"/>
  <c r="AU113" i="1"/>
  <c r="AU119" i="1"/>
  <c r="AV58" i="1"/>
  <c r="AV56" i="1"/>
  <c r="AU108" i="1"/>
  <c r="AU54" i="1"/>
  <c r="AS17" i="1"/>
  <c r="AS49" i="1"/>
  <c r="AU65" i="1"/>
  <c r="AU19" i="1"/>
  <c r="AT123" i="1"/>
  <c r="AT91" i="1"/>
  <c r="AS123" i="1"/>
  <c r="AS91" i="1"/>
  <c r="AQ113" i="1"/>
  <c r="AS12" i="1"/>
  <c r="AS76" i="1"/>
  <c r="G105" i="1"/>
  <c r="AW118" i="1"/>
  <c r="AR119" i="1"/>
  <c r="AR120" i="1"/>
  <c r="AQ121" i="1"/>
  <c r="AQ125" i="1"/>
  <c r="AU125" i="1"/>
  <c r="AU55" i="1"/>
  <c r="AU14" i="1"/>
  <c r="AQ114" i="1"/>
  <c r="AW119" i="1"/>
  <c r="AW120" i="1"/>
  <c r="AR124" i="1"/>
  <c r="AQ126" i="1"/>
  <c r="AV47" i="1"/>
  <c r="AV19" i="1"/>
  <c r="AR113" i="1"/>
  <c r="AQ115" i="1"/>
  <c r="AW116" i="1"/>
  <c r="AR121" i="1"/>
  <c r="AQ123" i="1"/>
  <c r="AR125" i="1"/>
  <c r="AR126" i="1"/>
  <c r="AW128" i="1"/>
  <c r="AW117" i="1"/>
  <c r="AR122" i="1"/>
  <c r="AQ124" i="1"/>
  <c r="AU37" i="1"/>
  <c r="AU124" i="1"/>
  <c r="AW108" i="1"/>
  <c r="AR112" i="1"/>
  <c r="AT82" i="1"/>
  <c r="AT6" i="1"/>
  <c r="AU29" i="1"/>
  <c r="AS18" i="1"/>
  <c r="AS40" i="1"/>
  <c r="AU4" i="1"/>
  <c r="AU70" i="1"/>
  <c r="AQ112" i="1"/>
  <c r="AQ111" i="1"/>
  <c r="G89" i="1"/>
  <c r="G127" i="1"/>
  <c r="G4" i="1"/>
  <c r="G26" i="1"/>
  <c r="G15" i="1"/>
  <c r="G14" i="1"/>
  <c r="G68" i="1"/>
  <c r="G12" i="1"/>
  <c r="G6" i="1"/>
  <c r="G7" i="1"/>
  <c r="G55" i="1"/>
  <c r="G71" i="1"/>
  <c r="G46" i="1"/>
  <c r="G93" i="1"/>
  <c r="G34" i="1"/>
  <c r="G74" i="1"/>
  <c r="G29" i="1"/>
  <c r="G17" i="1"/>
  <c r="G53" i="1"/>
  <c r="G70" i="1"/>
  <c r="G98" i="1"/>
  <c r="G44" i="1"/>
  <c r="G80" i="1"/>
  <c r="G66" i="1"/>
  <c r="AR110" i="1"/>
  <c r="G92" i="1"/>
  <c r="G128" i="1"/>
  <c r="G69" i="1"/>
  <c r="G36" i="1"/>
  <c r="G13" i="1"/>
  <c r="G20" i="1"/>
  <c r="G30" i="1"/>
  <c r="G22" i="1"/>
  <c r="G57" i="1"/>
  <c r="G40" i="1"/>
  <c r="G60" i="1"/>
  <c r="G47" i="1"/>
  <c r="G73" i="1"/>
  <c r="G106" i="1"/>
  <c r="G94" i="1"/>
  <c r="AR109" i="1"/>
  <c r="AR111" i="1"/>
  <c r="AS79" i="1"/>
  <c r="AS82" i="1"/>
  <c r="AQ109" i="1"/>
  <c r="AV22" i="1"/>
  <c r="AV25" i="1"/>
  <c r="G50" i="1"/>
  <c r="G8" i="1"/>
  <c r="G23" i="1"/>
  <c r="G54" i="1"/>
  <c r="G32" i="1"/>
  <c r="G99" i="1"/>
  <c r="G116" i="1"/>
  <c r="G63" i="1"/>
  <c r="G117" i="1"/>
  <c r="G96" i="1"/>
  <c r="G37" i="1"/>
  <c r="G11" i="1"/>
  <c r="G45" i="1"/>
  <c r="G91" i="1"/>
  <c r="G107" i="1"/>
  <c r="G16" i="1"/>
  <c r="G51" i="1"/>
  <c r="G18" i="1"/>
  <c r="G77" i="1"/>
  <c r="G108" i="1"/>
  <c r="G95" i="1"/>
  <c r="G119" i="1"/>
  <c r="G78" i="1"/>
  <c r="G121" i="1"/>
  <c r="G110" i="1"/>
  <c r="G112" i="1"/>
  <c r="G104" i="1"/>
  <c r="G35" i="1"/>
  <c r="G58" i="1"/>
  <c r="G122" i="1"/>
  <c r="G21" i="1"/>
  <c r="G27" i="1"/>
  <c r="G62" i="1"/>
  <c r="G59" i="1"/>
  <c r="G102" i="1"/>
  <c r="G86" i="1"/>
  <c r="G75" i="1"/>
  <c r="G97" i="1"/>
  <c r="G123" i="1"/>
  <c r="G52" i="1"/>
  <c r="G101" i="1"/>
  <c r="G103" i="1"/>
  <c r="G118" i="1"/>
  <c r="G31" i="1"/>
  <c r="G28" i="1"/>
  <c r="G9" i="1"/>
  <c r="G19" i="1"/>
  <c r="G90" i="1"/>
  <c r="G109" i="1"/>
  <c r="G113" i="1"/>
  <c r="G72" i="1"/>
  <c r="G48" i="1"/>
  <c r="G84" i="1"/>
  <c r="G124" i="1"/>
  <c r="G10" i="1"/>
  <c r="G33" i="1"/>
  <c r="G83" i="1"/>
  <c r="G43" i="1"/>
  <c r="G115" i="1"/>
  <c r="G67" i="1"/>
  <c r="G79" i="1"/>
  <c r="G24" i="1"/>
  <c r="G42" i="1"/>
  <c r="G41" i="1"/>
  <c r="G5" i="1"/>
  <c r="G39" i="1"/>
  <c r="G114" i="1"/>
  <c r="G76" i="1"/>
  <c r="G82" i="1"/>
  <c r="G85" i="1"/>
  <c r="G125" i="1"/>
  <c r="G111" i="1"/>
  <c r="G81" i="1"/>
  <c r="G64" i="1"/>
  <c r="G100" i="1"/>
  <c r="G25" i="1"/>
  <c r="G38" i="1"/>
  <c r="G61" i="1"/>
  <c r="G65" i="1"/>
  <c r="G49" i="1"/>
  <c r="G120" i="1"/>
  <c r="G56" i="1"/>
  <c r="G87" i="1"/>
  <c r="G88" i="1"/>
  <c r="G126" i="1"/>
  <c r="AU71" i="1"/>
  <c r="AU42" i="1"/>
  <c r="AT32" i="1"/>
  <c r="AT79" i="1"/>
  <c r="AU36" i="1"/>
  <c r="AR107" i="1"/>
  <c r="AU31" i="1"/>
  <c r="AU33" i="1"/>
  <c r="AW105" i="1"/>
  <c r="AU30" i="1"/>
  <c r="AU16" i="1"/>
  <c r="AU68" i="1"/>
  <c r="AU28" i="1"/>
  <c r="AU26" i="1"/>
  <c r="AQ103" i="1"/>
  <c r="Y53" i="1"/>
  <c r="AU47" i="1" s="1"/>
  <c r="Y72" i="1"/>
  <c r="AU72" i="1" s="1"/>
  <c r="Y10" i="1"/>
  <c r="AU109" i="1" s="1"/>
  <c r="Y8" i="1"/>
  <c r="AU6" i="1" s="1"/>
  <c r="Y11" i="1"/>
  <c r="AU44" i="1" s="1"/>
  <c r="Y34" i="1"/>
  <c r="AU61" i="1" s="1"/>
  <c r="Y62" i="1"/>
  <c r="AU13" i="1" s="1"/>
  <c r="AW92" i="1"/>
  <c r="AW104" i="1"/>
  <c r="AQ97" i="1"/>
  <c r="AQ101" i="1"/>
  <c r="AW102" i="1"/>
  <c r="AV50" i="1"/>
  <c r="AV17" i="1"/>
  <c r="AW95" i="1"/>
  <c r="AQ89" i="1"/>
  <c r="AQ90" i="1"/>
  <c r="AS32" i="1"/>
  <c r="AS14" i="1"/>
  <c r="AQ100" i="1"/>
  <c r="AQ99" i="1"/>
  <c r="AQ88" i="1"/>
  <c r="AW93" i="1"/>
  <c r="AW94" i="1"/>
  <c r="AV77" i="1"/>
  <c r="AT36" i="1"/>
  <c r="AT10" i="1"/>
  <c r="AS36" i="1"/>
  <c r="AS10" i="1"/>
  <c r="AQ91" i="1"/>
  <c r="AW96" i="1"/>
  <c r="AR97" i="1"/>
  <c r="AV78" i="1"/>
  <c r="AV48" i="1"/>
  <c r="AR87" i="1"/>
  <c r="AQ76" i="1"/>
  <c r="AQ7" i="1"/>
  <c r="AS67" i="1"/>
  <c r="AS16" i="1"/>
  <c r="AV11" i="1"/>
  <c r="AV57" i="1"/>
  <c r="AS70" i="1"/>
  <c r="AS84" i="1"/>
  <c r="AT70" i="1"/>
  <c r="AT84" i="1"/>
  <c r="AS54" i="1"/>
  <c r="AS71" i="1"/>
  <c r="AW9" i="1"/>
  <c r="AQ77" i="1"/>
  <c r="AT45" i="1"/>
  <c r="AT65" i="1"/>
  <c r="AQ8" i="1"/>
  <c r="AV40" i="1"/>
  <c r="AS45" i="1"/>
  <c r="AS65" i="1"/>
  <c r="AQ55" i="1"/>
  <c r="AR55" i="1"/>
  <c r="AW8" i="1"/>
  <c r="AW27" i="1"/>
  <c r="AQ86" i="1"/>
  <c r="AW28" i="1"/>
  <c r="AW55" i="1"/>
  <c r="AT51" i="1"/>
  <c r="AT69" i="1"/>
  <c r="AW4" i="1"/>
  <c r="AR95" i="1"/>
  <c r="AW114" i="1"/>
  <c r="AR85" i="1"/>
  <c r="AW91" i="1"/>
  <c r="AR96" i="1"/>
  <c r="AQ98" i="1"/>
  <c r="AW103" i="1"/>
  <c r="AQ110" i="1"/>
  <c r="AW115" i="1"/>
  <c r="AQ122" i="1"/>
  <c r="AW127" i="1"/>
  <c r="AQ102" i="1"/>
  <c r="AW86" i="1"/>
  <c r="AQ92" i="1"/>
  <c r="AW97" i="1"/>
  <c r="AR102" i="1"/>
  <c r="AQ104" i="1"/>
  <c r="AW109" i="1"/>
  <c r="AR114" i="1"/>
  <c r="AQ116" i="1"/>
  <c r="AW121" i="1"/>
  <c r="AQ128" i="1"/>
  <c r="AV54" i="1"/>
  <c r="AV89" i="1"/>
  <c r="AQ93" i="1"/>
  <c r="AQ94" i="1"/>
  <c r="AW98" i="1"/>
  <c r="AR103" i="1"/>
  <c r="AQ105" i="1"/>
  <c r="AW110" i="1"/>
  <c r="AR115" i="1"/>
  <c r="AQ117" i="1"/>
  <c r="AW122" i="1"/>
  <c r="AR127" i="1"/>
  <c r="AS69" i="1"/>
  <c r="AR92" i="1"/>
  <c r="AW99" i="1"/>
  <c r="AW100" i="1"/>
  <c r="AR104" i="1"/>
  <c r="AQ106" i="1"/>
  <c r="AW111" i="1"/>
  <c r="AR116" i="1"/>
  <c r="AQ118" i="1"/>
  <c r="AW123" i="1"/>
  <c r="AR128" i="1"/>
  <c r="AR100" i="1"/>
  <c r="AW106" i="1"/>
  <c r="AQ127" i="1"/>
  <c r="AW77" i="1"/>
  <c r="AW88" i="1"/>
  <c r="AR93" i="1"/>
  <c r="AR94" i="1"/>
  <c r="AQ95" i="1"/>
  <c r="AQ107" i="1"/>
  <c r="AQ108" i="1"/>
  <c r="AW112" i="1"/>
  <c r="AR117" i="1"/>
  <c r="AQ119" i="1"/>
  <c r="AQ120" i="1"/>
  <c r="AW124" i="1"/>
  <c r="AW107" i="1"/>
  <c r="AW78" i="1"/>
  <c r="AW89" i="1"/>
  <c r="AW90" i="1"/>
  <c r="AQ96" i="1"/>
  <c r="AW101" i="1"/>
  <c r="AR106" i="1"/>
  <c r="AW113" i="1"/>
  <c r="AR118" i="1"/>
  <c r="AW125" i="1"/>
  <c r="AW126" i="1"/>
  <c r="AS88" i="1"/>
  <c r="DJ35" i="3"/>
  <c r="DK35" i="3" s="1"/>
  <c r="DJ36" i="3"/>
  <c r="CR31" i="3"/>
  <c r="CS31" i="3" s="1"/>
  <c r="CR35" i="3"/>
  <c r="CS35" i="3" s="1"/>
  <c r="BZ8" i="3"/>
  <c r="CA8" i="3" s="1"/>
  <c r="BZ33" i="3"/>
  <c r="CA33" i="3" s="1"/>
  <c r="DJ47" i="3"/>
  <c r="DJ26" i="3"/>
  <c r="DJ33" i="3"/>
  <c r="DK33" i="3" s="1"/>
  <c r="DJ20" i="3"/>
  <c r="DK20" i="3" s="1"/>
  <c r="DJ31" i="3"/>
  <c r="BZ39" i="3"/>
  <c r="CA39" i="3" s="1"/>
  <c r="CR18" i="3"/>
  <c r="CS18" i="3" s="1"/>
  <c r="CR14" i="3"/>
  <c r="CS14" i="3" s="1"/>
  <c r="CR26" i="3"/>
  <c r="CS26" i="3" s="1"/>
  <c r="CR24" i="3"/>
  <c r="CS24" i="3" s="1"/>
  <c r="CR43" i="3"/>
  <c r="CS43" i="3" s="1"/>
  <c r="CR28" i="3"/>
  <c r="CS28" i="3" s="1"/>
  <c r="BZ16" i="3"/>
  <c r="CA16" i="3" s="1"/>
  <c r="BZ38" i="3"/>
  <c r="CA38" i="3" s="1"/>
  <c r="CR19" i="3"/>
  <c r="DJ32" i="3"/>
  <c r="DK32" i="3" s="1"/>
  <c r="BZ20" i="3"/>
  <c r="CA20" i="3" s="1"/>
  <c r="DJ50" i="3"/>
  <c r="DJ24" i="3"/>
  <c r="DK24" i="3" s="1"/>
  <c r="DJ45" i="3"/>
  <c r="DK45" i="3" s="1"/>
  <c r="CR23" i="3"/>
  <c r="CS23" i="3" s="1"/>
  <c r="DJ14" i="3"/>
  <c r="AQ46" i="1"/>
  <c r="AQ50" i="1"/>
  <c r="BZ21" i="3"/>
  <c r="CA21" i="3" s="1"/>
  <c r="BZ29" i="3"/>
  <c r="CA29" i="3" s="1"/>
  <c r="BZ23" i="3"/>
  <c r="CA23" i="3" s="1"/>
  <c r="BZ28" i="3"/>
  <c r="CA28" i="3" s="1"/>
  <c r="BZ25" i="3"/>
  <c r="CA25" i="3" s="1"/>
  <c r="BZ11" i="3"/>
  <c r="CA11" i="3" s="1"/>
  <c r="BZ10" i="3"/>
  <c r="CA10" i="3" s="1"/>
  <c r="BZ15" i="3"/>
  <c r="CA15" i="3" s="1"/>
  <c r="BZ24" i="3"/>
  <c r="CA24" i="3" s="1"/>
  <c r="BZ13" i="3"/>
  <c r="CA13" i="3" s="1"/>
  <c r="BZ18" i="3"/>
  <c r="CA18" i="3" s="1"/>
  <c r="BZ12" i="3"/>
  <c r="CA12" i="3" s="1"/>
  <c r="BZ17" i="3"/>
  <c r="CA17" i="3" s="1"/>
  <c r="BZ22" i="3"/>
  <c r="CA22" i="3" s="1"/>
  <c r="BZ26" i="3"/>
  <c r="CA26" i="3" s="1"/>
  <c r="BZ9" i="3"/>
  <c r="CA9" i="3" s="1"/>
  <c r="BZ19" i="3"/>
  <c r="CA19" i="3" s="1"/>
  <c r="BZ14" i="3"/>
  <c r="CA14" i="3" s="1"/>
  <c r="BZ7" i="3"/>
  <c r="BZ30" i="3"/>
  <c r="CA30" i="3" s="1"/>
  <c r="BZ27" i="3"/>
  <c r="AQ39" i="1"/>
  <c r="AQ84" i="1"/>
  <c r="AW46" i="1"/>
  <c r="AQ24" i="1"/>
  <c r="AW53" i="1"/>
  <c r="AQ10" i="1"/>
  <c r="AQ19" i="1"/>
  <c r="AQ36" i="1"/>
  <c r="AW84" i="1"/>
  <c r="AW19" i="1"/>
  <c r="AQ9" i="1"/>
  <c r="AW51" i="1"/>
  <c r="AQ54" i="1"/>
  <c r="AQ35" i="1"/>
  <c r="AW38" i="1"/>
  <c r="AQ38" i="1"/>
  <c r="AQ66" i="1"/>
  <c r="AW47" i="1"/>
  <c r="AW26" i="1"/>
  <c r="AQ4" i="1"/>
  <c r="AW5" i="1"/>
  <c r="AW21" i="1"/>
  <c r="AQ42" i="1"/>
  <c r="AW67" i="1"/>
  <c r="AQ69" i="1"/>
  <c r="AQ75" i="1"/>
  <c r="AR80" i="1"/>
  <c r="AQ85" i="1"/>
  <c r="AW85" i="1"/>
  <c r="AQ87" i="1"/>
  <c r="AW87" i="1"/>
  <c r="AS4" i="1"/>
  <c r="AS5" i="1"/>
  <c r="AW6" i="1"/>
  <c r="AQ30" i="1"/>
  <c r="AW63" i="1"/>
  <c r="AW64" i="1"/>
  <c r="AQ70" i="1"/>
  <c r="AR75" i="1"/>
  <c r="AT4" i="1"/>
  <c r="AT5" i="1"/>
  <c r="AW20" i="1"/>
  <c r="AW31" i="1"/>
  <c r="AQ58" i="1"/>
  <c r="AV9" i="1"/>
  <c r="AV26" i="1"/>
  <c r="AQ11" i="1"/>
  <c r="AW23" i="1"/>
  <c r="AQ25" i="1"/>
  <c r="AW44" i="1"/>
  <c r="AQ48" i="1"/>
  <c r="AW48" i="1"/>
  <c r="AW52" i="1"/>
  <c r="AW71" i="1"/>
  <c r="AQ81" i="1"/>
  <c r="AW81" i="1"/>
  <c r="AW83" i="1"/>
  <c r="AW11" i="1"/>
  <c r="AQ17" i="1"/>
  <c r="AQ32" i="1"/>
  <c r="AW32" i="1"/>
  <c r="AQ37" i="1"/>
  <c r="AQ57" i="1"/>
  <c r="AW59" i="1"/>
  <c r="AW61" i="1"/>
  <c r="AW72" i="1"/>
  <c r="AW16" i="1"/>
  <c r="AQ16" i="1"/>
  <c r="AQ12" i="1"/>
  <c r="AW12" i="1"/>
  <c r="AQ18" i="1"/>
  <c r="AQ22" i="1"/>
  <c r="AW22" i="1"/>
  <c r="AQ29" i="1"/>
  <c r="AW29" i="1"/>
  <c r="AQ51" i="1"/>
  <c r="AQ56" i="1"/>
  <c r="AR57" i="1"/>
  <c r="AW60" i="1"/>
  <c r="AW79" i="1"/>
  <c r="AS29" i="1"/>
  <c r="AS8" i="1"/>
  <c r="AA10" i="4"/>
  <c r="Q18" i="1" s="1"/>
  <c r="AB10" i="4"/>
  <c r="AB15" i="4"/>
  <c r="AQ15" i="1"/>
  <c r="AQ6" i="1"/>
  <c r="AQ41" i="1"/>
  <c r="AQ43" i="1"/>
  <c r="AW42" i="1"/>
  <c r="AQ68" i="1"/>
  <c r="AQ73" i="1"/>
  <c r="AW54" i="1"/>
  <c r="AW69" i="1"/>
  <c r="AW75" i="1"/>
  <c r="AR73" i="1"/>
  <c r="AQ74" i="1"/>
  <c r="AW76" i="1"/>
  <c r="AQ82" i="1"/>
  <c r="AW33" i="1"/>
  <c r="AQ28" i="1"/>
  <c r="AW34" i="1"/>
  <c r="AQ26" i="1"/>
  <c r="AQ59" i="1"/>
  <c r="AQ63" i="1"/>
  <c r="AW43" i="1"/>
  <c r="AQ67" i="1"/>
  <c r="AW68" i="1"/>
  <c r="AQ71" i="1"/>
  <c r="AW73" i="1"/>
  <c r="AR76" i="1"/>
  <c r="AQ83" i="1"/>
  <c r="AW41" i="1"/>
  <c r="AQ5" i="1"/>
  <c r="AQ44" i="1"/>
  <c r="AW45" i="1"/>
  <c r="AQ52" i="1"/>
  <c r="AQ31" i="1"/>
  <c r="AW56" i="1"/>
  <c r="AQ60" i="1"/>
  <c r="AW62" i="1"/>
  <c r="AQ64" i="1"/>
  <c r="AW65" i="1"/>
  <c r="AQ47" i="1"/>
  <c r="AW49" i="1"/>
  <c r="AQ72" i="1"/>
  <c r="AW74" i="1"/>
  <c r="AQ78" i="1"/>
  <c r="AW80" i="1"/>
  <c r="AR83" i="1"/>
  <c r="AW15" i="1"/>
  <c r="AW50" i="1"/>
  <c r="AW13" i="1"/>
  <c r="AQ79" i="1"/>
  <c r="AQ27" i="1"/>
  <c r="AQ20" i="1"/>
  <c r="AQ61" i="1"/>
  <c r="AR78" i="1"/>
  <c r="AW18" i="1"/>
  <c r="AQ33" i="1"/>
  <c r="AW58" i="1"/>
  <c r="AR79" i="1"/>
  <c r="AW7" i="1"/>
  <c r="AW14" i="1"/>
  <c r="AW39" i="1"/>
  <c r="AQ34" i="1"/>
  <c r="AQ23" i="1"/>
  <c r="AW25" i="1"/>
  <c r="AQ45" i="1"/>
  <c r="AQ53" i="1"/>
  <c r="AW40" i="1"/>
  <c r="AW70" i="1"/>
  <c r="AQ80" i="1"/>
  <c r="AW82" i="1"/>
  <c r="AQ40" i="1"/>
  <c r="AW57" i="1"/>
  <c r="AW30" i="1"/>
  <c r="AW10" i="1"/>
  <c r="AQ21" i="1"/>
  <c r="AQ62" i="1"/>
  <c r="AW35" i="1"/>
  <c r="AQ65" i="1"/>
  <c r="AW66" i="1"/>
  <c r="AQ49" i="1"/>
  <c r="AQ13" i="1"/>
  <c r="AW24" i="1"/>
  <c r="AQ14" i="1"/>
  <c r="AW17" i="1"/>
  <c r="AW37" i="1"/>
  <c r="AW36" i="1"/>
  <c r="AA17" i="4"/>
  <c r="Q68" i="1" s="1"/>
  <c r="AR67" i="1" s="1"/>
  <c r="AB17" i="4"/>
  <c r="DK27" i="3"/>
  <c r="DK54" i="3"/>
  <c r="S31" i="1"/>
  <c r="AA4" i="1"/>
  <c r="AV14" i="1" s="1"/>
  <c r="DK13" i="3"/>
  <c r="AN105" i="1"/>
  <c r="DK7" i="3"/>
  <c r="AP27" i="3"/>
  <c r="AQ27" i="3" s="1"/>
  <c r="AO116" i="1"/>
  <c r="DK29" i="3"/>
  <c r="DK34" i="3"/>
  <c r="DK39" i="3"/>
  <c r="AP82" i="1"/>
  <c r="AP102" i="1"/>
  <c r="DK25" i="3"/>
  <c r="Y17" i="3"/>
  <c r="AM71" i="1"/>
  <c r="BA71" i="1" s="1"/>
  <c r="AP77" i="1"/>
  <c r="AO118" i="1"/>
  <c r="DK19" i="3"/>
  <c r="CR25" i="3"/>
  <c r="CS25" i="3" s="1"/>
  <c r="AQ12" i="3"/>
  <c r="AM51" i="1"/>
  <c r="BA51" i="1" s="1"/>
  <c r="Y11" i="3"/>
  <c r="X16" i="3"/>
  <c r="Y16" i="3" s="1"/>
  <c r="AQ18" i="3"/>
  <c r="AP68" i="1"/>
  <c r="AN84" i="1"/>
  <c r="X22" i="3"/>
  <c r="Y22" i="3" s="1"/>
  <c r="DK40" i="3"/>
  <c r="AO108" i="1"/>
  <c r="AO66" i="1"/>
  <c r="X10" i="3"/>
  <c r="Y10" i="3" s="1"/>
  <c r="CS46" i="3"/>
  <c r="DJ8" i="3"/>
  <c r="DK8" i="3" s="1"/>
  <c r="AQ21" i="3"/>
  <c r="X24" i="3"/>
  <c r="Y24" i="3" s="1"/>
  <c r="AN86" i="1"/>
  <c r="AN89" i="1"/>
  <c r="CR50" i="3"/>
  <c r="CS50" i="3" s="1"/>
  <c r="Y9" i="3"/>
  <c r="Y15" i="3"/>
  <c r="AM72" i="1"/>
  <c r="BA72" i="1" s="1"/>
  <c r="AP120" i="1"/>
  <c r="CS7" i="3"/>
  <c r="AP9" i="3"/>
  <c r="AQ9" i="3" s="1"/>
  <c r="AO120" i="1"/>
  <c r="AP96" i="1"/>
  <c r="AP105" i="1"/>
  <c r="AP53" i="1"/>
  <c r="AP54" i="1"/>
  <c r="AM113" i="1"/>
  <c r="BA113" i="1" s="1"/>
  <c r="AM115" i="1"/>
  <c r="BA115" i="1" s="1"/>
  <c r="CS20" i="3"/>
  <c r="CS44" i="3"/>
  <c r="AP58" i="1"/>
  <c r="AN51" i="1"/>
  <c r="AM121" i="1"/>
  <c r="BA121" i="1" s="1"/>
  <c r="AP64" i="1"/>
  <c r="AO44" i="1"/>
  <c r="AN31" i="1"/>
  <c r="AP80" i="1"/>
  <c r="AP66" i="1"/>
  <c r="AN108" i="1"/>
  <c r="AP118" i="1"/>
  <c r="DJ11" i="3"/>
  <c r="DK11" i="3" s="1"/>
  <c r="AO102" i="1"/>
  <c r="AP97" i="1"/>
  <c r="DJ52" i="3"/>
  <c r="DK52" i="3" s="1"/>
  <c r="AP40" i="1"/>
  <c r="AO25" i="1"/>
  <c r="AN46" i="1"/>
  <c r="AO55" i="1"/>
  <c r="X20" i="3"/>
  <c r="Y20" i="3" s="1"/>
  <c r="AQ24" i="3"/>
  <c r="DJ42" i="3"/>
  <c r="DK42" i="3" s="1"/>
  <c r="AP46" i="1"/>
  <c r="AM40" i="1"/>
  <c r="BA40" i="1" s="1"/>
  <c r="AN56" i="1"/>
  <c r="AO106" i="1"/>
  <c r="AO91" i="1"/>
  <c r="AM103" i="1"/>
  <c r="AN123" i="1"/>
  <c r="AP126" i="1"/>
  <c r="DJ12" i="3"/>
  <c r="DK12" i="3" s="1"/>
  <c r="CS15" i="3"/>
  <c r="AP25" i="1"/>
  <c r="AP44" i="1"/>
  <c r="AP26" i="1"/>
  <c r="AO64" i="1"/>
  <c r="CS8" i="3"/>
  <c r="DK41" i="3"/>
  <c r="CS49" i="3"/>
  <c r="AN83" i="1"/>
  <c r="AP110" i="1"/>
  <c r="AP8" i="3"/>
  <c r="AQ8" i="3" s="1"/>
  <c r="AP10" i="3"/>
  <c r="AQ10" i="3" s="1"/>
  <c r="AP16" i="3"/>
  <c r="AQ16" i="3" s="1"/>
  <c r="AP22" i="3"/>
  <c r="AQ22" i="3" s="1"/>
  <c r="AP26" i="3"/>
  <c r="AQ26" i="3" s="1"/>
  <c r="CR48" i="3"/>
  <c r="CS48" i="3" s="1"/>
  <c r="AN115" i="1"/>
  <c r="AP57" i="1"/>
  <c r="AM75" i="1"/>
  <c r="BA75" i="1" s="1"/>
  <c r="AN96" i="1"/>
  <c r="DK22" i="3"/>
  <c r="AM69" i="1"/>
  <c r="BA69" i="1" s="1"/>
  <c r="AN85" i="1"/>
  <c r="AP18" i="1"/>
  <c r="AN35" i="1"/>
  <c r="AP14" i="3"/>
  <c r="AQ14" i="3" s="1"/>
  <c r="AP70" i="1"/>
  <c r="AM78" i="1"/>
  <c r="AO78" i="1"/>
  <c r="AP12" i="1"/>
  <c r="AP22" i="1"/>
  <c r="AP33" i="1"/>
  <c r="AO18" i="1"/>
  <c r="AP17" i="1"/>
  <c r="AN16" i="1"/>
  <c r="AP16" i="1"/>
  <c r="AO16" i="1"/>
  <c r="AM16" i="1"/>
  <c r="AP14" i="1"/>
  <c r="AO14" i="1"/>
  <c r="AM29" i="1"/>
  <c r="AN57" i="1"/>
  <c r="AP6" i="1"/>
  <c r="AO6" i="1"/>
  <c r="AM9" i="1"/>
  <c r="AO9" i="1"/>
  <c r="AN9" i="1"/>
  <c r="AP9" i="1"/>
  <c r="AP15" i="1"/>
  <c r="AO15" i="1"/>
  <c r="AN15" i="1"/>
  <c r="AM15" i="1"/>
  <c r="AP36" i="1"/>
  <c r="AN37" i="1"/>
  <c r="AP5" i="1"/>
  <c r="AP7" i="1"/>
  <c r="AN7" i="1"/>
  <c r="AO7" i="1"/>
  <c r="AM7" i="1"/>
  <c r="AP10" i="1"/>
  <c r="AP11" i="1"/>
  <c r="AO13" i="1"/>
  <c r="AP13" i="1"/>
  <c r="AP24" i="1"/>
  <c r="AP31" i="1"/>
  <c r="AO31" i="1"/>
  <c r="AN61" i="1"/>
  <c r="AN13" i="1"/>
  <c r="AM30" i="1"/>
  <c r="AP30" i="1"/>
  <c r="AO30" i="1"/>
  <c r="AN30" i="1"/>
  <c r="AP4" i="1"/>
  <c r="AO52" i="1"/>
  <c r="AP34" i="1"/>
  <c r="AO34" i="1"/>
  <c r="AN34" i="1"/>
  <c r="AM34" i="1"/>
  <c r="AO54" i="1"/>
  <c r="AO60" i="1"/>
  <c r="AM60" i="1"/>
  <c r="AN8" i="1"/>
  <c r="AP27" i="1"/>
  <c r="AN27" i="1"/>
  <c r="AM41" i="1"/>
  <c r="AP41" i="1"/>
  <c r="AN32" i="1"/>
  <c r="AO29" i="1"/>
  <c r="AP28" i="1"/>
  <c r="AN28" i="1"/>
  <c r="AP20" i="1"/>
  <c r="AN20" i="1"/>
  <c r="AO46" i="1"/>
  <c r="AN109" i="1"/>
  <c r="AM109" i="1"/>
  <c r="AN24" i="1"/>
  <c r="AM63" i="1"/>
  <c r="AP63" i="1"/>
  <c r="AP49" i="1"/>
  <c r="AO49" i="1"/>
  <c r="AN49" i="1"/>
  <c r="AM49" i="1"/>
  <c r="AN99" i="1"/>
  <c r="AN14" i="1"/>
  <c r="AM28" i="1"/>
  <c r="AO51" i="1"/>
  <c r="AM36" i="1"/>
  <c r="AO37" i="1"/>
  <c r="AM38" i="1"/>
  <c r="AO28" i="1"/>
  <c r="AO20" i="1"/>
  <c r="AP51" i="1"/>
  <c r="AO53" i="1"/>
  <c r="AN26" i="1"/>
  <c r="AP56" i="1"/>
  <c r="AM56" i="1"/>
  <c r="AN63" i="1"/>
  <c r="AN66" i="1"/>
  <c r="AO73" i="1"/>
  <c r="AP73" i="1"/>
  <c r="AN73" i="1"/>
  <c r="AM73" i="1"/>
  <c r="AP74" i="1"/>
  <c r="AO74" i="1"/>
  <c r="AN74" i="1"/>
  <c r="AM74" i="1"/>
  <c r="AN75" i="1"/>
  <c r="AN77" i="1"/>
  <c r="AO79" i="1"/>
  <c r="AP79" i="1"/>
  <c r="AM79" i="1"/>
  <c r="AN79" i="1"/>
  <c r="AN55" i="1"/>
  <c r="AO92" i="1"/>
  <c r="AM92" i="1"/>
  <c r="AP92" i="1"/>
  <c r="AO95" i="1"/>
  <c r="AN95" i="1"/>
  <c r="AN21" i="1"/>
  <c r="AN40" i="1"/>
  <c r="AM98" i="1"/>
  <c r="AP98" i="1"/>
  <c r="AO98" i="1"/>
  <c r="AO40" i="1"/>
  <c r="AB14" i="4"/>
  <c r="AA14" i="4"/>
  <c r="Q26" i="1" s="1"/>
  <c r="AR56" i="1" s="1"/>
  <c r="AO27" i="1"/>
  <c r="AN98" i="1"/>
  <c r="AP48" i="1"/>
  <c r="AN48" i="1"/>
  <c r="AO42" i="1"/>
  <c r="AN42" i="1"/>
  <c r="AM42" i="1"/>
  <c r="AP42" i="1"/>
  <c r="AM66" i="1"/>
  <c r="AM105" i="1"/>
  <c r="DJ37" i="3"/>
  <c r="DK37" i="3" s="1"/>
  <c r="AN45" i="1"/>
  <c r="AM45" i="1"/>
  <c r="AM48" i="1"/>
  <c r="AO26" i="1"/>
  <c r="AO63" i="1"/>
  <c r="AO43" i="1"/>
  <c r="AP43" i="1"/>
  <c r="AM43" i="1"/>
  <c r="AP65" i="1"/>
  <c r="AM65" i="1"/>
  <c r="AN65" i="1"/>
  <c r="AO67" i="1"/>
  <c r="AN67" i="1"/>
  <c r="AP67" i="1"/>
  <c r="AM67" i="1"/>
  <c r="AO97" i="1"/>
  <c r="AP119" i="1"/>
  <c r="AO119" i="1"/>
  <c r="AM119" i="1"/>
  <c r="DK18" i="3"/>
  <c r="AM61" i="1"/>
  <c r="AP61" i="1"/>
  <c r="AO61" i="1"/>
  <c r="AN70" i="1"/>
  <c r="AM70" i="1"/>
  <c r="AN19" i="1"/>
  <c r="AM37" i="1"/>
  <c r="AP39" i="1"/>
  <c r="AN39" i="1"/>
  <c r="AO58" i="1"/>
  <c r="AN68" i="1"/>
  <c r="AO69" i="1"/>
  <c r="AP69" i="1"/>
  <c r="AN69" i="1"/>
  <c r="AN17" i="1"/>
  <c r="AN53" i="1"/>
  <c r="AM53" i="1"/>
  <c r="AM58" i="1"/>
  <c r="AM59" i="1"/>
  <c r="AP59" i="1"/>
  <c r="AN59" i="1"/>
  <c r="AP47" i="1"/>
  <c r="AO47" i="1"/>
  <c r="AN47" i="1"/>
  <c r="AM47" i="1"/>
  <c r="AO81" i="1"/>
  <c r="AM81" i="1"/>
  <c r="AP81" i="1"/>
  <c r="AM10" i="1"/>
  <c r="AM11" i="1"/>
  <c r="AM4" i="1"/>
  <c r="AN10" i="1"/>
  <c r="AN36" i="1"/>
  <c r="AM19" i="1"/>
  <c r="AP37" i="1"/>
  <c r="AM23" i="1"/>
  <c r="AN4" i="1"/>
  <c r="AN5" i="1"/>
  <c r="AO8" i="1"/>
  <c r="AO10" i="1"/>
  <c r="AM12" i="1"/>
  <c r="AM22" i="1"/>
  <c r="AN33" i="1"/>
  <c r="AM21" i="1"/>
  <c r="AO36" i="1"/>
  <c r="AO19" i="1"/>
  <c r="AN38" i="1"/>
  <c r="AM25" i="1"/>
  <c r="AM44" i="1"/>
  <c r="AO48" i="1"/>
  <c r="AP52" i="1"/>
  <c r="AM52" i="1"/>
  <c r="AO56" i="1"/>
  <c r="AP62" i="1"/>
  <c r="AO62" i="1"/>
  <c r="AM62" i="1"/>
  <c r="AN43" i="1"/>
  <c r="AO65" i="1"/>
  <c r="AP71" i="1"/>
  <c r="AN71" i="1"/>
  <c r="AN81" i="1"/>
  <c r="AP89" i="1"/>
  <c r="AN92" i="1"/>
  <c r="AM100" i="1"/>
  <c r="AP100" i="1"/>
  <c r="AO100" i="1"/>
  <c r="AN100" i="1"/>
  <c r="AN112" i="1"/>
  <c r="AM112" i="1"/>
  <c r="AP112" i="1"/>
  <c r="AO112" i="1"/>
  <c r="AN119" i="1"/>
  <c r="AA13" i="4"/>
  <c r="Q30" i="1" s="1"/>
  <c r="AR47" i="1" s="1"/>
  <c r="AN11" i="1"/>
  <c r="AP29" i="1"/>
  <c r="AN29" i="1"/>
  <c r="AP111" i="1"/>
  <c r="AO111" i="1"/>
  <c r="AM111" i="1"/>
  <c r="AN111" i="1"/>
  <c r="AM27" i="1"/>
  <c r="AN41" i="1"/>
  <c r="AP83" i="1"/>
  <c r="AO39" i="1"/>
  <c r="AM5" i="1"/>
  <c r="AM8" i="1"/>
  <c r="AO11" i="1"/>
  <c r="AM33" i="1"/>
  <c r="AO4" i="1"/>
  <c r="AO5" i="1"/>
  <c r="AP8" i="1"/>
  <c r="AN12" i="1"/>
  <c r="AM18" i="1"/>
  <c r="AN22" i="1"/>
  <c r="AM32" i="1"/>
  <c r="AO33" i="1"/>
  <c r="AO21" i="1"/>
  <c r="AP19" i="1"/>
  <c r="AO38" i="1"/>
  <c r="AN23" i="1"/>
  <c r="AP50" i="1"/>
  <c r="AO50" i="1"/>
  <c r="AN50" i="1"/>
  <c r="AM50" i="1"/>
  <c r="AN52" i="1"/>
  <c r="AM57" i="1"/>
  <c r="AO57" i="1"/>
  <c r="AN62" i="1"/>
  <c r="AM64" i="1"/>
  <c r="AN64" i="1"/>
  <c r="AO80" i="1"/>
  <c r="AN80" i="1"/>
  <c r="AM80" i="1"/>
  <c r="AN97" i="1"/>
  <c r="AN128" i="1"/>
  <c r="AM128" i="1"/>
  <c r="AP128" i="1"/>
  <c r="AO128" i="1"/>
  <c r="CR34" i="3"/>
  <c r="CS34" i="3" s="1"/>
  <c r="DJ49" i="3"/>
  <c r="DK49" i="3" s="1"/>
  <c r="AA7" i="4"/>
  <c r="Q6" i="1" s="1"/>
  <c r="AB7" i="4"/>
  <c r="CR29" i="3"/>
  <c r="CS29" i="3" s="1"/>
  <c r="AP76" i="1"/>
  <c r="AO76" i="1"/>
  <c r="AN76" i="1"/>
  <c r="AM76" i="1"/>
  <c r="AP85" i="1"/>
  <c r="AO35" i="1"/>
  <c r="AM35" i="1"/>
  <c r="AP84" i="1"/>
  <c r="AO84" i="1"/>
  <c r="AM84" i="1"/>
  <c r="DJ28" i="3"/>
  <c r="DK28" i="3" s="1"/>
  <c r="AM39" i="1"/>
  <c r="AM26" i="1"/>
  <c r="AO41" i="1"/>
  <c r="AO75" i="1"/>
  <c r="AP75" i="1"/>
  <c r="AN6" i="1"/>
  <c r="AM20" i="1"/>
  <c r="AM91" i="1"/>
  <c r="AP95" i="1"/>
  <c r="AM13" i="1"/>
  <c r="AM24" i="1"/>
  <c r="AO12" i="1"/>
  <c r="AN18" i="1"/>
  <c r="AM17" i="1"/>
  <c r="AO22" i="1"/>
  <c r="AO32" i="1"/>
  <c r="AP21" i="1"/>
  <c r="AP38" i="1"/>
  <c r="AO23" i="1"/>
  <c r="AN25" i="1"/>
  <c r="AN44" i="1"/>
  <c r="AO45" i="1"/>
  <c r="AM54" i="1"/>
  <c r="AN54" i="1"/>
  <c r="AM31" i="1"/>
  <c r="AO59" i="1"/>
  <c r="AP72" i="1"/>
  <c r="AN72" i="1"/>
  <c r="AO72" i="1"/>
  <c r="AO82" i="1"/>
  <c r="AN82" i="1"/>
  <c r="AM82" i="1"/>
  <c r="AO87" i="1"/>
  <c r="AM87" i="1"/>
  <c r="AP87" i="1"/>
  <c r="AN87" i="1"/>
  <c r="X12" i="3"/>
  <c r="Y12" i="3" s="1"/>
  <c r="AM46" i="1"/>
  <c r="AO70" i="1"/>
  <c r="AO122" i="1"/>
  <c r="AP122" i="1"/>
  <c r="AP20" i="3"/>
  <c r="AQ20" i="3" s="1"/>
  <c r="AO88" i="1"/>
  <c r="AM88" i="1"/>
  <c r="AP88" i="1"/>
  <c r="AN88" i="1"/>
  <c r="DJ17" i="3"/>
  <c r="DK17" i="3" s="1"/>
  <c r="AN58" i="1"/>
  <c r="AP35" i="1"/>
  <c r="AO90" i="1"/>
  <c r="AM90" i="1"/>
  <c r="AN90" i="1"/>
  <c r="AP90" i="1"/>
  <c r="AM6" i="1"/>
  <c r="AO24" i="1"/>
  <c r="AM14" i="1"/>
  <c r="AO17" i="1"/>
  <c r="AP32" i="1"/>
  <c r="AP23" i="1"/>
  <c r="AP45" i="1"/>
  <c r="AP60" i="1"/>
  <c r="AN60" i="1"/>
  <c r="AP78" i="1"/>
  <c r="AN78" i="1"/>
  <c r="AP86" i="1"/>
  <c r="AO86" i="1"/>
  <c r="AM86" i="1"/>
  <c r="AP99" i="1"/>
  <c r="AP93" i="1"/>
  <c r="AO93" i="1"/>
  <c r="AM93" i="1"/>
  <c r="AM94" i="1"/>
  <c r="AP94" i="1"/>
  <c r="AN94" i="1"/>
  <c r="AO94" i="1"/>
  <c r="AN113" i="1"/>
  <c r="X18" i="3"/>
  <c r="Y18" i="3" s="1"/>
  <c r="DK23" i="3"/>
  <c r="CR21" i="3"/>
  <c r="CS21" i="3" s="1"/>
  <c r="AP91" i="1"/>
  <c r="AN91" i="1"/>
  <c r="AN93" i="1"/>
  <c r="AN110" i="1"/>
  <c r="AM110" i="1"/>
  <c r="AO110" i="1"/>
  <c r="DJ48" i="3"/>
  <c r="DK48" i="3" s="1"/>
  <c r="AM101" i="1"/>
  <c r="X8" i="3"/>
  <c r="Y8" i="3" s="1"/>
  <c r="AO77" i="1"/>
  <c r="AM77" i="1"/>
  <c r="AO85" i="1"/>
  <c r="AM85" i="1"/>
  <c r="AO89" i="1"/>
  <c r="AP109" i="1"/>
  <c r="AO109" i="1"/>
  <c r="AN116" i="1"/>
  <c r="AM116" i="1"/>
  <c r="AP116" i="1"/>
  <c r="DJ43" i="3"/>
  <c r="DK43" i="3" s="1"/>
  <c r="AO68" i="1"/>
  <c r="AM68" i="1"/>
  <c r="AM89" i="1"/>
  <c r="AM95" i="1"/>
  <c r="AM106" i="1"/>
  <c r="AN106" i="1"/>
  <c r="AP106" i="1"/>
  <c r="AP127" i="1"/>
  <c r="AO127" i="1"/>
  <c r="AM127" i="1"/>
  <c r="AN127" i="1"/>
  <c r="AP15" i="3"/>
  <c r="AQ15" i="3" s="1"/>
  <c r="DK38" i="3"/>
  <c r="DJ44" i="3"/>
  <c r="DK44" i="3" s="1"/>
  <c r="AP55" i="1"/>
  <c r="AM55" i="1"/>
  <c r="AM96" i="1"/>
  <c r="AO96" i="1"/>
  <c r="AO103" i="1"/>
  <c r="AN103" i="1"/>
  <c r="AP103" i="1"/>
  <c r="AP124" i="1"/>
  <c r="AO124" i="1"/>
  <c r="AO126" i="1"/>
  <c r="DK10" i="3"/>
  <c r="AP113" i="1"/>
  <c r="AO113" i="1"/>
  <c r="AP115" i="1"/>
  <c r="AO115" i="1"/>
  <c r="AN124" i="1"/>
  <c r="AM124" i="1"/>
  <c r="X13" i="3"/>
  <c r="Y13" i="3" s="1"/>
  <c r="DJ15" i="3"/>
  <c r="DK15" i="3" s="1"/>
  <c r="AO71" i="1"/>
  <c r="AO83" i="1"/>
  <c r="AM83" i="1"/>
  <c r="AM102" i="1"/>
  <c r="AN102" i="1"/>
  <c r="AM104" i="1"/>
  <c r="AN104" i="1"/>
  <c r="AO107" i="1"/>
  <c r="AP107" i="1"/>
  <c r="AN107" i="1"/>
  <c r="AM107" i="1"/>
  <c r="AP19" i="3"/>
  <c r="AQ19" i="3" s="1"/>
  <c r="CR39" i="3"/>
  <c r="CS39" i="3" s="1"/>
  <c r="AO104" i="1"/>
  <c r="AM117" i="1"/>
  <c r="X14" i="3"/>
  <c r="Y14" i="3" s="1"/>
  <c r="DJ16" i="3"/>
  <c r="DK16" i="3" s="1"/>
  <c r="DJ21" i="3"/>
  <c r="DK21" i="3" s="1"/>
  <c r="AM97" i="1"/>
  <c r="AP104" i="1"/>
  <c r="AM108" i="1"/>
  <c r="AP108" i="1"/>
  <c r="AP123" i="1"/>
  <c r="AO123" i="1"/>
  <c r="AM123" i="1"/>
  <c r="Y7" i="3"/>
  <c r="DJ30" i="3"/>
  <c r="DK30" i="3" s="1"/>
  <c r="CR33" i="3"/>
  <c r="CS33" i="3" s="1"/>
  <c r="AB12" i="4"/>
  <c r="AA12" i="4"/>
  <c r="Q15" i="1" s="1"/>
  <c r="AR43" i="1" s="1"/>
  <c r="AN120" i="1"/>
  <c r="AM120" i="1"/>
  <c r="AM125" i="1"/>
  <c r="CR12" i="3"/>
  <c r="CS12" i="3" s="1"/>
  <c r="CS42" i="3"/>
  <c r="DJ53" i="3"/>
  <c r="DK53" i="3" s="1"/>
  <c r="CR47" i="3"/>
  <c r="CS47" i="3" s="1"/>
  <c r="AO101" i="1"/>
  <c r="AN114" i="1"/>
  <c r="AM114" i="1"/>
  <c r="AQ7" i="3"/>
  <c r="AP25" i="3"/>
  <c r="AQ25" i="3" s="1"/>
  <c r="DJ51" i="3"/>
  <c r="DK51" i="3" s="1"/>
  <c r="AO99" i="1"/>
  <c r="AN101" i="1"/>
  <c r="AO114" i="1"/>
  <c r="AP117" i="1"/>
  <c r="AO117" i="1"/>
  <c r="AP121" i="1"/>
  <c r="AO121" i="1"/>
  <c r="AP125" i="1"/>
  <c r="AO125" i="1"/>
  <c r="CS40" i="3"/>
  <c r="AB9" i="4"/>
  <c r="AA9" i="4"/>
  <c r="Q12" i="1" s="1"/>
  <c r="CR22" i="3"/>
  <c r="CS22" i="3" s="1"/>
  <c r="AP101" i="1"/>
  <c r="AP114" i="1"/>
  <c r="CR27" i="3"/>
  <c r="CS27" i="3" s="1"/>
  <c r="CR16" i="3"/>
  <c r="CS16" i="3" s="1"/>
  <c r="AM99" i="1"/>
  <c r="AO105" i="1"/>
  <c r="AN117" i="1"/>
  <c r="AN118" i="1"/>
  <c r="AM118" i="1"/>
  <c r="AN121" i="1"/>
  <c r="AN122" i="1"/>
  <c r="AM122" i="1"/>
  <c r="AN125" i="1"/>
  <c r="AN126" i="1"/>
  <c r="AM126" i="1"/>
  <c r="DJ9" i="3"/>
  <c r="DK9" i="3" s="1"/>
  <c r="AP13" i="3"/>
  <c r="AQ13" i="3" s="1"/>
  <c r="DJ46" i="3"/>
  <c r="DK46" i="3" s="1"/>
  <c r="AB11" i="4"/>
  <c r="AA11" i="4"/>
  <c r="Q13" i="1" s="1"/>
  <c r="AR74" i="1" s="1"/>
  <c r="CR10" i="3"/>
  <c r="CS10" i="3" s="1"/>
  <c r="AP11" i="3"/>
  <c r="AQ11" i="3" s="1"/>
  <c r="AP17" i="3"/>
  <c r="AQ17" i="3" s="1"/>
  <c r="AP23" i="3"/>
  <c r="AQ23" i="3" s="1"/>
  <c r="AA8" i="4"/>
  <c r="Q24" i="1" s="1"/>
  <c r="AR68" i="1" s="1"/>
  <c r="AA16" i="4"/>
  <c r="Q4" i="1" s="1"/>
  <c r="AR69" i="1" s="1"/>
  <c r="AU27" i="1" l="1"/>
  <c r="AU15" i="1"/>
  <c r="AU21" i="1"/>
  <c r="AR90" i="1"/>
  <c r="AU45" i="1"/>
  <c r="AU40" i="1"/>
  <c r="AU51" i="1"/>
  <c r="AU93" i="1"/>
  <c r="AU49" i="1"/>
  <c r="AR108" i="1"/>
  <c r="AR88" i="1"/>
  <c r="AU59" i="1"/>
  <c r="AS60" i="1"/>
  <c r="AS56" i="1"/>
  <c r="AU41" i="1"/>
  <c r="AU94" i="1"/>
  <c r="AU22" i="1"/>
  <c r="AR49" i="1"/>
  <c r="AR98" i="1"/>
  <c r="AV91" i="1"/>
  <c r="AV115" i="1"/>
  <c r="AR81" i="1"/>
  <c r="AU20" i="1"/>
  <c r="AU85" i="1"/>
  <c r="AU9" i="1"/>
  <c r="AU43" i="1"/>
  <c r="AU53" i="1"/>
  <c r="AS99" i="1"/>
  <c r="AS31" i="1"/>
  <c r="AU52" i="1"/>
  <c r="AU112" i="1"/>
  <c r="AR46" i="1"/>
  <c r="AR53" i="1"/>
  <c r="AU7" i="1"/>
  <c r="AU111" i="1"/>
  <c r="AU48" i="1"/>
  <c r="AU105" i="1"/>
  <c r="AU121" i="1"/>
  <c r="AU120" i="1"/>
  <c r="AR91" i="1"/>
  <c r="AU17" i="1"/>
  <c r="AU115" i="1"/>
  <c r="AV6" i="1"/>
  <c r="AV123" i="1"/>
  <c r="AU57" i="1"/>
  <c r="AU128" i="1"/>
  <c r="AS30" i="1"/>
  <c r="AS23" i="1"/>
  <c r="AU24" i="1"/>
  <c r="AR123" i="1"/>
  <c r="AS51" i="1"/>
  <c r="AU69" i="1"/>
  <c r="AU76" i="1"/>
  <c r="AU5" i="1"/>
  <c r="AU100" i="1"/>
  <c r="AU34" i="1"/>
  <c r="AR29" i="1"/>
  <c r="AU98" i="1"/>
  <c r="AU102" i="1"/>
  <c r="AV79" i="1"/>
  <c r="AV82" i="1"/>
  <c r="AU97" i="1"/>
  <c r="AU101" i="1"/>
  <c r="AU10" i="1"/>
  <c r="AU99" i="1"/>
  <c r="AR82" i="1"/>
  <c r="AU64" i="1"/>
  <c r="AU110" i="1"/>
  <c r="AR23" i="1"/>
  <c r="AR62" i="1"/>
  <c r="AU32" i="1"/>
  <c r="AU60" i="1"/>
  <c r="AU58" i="1"/>
  <c r="AU11" i="1"/>
  <c r="AR61" i="1"/>
  <c r="AU81" i="1"/>
  <c r="AU106" i="1"/>
  <c r="AU23" i="1"/>
  <c r="AU95" i="1"/>
  <c r="AU67" i="1"/>
  <c r="AU92" i="1"/>
  <c r="AU12" i="1"/>
  <c r="AU96" i="1"/>
  <c r="AS48" i="1"/>
  <c r="AS87" i="1"/>
  <c r="AR86" i="1"/>
  <c r="AU83" i="1"/>
  <c r="AU84" i="1"/>
  <c r="AU50" i="1"/>
  <c r="AU35" i="1"/>
  <c r="AU66" i="1"/>
  <c r="AU18" i="1"/>
  <c r="AU8" i="1"/>
  <c r="AU62" i="1"/>
  <c r="AU63" i="1"/>
  <c r="AR13" i="1"/>
  <c r="AS27" i="1"/>
  <c r="AR59" i="1"/>
  <c r="AR32" i="1"/>
  <c r="AV36" i="1"/>
  <c r="AV32" i="1"/>
  <c r="AR41" i="1"/>
  <c r="AS20" i="1"/>
  <c r="AS22" i="1"/>
  <c r="AR31" i="1"/>
  <c r="AR58" i="1"/>
  <c r="AR54" i="1"/>
  <c r="AR35" i="1"/>
  <c r="AR18" i="1"/>
  <c r="AR8" i="1"/>
  <c r="AR28" i="1"/>
  <c r="AV10" i="1"/>
  <c r="AR27" i="1"/>
  <c r="AR77" i="1"/>
  <c r="AR30" i="1"/>
  <c r="AS19" i="1"/>
  <c r="AS43" i="1"/>
  <c r="AR34" i="1"/>
  <c r="AR22" i="1"/>
  <c r="AR44" i="1"/>
  <c r="AS7" i="1"/>
  <c r="AS50" i="1"/>
  <c r="AR11" i="1"/>
  <c r="AR24" i="1"/>
  <c r="AR72" i="1"/>
  <c r="AR38" i="1"/>
  <c r="AV70" i="1"/>
  <c r="AV84" i="1"/>
  <c r="AR50" i="1"/>
  <c r="AS68" i="1"/>
  <c r="AS83" i="1"/>
  <c r="AR84" i="1"/>
  <c r="AR63" i="1"/>
  <c r="AS15" i="1"/>
  <c r="AS73" i="1"/>
  <c r="AV45" i="1"/>
  <c r="AV65" i="1"/>
  <c r="AR40" i="1"/>
  <c r="AR65" i="1"/>
  <c r="AR33" i="1"/>
  <c r="AR25" i="1"/>
  <c r="AR52" i="1"/>
  <c r="AR39" i="1"/>
  <c r="AS90" i="1"/>
  <c r="AS6" i="1"/>
  <c r="AR17" i="1"/>
  <c r="AR64" i="1"/>
  <c r="AR15" i="1"/>
  <c r="AR21" i="1"/>
  <c r="AR89" i="1"/>
  <c r="AR70" i="1"/>
  <c r="AR71" i="1"/>
  <c r="AV51" i="1"/>
  <c r="AV69" i="1"/>
  <c r="AR99" i="1"/>
  <c r="AR105" i="1"/>
  <c r="AR4" i="1"/>
  <c r="AR101" i="1"/>
  <c r="DK36" i="3"/>
  <c r="DK26" i="3"/>
  <c r="DK47" i="3"/>
  <c r="CS19" i="3"/>
  <c r="DK31" i="3"/>
  <c r="DK50" i="3"/>
  <c r="DK14" i="3"/>
  <c r="AR48" i="1"/>
  <c r="AR51" i="1"/>
  <c r="AR60" i="1"/>
  <c r="AR9" i="1"/>
  <c r="AS13" i="1"/>
  <c r="AS46" i="1"/>
  <c r="AR66" i="1"/>
  <c r="AR37" i="1"/>
  <c r="AV4" i="1"/>
  <c r="AV5" i="1"/>
  <c r="AR5" i="1"/>
  <c r="AR26" i="1"/>
  <c r="AR20" i="1"/>
  <c r="AR42" i="1"/>
  <c r="AR45" i="1"/>
  <c r="AR12" i="1"/>
  <c r="AR36" i="1"/>
  <c r="AR14" i="1"/>
  <c r="AR7" i="1"/>
  <c r="AS44" i="1"/>
  <c r="AS11" i="1"/>
  <c r="AR16" i="1"/>
  <c r="AR10" i="1"/>
  <c r="AR6" i="1"/>
  <c r="AR19" i="1"/>
  <c r="H99" i="1"/>
  <c r="H105" i="1"/>
  <c r="H98" i="1"/>
  <c r="H85" i="1"/>
  <c r="H68" i="1"/>
  <c r="H110" i="1"/>
  <c r="H52" i="1"/>
  <c r="H50" i="1"/>
  <c r="H115" i="1"/>
  <c r="H89" i="1"/>
  <c r="BA103" i="1"/>
  <c r="BA67" i="1"/>
  <c r="H109" i="1"/>
  <c r="H40" i="1"/>
  <c r="BA30" i="1"/>
  <c r="H9" i="1"/>
  <c r="BA32" i="1"/>
  <c r="BA44" i="1"/>
  <c r="H31" i="1"/>
  <c r="H106" i="1"/>
  <c r="BA105" i="1"/>
  <c r="H18" i="1"/>
  <c r="BA31" i="1"/>
  <c r="BA25" i="1"/>
  <c r="H45" i="1"/>
  <c r="H32" i="1"/>
  <c r="BA35" i="1"/>
  <c r="H90" i="1"/>
  <c r="BA58" i="1"/>
  <c r="BA98" i="1"/>
  <c r="H79" i="1"/>
  <c r="H95" i="1"/>
  <c r="BA74" i="1"/>
  <c r="H17" i="1"/>
  <c r="BA29" i="1"/>
  <c r="H107" i="1"/>
  <c r="BA120" i="1"/>
  <c r="BA6" i="1"/>
  <c r="H15" i="1"/>
  <c r="H64" i="1"/>
  <c r="BA64" i="1"/>
  <c r="H108" i="1"/>
  <c r="BA65" i="1"/>
  <c r="H19" i="1"/>
  <c r="BA45" i="1"/>
  <c r="BA15" i="1"/>
  <c r="H20" i="1"/>
  <c r="H26" i="1"/>
  <c r="BA9" i="1"/>
  <c r="H14" i="1"/>
  <c r="BA8" i="1"/>
  <c r="H27" i="1"/>
  <c r="BA20" i="1"/>
  <c r="H86" i="1"/>
  <c r="BA55" i="1"/>
  <c r="H123" i="1"/>
  <c r="BA123" i="1"/>
  <c r="BA50" i="1"/>
  <c r="H71" i="1"/>
  <c r="H101" i="1"/>
  <c r="BA63" i="1"/>
  <c r="H94" i="1"/>
  <c r="BA117" i="1"/>
  <c r="H119" i="1"/>
  <c r="BA86" i="1"/>
  <c r="BA80" i="1"/>
  <c r="H34" i="1"/>
  <c r="BA81" i="1"/>
  <c r="H44" i="1"/>
  <c r="H104" i="1"/>
  <c r="BA119" i="1"/>
  <c r="BA42" i="1"/>
  <c r="H43" i="1"/>
  <c r="H51" i="1"/>
  <c r="BA28" i="1"/>
  <c r="H55" i="1"/>
  <c r="BA37" i="1"/>
  <c r="BA96" i="1"/>
  <c r="H83" i="1"/>
  <c r="H93" i="1"/>
  <c r="BA61" i="1"/>
  <c r="H53" i="1"/>
  <c r="BA34" i="1"/>
  <c r="H29" i="1"/>
  <c r="BA10" i="1"/>
  <c r="H125" i="1"/>
  <c r="BA125" i="1"/>
  <c r="H5" i="1"/>
  <c r="BA59" i="1"/>
  <c r="H61" i="1"/>
  <c r="BA48" i="1"/>
  <c r="H77" i="1"/>
  <c r="BA41" i="1"/>
  <c r="H96" i="1"/>
  <c r="BA118" i="1"/>
  <c r="H78" i="1"/>
  <c r="BA97" i="1"/>
  <c r="H66" i="1"/>
  <c r="BA104" i="1"/>
  <c r="BA94" i="1"/>
  <c r="H63" i="1"/>
  <c r="BA24" i="1"/>
  <c r="H13" i="1"/>
  <c r="H48" i="1"/>
  <c r="BA100" i="1"/>
  <c r="H42" i="1"/>
  <c r="BA21" i="1"/>
  <c r="BA23" i="1"/>
  <c r="H23" i="1"/>
  <c r="BA43" i="1"/>
  <c r="H33" i="1"/>
  <c r="H75" i="1"/>
  <c r="BA99" i="1"/>
  <c r="BA36" i="1"/>
  <c r="H25" i="1"/>
  <c r="H126" i="1"/>
  <c r="BA126" i="1"/>
  <c r="H8" i="1"/>
  <c r="BA11" i="1"/>
  <c r="BA108" i="1"/>
  <c r="H91" i="1"/>
  <c r="H122" i="1"/>
  <c r="BA122" i="1"/>
  <c r="BA128" i="1"/>
  <c r="H128" i="1"/>
  <c r="H22" i="1"/>
  <c r="BA27" i="1"/>
  <c r="H59" i="1"/>
  <c r="BA66" i="1"/>
  <c r="BA106" i="1"/>
  <c r="H117" i="1"/>
  <c r="BA85" i="1"/>
  <c r="H118" i="1"/>
  <c r="BA93" i="1"/>
  <c r="H73" i="1"/>
  <c r="BA90" i="1"/>
  <c r="H56" i="1"/>
  <c r="BA87" i="1"/>
  <c r="H67" i="1"/>
  <c r="BA13" i="1"/>
  <c r="H7" i="1"/>
  <c r="BA53" i="1"/>
  <c r="H57" i="1"/>
  <c r="BA79" i="1"/>
  <c r="H120" i="1"/>
  <c r="BA73" i="1"/>
  <c r="H103" i="1"/>
  <c r="H30" i="1"/>
  <c r="BA38" i="1"/>
  <c r="H121" i="1"/>
  <c r="BA109" i="1"/>
  <c r="H127" i="1"/>
  <c r="BA127" i="1"/>
  <c r="H74" i="1"/>
  <c r="BA91" i="1"/>
  <c r="BA78" i="1"/>
  <c r="H114" i="1"/>
  <c r="BA12" i="1"/>
  <c r="H37" i="1"/>
  <c r="BA68" i="1"/>
  <c r="H49" i="1"/>
  <c r="H111" i="1"/>
  <c r="BA84" i="1"/>
  <c r="BA62" i="1"/>
  <c r="H70" i="1"/>
  <c r="BA112" i="1"/>
  <c r="H84" i="1"/>
  <c r="H82" i="1"/>
  <c r="BA101" i="1"/>
  <c r="H35" i="1"/>
  <c r="BA14" i="1"/>
  <c r="H58" i="1"/>
  <c r="BA17" i="1"/>
  <c r="BA88" i="1"/>
  <c r="H72" i="1"/>
  <c r="BA102" i="1"/>
  <c r="H87" i="1"/>
  <c r="H124" i="1"/>
  <c r="BA124" i="1"/>
  <c r="BA95" i="1"/>
  <c r="H81" i="1"/>
  <c r="BA116" i="1"/>
  <c r="H92" i="1"/>
  <c r="H41" i="1"/>
  <c r="BA46" i="1"/>
  <c r="H10" i="1"/>
  <c r="BA26" i="1"/>
  <c r="H46" i="1"/>
  <c r="BA52" i="1"/>
  <c r="H38" i="1"/>
  <c r="BA19" i="1"/>
  <c r="BA47" i="1"/>
  <c r="H39" i="1"/>
  <c r="BA70" i="1"/>
  <c r="H60" i="1"/>
  <c r="BA60" i="1"/>
  <c r="H65" i="1"/>
  <c r="H36" i="1"/>
  <c r="BA16" i="1"/>
  <c r="H76" i="1"/>
  <c r="BA89" i="1"/>
  <c r="H62" i="1"/>
  <c r="BA57" i="1"/>
  <c r="H97" i="1"/>
  <c r="BA111" i="1"/>
  <c r="H4" i="1"/>
  <c r="BA4" i="1"/>
  <c r="BA92" i="1"/>
  <c r="H80" i="1"/>
  <c r="BA77" i="1"/>
  <c r="H113" i="1"/>
  <c r="H12" i="1"/>
  <c r="BA5" i="1"/>
  <c r="H112" i="1"/>
  <c r="BA107" i="1"/>
  <c r="BA114" i="1"/>
  <c r="H88" i="1"/>
  <c r="H54" i="1"/>
  <c r="BA54" i="1"/>
  <c r="BA18" i="1"/>
  <c r="H16" i="1"/>
  <c r="BA83" i="1"/>
  <c r="H116" i="1"/>
  <c r="BA110" i="1"/>
  <c r="H100" i="1"/>
  <c r="H47" i="1"/>
  <c r="BA82" i="1"/>
  <c r="H11" i="1"/>
  <c r="BA39" i="1"/>
  <c r="BA76" i="1"/>
  <c r="H102" i="1"/>
  <c r="H24" i="1"/>
  <c r="BA33" i="1"/>
  <c r="H21" i="1"/>
  <c r="BA22" i="1"/>
  <c r="H28" i="1"/>
  <c r="BA56" i="1"/>
  <c r="H69" i="1"/>
  <c r="BA49" i="1"/>
  <c r="BA7" i="1"/>
  <c r="H6" i="1"/>
  <c r="AZ4" i="1" l="1"/>
  <c r="AY4" i="1"/>
  <c r="BC4" i="1" s="1"/>
  <c r="AX4" i="1"/>
  <c r="BB4" i="1" l="1"/>
  <c r="AX102" i="1" l="1"/>
  <c r="AZ44" i="1"/>
  <c r="AY94" i="1"/>
  <c r="BC94" i="1" s="1"/>
  <c r="AZ104" i="1"/>
  <c r="AZ80" i="1"/>
  <c r="AY80" i="1"/>
  <c r="BC80" i="1" s="1"/>
  <c r="AZ114" i="1"/>
  <c r="AX128" i="1"/>
  <c r="BB128" i="1" s="1"/>
  <c r="AZ54" i="1"/>
  <c r="AZ30" i="1"/>
  <c r="AX66" i="1"/>
  <c r="AX48" i="1"/>
  <c r="AX123" i="1"/>
  <c r="AX61" i="1"/>
  <c r="AX53" i="1"/>
  <c r="BB53" i="1" s="1"/>
  <c r="AY111" i="1"/>
  <c r="BC111" i="1" s="1"/>
  <c r="AZ119" i="1"/>
  <c r="AY37" i="1"/>
  <c r="BC37" i="1" s="1"/>
  <c r="AX34" i="1"/>
  <c r="AY29" i="1"/>
  <c r="BC29" i="1" s="1"/>
  <c r="AX96" i="1"/>
  <c r="BB96" i="1" s="1"/>
  <c r="AX79" i="1"/>
  <c r="AZ45" i="1"/>
  <c r="AX75" i="1"/>
  <c r="AZ74" i="1"/>
  <c r="AX110" i="1"/>
  <c r="AX109" i="1"/>
  <c r="AZ32" i="1"/>
  <c r="AX97" i="1"/>
  <c r="AY28" i="1"/>
  <c r="BC28" i="1" s="1"/>
  <c r="AY93" i="1"/>
  <c r="BC93" i="1" s="1"/>
  <c r="AZ12" i="1"/>
  <c r="AY12" i="1"/>
  <c r="BC12" i="1" s="1"/>
  <c r="AZ69" i="1"/>
  <c r="AX42" i="1"/>
  <c r="AZ87" i="1"/>
  <c r="AX77" i="1"/>
  <c r="AX25" i="1"/>
  <c r="BB25" i="1" s="1"/>
  <c r="AX95" i="1"/>
  <c r="BB95" i="1" s="1"/>
  <c r="AY117" i="1"/>
  <c r="BC117" i="1" s="1"/>
  <c r="AZ49" i="1"/>
  <c r="AY60" i="1"/>
  <c r="BC60" i="1" s="1"/>
  <c r="AX116" i="1"/>
  <c r="BB116" i="1" s="1"/>
  <c r="AX112" i="1"/>
  <c r="AZ62" i="1"/>
  <c r="AY33" i="1"/>
  <c r="BC33" i="1" s="1"/>
  <c r="AZ17" i="1"/>
  <c r="AX10" i="1"/>
  <c r="BB10" i="1" s="1"/>
  <c r="AY10" i="1"/>
  <c r="BC10" i="1" s="1"/>
  <c r="AY90" i="1"/>
  <c r="BC90" i="1" s="1"/>
  <c r="AX90" i="1"/>
  <c r="AZ118" i="1"/>
  <c r="AZ84" i="1"/>
  <c r="AY106" i="1"/>
  <c r="BC106" i="1" s="1"/>
  <c r="AY36" i="1"/>
  <c r="BC36" i="1" s="1"/>
  <c r="AY98" i="1"/>
  <c r="BC98" i="1" s="1"/>
  <c r="AY14" i="1"/>
  <c r="BC14" i="1" s="1"/>
  <c r="AX14" i="1"/>
  <c r="AZ20" i="1"/>
  <c r="AZ120" i="1"/>
  <c r="AY103" i="1"/>
  <c r="BC103" i="1" s="1"/>
  <c r="AY27" i="1"/>
  <c r="BC27" i="1" s="1"/>
  <c r="AY9" i="1"/>
  <c r="BC9" i="1" s="1"/>
  <c r="AY55" i="1"/>
  <c r="BC55" i="1" s="1"/>
  <c r="AX70" i="1"/>
  <c r="AY56" i="1"/>
  <c r="BC56" i="1" s="1"/>
  <c r="AX107" i="1"/>
  <c r="BB107" i="1" s="1"/>
  <c r="AZ58" i="1"/>
  <c r="AZ52" i="1"/>
  <c r="AX15" i="1"/>
  <c r="BB15" i="1" s="1"/>
  <c r="AZ38" i="1"/>
  <c r="AY8" i="1"/>
  <c r="BC8" i="1" s="1"/>
  <c r="AZ105" i="1"/>
  <c r="AX65" i="1"/>
  <c r="AX51" i="1"/>
  <c r="BB51" i="1" s="1"/>
  <c r="AY41" i="1"/>
  <c r="BC41" i="1" s="1"/>
  <c r="AY35" i="1"/>
  <c r="BC35" i="1" s="1"/>
  <c r="AX43" i="1"/>
  <c r="AX89" i="1"/>
  <c r="BB89" i="1" s="1"/>
  <c r="AX18" i="1"/>
  <c r="AY78" i="1"/>
  <c r="BC78" i="1" s="1"/>
  <c r="AZ23" i="1"/>
  <c r="AY47" i="1"/>
  <c r="BC47" i="1" s="1"/>
  <c r="AX124" i="1"/>
  <c r="BB124" i="1" s="1"/>
  <c r="AY83" i="1"/>
  <c r="BC83" i="1" s="1"/>
  <c r="AZ82" i="1"/>
  <c r="AX59" i="1"/>
  <c r="BB59" i="1" s="1"/>
  <c r="AZ108" i="1"/>
  <c r="AY50" i="1"/>
  <c r="BC50" i="1" s="1"/>
  <c r="AY46" i="1"/>
  <c r="BC46" i="1" s="1"/>
  <c r="AX39" i="1"/>
  <c r="AX121" i="1"/>
  <c r="AZ85" i="1"/>
  <c r="AY76" i="1"/>
  <c r="BC76" i="1" s="1"/>
  <c r="AX81" i="1"/>
  <c r="AZ125" i="1"/>
  <c r="AZ57" i="1"/>
  <c r="AZ88" i="1"/>
  <c r="AX115" i="1"/>
  <c r="BB115" i="1" s="1"/>
  <c r="AX40" i="1"/>
  <c r="AY6" i="1"/>
  <c r="BC6" i="1" s="1"/>
  <c r="AZ99" i="1"/>
  <c r="AY26" i="1"/>
  <c r="BC26" i="1" s="1"/>
  <c r="AZ126" i="1"/>
  <c r="AZ73" i="1"/>
  <c r="AX127" i="1"/>
  <c r="AX101" i="1"/>
  <c r="BB101" i="1" s="1"/>
  <c r="AY23" i="1" l="1"/>
  <c r="BC23" i="1" s="1"/>
  <c r="AY105" i="1"/>
  <c r="BC105" i="1" s="1"/>
  <c r="AX119" i="1"/>
  <c r="BB119" i="1" s="1"/>
  <c r="AY73" i="1"/>
  <c r="BC73" i="1" s="1"/>
  <c r="AY120" i="1"/>
  <c r="BC120" i="1" s="1"/>
  <c r="AY96" i="1"/>
  <c r="BC96" i="1" s="1"/>
  <c r="AY49" i="1"/>
  <c r="BC49" i="1" s="1"/>
  <c r="AX17" i="1"/>
  <c r="BB17" i="1" s="1"/>
  <c r="AY119" i="1"/>
  <c r="BC119" i="1" s="1"/>
  <c r="AX126" i="1"/>
  <c r="BB126" i="1" s="1"/>
  <c r="AX33" i="1"/>
  <c r="BB33" i="1" s="1"/>
  <c r="AX87" i="1"/>
  <c r="BB87" i="1" s="1"/>
  <c r="AX37" i="1"/>
  <c r="BB37" i="1" s="1"/>
  <c r="AY102" i="1"/>
  <c r="BC102" i="1" s="1"/>
  <c r="AY118" i="1"/>
  <c r="BC118" i="1" s="1"/>
  <c r="AY38" i="1"/>
  <c r="BC38" i="1" s="1"/>
  <c r="AX98" i="1"/>
  <c r="BB98" i="1" s="1"/>
  <c r="AY82" i="1"/>
  <c r="BC82" i="1" s="1"/>
  <c r="AZ96" i="1"/>
  <c r="AX85" i="1"/>
  <c r="BB85" i="1" s="1"/>
  <c r="AX83" i="1"/>
  <c r="BB83" i="1" s="1"/>
  <c r="AX36" i="1"/>
  <c r="BB36" i="1" s="1"/>
  <c r="AX49" i="1"/>
  <c r="BB49" i="1" s="1"/>
  <c r="AY45" i="1"/>
  <c r="BC45" i="1" s="1"/>
  <c r="AX103" i="1"/>
  <c r="BB103" i="1" s="1"/>
  <c r="AX62" i="1"/>
  <c r="BB62" i="1" s="1"/>
  <c r="AZ111" i="1"/>
  <c r="AZ27" i="1"/>
  <c r="AY52" i="1"/>
  <c r="BC52" i="1" s="1"/>
  <c r="AY53" i="1"/>
  <c r="BC53" i="1" s="1"/>
  <c r="AY58" i="1"/>
  <c r="BC58" i="1" s="1"/>
  <c r="AX60" i="1"/>
  <c r="BB60" i="1" s="1"/>
  <c r="AY61" i="1"/>
  <c r="BC61" i="1" s="1"/>
  <c r="AZ33" i="1"/>
  <c r="AZ14" i="1"/>
  <c r="AY74" i="1"/>
  <c r="BC74" i="1" s="1"/>
  <c r="AZ34" i="1"/>
  <c r="AX58" i="1"/>
  <c r="BB58" i="1" s="1"/>
  <c r="AX69" i="1"/>
  <c r="BB69" i="1" s="1"/>
  <c r="AY32" i="1"/>
  <c r="BC32" i="1" s="1"/>
  <c r="AY48" i="1"/>
  <c r="BC48" i="1" s="1"/>
  <c r="BB102" i="1"/>
  <c r="AZ76" i="1"/>
  <c r="AZ116" i="1"/>
  <c r="AX76" i="1"/>
  <c r="BB76" i="1" s="1"/>
  <c r="AY65" i="1"/>
  <c r="BC65" i="1" s="1"/>
  <c r="AY39" i="1"/>
  <c r="BC39" i="1" s="1"/>
  <c r="AZ65" i="1"/>
  <c r="AZ37" i="1"/>
  <c r="AY85" i="1"/>
  <c r="BC85" i="1" s="1"/>
  <c r="AX80" i="1"/>
  <c r="AY17" i="1"/>
  <c r="BC17" i="1" s="1"/>
  <c r="AZ102" i="1"/>
  <c r="AZ39" i="1"/>
  <c r="AY44" i="1"/>
  <c r="BC44" i="1" s="1"/>
  <c r="AZ36" i="1"/>
  <c r="AX52" i="1"/>
  <c r="BB52" i="1" s="1"/>
  <c r="AX45" i="1"/>
  <c r="BB45" i="1" s="1"/>
  <c r="AX73" i="1"/>
  <c r="BB73" i="1" s="1"/>
  <c r="AX108" i="1"/>
  <c r="AX120" i="1"/>
  <c r="BB120" i="1" s="1"/>
  <c r="AY116" i="1"/>
  <c r="BC116" i="1" s="1"/>
  <c r="AX12" i="1"/>
  <c r="AX32" i="1"/>
  <c r="AY69" i="1"/>
  <c r="BC69" i="1" s="1"/>
  <c r="AX54" i="1"/>
  <c r="BB54" i="1" s="1"/>
  <c r="AY79" i="1"/>
  <c r="BC79" i="1" s="1"/>
  <c r="AZ97" i="1"/>
  <c r="AY70" i="1"/>
  <c r="BC70" i="1" s="1"/>
  <c r="AZ109" i="1"/>
  <c r="AY109" i="1"/>
  <c r="BC109" i="1" s="1"/>
  <c r="AY108" i="1"/>
  <c r="BC108" i="1" s="1"/>
  <c r="AZ56" i="1"/>
  <c r="AZ43" i="1"/>
  <c r="AZ112" i="1"/>
  <c r="AX26" i="1"/>
  <c r="AX23" i="1"/>
  <c r="BB23" i="1" s="1"/>
  <c r="AX38" i="1"/>
  <c r="AY99" i="1"/>
  <c r="BC99" i="1" s="1"/>
  <c r="AX118" i="1"/>
  <c r="BB118" i="1" s="1"/>
  <c r="AX28" i="1"/>
  <c r="BB28" i="1" s="1"/>
  <c r="AX74" i="1"/>
  <c r="BB74" i="1" s="1"/>
  <c r="AX111" i="1"/>
  <c r="BB111" i="1" s="1"/>
  <c r="AY97" i="1"/>
  <c r="BC97" i="1" s="1"/>
  <c r="AZ83" i="1"/>
  <c r="AZ75" i="1"/>
  <c r="AZ50" i="1"/>
  <c r="AY81" i="1"/>
  <c r="BC81" i="1" s="1"/>
  <c r="AZ28" i="1"/>
  <c r="AZ26" i="1"/>
  <c r="AZ81" i="1"/>
  <c r="AY57" i="1"/>
  <c r="BC57" i="1" s="1"/>
  <c r="AY34" i="1"/>
  <c r="BC34" i="1" s="1"/>
  <c r="AY128" i="1"/>
  <c r="BC128" i="1" s="1"/>
  <c r="AZ98" i="1"/>
  <c r="AX99" i="1"/>
  <c r="AX78" i="1"/>
  <c r="BB78" i="1" s="1"/>
  <c r="BB65" i="1"/>
  <c r="AX114" i="1"/>
  <c r="BB114" i="1" s="1"/>
  <c r="AZ128" i="1"/>
  <c r="AZ79" i="1"/>
  <c r="AY16" i="1"/>
  <c r="BC16" i="1" s="1"/>
  <c r="AZ16" i="1"/>
  <c r="BB40" i="1"/>
  <c r="AZ64" i="1"/>
  <c r="AY64" i="1"/>
  <c r="BC64" i="1" s="1"/>
  <c r="AX64" i="1"/>
  <c r="BB14" i="1"/>
  <c r="AZ40" i="1"/>
  <c r="AY40" i="1"/>
  <c r="BC40" i="1" s="1"/>
  <c r="BB18" i="1"/>
  <c r="BB70" i="1"/>
  <c r="BB66" i="1"/>
  <c r="BB77" i="1"/>
  <c r="BB127" i="1"/>
  <c r="BB123" i="1"/>
  <c r="AX106" i="1"/>
  <c r="AZ106" i="1"/>
  <c r="AX7" i="1"/>
  <c r="AZ7" i="1"/>
  <c r="AY7" i="1"/>
  <c r="BC7" i="1" s="1"/>
  <c r="AZ100" i="1"/>
  <c r="AY100" i="1"/>
  <c r="BC100" i="1" s="1"/>
  <c r="AX100" i="1"/>
  <c r="BB81" i="1"/>
  <c r="AX13" i="1"/>
  <c r="AZ13" i="1"/>
  <c r="AY13" i="1"/>
  <c r="BC13" i="1" s="1"/>
  <c r="BB110" i="1"/>
  <c r="AZ22" i="1"/>
  <c r="AX22" i="1"/>
  <c r="AY22" i="1"/>
  <c r="BC22" i="1" s="1"/>
  <c r="AX72" i="1"/>
  <c r="AY72" i="1"/>
  <c r="BC72" i="1" s="1"/>
  <c r="AZ72" i="1"/>
  <c r="AY127" i="1"/>
  <c r="BC127" i="1" s="1"/>
  <c r="AZ127" i="1"/>
  <c r="AX16" i="1"/>
  <c r="AX35" i="1"/>
  <c r="AZ35" i="1"/>
  <c r="AZ113" i="1"/>
  <c r="AX113" i="1"/>
  <c r="AZ59" i="1"/>
  <c r="AY59" i="1"/>
  <c r="BC59" i="1" s="1"/>
  <c r="AX91" i="1"/>
  <c r="AZ91" i="1"/>
  <c r="AY91" i="1"/>
  <c r="BC91" i="1" s="1"/>
  <c r="AX47" i="1"/>
  <c r="AZ47" i="1"/>
  <c r="AZ41" i="1"/>
  <c r="AX41" i="1"/>
  <c r="AY107" i="1"/>
  <c r="BC107" i="1" s="1"/>
  <c r="AZ107" i="1"/>
  <c r="AX94" i="1"/>
  <c r="AZ94" i="1"/>
  <c r="AY113" i="1"/>
  <c r="BC113" i="1" s="1"/>
  <c r="AZ71" i="1"/>
  <c r="AY71" i="1"/>
  <c r="BC71" i="1" s="1"/>
  <c r="AX71" i="1"/>
  <c r="AY88" i="1"/>
  <c r="BC88" i="1" s="1"/>
  <c r="AX88" i="1"/>
  <c r="AZ24" i="1"/>
  <c r="AY24" i="1"/>
  <c r="BC24" i="1" s="1"/>
  <c r="AX24" i="1"/>
  <c r="AZ46" i="1"/>
  <c r="AX46" i="1"/>
  <c r="AX82" i="1"/>
  <c r="AX105" i="1"/>
  <c r="AZ15" i="1"/>
  <c r="AY15" i="1"/>
  <c r="AX84" i="1"/>
  <c r="AZ19" i="1"/>
  <c r="AX19" i="1"/>
  <c r="AY19" i="1"/>
  <c r="BC19" i="1" s="1"/>
  <c r="AZ63" i="1"/>
  <c r="AX63" i="1"/>
  <c r="AY63" i="1"/>
  <c r="BC63" i="1" s="1"/>
  <c r="BB97" i="1"/>
  <c r="BB109" i="1"/>
  <c r="AZ92" i="1"/>
  <c r="AX92" i="1"/>
  <c r="AY92" i="1"/>
  <c r="BC92" i="1" s="1"/>
  <c r="AZ55" i="1"/>
  <c r="AX55" i="1"/>
  <c r="AY66" i="1"/>
  <c r="BC66" i="1" s="1"/>
  <c r="AZ66" i="1"/>
  <c r="AY123" i="1"/>
  <c r="BC123" i="1" s="1"/>
  <c r="AZ123" i="1"/>
  <c r="AY84" i="1"/>
  <c r="BC84" i="1" s="1"/>
  <c r="BB42" i="1"/>
  <c r="AY126" i="1"/>
  <c r="AZ29" i="1"/>
  <c r="AX29" i="1"/>
  <c r="AX30" i="1"/>
  <c r="AY30" i="1"/>
  <c r="BC30" i="1" s="1"/>
  <c r="AZ25" i="1"/>
  <c r="AZ60" i="1"/>
  <c r="AY125" i="1"/>
  <c r="BC125" i="1" s="1"/>
  <c r="AX125" i="1"/>
  <c r="AY31" i="1"/>
  <c r="BC31" i="1" s="1"/>
  <c r="AX31" i="1"/>
  <c r="AZ31" i="1"/>
  <c r="AY86" i="1"/>
  <c r="BC86" i="1" s="1"/>
  <c r="AZ86" i="1"/>
  <c r="AX86" i="1"/>
  <c r="AX122" i="1"/>
  <c r="AZ122" i="1"/>
  <c r="AY122" i="1"/>
  <c r="BC122" i="1" s="1"/>
  <c r="AX56" i="1"/>
  <c r="BB34" i="1"/>
  <c r="AZ18" i="1"/>
  <c r="AY18" i="1"/>
  <c r="BC18" i="1" s="1"/>
  <c r="AZ90" i="1"/>
  <c r="AY124" i="1"/>
  <c r="BC124" i="1" s="1"/>
  <c r="AZ124" i="1"/>
  <c r="AY110" i="1"/>
  <c r="BC110" i="1" s="1"/>
  <c r="AZ110" i="1"/>
  <c r="AY25" i="1"/>
  <c r="BC25" i="1" s="1"/>
  <c r="BB121" i="1"/>
  <c r="AZ8" i="1"/>
  <c r="AX8" i="1"/>
  <c r="AX57" i="1"/>
  <c r="AZ6" i="1"/>
  <c r="AX6" i="1"/>
  <c r="AX50" i="1"/>
  <c r="BB43" i="1"/>
  <c r="AZ9" i="1"/>
  <c r="AX9" i="1"/>
  <c r="BB79" i="1"/>
  <c r="AY11" i="1"/>
  <c r="BC11" i="1" s="1"/>
  <c r="AX11" i="1"/>
  <c r="AZ11" i="1"/>
  <c r="AX44" i="1"/>
  <c r="AZ68" i="1"/>
  <c r="AY68" i="1"/>
  <c r="BC68" i="1" s="1"/>
  <c r="AX68" i="1"/>
  <c r="BB90" i="1"/>
  <c r="AZ21" i="1"/>
  <c r="AY21" i="1"/>
  <c r="BC21" i="1" s="1"/>
  <c r="AX21" i="1"/>
  <c r="BB112" i="1"/>
  <c r="AY77" i="1"/>
  <c r="BC77" i="1" s="1"/>
  <c r="AZ77" i="1"/>
  <c r="BB39" i="1"/>
  <c r="AY54" i="1"/>
  <c r="BC54" i="1" s="1"/>
  <c r="AZ53" i="1"/>
  <c r="AY115" i="1"/>
  <c r="AZ115" i="1"/>
  <c r="AY89" i="1"/>
  <c r="AZ89" i="1"/>
  <c r="AZ51" i="1"/>
  <c r="AY51" i="1"/>
  <c r="BC51" i="1" s="1"/>
  <c r="AY75" i="1"/>
  <c r="BC75" i="1" s="1"/>
  <c r="AZ103" i="1"/>
  <c r="AZ70" i="1"/>
  <c r="AZ10" i="1"/>
  <c r="AY43" i="1"/>
  <c r="BC43" i="1" s="1"/>
  <c r="AX27" i="1"/>
  <c r="AY20" i="1"/>
  <c r="BC20" i="1" s="1"/>
  <c r="AY67" i="1"/>
  <c r="BC67" i="1" s="1"/>
  <c r="AX67" i="1"/>
  <c r="BB75" i="1"/>
  <c r="BB61" i="1"/>
  <c r="AZ78" i="1"/>
  <c r="AY95" i="1"/>
  <c r="AZ95" i="1"/>
  <c r="AZ121" i="1"/>
  <c r="AY121" i="1"/>
  <c r="BC121" i="1" s="1"/>
  <c r="AZ42" i="1"/>
  <c r="AY42" i="1"/>
  <c r="BC42" i="1" s="1"/>
  <c r="AY5" i="1"/>
  <c r="BC5" i="1" s="1"/>
  <c r="AX5" i="1"/>
  <c r="AZ5" i="1"/>
  <c r="AY62" i="1"/>
  <c r="BB48" i="1"/>
  <c r="AZ67" i="1"/>
  <c r="AZ61" i="1"/>
  <c r="AY101" i="1"/>
  <c r="AZ101" i="1"/>
  <c r="AX20" i="1"/>
  <c r="AZ48" i="1"/>
  <c r="AY112" i="1"/>
  <c r="BC112" i="1" s="1"/>
  <c r="AZ93" i="1"/>
  <c r="AX117" i="1"/>
  <c r="AX93" i="1"/>
  <c r="AX104" i="1"/>
  <c r="AY104" i="1"/>
  <c r="BC104" i="1" s="1"/>
  <c r="AY87" i="1"/>
  <c r="BC87" i="1" s="1"/>
  <c r="AY114" i="1"/>
  <c r="AZ117" i="1"/>
  <c r="I56" i="1" l="1"/>
  <c r="I83" i="1"/>
  <c r="F83" i="1" s="1"/>
  <c r="I4" i="1"/>
  <c r="F4" i="1" s="1"/>
  <c r="I35" i="1"/>
  <c r="F35" i="1" s="1"/>
  <c r="I29" i="1"/>
  <c r="F29" i="1" s="1"/>
  <c r="I55" i="1"/>
  <c r="F55" i="1" s="1"/>
  <c r="I9" i="1"/>
  <c r="I65" i="1"/>
  <c r="F65" i="1" s="1"/>
  <c r="I120" i="1"/>
  <c r="F120" i="1" s="1"/>
  <c r="I104" i="1"/>
  <c r="I24" i="1"/>
  <c r="F24" i="1" s="1"/>
  <c r="I90" i="1"/>
  <c r="F90" i="1" s="1"/>
  <c r="I114" i="1"/>
  <c r="F114" i="1" s="1"/>
  <c r="I98" i="1"/>
  <c r="BB32" i="1"/>
  <c r="I61" i="1"/>
  <c r="I58" i="1"/>
  <c r="I107" i="1"/>
  <c r="F107" i="1" s="1"/>
  <c r="I79" i="1"/>
  <c r="I97" i="1"/>
  <c r="F97" i="1" s="1"/>
  <c r="I92" i="1"/>
  <c r="F92" i="1" s="1"/>
  <c r="I78" i="1"/>
  <c r="F78" i="1" s="1"/>
  <c r="I87" i="1"/>
  <c r="F87" i="1" s="1"/>
  <c r="I105" i="1"/>
  <c r="I25" i="1"/>
  <c r="I116" i="1"/>
  <c r="I128" i="1"/>
  <c r="I69" i="1"/>
  <c r="F69" i="1" s="1"/>
  <c r="I95" i="1"/>
  <c r="F95" i="1" s="1"/>
  <c r="I43" i="1"/>
  <c r="I53" i="1"/>
  <c r="F53" i="1" s="1"/>
  <c r="I108" i="1"/>
  <c r="I19" i="1"/>
  <c r="F19" i="1" s="1"/>
  <c r="I33" i="1"/>
  <c r="F33" i="1" s="1"/>
  <c r="I121" i="1"/>
  <c r="I57" i="1"/>
  <c r="F57" i="1" s="1"/>
  <c r="I11" i="1"/>
  <c r="I60" i="1"/>
  <c r="I115" i="1"/>
  <c r="F115" i="1" s="1"/>
  <c r="I96" i="1"/>
  <c r="F96" i="1" s="1"/>
  <c r="I93" i="1"/>
  <c r="I68" i="1"/>
  <c r="I23" i="1"/>
  <c r="I103" i="1"/>
  <c r="F103" i="1" s="1"/>
  <c r="I44" i="1"/>
  <c r="BB38" i="1"/>
  <c r="I30" i="1"/>
  <c r="I51" i="1"/>
  <c r="F51" i="1" s="1"/>
  <c r="I52" i="1"/>
  <c r="I91" i="1"/>
  <c r="BB108" i="1"/>
  <c r="BB99" i="1"/>
  <c r="I75" i="1"/>
  <c r="I10" i="1"/>
  <c r="BB26" i="1"/>
  <c r="BB12" i="1"/>
  <c r="I37" i="1"/>
  <c r="I46" i="1"/>
  <c r="I16" i="1"/>
  <c r="I118" i="1"/>
  <c r="I102" i="1"/>
  <c r="I113" i="1"/>
  <c r="I127" i="1"/>
  <c r="F127" i="1" s="1"/>
  <c r="I34" i="1"/>
  <c r="BB80" i="1"/>
  <c r="BB125" i="1"/>
  <c r="I125" i="1"/>
  <c r="I45" i="1"/>
  <c r="BC62" i="1"/>
  <c r="I70" i="1"/>
  <c r="BB6" i="1"/>
  <c r="I15" i="1"/>
  <c r="I5" i="1"/>
  <c r="I112" i="1"/>
  <c r="I12" i="1"/>
  <c r="BB5" i="1"/>
  <c r="F56" i="1"/>
  <c r="BC15" i="1"/>
  <c r="I20" i="1"/>
  <c r="BB100" i="1"/>
  <c r="I48" i="1"/>
  <c r="BB24" i="1"/>
  <c r="I13" i="1"/>
  <c r="I66" i="1"/>
  <c r="BB104" i="1"/>
  <c r="I8" i="1"/>
  <c r="BB11" i="1"/>
  <c r="BB35" i="1"/>
  <c r="I32" i="1"/>
  <c r="I64" i="1"/>
  <c r="BB64" i="1"/>
  <c r="I59" i="1"/>
  <c r="BB41" i="1"/>
  <c r="I77" i="1"/>
  <c r="I100" i="1"/>
  <c r="BB106" i="1"/>
  <c r="I117" i="1"/>
  <c r="BC89" i="1"/>
  <c r="I76" i="1"/>
  <c r="I49" i="1"/>
  <c r="BB68" i="1"/>
  <c r="BB8" i="1"/>
  <c r="I14" i="1"/>
  <c r="I28" i="1"/>
  <c r="BB56" i="1"/>
  <c r="BB31" i="1"/>
  <c r="I18" i="1"/>
  <c r="BB92" i="1"/>
  <c r="I80" i="1"/>
  <c r="BB105" i="1"/>
  <c r="I106" i="1"/>
  <c r="I123" i="1"/>
  <c r="BB55" i="1"/>
  <c r="I86" i="1"/>
  <c r="BB50" i="1"/>
  <c r="I71" i="1"/>
  <c r="BB7" i="1"/>
  <c r="I6" i="1"/>
  <c r="BB71" i="1"/>
  <c r="I99" i="1"/>
  <c r="I124" i="1"/>
  <c r="BB47" i="1"/>
  <c r="I39" i="1"/>
  <c r="BB29" i="1"/>
  <c r="I17" i="1"/>
  <c r="I47" i="1"/>
  <c r="BB82" i="1"/>
  <c r="BB44" i="1"/>
  <c r="I31" i="1"/>
  <c r="BB19" i="1"/>
  <c r="I38" i="1"/>
  <c r="I42" i="1"/>
  <c r="BB21" i="1"/>
  <c r="I54" i="1"/>
  <c r="I111" i="1"/>
  <c r="BB84" i="1"/>
  <c r="I21" i="1"/>
  <c r="BB22" i="1"/>
  <c r="I73" i="1"/>
  <c r="BB93" i="1"/>
  <c r="I36" i="1"/>
  <c r="BB16" i="1"/>
  <c r="I109" i="1"/>
  <c r="BB67" i="1"/>
  <c r="I62" i="1"/>
  <c r="BB57" i="1"/>
  <c r="BB30" i="1"/>
  <c r="I40" i="1"/>
  <c r="BB113" i="1"/>
  <c r="I85" i="1"/>
  <c r="I26" i="1"/>
  <c r="BB9" i="1"/>
  <c r="BB46" i="1"/>
  <c r="I41" i="1"/>
  <c r="BB13" i="1"/>
  <c r="I7" i="1"/>
  <c r="BC95" i="1"/>
  <c r="I81" i="1"/>
  <c r="BB86" i="1"/>
  <c r="I119" i="1"/>
  <c r="BB88" i="1"/>
  <c r="I72" i="1"/>
  <c r="I94" i="1"/>
  <c r="BB117" i="1"/>
  <c r="I67" i="1"/>
  <c r="BB63" i="1"/>
  <c r="I101" i="1"/>
  <c r="I27" i="1"/>
  <c r="BB20" i="1"/>
  <c r="I22" i="1"/>
  <c r="BB27" i="1"/>
  <c r="I89" i="1"/>
  <c r="BC115" i="1"/>
  <c r="BC114" i="1"/>
  <c r="I88" i="1"/>
  <c r="BC101" i="1"/>
  <c r="I82" i="1"/>
  <c r="I84" i="1"/>
  <c r="I110" i="1"/>
  <c r="BB122" i="1"/>
  <c r="I122" i="1"/>
  <c r="BC126" i="1"/>
  <c r="I126" i="1"/>
  <c r="BB94" i="1"/>
  <c r="I63" i="1"/>
  <c r="BB91" i="1"/>
  <c r="I74" i="1"/>
  <c r="BB72" i="1"/>
  <c r="I50" i="1"/>
  <c r="BD119" i="1" l="1"/>
  <c r="BE119" i="1" s="1"/>
  <c r="BD109" i="1"/>
  <c r="BE109" i="1" s="1"/>
  <c r="BD96" i="1"/>
  <c r="BE96" i="1" s="1"/>
  <c r="BD90" i="1"/>
  <c r="BE90" i="1" s="1"/>
  <c r="BD4" i="1"/>
  <c r="BE4" i="1" s="1"/>
  <c r="BD103" i="1"/>
  <c r="BE103" i="1" s="1"/>
  <c r="BD14" i="1"/>
  <c r="BE14" i="1" s="1"/>
  <c r="BD128" i="1"/>
  <c r="BE128" i="1" s="1"/>
  <c r="BD37" i="1"/>
  <c r="BE37" i="1" s="1"/>
  <c r="BD76" i="1"/>
  <c r="BE76" i="1" s="1"/>
  <c r="BD33" i="1"/>
  <c r="BE33" i="1" s="1"/>
  <c r="BD77" i="1"/>
  <c r="BE77" i="1" s="1"/>
  <c r="BD10" i="1"/>
  <c r="BE10" i="1" s="1"/>
  <c r="BD70" i="1"/>
  <c r="BE70" i="1" s="1"/>
  <c r="BD69" i="1"/>
  <c r="BE69" i="1" s="1"/>
  <c r="BD40" i="1"/>
  <c r="BE40" i="1" s="1"/>
  <c r="BD81" i="1"/>
  <c r="BE81" i="1" s="1"/>
  <c r="BD60" i="1"/>
  <c r="BE60" i="1" s="1"/>
  <c r="BD97" i="1"/>
  <c r="BE97" i="1" s="1"/>
  <c r="BD83" i="1"/>
  <c r="BE83" i="1" s="1"/>
  <c r="BD51" i="1"/>
  <c r="BE51" i="1" s="1"/>
  <c r="BD42" i="1"/>
  <c r="BE42" i="1" s="1"/>
  <c r="BD36" i="1"/>
  <c r="BE36" i="1" s="1"/>
  <c r="BD18" i="1"/>
  <c r="BE18" i="1" s="1"/>
  <c r="BD58" i="1"/>
  <c r="BE58" i="1" s="1"/>
  <c r="BD79" i="1"/>
  <c r="BE79" i="1" s="1"/>
  <c r="BD32" i="1"/>
  <c r="BE32" i="1" s="1"/>
  <c r="BD61" i="1"/>
  <c r="BE61" i="1" s="1"/>
  <c r="BD17" i="1"/>
  <c r="BE17" i="1" s="1"/>
  <c r="BD48" i="1"/>
  <c r="BE48" i="1" s="1"/>
  <c r="F9" i="1"/>
  <c r="F104" i="1"/>
  <c r="BD75" i="1"/>
  <c r="BE75" i="1" s="1"/>
  <c r="F98" i="1"/>
  <c r="F61" i="1"/>
  <c r="BD78" i="1"/>
  <c r="BE78" i="1" s="1"/>
  <c r="F52" i="1"/>
  <c r="BD74" i="1"/>
  <c r="BE74" i="1" s="1"/>
  <c r="BD34" i="1"/>
  <c r="BE34" i="1" s="1"/>
  <c r="BD28" i="1"/>
  <c r="BE28" i="1" s="1"/>
  <c r="F128" i="1"/>
  <c r="BD111" i="1"/>
  <c r="BE111" i="1" s="1"/>
  <c r="BD116" i="1"/>
  <c r="BE116" i="1" s="1"/>
  <c r="BD120" i="1"/>
  <c r="BE120" i="1" s="1"/>
  <c r="BD49" i="1"/>
  <c r="BE49" i="1" s="1"/>
  <c r="F58" i="1"/>
  <c r="F44" i="1"/>
  <c r="F68" i="1"/>
  <c r="F25" i="1"/>
  <c r="BD53" i="1"/>
  <c r="BE53" i="1" s="1"/>
  <c r="BD102" i="1"/>
  <c r="BE102" i="1" s="1"/>
  <c r="BD98" i="1"/>
  <c r="BE98" i="1" s="1"/>
  <c r="F79" i="1"/>
  <c r="F105" i="1"/>
  <c r="F116" i="1"/>
  <c r="BD45" i="1"/>
  <c r="BE45" i="1" s="1"/>
  <c r="BD43" i="1"/>
  <c r="BE43" i="1" s="1"/>
  <c r="F113" i="1"/>
  <c r="F102" i="1"/>
  <c r="F121" i="1"/>
  <c r="F43" i="1"/>
  <c r="F11" i="1"/>
  <c r="BD39" i="1"/>
  <c r="BE39" i="1" s="1"/>
  <c r="F93" i="1"/>
  <c r="BD118" i="1"/>
  <c r="BE118" i="1" s="1"/>
  <c r="F60" i="1"/>
  <c r="F108" i="1"/>
  <c r="BD65" i="1"/>
  <c r="BE65" i="1" s="1"/>
  <c r="BD80" i="1"/>
  <c r="BE80" i="1" s="1"/>
  <c r="F34" i="1"/>
  <c r="F16" i="1"/>
  <c r="F118" i="1"/>
  <c r="BD85" i="1"/>
  <c r="BE85" i="1" s="1"/>
  <c r="F46" i="1"/>
  <c r="BD52" i="1"/>
  <c r="BE52" i="1" s="1"/>
  <c r="F91" i="1"/>
  <c r="BD108" i="1"/>
  <c r="BE108" i="1" s="1"/>
  <c r="F30" i="1"/>
  <c r="BD38" i="1"/>
  <c r="BE38" i="1" s="1"/>
  <c r="BD26" i="1"/>
  <c r="BE26" i="1" s="1"/>
  <c r="F10" i="1"/>
  <c r="F23" i="1"/>
  <c r="BD23" i="1"/>
  <c r="BE23" i="1" s="1"/>
  <c r="BD127" i="1"/>
  <c r="BE127" i="1" s="1"/>
  <c r="F37" i="1"/>
  <c r="BD12" i="1"/>
  <c r="BE12" i="1" s="1"/>
  <c r="BD73" i="1"/>
  <c r="BE73" i="1" s="1"/>
  <c r="BD99" i="1"/>
  <c r="BE99" i="1" s="1"/>
  <c r="F75" i="1"/>
  <c r="F88" i="1"/>
  <c r="BD114" i="1"/>
  <c r="BE114" i="1" s="1"/>
  <c r="F17" i="1"/>
  <c r="BD29" i="1"/>
  <c r="BE29" i="1" s="1"/>
  <c r="BD31" i="1"/>
  <c r="BE31" i="1" s="1"/>
  <c r="F18" i="1"/>
  <c r="F119" i="1"/>
  <c r="BD86" i="1"/>
  <c r="BE86" i="1" s="1"/>
  <c r="F125" i="1"/>
  <c r="BD125" i="1"/>
  <c r="BE125" i="1" s="1"/>
  <c r="BD126" i="1"/>
  <c r="BE126" i="1" s="1"/>
  <c r="F126" i="1"/>
  <c r="F67" i="1"/>
  <c r="BD87" i="1"/>
  <c r="BE87" i="1" s="1"/>
  <c r="BD67" i="1"/>
  <c r="BE67" i="1" s="1"/>
  <c r="F109" i="1"/>
  <c r="BD44" i="1"/>
  <c r="BE44" i="1" s="1"/>
  <c r="F31" i="1"/>
  <c r="BD50" i="1"/>
  <c r="BE50" i="1" s="1"/>
  <c r="F71" i="1"/>
  <c r="BD56" i="1"/>
  <c r="BE56" i="1" s="1"/>
  <c r="F28" i="1"/>
  <c r="F15" i="1"/>
  <c r="BD6" i="1"/>
  <c r="BE6" i="1" s="1"/>
  <c r="BD122" i="1"/>
  <c r="BE122" i="1" s="1"/>
  <c r="F122" i="1"/>
  <c r="BD9" i="1"/>
  <c r="BE9" i="1" s="1"/>
  <c r="F26" i="1"/>
  <c r="F21" i="1"/>
  <c r="BD22" i="1"/>
  <c r="BE22" i="1" s="1"/>
  <c r="BD8" i="1"/>
  <c r="BE8" i="1" s="1"/>
  <c r="F14" i="1"/>
  <c r="BD64" i="1"/>
  <c r="BE64" i="1" s="1"/>
  <c r="F64" i="1"/>
  <c r="F66" i="1"/>
  <c r="BD104" i="1"/>
  <c r="BE104" i="1" s="1"/>
  <c r="F73" i="1"/>
  <c r="BD93" i="1"/>
  <c r="BE93" i="1" s="1"/>
  <c r="BD7" i="1"/>
  <c r="BE7" i="1" s="1"/>
  <c r="F6" i="1"/>
  <c r="BD66" i="1"/>
  <c r="BE66" i="1" s="1"/>
  <c r="F59" i="1"/>
  <c r="BD57" i="1"/>
  <c r="BE57" i="1" s="1"/>
  <c r="F62" i="1"/>
  <c r="F112" i="1"/>
  <c r="BD107" i="1"/>
  <c r="BE107" i="1" s="1"/>
  <c r="BD59" i="1"/>
  <c r="BE59" i="1" s="1"/>
  <c r="F5" i="1"/>
  <c r="F111" i="1"/>
  <c r="BD84" i="1"/>
  <c r="BE84" i="1" s="1"/>
  <c r="BD91" i="1"/>
  <c r="BE91" i="1" s="1"/>
  <c r="F74" i="1"/>
  <c r="F41" i="1"/>
  <c r="BD46" i="1"/>
  <c r="BE46" i="1" s="1"/>
  <c r="F99" i="1"/>
  <c r="BD71" i="1"/>
  <c r="BE71" i="1" s="1"/>
  <c r="BD89" i="1"/>
  <c r="BE89" i="1" s="1"/>
  <c r="F76" i="1"/>
  <c r="BD19" i="1"/>
  <c r="BE19" i="1" s="1"/>
  <c r="F38" i="1"/>
  <c r="F63" i="1"/>
  <c r="BD94" i="1"/>
  <c r="BE94" i="1" s="1"/>
  <c r="F117" i="1"/>
  <c r="BD106" i="1"/>
  <c r="BE106" i="1" s="1"/>
  <c r="F45" i="1"/>
  <c r="BD25" i="1"/>
  <c r="BE25" i="1" s="1"/>
  <c r="BD115" i="1"/>
  <c r="BE115" i="1" s="1"/>
  <c r="F89" i="1"/>
  <c r="F20" i="1"/>
  <c r="BD15" i="1"/>
  <c r="BE15" i="1" s="1"/>
  <c r="F54" i="1"/>
  <c r="BD54" i="1"/>
  <c r="BE54" i="1" s="1"/>
  <c r="F47" i="1"/>
  <c r="BD82" i="1"/>
  <c r="BE82" i="1" s="1"/>
  <c r="BD62" i="1"/>
  <c r="BE62" i="1" s="1"/>
  <c r="F70" i="1"/>
  <c r="F40" i="1"/>
  <c r="BD30" i="1"/>
  <c r="BE30" i="1" s="1"/>
  <c r="F77" i="1"/>
  <c r="BD41" i="1"/>
  <c r="BE41" i="1" s="1"/>
  <c r="F48" i="1"/>
  <c r="BD100" i="1"/>
  <c r="BE100" i="1" s="1"/>
  <c r="F81" i="1"/>
  <c r="BD95" i="1"/>
  <c r="BE95" i="1" s="1"/>
  <c r="BD20" i="1"/>
  <c r="BE20" i="1" s="1"/>
  <c r="F27" i="1"/>
  <c r="BD123" i="1"/>
  <c r="BE123" i="1" s="1"/>
  <c r="J123" i="1" s="1"/>
  <c r="F123" i="1"/>
  <c r="F32" i="1"/>
  <c r="BD35" i="1"/>
  <c r="BE35" i="1" s="1"/>
  <c r="BD72" i="1"/>
  <c r="BE72" i="1" s="1"/>
  <c r="F50" i="1"/>
  <c r="BD63" i="1"/>
  <c r="BE63" i="1" s="1"/>
  <c r="F101" i="1"/>
  <c r="BD101" i="1"/>
  <c r="BE101" i="1" s="1"/>
  <c r="F82" i="1"/>
  <c r="BD88" i="1"/>
  <c r="BE88" i="1" s="1"/>
  <c r="F72" i="1"/>
  <c r="BD13" i="1"/>
  <c r="BE13" i="1" s="1"/>
  <c r="F7" i="1"/>
  <c r="BD113" i="1"/>
  <c r="BE113" i="1" s="1"/>
  <c r="F85" i="1"/>
  <c r="BD16" i="1"/>
  <c r="BE16" i="1" s="1"/>
  <c r="F36" i="1"/>
  <c r="F106" i="1"/>
  <c r="BD105" i="1"/>
  <c r="BE105" i="1" s="1"/>
  <c r="F13" i="1"/>
  <c r="BD24" i="1"/>
  <c r="BE24" i="1" s="1"/>
  <c r="F42" i="1"/>
  <c r="BD21" i="1"/>
  <c r="BE21" i="1" s="1"/>
  <c r="F80" i="1"/>
  <c r="BD92" i="1"/>
  <c r="BE92" i="1" s="1"/>
  <c r="F22" i="1"/>
  <c r="BD27" i="1"/>
  <c r="BE27" i="1" s="1"/>
  <c r="F86" i="1"/>
  <c r="BD55" i="1"/>
  <c r="BE55" i="1" s="1"/>
  <c r="BD121" i="1"/>
  <c r="BE121" i="1" s="1"/>
  <c r="F110" i="1"/>
  <c r="F39" i="1"/>
  <c r="BD47" i="1"/>
  <c r="BE47" i="1" s="1"/>
  <c r="BD112" i="1"/>
  <c r="BE112" i="1" s="1"/>
  <c r="F84" i="1"/>
  <c r="F94" i="1"/>
  <c r="BD117" i="1"/>
  <c r="BE117" i="1" s="1"/>
  <c r="BD124" i="1"/>
  <c r="BE124" i="1" s="1"/>
  <c r="J124" i="1" s="1"/>
  <c r="F124" i="1"/>
  <c r="BD68" i="1"/>
  <c r="BE68" i="1" s="1"/>
  <c r="F49" i="1"/>
  <c r="BD110" i="1"/>
  <c r="BE110" i="1" s="1"/>
  <c r="F100" i="1"/>
  <c r="F8" i="1"/>
  <c r="BD11" i="1"/>
  <c r="BE11" i="1" s="1"/>
  <c r="BD5" i="1"/>
  <c r="BE5" i="1" s="1"/>
  <c r="F12" i="1"/>
  <c r="J89" i="1" l="1"/>
  <c r="J88" i="1"/>
  <c r="J84" i="1"/>
  <c r="J110" i="1"/>
  <c r="J85" i="1"/>
  <c r="J104" i="1"/>
  <c r="J127" i="1"/>
  <c r="J107" i="1"/>
  <c r="J92" i="1"/>
  <c r="J121" i="1"/>
  <c r="J91" i="1"/>
  <c r="J82" i="1"/>
  <c r="J48" i="1"/>
  <c r="J83" i="1"/>
  <c r="J63" i="1"/>
  <c r="J75" i="1"/>
  <c r="J80" i="1"/>
  <c r="J56" i="1"/>
  <c r="J72" i="1"/>
  <c r="J4" i="1"/>
  <c r="J113" i="1"/>
  <c r="J49" i="1"/>
  <c r="J111" i="1"/>
  <c r="J67" i="1"/>
  <c r="J13" i="1"/>
  <c r="J86" i="1"/>
  <c r="J122" i="1"/>
  <c r="J97" i="1"/>
  <c r="J117" i="1"/>
  <c r="J74" i="1"/>
  <c r="J128" i="1"/>
  <c r="J81" i="1"/>
  <c r="J66" i="1"/>
  <c r="J96" i="1"/>
  <c r="J126" i="1"/>
  <c r="J79" i="1"/>
  <c r="J105" i="1"/>
  <c r="J106" i="1"/>
  <c r="J20" i="1"/>
  <c r="J112" i="1"/>
  <c r="J125" i="1"/>
  <c r="J103" i="1"/>
  <c r="J87" i="1"/>
  <c r="J94" i="1"/>
  <c r="J73" i="1"/>
  <c r="J78" i="1"/>
  <c r="J100" i="1"/>
  <c r="J76" i="1"/>
  <c r="J64" i="1"/>
  <c r="J50" i="1"/>
  <c r="J34" i="1"/>
  <c r="J41" i="1"/>
  <c r="J36" i="1"/>
  <c r="J40" i="1"/>
  <c r="J28" i="1"/>
  <c r="J26" i="1"/>
  <c r="J71" i="1"/>
  <c r="J108" i="1"/>
  <c r="J101" i="1"/>
  <c r="J54" i="1"/>
  <c r="J119" i="1"/>
  <c r="J118" i="1"/>
  <c r="J33" i="1"/>
  <c r="J69" i="1"/>
  <c r="J52" i="1"/>
  <c r="J47" i="1"/>
  <c r="J30" i="1"/>
  <c r="J11" i="1"/>
  <c r="J53" i="1"/>
  <c r="J93" i="1"/>
  <c r="J57" i="1"/>
  <c r="J17" i="1"/>
  <c r="J68" i="1"/>
  <c r="J120" i="1"/>
  <c r="J90" i="1"/>
  <c r="J7" i="1"/>
  <c r="J42" i="1"/>
  <c r="J12" i="1"/>
  <c r="J27" i="1"/>
  <c r="J16" i="1"/>
  <c r="J61" i="1"/>
  <c r="J70" i="1"/>
  <c r="J8" i="1"/>
  <c r="J39" i="1"/>
  <c r="J38" i="1"/>
  <c r="J5" i="1"/>
  <c r="J51" i="1"/>
  <c r="J37" i="1"/>
  <c r="J95" i="1"/>
  <c r="J60" i="1"/>
  <c r="J77" i="1"/>
  <c r="J99" i="1"/>
  <c r="J58" i="1"/>
  <c r="J44" i="1"/>
  <c r="J46" i="1"/>
  <c r="J23" i="1"/>
  <c r="J9" i="1"/>
  <c r="J102" i="1"/>
  <c r="J116" i="1"/>
  <c r="J14" i="1"/>
  <c r="J25" i="1"/>
  <c r="J32" i="1"/>
  <c r="J45" i="1"/>
  <c r="J21" i="1"/>
  <c r="J59" i="1"/>
  <c r="J31" i="1"/>
  <c r="J18" i="1"/>
  <c r="J24" i="1"/>
  <c r="J35" i="1"/>
  <c r="J22" i="1"/>
  <c r="J43" i="1"/>
  <c r="J29" i="1"/>
  <c r="J15" i="1"/>
  <c r="J55" i="1"/>
  <c r="J62" i="1"/>
  <c r="J114" i="1"/>
  <c r="J6" i="1"/>
  <c r="J109" i="1"/>
  <c r="J10" i="1"/>
  <c r="J19" i="1"/>
  <c r="J115" i="1"/>
  <c r="J98" i="1"/>
  <c r="J65" i="1"/>
  <c r="BH7" i="3"/>
</calcChain>
</file>

<file path=xl/sharedStrings.xml><?xml version="1.0" encoding="utf-8"?>
<sst xmlns="http://schemas.openxmlformats.org/spreadsheetml/2006/main" count="1390" uniqueCount="381">
  <si>
    <t>Wallsend Harriers Winter Grand Prix 2018-19</t>
  </si>
  <si>
    <t xml:space="preserve">Prev
</t>
  </si>
  <si>
    <t xml:space="preserve">Pos
</t>
  </si>
  <si>
    <t xml:space="preserve">Name
</t>
  </si>
  <si>
    <t xml:space="preserve">Overall Points
</t>
  </si>
  <si>
    <t xml:space="preserve">XC
Events
(total)
</t>
  </si>
  <si>
    <t xml:space="preserve">WGP
Races
(best 3)
</t>
  </si>
  <si>
    <t xml:space="preserve">Road &amp;
Relay
(best 3)
</t>
  </si>
  <si>
    <t>[wgp cell1]</t>
  </si>
  <si>
    <t>[wgp cell2]</t>
  </si>
  <si>
    <t>[wgp cell3]</t>
  </si>
  <si>
    <t>[wgp cell4]</t>
  </si>
  <si>
    <t>[wgp cell5]</t>
  </si>
  <si>
    <t>[wgp cell6]</t>
  </si>
  <si>
    <t>[wgp best]</t>
  </si>
  <si>
    <t>[wgp 2nd best]</t>
  </si>
  <si>
    <t>[wgp 3rd best]</t>
  </si>
  <si>
    <t>[wgp 4th best]</t>
  </si>
  <si>
    <t>[RR cell1]</t>
  </si>
  <si>
    <t>[RR cell2]</t>
  </si>
  <si>
    <t>[RR cell3]</t>
  </si>
  <si>
    <t>[RR cell4]</t>
  </si>
  <si>
    <t>[RR cell5]</t>
  </si>
  <si>
    <t>[RR cell6]]</t>
  </si>
  <si>
    <t>[RR cell7]</t>
  </si>
  <si>
    <t>[RR best]</t>
  </si>
  <si>
    <t>[RR 2nd best]</t>
  </si>
  <si>
    <t>[RR 3nd best]</t>
  </si>
  <si>
    <t>[WGP enter]</t>
  </si>
  <si>
    <t>[1st RR enter]</t>
  </si>
  <si>
    <t>[2nd RR Enter]</t>
  </si>
  <si>
    <t>[XC enter]</t>
  </si>
  <si>
    <t>[met 4 Criteria]</t>
  </si>
  <si>
    <t>Michael Lindsay</t>
  </si>
  <si>
    <t>+5 pts</t>
  </si>
  <si>
    <t>Promoted to Medium Pack</t>
  </si>
  <si>
    <t>Promoted to Fast Pack</t>
  </si>
  <si>
    <t>http://www.harrierleague.com/runners/2018-19/Wallsend%20Harriers.htm</t>
  </si>
  <si>
    <t>Name</t>
  </si>
  <si>
    <t xml:space="preserve">Wrekenton
</t>
  </si>
  <si>
    <t>Druridge Bay</t>
  </si>
  <si>
    <t>Gosforth Park</t>
  </si>
  <si>
    <t>Aykley Heads</t>
  </si>
  <si>
    <t>NE XC champs</t>
  </si>
  <si>
    <t>Adam Hamilton</t>
  </si>
  <si>
    <t>Alan Allsopp</t>
  </si>
  <si>
    <t>Alan Heslington</t>
  </si>
  <si>
    <t>Andy Graham</t>
  </si>
  <si>
    <t>Andy Wigmore</t>
  </si>
  <si>
    <t>Anna French</t>
  </si>
  <si>
    <t>Christine Stretesky</t>
  </si>
  <si>
    <t>Crystal Skeldon</t>
  </si>
  <si>
    <t>Dan Weatherill</t>
  </si>
  <si>
    <t>Daniel Scott</t>
  </si>
  <si>
    <t>Danielle Hodgkinson</t>
  </si>
  <si>
    <t>Danny Hughes</t>
  </si>
  <si>
    <t>David Diston</t>
  </si>
  <si>
    <t>David Hall</t>
  </si>
  <si>
    <t>Denver Stretesky</t>
  </si>
  <si>
    <t>Donna Thompson</t>
  </si>
  <si>
    <t>Elexa Haslam</t>
  </si>
  <si>
    <t>Joe Colligan</t>
  </si>
  <si>
    <t>Emily James</t>
  </si>
  <si>
    <t>Evie Noble</t>
  </si>
  <si>
    <t>Ian Gowing</t>
  </si>
  <si>
    <t>James Torbett</t>
  </si>
  <si>
    <t>Jeanette Gibson</t>
  </si>
  <si>
    <t>Jessica Marriott</t>
  </si>
  <si>
    <t>Joe Collins</t>
  </si>
  <si>
    <t>John Young</t>
  </si>
  <si>
    <t>Winter Grand Prix course records</t>
  </si>
  <si>
    <t>Winter Grand Prix #2</t>
  </si>
  <si>
    <t>Winter Grand Prix #1</t>
  </si>
  <si>
    <t>Joy Blackburn</t>
  </si>
  <si>
    <t>Julie Collinson</t>
  </si>
  <si>
    <t>Julie Williams</t>
  </si>
  <si>
    <t>Kamran Mohammed</t>
  </si>
  <si>
    <t>Kate Weatherill</t>
  </si>
  <si>
    <t>Kevin Wilson</t>
  </si>
  <si>
    <t>Laura Murphy</t>
  </si>
  <si>
    <t>Lesley Cummings</t>
  </si>
  <si>
    <t>CR</t>
  </si>
  <si>
    <t>Luke Pichler</t>
  </si>
  <si>
    <t>Martin Crozier</t>
  </si>
  <si>
    <t>Actual Finish Positions</t>
  </si>
  <si>
    <t>Mick Costello</t>
  </si>
  <si>
    <t>Mick Skeldon</t>
  </si>
  <si>
    <t>Micky Todd</t>
  </si>
  <si>
    <t>Mike Walker</t>
  </si>
  <si>
    <t>Nathan Dalgarno</t>
  </si>
  <si>
    <t>Neil Armstrong</t>
  </si>
  <si>
    <t>Nina Wilson</t>
  </si>
  <si>
    <t>Sorted by Actual Time</t>
  </si>
  <si>
    <t>JG11</t>
  </si>
  <si>
    <t>Pos</t>
  </si>
  <si>
    <t>Time</t>
  </si>
  <si>
    <t>Handicap</t>
  </si>
  <si>
    <t>Actual Time</t>
  </si>
  <si>
    <t>Points</t>
  </si>
  <si>
    <t>JG13</t>
  </si>
  <si>
    <t>Paddy Dinsmore</t>
  </si>
  <si>
    <t>Patrick Sayer</t>
  </si>
  <si>
    <t>Sam Crooks</t>
  </si>
  <si>
    <t>Samuel Charlton</t>
  </si>
  <si>
    <t>Sarah Lynch</t>
  </si>
  <si>
    <t>Sarah Robson</t>
  </si>
  <si>
    <t>Simon Charlton</t>
  </si>
  <si>
    <t>Simon Lyon</t>
  </si>
  <si>
    <t>Stephen Taylor</t>
  </si>
  <si>
    <t>Tim Nicholson</t>
  </si>
  <si>
    <t>Zahra Strettle</t>
  </si>
  <si>
    <t>Daniel Broderick</t>
  </si>
  <si>
    <t>JG15</t>
  </si>
  <si>
    <t>Elena Walker</t>
  </si>
  <si>
    <t>Alfie Short</t>
  </si>
  <si>
    <t>Guy Braken (Guest)</t>
  </si>
  <si>
    <t>JG17</t>
  </si>
  <si>
    <t>Erin Prior</t>
  </si>
  <si>
    <t>Martin Ormston</t>
  </si>
  <si>
    <t>Zara Ratcliffe</t>
  </si>
  <si>
    <t>JW</t>
  </si>
  <si>
    <t>Hannah Caroline</t>
  </si>
  <si>
    <t>SW</t>
  </si>
  <si>
    <t>Rob Strettle</t>
  </si>
  <si>
    <t>F35</t>
  </si>
  <si>
    <t>Kayleigh Dunn</t>
  </si>
  <si>
    <t>F40</t>
  </si>
  <si>
    <t>F45</t>
  </si>
  <si>
    <t>Joe Enright</t>
  </si>
  <si>
    <t>Jitka Richards</t>
  </si>
  <si>
    <t>F50</t>
  </si>
  <si>
    <t>Geoff Cavanagh</t>
  </si>
  <si>
    <t>F55</t>
  </si>
  <si>
    <t>Mark Taylor</t>
  </si>
  <si>
    <t>F60</t>
  </si>
  <si>
    <t>Megan Pattinson</t>
  </si>
  <si>
    <t>F65</t>
  </si>
  <si>
    <t>Lee Pattinson</t>
  </si>
  <si>
    <t>Josh Oates</t>
  </si>
  <si>
    <t>Keith O'Donnell</t>
  </si>
  <si>
    <t>Sam Charlton</t>
  </si>
  <si>
    <t>Barry Allsopp</t>
  </si>
  <si>
    <t>JB11</t>
  </si>
  <si>
    <t>JB13</t>
  </si>
  <si>
    <t>JB15</t>
  </si>
  <si>
    <t>Matty Summers</t>
  </si>
  <si>
    <t>JB17</t>
  </si>
  <si>
    <t>JM</t>
  </si>
  <si>
    <t>Jack Armstrong</t>
  </si>
  <si>
    <t>SM</t>
  </si>
  <si>
    <t>David Sundin</t>
  </si>
  <si>
    <t>V40</t>
  </si>
  <si>
    <t>V45</t>
  </si>
  <si>
    <t>Brian Hetherington</t>
  </si>
  <si>
    <t>Paul Heatherington</t>
  </si>
  <si>
    <t>V50</t>
  </si>
  <si>
    <t>V55</t>
  </si>
  <si>
    <t>Graham Armstrong</t>
  </si>
  <si>
    <t>Brian Robertson</t>
  </si>
  <si>
    <t>V60</t>
  </si>
  <si>
    <t>V65</t>
  </si>
  <si>
    <t>Lindsey Broderick</t>
  </si>
  <si>
    <t>Cameron Motion</t>
  </si>
  <si>
    <t>Gibside Fruit Bowl</t>
  </si>
  <si>
    <t>Heaton Memorial 10k</t>
  </si>
  <si>
    <t>Brampton to Carlisle 10 Mile</t>
  </si>
  <si>
    <t>Andy Clark</t>
  </si>
  <si>
    <t>Any Marathon (25 point min)</t>
  </si>
  <si>
    <t>https://resultsbase.net/event/4453/results?round=10024&amp;club=Wallsend</t>
  </si>
  <si>
    <t>https://www.resultsbase.net/event/4488/results?round=10125&amp;club=wallsend&amp;ordering=name&amp;orderby=asc</t>
  </si>
  <si>
    <t>Hcap_v.7 - 5km*1.005</t>
  </si>
  <si>
    <t>% diff</t>
  </si>
  <si>
    <t xml:space="preserve">Points (no max) </t>
  </si>
  <si>
    <t>Dave Collinson</t>
  </si>
  <si>
    <t>Kevin Payne</t>
  </si>
  <si>
    <t>Pacing</t>
  </si>
  <si>
    <t>*</t>
  </si>
  <si>
    <t>Kielder</t>
  </si>
  <si>
    <t>Yorkshire</t>
  </si>
  <si>
    <t>Mish Margison</t>
  </si>
  <si>
    <t>Bilbao</t>
  </si>
  <si>
    <t>* new runner - 25 points</t>
  </si>
  <si>
    <t>* Adjusted due to course difficulty and overall position.</t>
  </si>
  <si>
    <t>Alastair Willis</t>
  </si>
  <si>
    <t>Alex Richardson</t>
  </si>
  <si>
    <t>Bill Todd</t>
  </si>
  <si>
    <t>Callum Brown</t>
  </si>
  <si>
    <t>Casey Stobbs</t>
  </si>
  <si>
    <t>Chris Smith</t>
  </si>
  <si>
    <t>Daniel Smith</t>
  </si>
  <si>
    <t>Darryl Roe</t>
  </si>
  <si>
    <t>Eira Hegarty</t>
  </si>
  <si>
    <t>Elaine Ashton</t>
  </si>
  <si>
    <t>Ellen Williams</t>
  </si>
  <si>
    <t>Emma Gallagher</t>
  </si>
  <si>
    <t>Ernie Noble</t>
  </si>
  <si>
    <t>Freya Pullan</t>
  </si>
  <si>
    <t>Gavin Lee</t>
  </si>
  <si>
    <t>Hugh Fenwick</t>
  </si>
  <si>
    <t>Jackie Garnett</t>
  </si>
  <si>
    <t>James Redford</t>
  </si>
  <si>
    <t>Jessica Collins</t>
  </si>
  <si>
    <t>Jordan Middlemist</t>
  </si>
  <si>
    <t>Joseph Hoben</t>
  </si>
  <si>
    <t>Karen Livermore</t>
  </si>
  <si>
    <t>Kevin Hood</t>
  </si>
  <si>
    <t>Kris Stobbs</t>
  </si>
  <si>
    <t>Leanne Lewis</t>
  </si>
  <si>
    <t>Lee Evans</t>
  </si>
  <si>
    <t>Liam Smart</t>
  </si>
  <si>
    <t>Mark Richardson</t>
  </si>
  <si>
    <t>Mark Summers</t>
  </si>
  <si>
    <t>Martha Bowens</t>
  </si>
  <si>
    <t>Mason Stretesky</t>
  </si>
  <si>
    <t>Matt Darbyshire</t>
  </si>
  <si>
    <t>Stephen Aird</t>
  </si>
  <si>
    <t>Nathan Brown</t>
  </si>
  <si>
    <t>Nevaeh Stobbs</t>
  </si>
  <si>
    <t>Oscar Pichler</t>
  </si>
  <si>
    <t>Osian Hegarty</t>
  </si>
  <si>
    <t>Paul James</t>
  </si>
  <si>
    <t>Paul McAleer</t>
  </si>
  <si>
    <t>Paul Stretesky</t>
  </si>
  <si>
    <t>Paul Stubbs</t>
  </si>
  <si>
    <t>Penny Pegman</t>
  </si>
  <si>
    <t>Rachel Forrest</t>
  </si>
  <si>
    <t>Sam Proud</t>
  </si>
  <si>
    <t>Samuel Train</t>
  </si>
  <si>
    <t>Sarah Cawthorn</t>
  </si>
  <si>
    <t>Sarah Wylie</t>
  </si>
  <si>
    <t>Scott Kirkley</t>
  </si>
  <si>
    <t>Stacey Anderson</t>
  </si>
  <si>
    <t>Sean McIntyre</t>
  </si>
  <si>
    <t>Shaun Broderick</t>
  </si>
  <si>
    <t>Stephen Sayer</t>
  </si>
  <si>
    <t>Steve Mallam</t>
  </si>
  <si>
    <t>Thomas Ferguson</t>
  </si>
  <si>
    <t>Tim Flannery</t>
  </si>
  <si>
    <t>Tony Maddocks</t>
  </si>
  <si>
    <t>Zack Stobbs</t>
  </si>
  <si>
    <t>Stephen Armstrong</t>
  </si>
  <si>
    <t>Rosa Carnaffen</t>
  </si>
  <si>
    <t>Sofia Clark</t>
  </si>
  <si>
    <t>Scott Clelland</t>
  </si>
  <si>
    <t>Paul Corrigan</t>
  </si>
  <si>
    <t>Grace Dalgarno</t>
  </si>
  <si>
    <t>John Dodds</t>
  </si>
  <si>
    <t>Elyse Feenan</t>
  </si>
  <si>
    <t>Sophie Feenan</t>
  </si>
  <si>
    <t>Niamh Ferguson</t>
  </si>
  <si>
    <t>Paddy Ferguson</t>
  </si>
  <si>
    <t>Raymond Flanagan</t>
  </si>
  <si>
    <t>James Flynn</t>
  </si>
  <si>
    <t>Zoe Foster</t>
  </si>
  <si>
    <t>Scarlett French</t>
  </si>
  <si>
    <t>Anna Garrick</t>
  </si>
  <si>
    <t>Hayley Gibson</t>
  </si>
  <si>
    <t>Jackson Gilroy</t>
  </si>
  <si>
    <t>John Harrison</t>
  </si>
  <si>
    <t>Logan Haslam</t>
  </si>
  <si>
    <t>Gethin Hegarty</t>
  </si>
  <si>
    <t>Michelle Heron</t>
  </si>
  <si>
    <t>Phillip Jones</t>
  </si>
  <si>
    <t>Ian MacDougall</t>
  </si>
  <si>
    <t>Jack Mallam</t>
  </si>
  <si>
    <t>Jadzia Mallam</t>
  </si>
  <si>
    <t>Samantha Mallam</t>
  </si>
  <si>
    <t>Andy McLean</t>
  </si>
  <si>
    <t>Robert McMahon</t>
  </si>
  <si>
    <t>Tommy Morgan</t>
  </si>
  <si>
    <t>Reuben Moss</t>
  </si>
  <si>
    <t>Katie Motion</t>
  </si>
  <si>
    <t>Sophie Motion</t>
  </si>
  <si>
    <t>Robin Mowbray</t>
  </si>
  <si>
    <t>Grace Nelson</t>
  </si>
  <si>
    <t>Maegan Nelson</t>
  </si>
  <si>
    <t>Matthew O'Donnell</t>
  </si>
  <si>
    <t>James Parvin</t>
  </si>
  <si>
    <t>Ross Pichler</t>
  </si>
  <si>
    <t>Steven Plummer</t>
  </si>
  <si>
    <t>Neil Robinson</t>
  </si>
  <si>
    <t>Katharine Sayer</t>
  </si>
  <si>
    <t>Don Shotton</t>
  </si>
  <si>
    <t>Max Smith</t>
  </si>
  <si>
    <t>Graham Stobbs</t>
  </si>
  <si>
    <t>Mick Stringfellow</t>
  </si>
  <si>
    <t>Martin Telford</t>
  </si>
  <si>
    <t>Jessica Turner</t>
  </si>
  <si>
    <t>Lee Walker</t>
  </si>
  <si>
    <t>Michael Walker</t>
  </si>
  <si>
    <t>Cara Ward</t>
  </si>
  <si>
    <t>Gillian Weatherill</t>
  </si>
  <si>
    <t>Simon  Williams</t>
  </si>
  <si>
    <t>Anthony Wilson</t>
  </si>
  <si>
    <t>Cat Record</t>
  </si>
  <si>
    <t xml:space="preserve">    Norman Woodcock Relays</t>
  </si>
  <si>
    <t>Norman Woodcock Relays</t>
  </si>
  <si>
    <t>Spare 2</t>
  </si>
  <si>
    <t>Spare 3</t>
  </si>
  <si>
    <t>Royal Signal Relays</t>
  </si>
  <si>
    <t>Alnwick Castle</t>
  </si>
  <si>
    <t>Thornley Hall Farm</t>
  </si>
  <si>
    <t>Doug Bramley Trophy</t>
  </si>
  <si>
    <t>Winter Grand Prix #4</t>
  </si>
  <si>
    <t>Winter Grand Prix #5</t>
  </si>
  <si>
    <t>Race Cat</t>
  </si>
  <si>
    <t>Predicted</t>
  </si>
  <si>
    <t>Actual</t>
  </si>
  <si>
    <t>Faster by</t>
  </si>
  <si>
    <t>https://www.race-results.co.uk/results/2018/brampton18.htm</t>
  </si>
  <si>
    <t>Katharine Wright</t>
  </si>
  <si>
    <t xml:space="preserve"> </t>
  </si>
  <si>
    <t>Cathedral Relays</t>
  </si>
  <si>
    <t>Alex Hemsley</t>
  </si>
  <si>
    <t>Elizabeth Ratcliffe</t>
  </si>
  <si>
    <t>Holly Walton</t>
  </si>
  <si>
    <t>Alfie Ward</t>
  </si>
  <si>
    <t>Josie Anderson</t>
  </si>
  <si>
    <t>Charlotte Morris</t>
  </si>
  <si>
    <t>Hannah Nelson</t>
  </si>
  <si>
    <t>Amara O'Callaghan</t>
  </si>
  <si>
    <t>Isla O'Gara</t>
  </si>
  <si>
    <t>Shay O'Gara</t>
  </si>
  <si>
    <t>Kasper Pearson</t>
  </si>
  <si>
    <t>Donna Scott</t>
  </si>
  <si>
    <t>Casey Stubbs</t>
  </si>
  <si>
    <t>Kerri Turner</t>
  </si>
  <si>
    <t>Alita Mae Waters</t>
  </si>
  <si>
    <t>Sonny Waters</t>
  </si>
  <si>
    <t>Ryan Forrest</t>
  </si>
  <si>
    <t>Beth George</t>
  </si>
  <si>
    <t>Connor McKenna</t>
  </si>
  <si>
    <t>https://runsignup.com/Race/Results/27212/#</t>
  </si>
  <si>
    <t xml:space="preserve">      Wrekenton</t>
  </si>
  <si>
    <t xml:space="preserve">      Druridge Bay</t>
  </si>
  <si>
    <t xml:space="preserve">      WGP #1</t>
  </si>
  <si>
    <t xml:space="preserve">      Gosforth Park</t>
  </si>
  <si>
    <t xml:space="preserve">      Gibside Fruit Bowl</t>
  </si>
  <si>
    <t xml:space="preserve">      WGP #2</t>
  </si>
  <si>
    <t xml:space="preserve">      Heaton Memorial 10k</t>
  </si>
  <si>
    <t xml:space="preserve">      Aykley Heads</t>
  </si>
  <si>
    <t xml:space="preserve">      Brampton to Carlisle</t>
  </si>
  <si>
    <t xml:space="preserve">      NE XC Championships</t>
  </si>
  <si>
    <t xml:space="preserve">      WGP #3
      Doug Bramley Trophy</t>
  </si>
  <si>
    <t xml:space="preserve">      NYD</t>
  </si>
  <si>
    <t xml:space="preserve">      WGP #4</t>
  </si>
  <si>
    <t xml:space="preserve">      Cathedral Relays</t>
  </si>
  <si>
    <t xml:space="preserve">      Thornley Hall Farm</t>
  </si>
  <si>
    <t xml:space="preserve">      Royal Signal Relays</t>
  </si>
  <si>
    <t xml:space="preserve">      Alnwick Castle</t>
  </si>
  <si>
    <t xml:space="preserve">      WGP #5</t>
  </si>
  <si>
    <t xml:space="preserve">      Marathon</t>
  </si>
  <si>
    <t>NR</t>
  </si>
  <si>
    <t>http://www.parkrun.org.uk/risingsun/results/weeklyresults/?runSeqNumber=133</t>
  </si>
  <si>
    <t>New Years Day parkrun</t>
  </si>
  <si>
    <t>Liz Ratcliffe</t>
  </si>
  <si>
    <t>Emma Plummer</t>
  </si>
  <si>
    <t>https://www.birtleyac.co.uk/results1/cathedral-relays-birtley-jan-13th-2019</t>
  </si>
  <si>
    <t>Elliott Pilling</t>
  </si>
  <si>
    <t>Ian-James Elder</t>
  </si>
  <si>
    <t>Phil Aiston</t>
  </si>
  <si>
    <t>James Duthie</t>
  </si>
  <si>
    <t xml:space="preserve">      XC Bonus Points</t>
  </si>
  <si>
    <t>Bonus Points</t>
  </si>
  <si>
    <t>Claire Wilson</t>
  </si>
  <si>
    <t>Oisan Hegarty</t>
  </si>
  <si>
    <t>Alex Strettle</t>
  </si>
  <si>
    <t>Liam Skeldon</t>
  </si>
  <si>
    <t>Catrine Hegarty</t>
  </si>
  <si>
    <t>Abbie Cresswell</t>
  </si>
  <si>
    <t>Jennifer Berry</t>
  </si>
  <si>
    <t>Kerri Spencer</t>
  </si>
  <si>
    <t>DNF</t>
  </si>
  <si>
    <t>Louise Harrison</t>
  </si>
  <si>
    <t>Elliot Pilling</t>
  </si>
  <si>
    <t>Ethan Pilling</t>
  </si>
  <si>
    <t>Emilio Richards</t>
  </si>
  <si>
    <t>Zoe Strettle</t>
  </si>
  <si>
    <t>Nina Willson</t>
  </si>
  <si>
    <t>Dan Tobin</t>
  </si>
  <si>
    <t>GUEST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</si>
</sst>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dd\ mmm\ yyyy"/>
    <numFmt numFmtId="165" formatCode="d/m/yyyy"/>
    <numFmt numFmtId="166" formatCode="[$-F400]h:mm:ss\ AM/PM"/>
    <numFmt numFmtId="167" formatCode="0.0"/>
  </numFmts>
  <fonts count="52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u/>
      <sz val="18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i/>
      <sz val="11"/>
      <color rgb="FFFF0000"/>
      <name val="Calibri"/>
      <family val="2"/>
    </font>
    <font>
      <b/>
      <i/>
      <sz val="11"/>
      <color rgb="FF0000FF"/>
      <name val="Calibri"/>
      <family val="2"/>
    </font>
    <font>
      <b/>
      <i/>
      <sz val="11"/>
      <color rgb="FF00B050"/>
      <name val="Calibri"/>
      <family val="2"/>
    </font>
    <font>
      <b/>
      <i/>
      <sz val="10"/>
      <name val="Calibri"/>
      <family val="2"/>
    </font>
    <font>
      <b/>
      <sz val="11"/>
      <color rgb="FFFF0000"/>
      <name val="Arial"/>
      <family val="2"/>
    </font>
    <font>
      <i/>
      <sz val="9"/>
      <color rgb="FF7F7F7F"/>
      <name val="Calibri"/>
      <family val="2"/>
    </font>
    <font>
      <sz val="12"/>
      <color rgb="FF000000"/>
      <name val="Calibri"/>
      <family val="2"/>
    </font>
    <font>
      <b/>
      <sz val="13"/>
      <color rgb="FF000000"/>
      <name val="Calibri"/>
      <family val="2"/>
    </font>
    <font>
      <sz val="11"/>
      <color rgb="FFFFFFFF"/>
      <name val="Calibri"/>
      <family val="2"/>
    </font>
    <font>
      <b/>
      <sz val="16"/>
      <color rgb="FF000000"/>
      <name val="Calibri"/>
      <family val="2"/>
    </font>
    <font>
      <i/>
      <sz val="11"/>
      <color rgb="FF000000"/>
      <name val="Calibri"/>
      <family val="2"/>
    </font>
    <font>
      <u/>
      <sz val="11"/>
      <color rgb="FF0000FF"/>
      <name val="Calibri"/>
      <family val="2"/>
    </font>
    <font>
      <sz val="8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FF0000"/>
      <name val="Calibri"/>
      <family val="2"/>
    </font>
    <font>
      <u/>
      <sz val="11"/>
      <color rgb="FF0000FF"/>
      <name val="Calibri"/>
      <family val="2"/>
    </font>
    <font>
      <b/>
      <sz val="11"/>
      <name val="Calibri"/>
      <family val="2"/>
    </font>
    <font>
      <u/>
      <sz val="11"/>
      <color rgb="FF0000FF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9C6500"/>
      <name val="Calibri"/>
      <family val="2"/>
    </font>
    <font>
      <sz val="11"/>
      <color rgb="FF006100"/>
      <name val="Calibri"/>
      <family val="2"/>
    </font>
    <font>
      <u/>
      <sz val="11"/>
      <color rgb="FF0000FF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theme="0"/>
      <name val="Calibri"/>
      <family val="2"/>
    </font>
    <font>
      <sz val="11"/>
      <color rgb="FF00B050"/>
      <name val="Calibri"/>
      <family val="2"/>
    </font>
    <font>
      <b/>
      <i/>
      <sz val="11"/>
      <name val="Calibri"/>
      <family val="2"/>
    </font>
    <font>
      <b/>
      <sz val="11"/>
      <color rgb="FF00B050"/>
      <name val="Calibri"/>
      <family val="2"/>
    </font>
    <font>
      <b/>
      <sz val="11"/>
      <color rgb="FF0000FF"/>
      <name val="Calibri"/>
      <family val="2"/>
    </font>
    <font>
      <b/>
      <sz val="11"/>
      <color rgb="FFFF0000"/>
      <name val="Calibri"/>
      <family val="2"/>
    </font>
    <font>
      <sz val="10"/>
      <name val="MS Sans Serif"/>
    </font>
    <font>
      <sz val="10"/>
      <name val="MS Sans Serif"/>
      <family val="2"/>
    </font>
    <font>
      <u/>
      <sz val="10"/>
      <color indexed="12"/>
      <name val="MS Sans Serif"/>
      <family val="2"/>
    </font>
    <font>
      <b/>
      <u/>
      <sz val="1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EB9C"/>
        <bgColor rgb="FFFFEB9C"/>
      </patternFill>
    </fill>
    <fill>
      <patternFill patternType="solid">
        <fgColor rgb="FFC6EFCE"/>
        <bgColor rgb="FFC6EFCE"/>
      </patternFill>
    </fill>
    <fill>
      <patternFill patternType="solid">
        <fgColor rgb="FF00000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B9C"/>
      </patternFill>
    </fill>
    <fill>
      <patternFill patternType="solid">
        <fgColor rgb="FFD6AF36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A77044"/>
        <bgColor indexed="64"/>
      </patternFill>
    </fill>
  </fills>
  <borders count="97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medium">
        <color rgb="FF7F7F7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medium">
        <color rgb="FF7F7F7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7F7F7F"/>
      </bottom>
      <diagonal/>
    </border>
    <border>
      <left/>
      <right style="thin">
        <color rgb="FFFFFFFF"/>
      </right>
      <top style="thin">
        <color rgb="FFFFFFFF"/>
      </top>
      <bottom style="medium">
        <color rgb="FF7F7F7F"/>
      </bottom>
      <diagonal/>
    </border>
    <border>
      <left style="thin">
        <color rgb="FFFFFFFF"/>
      </left>
      <right style="medium">
        <color rgb="FF7F7F7F"/>
      </right>
      <top style="thin">
        <color rgb="FFFFFFFF"/>
      </top>
      <bottom style="medium">
        <color rgb="FF7F7F7F"/>
      </bottom>
      <diagonal/>
    </border>
    <border>
      <left/>
      <right/>
      <top style="thin">
        <color rgb="FFFFFFFF"/>
      </top>
      <bottom style="medium">
        <color rgb="FF7F7F7F"/>
      </bottom>
      <diagonal/>
    </border>
    <border>
      <left style="hair">
        <color rgb="FF7F7F7F"/>
      </left>
      <right style="hair">
        <color rgb="FF7F7F7F"/>
      </right>
      <top style="thin">
        <color rgb="FFFFFFFF"/>
      </top>
      <bottom style="medium">
        <color rgb="FF7F7F7F"/>
      </bottom>
      <diagonal/>
    </border>
    <border>
      <left style="hair">
        <color rgb="FF7F7F7F"/>
      </left>
      <right style="medium">
        <color rgb="FF7F7F7F"/>
      </right>
      <top style="thin">
        <color rgb="FFFFFFFF"/>
      </top>
      <bottom style="medium">
        <color rgb="FF7F7F7F"/>
      </bottom>
      <diagonal/>
    </border>
    <border>
      <left/>
      <right style="hair">
        <color rgb="FF7F7F7F"/>
      </right>
      <top style="thin">
        <color rgb="FFFFFFFF"/>
      </top>
      <bottom style="hair">
        <color rgb="FF7F7F7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hair">
        <color rgb="FF7F7F7F"/>
      </left>
      <right style="hair">
        <color rgb="FF7F7F7F"/>
      </right>
      <top/>
      <bottom style="hair">
        <color rgb="FF7F7F7F"/>
      </bottom>
      <diagonal/>
    </border>
    <border>
      <left style="hair">
        <color rgb="FF7F7F7F"/>
      </left>
      <right/>
      <top/>
      <bottom style="hair">
        <color rgb="FF7F7F7F"/>
      </bottom>
      <diagonal/>
    </border>
    <border>
      <left style="double">
        <color rgb="FF7F7F7F"/>
      </left>
      <right style="double">
        <color rgb="FF7F7F7F"/>
      </right>
      <top/>
      <bottom style="hair">
        <color rgb="FF7F7F7F"/>
      </bottom>
      <diagonal/>
    </border>
    <border>
      <left/>
      <right style="hair">
        <color rgb="FF7F7F7F"/>
      </right>
      <top/>
      <bottom style="hair">
        <color rgb="FF7F7F7F"/>
      </bottom>
      <diagonal/>
    </border>
    <border>
      <left style="hair">
        <color rgb="FF7F7F7F"/>
      </left>
      <right style="medium">
        <color rgb="FF7F7F7F"/>
      </right>
      <top/>
      <bottom style="hair">
        <color rgb="FF7F7F7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hair">
        <color rgb="FF7F7F7F"/>
      </top>
      <bottom style="hair">
        <color rgb="FF7F7F7F"/>
      </bottom>
      <diagonal/>
    </border>
    <border>
      <left/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hair">
        <color rgb="FF7F7F7F"/>
      </left>
      <right/>
      <top style="hair">
        <color rgb="FF7F7F7F"/>
      </top>
      <bottom style="hair">
        <color rgb="FF7F7F7F"/>
      </bottom>
      <diagonal/>
    </border>
    <border>
      <left style="double">
        <color rgb="FF7F7F7F"/>
      </left>
      <right style="double">
        <color rgb="FF7F7F7F"/>
      </right>
      <top style="hair">
        <color rgb="FF7F7F7F"/>
      </top>
      <bottom style="hair">
        <color rgb="FF7F7F7F"/>
      </bottom>
      <diagonal/>
    </border>
    <border>
      <left style="hair">
        <color rgb="FF7F7F7F"/>
      </left>
      <right style="medium">
        <color rgb="FF7F7F7F"/>
      </right>
      <top style="hair">
        <color rgb="FF7F7F7F"/>
      </top>
      <bottom style="hair">
        <color rgb="FF7F7F7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FFFFFF"/>
      </bottom>
      <diagonal/>
    </border>
    <border>
      <left style="medium">
        <color rgb="FF000000"/>
      </left>
      <right style="thin">
        <color rgb="FFFFFFFF"/>
      </right>
      <top style="medium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000000"/>
      </top>
      <bottom style="thin">
        <color rgb="FFFFFFFF"/>
      </bottom>
      <diagonal/>
    </border>
    <border>
      <left style="thin">
        <color rgb="FFFFFFFF"/>
      </left>
      <right/>
      <top style="medium">
        <color rgb="FF000000"/>
      </top>
      <bottom style="thin">
        <color rgb="FFFFFFFF"/>
      </bottom>
      <diagonal/>
    </border>
    <border>
      <left/>
      <right style="thin">
        <color rgb="FFFFFFFF"/>
      </right>
      <top style="medium">
        <color rgb="FF000000"/>
      </top>
      <bottom style="thin">
        <color rgb="FFFFFFFF"/>
      </bottom>
      <diagonal/>
    </border>
    <border>
      <left style="thin">
        <color rgb="FFFFFFFF"/>
      </left>
      <right style="medium">
        <color rgb="FF000000"/>
      </right>
      <top/>
      <bottom style="thin">
        <color rgb="FFFFFFFF"/>
      </bottom>
      <diagonal/>
    </border>
    <border>
      <left style="thin">
        <color rgb="FFFFFFFF"/>
      </left>
      <right style="medium">
        <color rgb="FF000000"/>
      </right>
      <top style="medium">
        <color rgb="FF000000"/>
      </top>
      <bottom style="thin">
        <color rgb="FFFFFFFF"/>
      </bottom>
      <diagonal/>
    </border>
    <border>
      <left/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7F7F7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medium">
        <color rgb="FF000000"/>
      </bottom>
      <diagonal/>
    </border>
    <border>
      <left style="thin">
        <color rgb="FFFFFFFF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FFFFFF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FFFFFF"/>
      </top>
      <bottom style="thin">
        <color rgb="FFFFFFF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FFFFFF"/>
      </left>
      <right/>
      <top style="thin">
        <color rgb="FFFFFFFF"/>
      </top>
      <bottom style="medium">
        <color rgb="FF000000"/>
      </bottom>
      <diagonal/>
    </border>
    <border>
      <left style="medium">
        <color rgb="FF000000"/>
      </left>
      <right/>
      <top style="thin">
        <color rgb="FFFFFFFF"/>
      </top>
      <bottom style="medium">
        <color rgb="FF000000"/>
      </bottom>
      <diagonal/>
    </border>
    <border>
      <left/>
      <right/>
      <top/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/>
      <top style="medium">
        <color indexed="64"/>
      </top>
      <bottom style="thin">
        <color rgb="FFFFFFFF"/>
      </bottom>
      <diagonal/>
    </border>
    <border>
      <left/>
      <right/>
      <top style="medium">
        <color indexed="64"/>
      </top>
      <bottom style="thin">
        <color rgb="FFFFFFFF"/>
      </bottom>
      <diagonal/>
    </border>
    <border>
      <left/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indexed="64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rgb="FFFFFFFF"/>
      </left>
      <right style="medium">
        <color rgb="FF7F7F7F"/>
      </right>
      <top/>
      <bottom style="thin">
        <color rgb="FFFFFFFF"/>
      </bottom>
      <diagonal/>
    </border>
    <border>
      <left/>
      <right/>
      <top style="thin">
        <color rgb="FFFFFFFF"/>
      </top>
      <bottom style="hair">
        <color rgb="FF7F7F7F"/>
      </bottom>
      <diagonal/>
    </border>
    <border>
      <left style="hair">
        <color rgb="FF7F7F7F"/>
      </left>
      <right style="hair">
        <color rgb="FF7F7F7F"/>
      </right>
      <top/>
      <bottom/>
      <diagonal/>
    </border>
    <border>
      <left style="hair">
        <color rgb="FF7F7F7F"/>
      </left>
      <right style="hair">
        <color rgb="FF7F7F7F"/>
      </right>
      <top style="hair">
        <color rgb="FF7F7F7F"/>
      </top>
      <bottom/>
      <diagonal/>
    </border>
    <border>
      <left style="hair">
        <color rgb="FF7F7F7F"/>
      </left>
      <right/>
      <top style="hair">
        <color rgb="FF7F7F7F"/>
      </top>
      <bottom/>
      <diagonal/>
    </border>
    <border>
      <left style="double">
        <color rgb="FF7F7F7F"/>
      </left>
      <right style="double">
        <color rgb="FF7F7F7F"/>
      </right>
      <top style="hair">
        <color rgb="FF7F7F7F"/>
      </top>
      <bottom/>
      <diagonal/>
    </border>
    <border>
      <left/>
      <right style="hair">
        <color rgb="FF7F7F7F"/>
      </right>
      <top/>
      <bottom/>
      <diagonal/>
    </border>
    <border>
      <left style="hair">
        <color rgb="FF7F7F7F"/>
      </left>
      <right/>
      <top/>
      <bottom/>
      <diagonal/>
    </border>
    <border>
      <left style="hair">
        <color rgb="FF7F7F7F"/>
      </left>
      <right style="medium">
        <color rgb="FF7F7F7F"/>
      </right>
      <top/>
      <bottom/>
      <diagonal/>
    </border>
    <border>
      <left style="hair">
        <color rgb="FF7F7F7F"/>
      </left>
      <right style="medium">
        <color rgb="FF7F7F7F"/>
      </right>
      <top style="hair">
        <color rgb="FF7F7F7F"/>
      </top>
      <bottom/>
      <diagonal/>
    </border>
    <border>
      <left/>
      <right/>
      <top style="hair">
        <color rgb="FF7F7F7F"/>
      </top>
      <bottom/>
      <diagonal/>
    </border>
    <border>
      <left/>
      <right style="hair">
        <color rgb="FF7F7F7F"/>
      </right>
      <top style="hair">
        <color rgb="FF7F7F7F"/>
      </top>
      <bottom/>
      <diagonal/>
    </border>
    <border>
      <left/>
      <right/>
      <top/>
      <bottom style="medium">
        <color rgb="FF7F7F7F"/>
      </bottom>
      <diagonal/>
    </border>
    <border>
      <left style="thin">
        <color rgb="FFFFFFFF"/>
      </left>
      <right/>
      <top/>
      <bottom style="medium">
        <color rgb="FF7F7F7F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37" fillId="0" borderId="0" applyNumberFormat="0" applyFill="0" applyBorder="0" applyAlignment="0" applyProtection="0"/>
    <xf numFmtId="0" fontId="38" fillId="8" borderId="0" applyNumberFormat="0" applyBorder="0" applyAlignment="0" applyProtection="0"/>
    <xf numFmtId="0" fontId="1" fillId="0" borderId="53"/>
    <xf numFmtId="0" fontId="39" fillId="0" borderId="53" applyNumberFormat="0" applyFill="0" applyBorder="0" applyAlignment="0" applyProtection="0"/>
    <xf numFmtId="0" fontId="48" fillId="0" borderId="53"/>
    <xf numFmtId="0" fontId="50" fillId="0" borderId="53" applyNumberFormat="0" applyFill="0" applyBorder="0" applyAlignment="0" applyProtection="0">
      <alignment vertical="top"/>
      <protection locked="0"/>
    </xf>
    <xf numFmtId="9" fontId="49" fillId="0" borderId="53" applyFont="0" applyFill="0" applyBorder="0" applyAlignment="0" applyProtection="0"/>
  </cellStyleXfs>
  <cellXfs count="324">
    <xf numFmtId="0" fontId="0" fillId="0" borderId="0" xfId="0" applyFont="1" applyAlignment="1"/>
    <xf numFmtId="0" fontId="0" fillId="0" borderId="5" xfId="0" applyFont="1" applyBorder="1"/>
    <xf numFmtId="0" fontId="0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0" fontId="5" fillId="0" borderId="9" xfId="0" applyFont="1" applyBorder="1" applyAlignment="1">
      <alignment horizontal="left" wrapText="1"/>
    </xf>
    <xf numFmtId="0" fontId="5" fillId="0" borderId="9" xfId="0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10" fillId="0" borderId="13" xfId="0" applyFont="1" applyBorder="1" applyAlignment="1">
      <alignment horizontal="center" textRotation="90" wrapText="1"/>
    </xf>
    <xf numFmtId="0" fontId="11" fillId="0" borderId="15" xfId="0" applyFont="1" applyBorder="1" applyAlignment="1">
      <alignment horizontal="center" wrapText="1"/>
    </xf>
    <xf numFmtId="0" fontId="0" fillId="0" borderId="16" xfId="0" applyFont="1" applyBorder="1"/>
    <xf numFmtId="0" fontId="7" fillId="0" borderId="5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0" fillId="0" borderId="6" xfId="0" applyFont="1" applyBorder="1"/>
    <xf numFmtId="0" fontId="0" fillId="0" borderId="17" xfId="0" applyFont="1" applyBorder="1" applyAlignment="1">
      <alignment horizontal="center"/>
    </xf>
    <xf numFmtId="0" fontId="12" fillId="0" borderId="18" xfId="0" applyFont="1" applyBorder="1" applyAlignment="1"/>
    <xf numFmtId="0" fontId="13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22" xfId="0" applyFont="1" applyBorder="1"/>
    <xf numFmtId="0" fontId="0" fillId="0" borderId="26" xfId="0" applyFont="1" applyBorder="1"/>
    <xf numFmtId="0" fontId="0" fillId="0" borderId="23" xfId="0" applyFont="1" applyBorder="1"/>
    <xf numFmtId="0" fontId="12" fillId="0" borderId="27" xfId="0" applyFont="1" applyBorder="1" applyAlignment="1"/>
    <xf numFmtId="0" fontId="13" fillId="0" borderId="28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30" xfId="0" applyFont="1" applyBorder="1"/>
    <xf numFmtId="0" fontId="0" fillId="0" borderId="31" xfId="0" applyFont="1" applyBorder="1"/>
    <xf numFmtId="0" fontId="0" fillId="0" borderId="31" xfId="0" applyFont="1" applyBorder="1" applyAlignment="1">
      <alignment horizontal="center"/>
    </xf>
    <xf numFmtId="0" fontId="14" fillId="0" borderId="5" xfId="0" applyFont="1" applyBorder="1"/>
    <xf numFmtId="0" fontId="14" fillId="0" borderId="16" xfId="0" applyFont="1" applyBorder="1"/>
    <xf numFmtId="0" fontId="0" fillId="0" borderId="16" xfId="0" applyFont="1" applyBorder="1" applyAlignment="1">
      <alignment horizontal="center"/>
    </xf>
    <xf numFmtId="0" fontId="0" fillId="0" borderId="7" xfId="0" applyFont="1" applyBorder="1"/>
    <xf numFmtId="0" fontId="0" fillId="0" borderId="33" xfId="0" applyFont="1" applyBorder="1"/>
    <xf numFmtId="0" fontId="0" fillId="0" borderId="34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37" xfId="0" applyFont="1" applyBorder="1"/>
    <xf numFmtId="0" fontId="14" fillId="0" borderId="33" xfId="0" applyFont="1" applyBorder="1"/>
    <xf numFmtId="0" fontId="4" fillId="0" borderId="34" xfId="0" applyFont="1" applyBorder="1" applyAlignment="1">
      <alignment horizontal="center"/>
    </xf>
    <xf numFmtId="0" fontId="0" fillId="0" borderId="34" xfId="0" applyFont="1" applyBorder="1"/>
    <xf numFmtId="0" fontId="0" fillId="0" borderId="38" xfId="0" applyFont="1" applyBorder="1"/>
    <xf numFmtId="0" fontId="0" fillId="0" borderId="4" xfId="0" applyFont="1" applyBorder="1"/>
    <xf numFmtId="0" fontId="0" fillId="0" borderId="40" xfId="0" applyFont="1" applyBorder="1"/>
    <xf numFmtId="0" fontId="17" fillId="0" borderId="5" xfId="0" applyFont="1" applyBorder="1"/>
    <xf numFmtId="1" fontId="4" fillId="0" borderId="5" xfId="0" applyNumberFormat="1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41" xfId="0" applyFont="1" applyBorder="1"/>
    <xf numFmtId="0" fontId="14" fillId="0" borderId="40" xfId="0" applyFont="1" applyBorder="1"/>
    <xf numFmtId="0" fontId="4" fillId="0" borderId="17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21" fontId="0" fillId="0" borderId="5" xfId="0" applyNumberFormat="1" applyFont="1" applyBorder="1"/>
    <xf numFmtId="166" fontId="0" fillId="0" borderId="5" xfId="0" applyNumberFormat="1" applyFont="1" applyBorder="1"/>
    <xf numFmtId="0" fontId="0" fillId="0" borderId="43" xfId="0" applyFont="1" applyBorder="1" applyAlignment="1">
      <alignment horizontal="center"/>
    </xf>
    <xf numFmtId="166" fontId="0" fillId="0" borderId="23" xfId="0" applyNumberFormat="1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21" fontId="0" fillId="0" borderId="5" xfId="0" applyNumberFormat="1" applyFont="1" applyBorder="1" applyAlignment="1">
      <alignment horizontal="center"/>
    </xf>
    <xf numFmtId="166" fontId="0" fillId="0" borderId="5" xfId="0" applyNumberFormat="1" applyFont="1" applyBorder="1" applyAlignment="1">
      <alignment horizontal="center"/>
    </xf>
    <xf numFmtId="166" fontId="0" fillId="0" borderId="23" xfId="0" applyNumberFormat="1" applyFont="1" applyBorder="1"/>
    <xf numFmtId="0" fontId="0" fillId="0" borderId="5" xfId="0" applyFont="1" applyBorder="1" applyAlignment="1">
      <alignment horizontal="center" vertical="center"/>
    </xf>
    <xf numFmtId="0" fontId="18" fillId="0" borderId="5" xfId="0" applyFont="1" applyBorder="1"/>
    <xf numFmtId="0" fontId="0" fillId="0" borderId="5" xfId="0" applyFont="1" applyBorder="1" applyAlignment="1">
      <alignment horizontal="left"/>
    </xf>
    <xf numFmtId="0" fontId="19" fillId="0" borderId="41" xfId="0" applyFont="1" applyBorder="1" applyAlignment="1">
      <alignment horizontal="center"/>
    </xf>
    <xf numFmtId="1" fontId="0" fillId="0" borderId="23" xfId="0" applyNumberFormat="1" applyFont="1" applyBorder="1"/>
    <xf numFmtId="0" fontId="0" fillId="2" borderId="5" xfId="0" applyFont="1" applyFill="1" applyBorder="1"/>
    <xf numFmtId="166" fontId="4" fillId="0" borderId="23" xfId="0" applyNumberFormat="1" applyFont="1" applyBorder="1" applyAlignment="1">
      <alignment horizontal="center"/>
    </xf>
    <xf numFmtId="0" fontId="0" fillId="0" borderId="44" xfId="0" applyFont="1" applyBorder="1"/>
    <xf numFmtId="0" fontId="0" fillId="0" borderId="45" xfId="0" applyFont="1" applyBorder="1"/>
    <xf numFmtId="0" fontId="0" fillId="0" borderId="26" xfId="0" applyFont="1" applyBorder="1" applyAlignment="1">
      <alignment horizontal="center"/>
    </xf>
    <xf numFmtId="0" fontId="0" fillId="0" borderId="16" xfId="0" applyFont="1" applyBorder="1" applyAlignment="1">
      <alignment horizontal="left"/>
    </xf>
    <xf numFmtId="0" fontId="20" fillId="0" borderId="16" xfId="0" applyFont="1" applyBorder="1"/>
    <xf numFmtId="0" fontId="20" fillId="0" borderId="33" xfId="0" applyFont="1" applyBorder="1"/>
    <xf numFmtId="0" fontId="20" fillId="0" borderId="40" xfId="0" applyFont="1" applyBorder="1"/>
    <xf numFmtId="0" fontId="0" fillId="0" borderId="42" xfId="0" applyFont="1" applyBorder="1"/>
    <xf numFmtId="0" fontId="14" fillId="0" borderId="49" xfId="0" applyFont="1" applyBorder="1"/>
    <xf numFmtId="166" fontId="0" fillId="0" borderId="39" xfId="0" applyNumberFormat="1" applyFont="1" applyBorder="1"/>
    <xf numFmtId="166" fontId="0" fillId="0" borderId="41" xfId="0" applyNumberFormat="1" applyFont="1" applyBorder="1" applyAlignment="1">
      <alignment horizontal="center"/>
    </xf>
    <xf numFmtId="166" fontId="14" fillId="0" borderId="41" xfId="0" applyNumberFormat="1" applyFont="1" applyBorder="1" applyAlignment="1">
      <alignment horizontal="center"/>
    </xf>
    <xf numFmtId="0" fontId="14" fillId="0" borderId="44" xfId="0" applyFont="1" applyBorder="1"/>
    <xf numFmtId="0" fontId="14" fillId="0" borderId="26" xfId="0" applyFont="1" applyBorder="1"/>
    <xf numFmtId="0" fontId="22" fillId="0" borderId="5" xfId="0" applyFont="1" applyBorder="1" applyAlignment="1">
      <alignment horizontal="left"/>
    </xf>
    <xf numFmtId="0" fontId="22" fillId="0" borderId="5" xfId="0" applyFont="1" applyBorder="1"/>
    <xf numFmtId="166" fontId="22" fillId="0" borderId="5" xfId="0" applyNumberFormat="1" applyFont="1" applyBorder="1" applyAlignment="1">
      <alignment horizontal="center"/>
    </xf>
    <xf numFmtId="0" fontId="14" fillId="0" borderId="52" xfId="0" applyFont="1" applyBorder="1"/>
    <xf numFmtId="0" fontId="22" fillId="0" borderId="31" xfId="0" applyFont="1" applyBorder="1" applyAlignment="1">
      <alignment horizontal="left"/>
    </xf>
    <xf numFmtId="0" fontId="22" fillId="0" borderId="31" xfId="0" applyFont="1" applyBorder="1"/>
    <xf numFmtId="166" fontId="22" fillId="0" borderId="31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6" fontId="0" fillId="0" borderId="31" xfId="0" applyNumberFormat="1" applyFont="1" applyBorder="1" applyAlignment="1">
      <alignment horizontal="center"/>
    </xf>
    <xf numFmtId="166" fontId="0" fillId="0" borderId="45" xfId="0" applyNumberFormat="1" applyFont="1" applyBorder="1" applyAlignment="1">
      <alignment horizontal="center"/>
    </xf>
    <xf numFmtId="0" fontId="12" fillId="0" borderId="27" xfId="0" applyFont="1" applyBorder="1" applyAlignment="1">
      <alignment horizontal="left"/>
    </xf>
    <xf numFmtId="0" fontId="12" fillId="0" borderId="27" xfId="0" applyFont="1" applyBorder="1"/>
    <xf numFmtId="0" fontId="20" fillId="0" borderId="5" xfId="0" applyFont="1" applyBorder="1"/>
    <xf numFmtId="0" fontId="23" fillId="0" borderId="0" xfId="0" applyFont="1"/>
    <xf numFmtId="0" fontId="0" fillId="0" borderId="5" xfId="0" applyFont="1" applyBorder="1" applyAlignment="1">
      <alignment horizontal="center" wrapText="1"/>
    </xf>
    <xf numFmtId="0" fontId="0" fillId="0" borderId="5" xfId="0" applyFont="1" applyBorder="1" applyAlignment="1">
      <alignment wrapText="1"/>
    </xf>
    <xf numFmtId="0" fontId="0" fillId="0" borderId="5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/>
    </xf>
    <xf numFmtId="0" fontId="25" fillId="0" borderId="5" xfId="0" applyFont="1" applyBorder="1"/>
    <xf numFmtId="21" fontId="25" fillId="0" borderId="5" xfId="0" applyNumberFormat="1" applyFont="1" applyBorder="1"/>
    <xf numFmtId="165" fontId="25" fillId="0" borderId="5" xfId="0" applyNumberFormat="1" applyFont="1" applyBorder="1"/>
    <xf numFmtId="0" fontId="13" fillId="0" borderId="5" xfId="0" applyFont="1" applyBorder="1"/>
    <xf numFmtId="0" fontId="4" fillId="0" borderId="23" xfId="0" applyFont="1" applyBorder="1" applyAlignment="1">
      <alignment horizontal="center"/>
    </xf>
    <xf numFmtId="0" fontId="0" fillId="0" borderId="54" xfId="0" applyFont="1" applyBorder="1"/>
    <xf numFmtId="0" fontId="0" fillId="0" borderId="55" xfId="0" applyFont="1" applyBorder="1"/>
    <xf numFmtId="0" fontId="0" fillId="0" borderId="56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0" fillId="0" borderId="56" xfId="0" applyFont="1" applyBorder="1"/>
    <xf numFmtId="0" fontId="0" fillId="0" borderId="57" xfId="0" applyFont="1" applyBorder="1"/>
    <xf numFmtId="0" fontId="0" fillId="0" borderId="60" xfId="0" applyFont="1" applyBorder="1"/>
    <xf numFmtId="0" fontId="0" fillId="0" borderId="61" xfId="0" applyFont="1" applyBorder="1"/>
    <xf numFmtId="0" fontId="0" fillId="0" borderId="62" xfId="0" applyFont="1" applyBorder="1"/>
    <xf numFmtId="0" fontId="16" fillId="0" borderId="62" xfId="0" applyFont="1" applyBorder="1" applyAlignment="1">
      <alignment horizontal="center"/>
    </xf>
    <xf numFmtId="0" fontId="0" fillId="0" borderId="63" xfId="0" applyFont="1" applyBorder="1"/>
    <xf numFmtId="0" fontId="0" fillId="0" borderId="64" xfId="0" applyFont="1" applyBorder="1"/>
    <xf numFmtId="0" fontId="0" fillId="0" borderId="65" xfId="0" applyFont="1" applyBorder="1"/>
    <xf numFmtId="0" fontId="4" fillId="0" borderId="23" xfId="0" applyFont="1" applyBorder="1" applyAlignment="1">
      <alignment horizontal="center"/>
    </xf>
    <xf numFmtId="0" fontId="29" fillId="0" borderId="5" xfId="0" applyFont="1" applyBorder="1"/>
    <xf numFmtId="0" fontId="0" fillId="0" borderId="5" xfId="0" applyFont="1" applyFill="1" applyBorder="1" applyAlignment="1">
      <alignment horizontal="center"/>
    </xf>
    <xf numFmtId="0" fontId="0" fillId="0" borderId="0" xfId="0" applyFont="1" applyFill="1" applyAlignment="1"/>
    <xf numFmtId="0" fontId="0" fillId="7" borderId="53" xfId="0" applyFont="1" applyFill="1" applyBorder="1"/>
    <xf numFmtId="0" fontId="16" fillId="7" borderId="53" xfId="0" applyFont="1" applyFill="1" applyBorder="1" applyAlignment="1">
      <alignment horizontal="center"/>
    </xf>
    <xf numFmtId="0" fontId="16" fillId="7" borderId="53" xfId="0" applyFont="1" applyFill="1" applyBorder="1" applyAlignment="1">
      <alignment horizontal="left"/>
    </xf>
    <xf numFmtId="21" fontId="16" fillId="7" borderId="53" xfId="0" applyNumberFormat="1" applyFont="1" applyFill="1" applyBorder="1" applyAlignment="1">
      <alignment horizontal="center"/>
    </xf>
    <xf numFmtId="165" fontId="16" fillId="7" borderId="53" xfId="0" applyNumberFormat="1" applyFont="1" applyFill="1" applyBorder="1" applyAlignment="1">
      <alignment horizontal="center"/>
    </xf>
    <xf numFmtId="0" fontId="5" fillId="7" borderId="53" xfId="0" applyFont="1" applyFill="1" applyBorder="1" applyAlignment="1">
      <alignment horizontal="left"/>
    </xf>
    <xf numFmtId="21" fontId="5" fillId="7" borderId="53" xfId="0" applyNumberFormat="1" applyFont="1" applyFill="1" applyBorder="1" applyAlignment="1">
      <alignment horizontal="center"/>
    </xf>
    <xf numFmtId="165" fontId="5" fillId="7" borderId="53" xfId="0" applyNumberFormat="1" applyFont="1" applyFill="1" applyBorder="1" applyAlignment="1">
      <alignment horizontal="center"/>
    </xf>
    <xf numFmtId="0" fontId="0" fillId="7" borderId="53" xfId="0" applyFont="1" applyFill="1" applyBorder="1" applyAlignment="1">
      <alignment horizontal="center"/>
    </xf>
    <xf numFmtId="0" fontId="16" fillId="7" borderId="53" xfId="0" applyFont="1" applyFill="1" applyBorder="1"/>
    <xf numFmtId="0" fontId="16" fillId="7" borderId="69" xfId="0" applyFont="1" applyFill="1" applyBorder="1" applyAlignment="1">
      <alignment horizontal="center"/>
    </xf>
    <xf numFmtId="165" fontId="0" fillId="7" borderId="70" xfId="0" applyNumberFormat="1" applyFont="1" applyFill="1" applyBorder="1" applyAlignment="1">
      <alignment horizontal="center"/>
    </xf>
    <xf numFmtId="0" fontId="5" fillId="7" borderId="69" xfId="0" applyFont="1" applyFill="1" applyBorder="1" applyAlignment="1">
      <alignment horizontal="center"/>
    </xf>
    <xf numFmtId="0" fontId="0" fillId="7" borderId="70" xfId="0" applyFont="1" applyFill="1" applyBorder="1" applyAlignment="1">
      <alignment horizontal="center"/>
    </xf>
    <xf numFmtId="0" fontId="16" fillId="7" borderId="72" xfId="0" applyFont="1" applyFill="1" applyBorder="1"/>
    <xf numFmtId="0" fontId="5" fillId="7" borderId="53" xfId="0" applyFont="1" applyFill="1" applyBorder="1"/>
    <xf numFmtId="0" fontId="16" fillId="7" borderId="70" xfId="0" applyFont="1" applyFill="1" applyBorder="1"/>
    <xf numFmtId="0" fontId="0" fillId="7" borderId="69" xfId="0" applyFont="1" applyFill="1" applyBorder="1"/>
    <xf numFmtId="0" fontId="16" fillId="7" borderId="71" xfId="0" applyFont="1" applyFill="1" applyBorder="1"/>
    <xf numFmtId="0" fontId="16" fillId="7" borderId="73" xfId="0" applyFont="1" applyFill="1" applyBorder="1"/>
    <xf numFmtId="0" fontId="0" fillId="7" borderId="74" xfId="0" applyFont="1" applyFill="1" applyBorder="1" applyAlignment="1">
      <alignment horizontal="center"/>
    </xf>
    <xf numFmtId="0" fontId="16" fillId="7" borderId="75" xfId="0" applyFont="1" applyFill="1" applyBorder="1"/>
    <xf numFmtId="0" fontId="0" fillId="7" borderId="76" xfId="0" applyFont="1" applyFill="1" applyBorder="1"/>
    <xf numFmtId="0" fontId="0" fillId="0" borderId="5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27" fillId="0" borderId="5" xfId="0" applyFont="1" applyBorder="1"/>
    <xf numFmtId="0" fontId="31" fillId="3" borderId="5" xfId="0" quotePrefix="1" applyFont="1" applyFill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2" borderId="5" xfId="0" applyFont="1" applyFill="1" applyBorder="1"/>
    <xf numFmtId="0" fontId="32" fillId="4" borderId="5" xfId="0" quotePrefix="1" applyFont="1" applyFill="1" applyBorder="1" applyAlignment="1">
      <alignment horizontal="center"/>
    </xf>
    <xf numFmtId="0" fontId="29" fillId="0" borderId="5" xfId="0" applyFont="1" applyBorder="1" applyAlignment="1">
      <alignment horizontal="left"/>
    </xf>
    <xf numFmtId="0" fontId="29" fillId="0" borderId="5" xfId="0" applyFont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center"/>
    </xf>
    <xf numFmtId="166" fontId="29" fillId="0" borderId="5" xfId="0" applyNumberFormat="1" applyFont="1" applyBorder="1"/>
    <xf numFmtId="0" fontId="27" fillId="0" borderId="5" xfId="0" applyFont="1" applyBorder="1" applyAlignment="1">
      <alignment horizontal="left"/>
    </xf>
    <xf numFmtId="0" fontId="29" fillId="0" borderId="50" xfId="0" applyFont="1" applyBorder="1" applyAlignment="1">
      <alignment horizontal="left"/>
    </xf>
    <xf numFmtId="0" fontId="29" fillId="5" borderId="50" xfId="0" applyFont="1" applyFill="1" applyBorder="1" applyAlignment="1">
      <alignment horizontal="center"/>
    </xf>
    <xf numFmtId="46" fontId="29" fillId="0" borderId="50" xfId="0" applyNumberFormat="1" applyFont="1" applyBorder="1" applyAlignment="1">
      <alignment horizontal="center"/>
    </xf>
    <xf numFmtId="46" fontId="30" fillId="0" borderId="50" xfId="0" applyNumberFormat="1" applyFont="1" applyBorder="1" applyAlignment="1">
      <alignment horizontal="center"/>
    </xf>
    <xf numFmtId="167" fontId="29" fillId="0" borderId="50" xfId="0" applyNumberFormat="1" applyFont="1" applyBorder="1" applyAlignment="1">
      <alignment horizontal="center"/>
    </xf>
    <xf numFmtId="1" fontId="29" fillId="0" borderId="50" xfId="0" applyNumberFormat="1" applyFont="1" applyBorder="1" applyAlignment="1">
      <alignment horizontal="center"/>
    </xf>
    <xf numFmtId="166" fontId="29" fillId="0" borderId="50" xfId="0" applyNumberFormat="1" applyFont="1" applyBorder="1" applyAlignment="1">
      <alignment horizontal="center"/>
    </xf>
    <xf numFmtId="166" fontId="30" fillId="0" borderId="50" xfId="0" applyNumberFormat="1" applyFont="1" applyBorder="1" applyAlignment="1">
      <alignment horizontal="center"/>
    </xf>
    <xf numFmtId="0" fontId="29" fillId="6" borderId="50" xfId="0" applyFont="1" applyFill="1" applyBorder="1" applyAlignment="1">
      <alignment horizontal="center"/>
    </xf>
    <xf numFmtId="166" fontId="29" fillId="0" borderId="39" xfId="0" applyNumberFormat="1" applyFont="1" applyBorder="1"/>
    <xf numFmtId="0" fontId="29" fillId="0" borderId="4" xfId="0" applyFont="1" applyBorder="1"/>
    <xf numFmtId="0" fontId="26" fillId="0" borderId="49" xfId="0" applyFont="1" applyBorder="1"/>
    <xf numFmtId="0" fontId="29" fillId="0" borderId="39" xfId="0" applyFont="1" applyBorder="1"/>
    <xf numFmtId="21" fontId="29" fillId="0" borderId="50" xfId="0" applyNumberFormat="1" applyFont="1" applyBorder="1" applyAlignment="1">
      <alignment horizontal="left"/>
    </xf>
    <xf numFmtId="0" fontId="27" fillId="2" borderId="5" xfId="0" applyFont="1" applyFill="1" applyBorder="1"/>
    <xf numFmtId="0" fontId="27" fillId="0" borderId="5" xfId="0" applyFont="1" applyBorder="1" applyAlignment="1">
      <alignment wrapText="1"/>
    </xf>
    <xf numFmtId="0" fontId="34" fillId="0" borderId="13" xfId="0" applyFont="1" applyFill="1" applyBorder="1" applyAlignment="1">
      <alignment horizontal="center" textRotation="90" wrapText="1"/>
    </xf>
    <xf numFmtId="0" fontId="35" fillId="0" borderId="13" xfId="0" applyFont="1" applyFill="1" applyBorder="1" applyAlignment="1">
      <alignment horizontal="center" textRotation="90" wrapText="1"/>
    </xf>
    <xf numFmtId="0" fontId="36" fillId="0" borderId="13" xfId="0" applyFont="1" applyFill="1" applyBorder="1" applyAlignment="1">
      <alignment horizontal="center" textRotation="90" wrapText="1"/>
    </xf>
    <xf numFmtId="0" fontId="36" fillId="0" borderId="14" xfId="0" applyFont="1" applyFill="1" applyBorder="1" applyAlignment="1">
      <alignment horizontal="center" textRotation="90" wrapText="1"/>
    </xf>
    <xf numFmtId="0" fontId="3" fillId="7" borderId="2" xfId="0" applyFont="1" applyFill="1" applyBorder="1" applyAlignment="1"/>
    <xf numFmtId="0" fontId="3" fillId="7" borderId="3" xfId="0" applyFont="1" applyFill="1" applyBorder="1" applyAlignment="1"/>
    <xf numFmtId="0" fontId="0" fillId="0" borderId="5" xfId="0" applyFont="1" applyFill="1" applyBorder="1"/>
    <xf numFmtId="0" fontId="0" fillId="0" borderId="26" xfId="0" applyFont="1" applyFill="1" applyBorder="1"/>
    <xf numFmtId="0" fontId="0" fillId="7" borderId="42" xfId="0" applyFont="1" applyFill="1" applyBorder="1" applyAlignment="1">
      <alignment horizontal="center"/>
    </xf>
    <xf numFmtId="0" fontId="4" fillId="0" borderId="26" xfId="0" applyFont="1" applyBorder="1"/>
    <xf numFmtId="0" fontId="4" fillId="0" borderId="26" xfId="0" applyFont="1" applyFill="1" applyBorder="1" applyAlignment="1">
      <alignment horizontal="center"/>
    </xf>
    <xf numFmtId="0" fontId="0" fillId="0" borderId="77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11" fillId="0" borderId="78" xfId="0" applyFont="1" applyBorder="1" applyAlignment="1">
      <alignment horizontal="center" wrapText="1"/>
    </xf>
    <xf numFmtId="0" fontId="0" fillId="0" borderId="27" xfId="0" applyFont="1" applyBorder="1"/>
    <xf numFmtId="0" fontId="0" fillId="0" borderId="4" xfId="0" applyFont="1" applyFill="1" applyBorder="1"/>
    <xf numFmtId="0" fontId="4" fillId="0" borderId="79" xfId="0" applyFont="1" applyBorder="1" applyAlignment="1">
      <alignment horizontal="center"/>
    </xf>
    <xf numFmtId="0" fontId="0" fillId="0" borderId="80" xfId="0" applyFont="1" applyBorder="1" applyAlignment="1">
      <alignment horizontal="center"/>
    </xf>
    <xf numFmtId="0" fontId="12" fillId="0" borderId="81" xfId="0" applyFont="1" applyBorder="1" applyAlignment="1"/>
    <xf numFmtId="0" fontId="13" fillId="0" borderId="82" xfId="0" applyFont="1" applyBorder="1" applyAlignment="1">
      <alignment horizontal="center"/>
    </xf>
    <xf numFmtId="0" fontId="0" fillId="0" borderId="84" xfId="0" applyFont="1" applyBorder="1" applyAlignment="1">
      <alignment horizontal="center"/>
    </xf>
    <xf numFmtId="0" fontId="0" fillId="0" borderId="85" xfId="0" applyFont="1" applyBorder="1" applyAlignment="1">
      <alignment horizontal="center"/>
    </xf>
    <xf numFmtId="0" fontId="0" fillId="0" borderId="86" xfId="0" applyFont="1" applyBorder="1" applyAlignment="1">
      <alignment horizontal="center"/>
    </xf>
    <xf numFmtId="0" fontId="0" fillId="0" borderId="79" xfId="0" applyFont="1" applyBorder="1" applyAlignment="1">
      <alignment horizontal="center"/>
    </xf>
    <xf numFmtId="0" fontId="0" fillId="0" borderId="87" xfId="0" applyFont="1" applyBorder="1" applyAlignment="1">
      <alignment horizontal="center"/>
    </xf>
    <xf numFmtId="0" fontId="0" fillId="0" borderId="88" xfId="0" applyFont="1" applyBorder="1" applyAlignment="1">
      <alignment horizontal="center"/>
    </xf>
    <xf numFmtId="0" fontId="0" fillId="0" borderId="80" xfId="0" applyFont="1" applyBorder="1"/>
    <xf numFmtId="0" fontId="0" fillId="0" borderId="81" xfId="0" applyFont="1" applyBorder="1"/>
    <xf numFmtId="0" fontId="0" fillId="0" borderId="26" xfId="0" applyFont="1" applyBorder="1" applyAlignment="1">
      <alignment horizontal="left"/>
    </xf>
    <xf numFmtId="0" fontId="13" fillId="0" borderId="26" xfId="0" applyFont="1" applyBorder="1"/>
    <xf numFmtId="0" fontId="0" fillId="0" borderId="26" xfId="0" applyFont="1" applyFill="1" applyBorder="1" applyAlignment="1">
      <alignment horizontal="center"/>
    </xf>
    <xf numFmtId="0" fontId="12" fillId="7" borderId="53" xfId="0" applyFont="1" applyFill="1" applyBorder="1" applyAlignment="1">
      <alignment horizontal="left"/>
    </xf>
    <xf numFmtId="0" fontId="13" fillId="7" borderId="53" xfId="0" applyFont="1" applyFill="1" applyBorder="1"/>
    <xf numFmtId="0" fontId="4" fillId="0" borderId="20" xfId="0" applyFont="1" applyBorder="1" applyAlignment="1">
      <alignment horizontal="center"/>
    </xf>
    <xf numFmtId="0" fontId="4" fillId="0" borderId="83" xfId="0" applyFont="1" applyBorder="1" applyAlignment="1">
      <alignment horizontal="center"/>
    </xf>
    <xf numFmtId="0" fontId="3" fillId="7" borderId="53" xfId="0" applyFont="1" applyFill="1" applyBorder="1" applyAlignment="1"/>
    <xf numFmtId="0" fontId="4" fillId="0" borderId="89" xfId="0" applyFont="1" applyBorder="1" applyAlignment="1">
      <alignment wrapText="1"/>
    </xf>
    <xf numFmtId="0" fontId="29" fillId="0" borderId="4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wrapText="1"/>
    </xf>
    <xf numFmtId="0" fontId="29" fillId="0" borderId="91" xfId="0" applyFont="1" applyBorder="1" applyAlignment="1">
      <alignment horizontal="center" vertical="center"/>
    </xf>
    <xf numFmtId="0" fontId="31" fillId="3" borderId="91" xfId="0" applyFont="1" applyFill="1" applyBorder="1" applyAlignment="1">
      <alignment horizontal="center" vertical="center"/>
    </xf>
    <xf numFmtId="0" fontId="32" fillId="4" borderId="9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left" wrapText="1"/>
    </xf>
    <xf numFmtId="0" fontId="29" fillId="0" borderId="93" xfId="0" applyFont="1" applyBorder="1" applyAlignment="1">
      <alignment horizontal="center" vertical="center"/>
    </xf>
    <xf numFmtId="0" fontId="31" fillId="3" borderId="93" xfId="0" applyFont="1" applyFill="1" applyBorder="1" applyAlignment="1">
      <alignment horizontal="center" vertical="center"/>
    </xf>
    <xf numFmtId="0" fontId="29" fillId="0" borderId="92" xfId="0" applyFont="1" applyBorder="1" applyAlignment="1">
      <alignment horizontal="left"/>
    </xf>
    <xf numFmtId="0" fontId="29" fillId="0" borderId="92" xfId="0" applyFont="1" applyBorder="1"/>
    <xf numFmtId="0" fontId="3" fillId="7" borderId="2" xfId="0" applyFont="1" applyFill="1" applyBorder="1" applyAlignment="1">
      <alignment horizontal="right"/>
    </xf>
    <xf numFmtId="0" fontId="0" fillId="0" borderId="5" xfId="0" applyFont="1" applyBorder="1" applyAlignment="1">
      <alignment horizontal="right"/>
    </xf>
    <xf numFmtId="0" fontId="4" fillId="0" borderId="90" xfId="0" applyFont="1" applyBorder="1" applyAlignment="1">
      <alignment horizontal="right" wrapText="1"/>
    </xf>
    <xf numFmtId="0" fontId="0" fillId="0" borderId="17" xfId="0" applyFont="1" applyBorder="1" applyAlignment="1">
      <alignment horizontal="right"/>
    </xf>
    <xf numFmtId="0" fontId="0" fillId="0" borderId="22" xfId="0" applyFont="1" applyBorder="1" applyAlignment="1">
      <alignment horizontal="right"/>
    </xf>
    <xf numFmtId="0" fontId="0" fillId="0" borderId="80" xfId="0" applyFont="1" applyBorder="1" applyAlignment="1">
      <alignment horizontal="right"/>
    </xf>
    <xf numFmtId="0" fontId="0" fillId="7" borderId="53" xfId="0" applyFont="1" applyFill="1" applyBorder="1" applyAlignment="1">
      <alignment horizontal="right"/>
    </xf>
    <xf numFmtId="0" fontId="0" fillId="0" borderId="26" xfId="0" applyFont="1" applyBorder="1" applyAlignment="1">
      <alignment horizontal="right"/>
    </xf>
    <xf numFmtId="0" fontId="0" fillId="0" borderId="0" xfId="0" applyFont="1" applyAlignment="1">
      <alignment horizontal="right"/>
    </xf>
    <xf numFmtId="21" fontId="1" fillId="0" borderId="94" xfId="3" applyNumberFormat="1" applyBorder="1" applyAlignment="1">
      <alignment horizontal="center"/>
    </xf>
    <xf numFmtId="21" fontId="0" fillId="0" borderId="94" xfId="0" applyNumberFormat="1" applyBorder="1" applyAlignment="1">
      <alignment horizontal="center"/>
    </xf>
    <xf numFmtId="0" fontId="40" fillId="0" borderId="27" xfId="0" applyFont="1" applyBorder="1" applyAlignment="1"/>
    <xf numFmtId="0" fontId="42" fillId="0" borderId="61" xfId="0" applyFont="1" applyBorder="1"/>
    <xf numFmtId="0" fontId="43" fillId="7" borderId="53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5" fillId="9" borderId="20" xfId="0" applyFont="1" applyFill="1" applyBorder="1" applyAlignment="1">
      <alignment horizontal="center"/>
    </xf>
    <xf numFmtId="0" fontId="5" fillId="10" borderId="20" xfId="0" applyFont="1" applyFill="1" applyBorder="1" applyAlignment="1">
      <alignment horizontal="center"/>
    </xf>
    <xf numFmtId="0" fontId="0" fillId="9" borderId="17" xfId="0" applyFont="1" applyFill="1" applyBorder="1" applyAlignment="1">
      <alignment horizontal="center"/>
    </xf>
    <xf numFmtId="0" fontId="0" fillId="10" borderId="17" xfId="0" applyFont="1" applyFill="1" applyBorder="1" applyAlignment="1">
      <alignment horizontal="center"/>
    </xf>
    <xf numFmtId="0" fontId="0" fillId="11" borderId="17" xfId="0" applyFont="1" applyFill="1" applyBorder="1" applyAlignment="1">
      <alignment horizontal="center"/>
    </xf>
    <xf numFmtId="0" fontId="0" fillId="9" borderId="22" xfId="0" applyFont="1" applyFill="1" applyBorder="1" applyAlignment="1">
      <alignment horizontal="center"/>
    </xf>
    <xf numFmtId="0" fontId="0" fillId="10" borderId="22" xfId="0" applyFont="1" applyFill="1" applyBorder="1" applyAlignment="1">
      <alignment horizontal="center"/>
    </xf>
    <xf numFmtId="0" fontId="0" fillId="11" borderId="22" xfId="0" applyFont="1" applyFill="1" applyBorder="1" applyAlignment="1">
      <alignment horizontal="center"/>
    </xf>
    <xf numFmtId="0" fontId="44" fillId="0" borderId="41" xfId="0" applyFont="1" applyBorder="1" applyAlignment="1">
      <alignment horizontal="center"/>
    </xf>
    <xf numFmtId="0" fontId="0" fillId="0" borderId="53" xfId="0" applyBorder="1"/>
    <xf numFmtId="0" fontId="0" fillId="0" borderId="4" xfId="0" applyFont="1" applyBorder="1" applyAlignment="1">
      <alignment horizontal="center" wrapText="1"/>
    </xf>
    <xf numFmtId="0" fontId="0" fillId="0" borderId="4" xfId="0" applyFont="1" applyBorder="1" applyAlignment="1">
      <alignment horizontal="left"/>
    </xf>
    <xf numFmtId="0" fontId="0" fillId="0" borderId="4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47" fillId="0" borderId="9" xfId="0" applyFont="1" applyBorder="1" applyAlignment="1">
      <alignment horizontal="center" wrapText="1"/>
    </xf>
    <xf numFmtId="0" fontId="29" fillId="0" borderId="27" xfId="0" applyFont="1" applyBorder="1"/>
    <xf numFmtId="21" fontId="0" fillId="0" borderId="95" xfId="0" applyNumberFormat="1" applyFont="1" applyBorder="1" applyAlignment="1">
      <alignment horizontal="center"/>
    </xf>
    <xf numFmtId="0" fontId="42" fillId="0" borderId="49" xfId="0" applyFont="1" applyBorder="1"/>
    <xf numFmtId="0" fontId="41" fillId="11" borderId="53" xfId="0" applyFont="1" applyFill="1" applyBorder="1" applyAlignment="1">
      <alignment horizontal="center"/>
    </xf>
    <xf numFmtId="0" fontId="20" fillId="0" borderId="23" xfId="0" applyFont="1" applyBorder="1"/>
    <xf numFmtId="0" fontId="20" fillId="0" borderId="0" xfId="0" applyFont="1" applyAlignment="1"/>
    <xf numFmtId="0" fontId="29" fillId="0" borderId="96" xfId="0" applyFont="1" applyBorder="1" applyAlignment="1">
      <alignment horizontal="center" vertical="center"/>
    </xf>
    <xf numFmtId="0" fontId="32" fillId="4" borderId="9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wrapText="1"/>
    </xf>
    <xf numFmtId="0" fontId="4" fillId="0" borderId="53" xfId="0" applyFont="1" applyBorder="1" applyAlignment="1">
      <alignment horizontal="center"/>
    </xf>
    <xf numFmtId="21" fontId="0" fillId="0" borderId="23" xfId="0" applyNumberFormat="1" applyFont="1" applyBorder="1" applyAlignment="1">
      <alignment horizontal="center"/>
    </xf>
    <xf numFmtId="0" fontId="0" fillId="0" borderId="94" xfId="0" applyBorder="1" applyAlignment="1">
      <alignment horizontal="center"/>
    </xf>
    <xf numFmtId="0" fontId="22" fillId="0" borderId="53" xfId="0" applyFont="1" applyFill="1" applyBorder="1" applyAlignment="1">
      <alignment horizontal="center"/>
    </xf>
    <xf numFmtId="0" fontId="42" fillId="0" borderId="0" xfId="0" applyFont="1" applyAlignment="1"/>
    <xf numFmtId="0" fontId="42" fillId="0" borderId="63" xfId="0" applyFont="1" applyBorder="1"/>
    <xf numFmtId="0" fontId="42" fillId="0" borderId="40" xfId="0" applyFont="1" applyBorder="1"/>
    <xf numFmtId="0" fontId="42" fillId="0" borderId="33" xfId="0" applyFont="1" applyBorder="1"/>
    <xf numFmtId="0" fontId="42" fillId="0" borderId="5" xfId="0" applyFont="1" applyBorder="1"/>
    <xf numFmtId="0" fontId="38" fillId="8" borderId="96" xfId="2" applyBorder="1" applyAlignment="1">
      <alignment horizontal="center" vertical="center"/>
    </xf>
    <xf numFmtId="0" fontId="22" fillId="0" borderId="20" xfId="0" applyFont="1" applyFill="1" applyBorder="1" applyAlignment="1">
      <alignment horizontal="center"/>
    </xf>
    <xf numFmtId="0" fontId="3" fillId="0" borderId="0" xfId="0" applyFont="1" applyFill="1" applyAlignment="1"/>
    <xf numFmtId="0" fontId="3" fillId="0" borderId="5" xfId="0" applyFont="1" applyFill="1" applyBorder="1"/>
    <xf numFmtId="0" fontId="3" fillId="0" borderId="26" xfId="0" applyFont="1" applyFill="1" applyBorder="1"/>
    <xf numFmtId="0" fontId="3" fillId="7" borderId="53" xfId="0" applyFont="1" applyFill="1" applyBorder="1"/>
    <xf numFmtId="0" fontId="51" fillId="7" borderId="53" xfId="0" applyFont="1" applyFill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3" fillId="0" borderId="23" xfId="0" applyFont="1" applyBorder="1" applyAlignment="1">
      <alignment horizontal="left" vertical="center"/>
    </xf>
    <xf numFmtId="0" fontId="33" fillId="0" borderId="42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4" fillId="0" borderId="23" xfId="0" applyFont="1" applyBorder="1" applyAlignment="1">
      <alignment horizontal="center"/>
    </xf>
    <xf numFmtId="0" fontId="3" fillId="0" borderId="42" xfId="0" applyFont="1" applyBorder="1"/>
    <xf numFmtId="0" fontId="3" fillId="0" borderId="4" xfId="0" applyFont="1" applyBorder="1"/>
    <xf numFmtId="0" fontId="37" fillId="0" borderId="23" xfId="1" applyBorder="1" applyAlignment="1">
      <alignment horizontal="left"/>
    </xf>
    <xf numFmtId="0" fontId="3" fillId="0" borderId="42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15" fillId="0" borderId="35" xfId="0" applyNumberFormat="1" applyFont="1" applyBorder="1" applyAlignment="1">
      <alignment horizontal="center"/>
    </xf>
    <xf numFmtId="0" fontId="3" fillId="0" borderId="32" xfId="0" applyFont="1" applyBorder="1"/>
    <xf numFmtId="0" fontId="3" fillId="0" borderId="36" xfId="0" applyFont="1" applyBorder="1"/>
    <xf numFmtId="0" fontId="15" fillId="0" borderId="35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164" fontId="15" fillId="0" borderId="57" xfId="0" applyNumberFormat="1" applyFont="1" applyBorder="1" applyAlignment="1">
      <alignment horizontal="center"/>
    </xf>
    <xf numFmtId="0" fontId="3" fillId="0" borderId="58" xfId="0" applyFont="1" applyBorder="1"/>
    <xf numFmtId="0" fontId="3" fillId="0" borderId="59" xfId="0" applyFont="1" applyBorder="1"/>
    <xf numFmtId="0" fontId="15" fillId="7" borderId="66" xfId="0" applyFont="1" applyFill="1" applyBorder="1" applyAlignment="1">
      <alignment horizontal="center" vertical="center"/>
    </xf>
    <xf numFmtId="0" fontId="15" fillId="7" borderId="67" xfId="0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 vertical="center"/>
    </xf>
    <xf numFmtId="0" fontId="15" fillId="7" borderId="69" xfId="0" applyFont="1" applyFill="1" applyBorder="1" applyAlignment="1">
      <alignment horizontal="center" vertical="center"/>
    </xf>
    <xf numFmtId="0" fontId="15" fillId="7" borderId="53" xfId="0" applyFont="1" applyFill="1" applyBorder="1" applyAlignment="1">
      <alignment horizontal="center" vertical="center"/>
    </xf>
    <xf numFmtId="0" fontId="15" fillId="7" borderId="70" xfId="0" applyFont="1" applyFill="1" applyBorder="1" applyAlignment="1">
      <alignment horizontal="center" vertical="center"/>
    </xf>
    <xf numFmtId="0" fontId="28" fillId="0" borderId="35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2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14" fillId="0" borderId="23" xfId="0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164" fontId="28" fillId="0" borderId="46" xfId="0" applyNumberFormat="1" applyFont="1" applyBorder="1" applyAlignment="1">
      <alignment horizontal="center"/>
    </xf>
    <xf numFmtId="0" fontId="3" fillId="0" borderId="47" xfId="0" applyFont="1" applyBorder="1"/>
    <xf numFmtId="0" fontId="3" fillId="0" borderId="48" xfId="0" applyFont="1" applyBorder="1"/>
    <xf numFmtId="164" fontId="15" fillId="0" borderId="23" xfId="0" applyNumberFormat="1" applyFont="1" applyBorder="1" applyAlignment="1">
      <alignment horizontal="center"/>
    </xf>
    <xf numFmtId="164" fontId="15" fillId="0" borderId="46" xfId="0" applyNumberFormat="1" applyFont="1" applyBorder="1" applyAlignment="1">
      <alignment horizontal="center"/>
    </xf>
    <xf numFmtId="164" fontId="15" fillId="0" borderId="32" xfId="0" applyNumberFormat="1" applyFont="1" applyBorder="1" applyAlignment="1">
      <alignment horizontal="center"/>
    </xf>
    <xf numFmtId="164" fontId="15" fillId="0" borderId="36" xfId="0" applyNumberFormat="1" applyFont="1" applyBorder="1" applyAlignment="1">
      <alignment horizontal="center"/>
    </xf>
    <xf numFmtId="0" fontId="21" fillId="0" borderId="23" xfId="0" applyFont="1" applyBorder="1" applyAlignment="1">
      <alignment horizontal="left"/>
    </xf>
  </cellXfs>
  <cellStyles count="8">
    <cellStyle name="Hyperlink" xfId="1" builtinId="8"/>
    <cellStyle name="Hyperlink 2" xfId="4" xr:uid="{00000000-0005-0000-0000-000001000000}"/>
    <cellStyle name="Hyperlink 3" xfId="6" xr:uid="{00000000-0005-0000-0000-000002000000}"/>
    <cellStyle name="Neutral" xfId="2" builtinId="28"/>
    <cellStyle name="Normal" xfId="0" builtinId="0"/>
    <cellStyle name="Normal 2" xfId="3" xr:uid="{00000000-0005-0000-0000-000005000000}"/>
    <cellStyle name="Normal 3" xfId="5" xr:uid="{00000000-0005-0000-0000-000006000000}"/>
    <cellStyle name="Percent 2" xfId="7" xr:uid="{00000000-0005-0000-0000-000007000000}"/>
  </cellStyles>
  <dxfs count="6">
    <dxf>
      <font>
        <b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b/>
      </font>
      <fill>
        <patternFill patternType="solid">
          <fgColor rgb="FF8FFF9A"/>
          <bgColor rgb="FF8FFF9A"/>
        </patternFill>
      </fill>
    </dxf>
  </dxfs>
  <tableStyles count="0" defaultTableStyle="TableStyleMedium2" defaultPivotStyle="PivotStyleLight16"/>
  <colors>
    <mruColors>
      <color rgb="FFA77044"/>
      <color rgb="FFD7D7D7"/>
      <color rgb="FFD6AF36"/>
      <color rgb="FFFFCC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109</xdr:row>
      <xdr:rowOff>0</xdr:rowOff>
    </xdr:from>
    <xdr:ext cx="161925" cy="276225"/>
    <xdr:pic>
      <xdr:nvPicPr>
        <xdr:cNvPr id="2" name="image1.png" descr="0clip_image00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107</xdr:col>
      <xdr:colOff>0</xdr:colOff>
      <xdr:row>22</xdr:row>
      <xdr:rowOff>0</xdr:rowOff>
    </xdr:from>
    <xdr:ext cx="161925" cy="285750"/>
    <xdr:pic>
      <xdr:nvPicPr>
        <xdr:cNvPr id="2" name="image1.png" descr="0clip_image00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3" name="image1.png" descr="0clip_image00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4" name="image1.png" descr="0clip_image00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5" name="image1.png" descr="0clip_image003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29</xdr:row>
      <xdr:rowOff>0</xdr:rowOff>
    </xdr:from>
    <xdr:ext cx="161925" cy="285750"/>
    <xdr:pic>
      <xdr:nvPicPr>
        <xdr:cNvPr id="6" name="image1.png" descr="0clip_image001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30</xdr:row>
      <xdr:rowOff>0</xdr:rowOff>
    </xdr:from>
    <xdr:ext cx="161925" cy="276225"/>
    <xdr:pic>
      <xdr:nvPicPr>
        <xdr:cNvPr id="7" name="image1.png" descr="0clip_image002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30</xdr:row>
      <xdr:rowOff>0</xdr:rowOff>
    </xdr:from>
    <xdr:ext cx="161925" cy="276225"/>
    <xdr:pic>
      <xdr:nvPicPr>
        <xdr:cNvPr id="8" name="image1.png" descr="0clip_image003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9" name="image1.png" descr="0clip_image001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10" name="image1.png" descr="0clip_image002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11" name="image1.png" descr="0clip_image003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47</xdr:row>
      <xdr:rowOff>0</xdr:rowOff>
    </xdr:from>
    <xdr:ext cx="161925" cy="285750"/>
    <xdr:pic>
      <xdr:nvPicPr>
        <xdr:cNvPr id="12" name="image1.png" descr="0clip_image001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13" name="image1.png" descr="0clip_image002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14" name="image1.png" descr="0clip_image003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15" name="image1.png" descr="0clip_image001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16" name="image1.png" descr="0clip_image002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17" name="image1.png" descr="0clip_image003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18" name="image1.png" descr="0clip_image001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19" name="image1.png" descr="0clip_image002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20" name="image1.png" descr="0clip_image003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21" name="image1.png" descr="0clip_image001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22" name="image1.png" descr="0clip_image002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23" name="image1.png" descr="0clip_image003.pn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46</xdr:row>
      <xdr:rowOff>0</xdr:rowOff>
    </xdr:from>
    <xdr:ext cx="161925" cy="285750"/>
    <xdr:pic>
      <xdr:nvPicPr>
        <xdr:cNvPr id="24" name="image1.png" descr="0clip_image001.pn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25" name="image1.png" descr="0clip_image002.pn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26" name="image1.png" descr="0clip_image003.pn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27" name="image1.png" descr="0clip_image001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28" name="image1.png" descr="0clip_image002.pn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29" name="image1.png" descr="0clip_image003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46</xdr:row>
      <xdr:rowOff>0</xdr:rowOff>
    </xdr:from>
    <xdr:ext cx="161925" cy="285750"/>
    <xdr:pic>
      <xdr:nvPicPr>
        <xdr:cNvPr id="30" name="image1.png" descr="0clip_image001.pn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31" name="image1.png" descr="0clip_image002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32" name="image1.png" descr="0clip_image003.pn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33" name="image1.png" descr="0clip_image001.pn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34" name="image1.png" descr="0clip_image002.pn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35" name="image1.png" descr="0clip_image003.pn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47</xdr:row>
      <xdr:rowOff>0</xdr:rowOff>
    </xdr:from>
    <xdr:ext cx="161925" cy="285750"/>
    <xdr:pic>
      <xdr:nvPicPr>
        <xdr:cNvPr id="36" name="image1.png" descr="0clip_image001.pn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37" name="image1.png" descr="0clip_image002.pn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38" name="image1.png" descr="0clip_image003.pn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39" name="image1.png" descr="0clip_image001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40" name="image1.png" descr="0clip_image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41" name="image1.png" descr="0clip_image003.pn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42" name="image1.png" descr="0clip_image001.pn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43" name="image1.png" descr="0clip_image002.pn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44" name="image1.png" descr="0clip_image003.pn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52</xdr:row>
      <xdr:rowOff>0</xdr:rowOff>
    </xdr:from>
    <xdr:ext cx="161925" cy="285750"/>
    <xdr:pic>
      <xdr:nvPicPr>
        <xdr:cNvPr id="45" name="image1.png" descr="0clip_image001.pn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52</xdr:row>
      <xdr:rowOff>0</xdr:rowOff>
    </xdr:from>
    <xdr:ext cx="161925" cy="285750"/>
    <xdr:pic>
      <xdr:nvPicPr>
        <xdr:cNvPr id="46" name="image1.png" descr="0clip_image002.pn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52</xdr:row>
      <xdr:rowOff>0</xdr:rowOff>
    </xdr:from>
    <xdr:ext cx="161925" cy="285750"/>
    <xdr:pic>
      <xdr:nvPicPr>
        <xdr:cNvPr id="47" name="image1.png" descr="0clip_image003.pn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48" name="image1.png" descr="0clip_image00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49" name="image1.png" descr="0clip_image002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50" name="image1.png" descr="0clip_image003.pn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51" name="image1.png" descr="0clip_image001.pn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52" name="image1.png" descr="0clip_image002.pn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53" name="image1.png" descr="0clip_image003.pn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46</xdr:row>
      <xdr:rowOff>0</xdr:rowOff>
    </xdr:from>
    <xdr:ext cx="161925" cy="285750"/>
    <xdr:pic>
      <xdr:nvPicPr>
        <xdr:cNvPr id="54" name="image1.png" descr="0clip_image001.png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55" name="image1.png" descr="0clip_image002.pn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56" name="image1.png" descr="0clip_image003.pn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57" name="image1.png" descr="0clip_image001.pn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58" name="image1.png" descr="0clip_image002.png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59" name="image1.png" descr="0clip_image003.pn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46</xdr:row>
      <xdr:rowOff>0</xdr:rowOff>
    </xdr:from>
    <xdr:ext cx="161925" cy="285750"/>
    <xdr:pic>
      <xdr:nvPicPr>
        <xdr:cNvPr id="60" name="image1.png" descr="0clip_image001.png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61" name="image1.png" descr="0clip_image002.pn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62" name="image1.png" descr="0clip_image003.pn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63" name="image1.png" descr="0clip_image001.pn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64" name="image1.png" descr="0clip_image002.png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65" name="image1.png" descr="0clip_image003.pn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46</xdr:row>
      <xdr:rowOff>0</xdr:rowOff>
    </xdr:from>
    <xdr:ext cx="161925" cy="285750"/>
    <xdr:pic>
      <xdr:nvPicPr>
        <xdr:cNvPr id="66" name="image1.png" descr="0clip_image001.png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67" name="image1.png" descr="0clip_image002.png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68" name="image1.png" descr="0clip_image003.png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69" name="image1.png" descr="0clip_image001.png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70" name="image1.png" descr="0clip_image002.png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71" name="image1.png" descr="0clip_image003.png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47</xdr:row>
      <xdr:rowOff>0</xdr:rowOff>
    </xdr:from>
    <xdr:ext cx="161925" cy="285750"/>
    <xdr:pic>
      <xdr:nvPicPr>
        <xdr:cNvPr id="72" name="image1.png" descr="0clip_image001.png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73" name="image1.png" descr="0clip_image002.png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74" name="image1.png" descr="0clip_image003.pn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75" name="image1.png" descr="0clip_image001.png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76" name="image1.png" descr="0clip_image002.png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77" name="image1.png" descr="0clip_image003.png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46</xdr:row>
      <xdr:rowOff>0</xdr:rowOff>
    </xdr:from>
    <xdr:ext cx="161925" cy="285750"/>
    <xdr:pic>
      <xdr:nvPicPr>
        <xdr:cNvPr id="78" name="image1.png" descr="0clip_image001.pn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79" name="image1.png" descr="0clip_image002.png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46</xdr:row>
      <xdr:rowOff>0</xdr:rowOff>
    </xdr:from>
    <xdr:ext cx="161925" cy="285750"/>
    <xdr:pic>
      <xdr:nvPicPr>
        <xdr:cNvPr id="80" name="image1.png" descr="0clip_image003.png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81" name="image1.png" descr="0clip_image001.png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82" name="image1.png" descr="0clip_image002.png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83" name="image1.png" descr="0clip_image003.png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47</xdr:row>
      <xdr:rowOff>0</xdr:rowOff>
    </xdr:from>
    <xdr:ext cx="161925" cy="285750"/>
    <xdr:pic>
      <xdr:nvPicPr>
        <xdr:cNvPr id="84" name="image1.png" descr="0clip_image001.png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85" name="image1.png" descr="0clip_image002.png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47</xdr:row>
      <xdr:rowOff>0</xdr:rowOff>
    </xdr:from>
    <xdr:ext cx="161925" cy="285750"/>
    <xdr:pic>
      <xdr:nvPicPr>
        <xdr:cNvPr id="86" name="image1.png" descr="0clip_image003.png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87" name="image1.png" descr="0clip_image001.png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88" name="image1.png" descr="0clip_image002.png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89" name="image1.png" descr="0clip_image003.png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90" name="image1.png" descr="0clip_image001.png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91" name="image1.png" descr="0clip_image002.png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92" name="image1.png" descr="0clip_image003.png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107</xdr:col>
      <xdr:colOff>0</xdr:colOff>
      <xdr:row>53</xdr:row>
      <xdr:rowOff>0</xdr:rowOff>
    </xdr:from>
    <xdr:ext cx="161925" cy="285750"/>
    <xdr:pic>
      <xdr:nvPicPr>
        <xdr:cNvPr id="93" name="image1.png" descr="0clip_image001.png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94" name="image1.png" descr="0clip_image002.png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109</xdr:col>
      <xdr:colOff>0</xdr:colOff>
      <xdr:row>53</xdr:row>
      <xdr:rowOff>0</xdr:rowOff>
    </xdr:from>
    <xdr:ext cx="161925" cy="285750"/>
    <xdr:pic>
      <xdr:nvPicPr>
        <xdr:cNvPr id="95" name="image1.png" descr="0clip_image003.png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41</xdr:row>
      <xdr:rowOff>0</xdr:rowOff>
    </xdr:from>
    <xdr:ext cx="161925" cy="276225"/>
    <xdr:pic>
      <xdr:nvPicPr>
        <xdr:cNvPr id="96" name="image1.png" descr="0clip_image001.png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34</xdr:row>
      <xdr:rowOff>0</xdr:rowOff>
    </xdr:from>
    <xdr:ext cx="161925" cy="276225"/>
    <xdr:pic>
      <xdr:nvPicPr>
        <xdr:cNvPr id="97" name="image1.png" descr="0clip_image002.pn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34</xdr:row>
      <xdr:rowOff>0</xdr:rowOff>
    </xdr:from>
    <xdr:ext cx="161925" cy="276225"/>
    <xdr:pic>
      <xdr:nvPicPr>
        <xdr:cNvPr id="98" name="image1.png" descr="0clip_image003.png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45</xdr:row>
      <xdr:rowOff>0</xdr:rowOff>
    </xdr:from>
    <xdr:ext cx="161925" cy="276225"/>
    <xdr:pic>
      <xdr:nvPicPr>
        <xdr:cNvPr id="99" name="image1.png" descr="0clip_image001.pn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26</xdr:row>
      <xdr:rowOff>0</xdr:rowOff>
    </xdr:from>
    <xdr:ext cx="161925" cy="276225"/>
    <xdr:pic>
      <xdr:nvPicPr>
        <xdr:cNvPr id="100" name="image1.png" descr="0clip_image002.png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26</xdr:row>
      <xdr:rowOff>0</xdr:rowOff>
    </xdr:from>
    <xdr:ext cx="161925" cy="276225"/>
    <xdr:pic>
      <xdr:nvPicPr>
        <xdr:cNvPr id="101" name="image1.png" descr="0clip_image003.png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9525</xdr:colOff>
      <xdr:row>46</xdr:row>
      <xdr:rowOff>0</xdr:rowOff>
    </xdr:from>
    <xdr:ext cx="161925" cy="276225"/>
    <xdr:pic>
      <xdr:nvPicPr>
        <xdr:cNvPr id="102" name="image1.png" descr="0clip_image001.png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03" name="image1.png" descr="0clip_image002.pn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04" name="image1.png" descr="0clip_image003.png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05" name="image1.png" descr="0clip_image001.png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06" name="image1.png" descr="0clip_image002.png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07" name="image1.png" descr="0clip_image003.png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47</xdr:row>
      <xdr:rowOff>0</xdr:rowOff>
    </xdr:from>
    <xdr:ext cx="161925" cy="276225"/>
    <xdr:pic>
      <xdr:nvPicPr>
        <xdr:cNvPr id="108" name="image1.png" descr="0clip_image001.pn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45</xdr:row>
      <xdr:rowOff>0</xdr:rowOff>
    </xdr:from>
    <xdr:ext cx="161925" cy="276225"/>
    <xdr:pic>
      <xdr:nvPicPr>
        <xdr:cNvPr id="109" name="image1.png" descr="0clip_image002.png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45</xdr:row>
      <xdr:rowOff>0</xdr:rowOff>
    </xdr:from>
    <xdr:ext cx="161925" cy="276225"/>
    <xdr:pic>
      <xdr:nvPicPr>
        <xdr:cNvPr id="110" name="image1.png" descr="0clip_image003.png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11" name="image1.png" descr="0clip_image001.pn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12" name="image1.png" descr="0clip_image002.pn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13" name="image1.png" descr="0clip_image003.png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14" name="image1.png" descr="0clip_image001.pn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15" name="image1.png" descr="0clip_image002.png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16" name="image1.png" descr="0clip_image003.png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17" name="image1.png" descr="0clip_image001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18" name="image1.png" descr="0clip_image002.png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19" name="image1.png" descr="0clip_image003.pn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43</xdr:row>
      <xdr:rowOff>0</xdr:rowOff>
    </xdr:from>
    <xdr:ext cx="161925" cy="276225"/>
    <xdr:pic>
      <xdr:nvPicPr>
        <xdr:cNvPr id="120" name="image1.png" descr="0clip_image002.png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30</xdr:row>
      <xdr:rowOff>0</xdr:rowOff>
    </xdr:from>
    <xdr:ext cx="161925" cy="276225"/>
    <xdr:pic>
      <xdr:nvPicPr>
        <xdr:cNvPr id="121" name="image1.png" descr="0clip_image002.png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30</xdr:row>
      <xdr:rowOff>0</xdr:rowOff>
    </xdr:from>
    <xdr:ext cx="161925" cy="276225"/>
    <xdr:pic>
      <xdr:nvPicPr>
        <xdr:cNvPr id="122" name="image1.png" descr="0clip_image003.png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552450</xdr:colOff>
      <xdr:row>45</xdr:row>
      <xdr:rowOff>171450</xdr:rowOff>
    </xdr:from>
    <xdr:ext cx="161925" cy="276225"/>
    <xdr:pic>
      <xdr:nvPicPr>
        <xdr:cNvPr id="123" name="image1.png" descr="0clip_image002.png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110</xdr:col>
      <xdr:colOff>381000</xdr:colOff>
      <xdr:row>45</xdr:row>
      <xdr:rowOff>19050</xdr:rowOff>
    </xdr:from>
    <xdr:ext cx="161925" cy="276225"/>
    <xdr:pic>
      <xdr:nvPicPr>
        <xdr:cNvPr id="124" name="image1.png" descr="0clip_image003.png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46</xdr:row>
      <xdr:rowOff>0</xdr:rowOff>
    </xdr:from>
    <xdr:ext cx="161925" cy="276225"/>
    <xdr:pic>
      <xdr:nvPicPr>
        <xdr:cNvPr id="125" name="image1.png" descr="0clip_image002.png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46</xdr:row>
      <xdr:rowOff>0</xdr:rowOff>
    </xdr:from>
    <xdr:ext cx="161925" cy="276225"/>
    <xdr:pic>
      <xdr:nvPicPr>
        <xdr:cNvPr id="126" name="image1.png" descr="0clip_image003.png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46</xdr:row>
      <xdr:rowOff>0</xdr:rowOff>
    </xdr:from>
    <xdr:ext cx="161925" cy="276225"/>
    <xdr:pic>
      <xdr:nvPicPr>
        <xdr:cNvPr id="127" name="image1.png" descr="0clip_image002.png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46</xdr:row>
      <xdr:rowOff>0</xdr:rowOff>
    </xdr:from>
    <xdr:ext cx="161925" cy="276225"/>
    <xdr:pic>
      <xdr:nvPicPr>
        <xdr:cNvPr id="128" name="image1.png" descr="0clip_image003.png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46</xdr:row>
      <xdr:rowOff>0</xdr:rowOff>
    </xdr:from>
    <xdr:ext cx="161925" cy="276225"/>
    <xdr:pic>
      <xdr:nvPicPr>
        <xdr:cNvPr id="129" name="image1.png" descr="0clip_image002.png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46</xdr:row>
      <xdr:rowOff>0</xdr:rowOff>
    </xdr:from>
    <xdr:ext cx="161925" cy="276225"/>
    <xdr:pic>
      <xdr:nvPicPr>
        <xdr:cNvPr id="130" name="image1.png" descr="0clip_image003.png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46</xdr:row>
      <xdr:rowOff>0</xdr:rowOff>
    </xdr:from>
    <xdr:ext cx="161925" cy="276225"/>
    <xdr:pic>
      <xdr:nvPicPr>
        <xdr:cNvPr id="131" name="image1.png" descr="0clip_image002.png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46</xdr:row>
      <xdr:rowOff>0</xdr:rowOff>
    </xdr:from>
    <xdr:ext cx="161925" cy="276225"/>
    <xdr:pic>
      <xdr:nvPicPr>
        <xdr:cNvPr id="132" name="image1.png" descr="0clip_image003.png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41</xdr:row>
      <xdr:rowOff>0</xdr:rowOff>
    </xdr:from>
    <xdr:ext cx="161925" cy="276225"/>
    <xdr:pic>
      <xdr:nvPicPr>
        <xdr:cNvPr id="133" name="image1.png" descr="0clip_image001.png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34</xdr:row>
      <xdr:rowOff>0</xdr:rowOff>
    </xdr:from>
    <xdr:ext cx="161925" cy="276225"/>
    <xdr:pic>
      <xdr:nvPicPr>
        <xdr:cNvPr id="134" name="image1.png" descr="0clip_image002.png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34</xdr:row>
      <xdr:rowOff>0</xdr:rowOff>
    </xdr:from>
    <xdr:ext cx="161925" cy="276225"/>
    <xdr:pic>
      <xdr:nvPicPr>
        <xdr:cNvPr id="135" name="image1.png" descr="0clip_image003.png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45</xdr:row>
      <xdr:rowOff>0</xdr:rowOff>
    </xdr:from>
    <xdr:ext cx="161925" cy="276225"/>
    <xdr:pic>
      <xdr:nvPicPr>
        <xdr:cNvPr id="136" name="image1.png" descr="0clip_image001.png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26</xdr:row>
      <xdr:rowOff>0</xdr:rowOff>
    </xdr:from>
    <xdr:ext cx="161925" cy="276225"/>
    <xdr:pic>
      <xdr:nvPicPr>
        <xdr:cNvPr id="137" name="image1.png" descr="0clip_image002.png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26</xdr:row>
      <xdr:rowOff>0</xdr:rowOff>
    </xdr:from>
    <xdr:ext cx="161925" cy="276225"/>
    <xdr:pic>
      <xdr:nvPicPr>
        <xdr:cNvPr id="138" name="image1.png" descr="0clip_image003.png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39" name="image1.png" descr="0clip_image001.png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40" name="image1.png" descr="0clip_image002.png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41" name="image1.png" descr="0clip_image003.png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42" name="image1.png" descr="0clip_image001.png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43" name="image1.png" descr="0clip_image002.png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44" name="image1.png" descr="0clip_image003.png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47</xdr:row>
      <xdr:rowOff>0</xdr:rowOff>
    </xdr:from>
    <xdr:ext cx="161925" cy="276225"/>
    <xdr:pic>
      <xdr:nvPicPr>
        <xdr:cNvPr id="145" name="image1.png" descr="0clip_image001.pn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45</xdr:row>
      <xdr:rowOff>0</xdr:rowOff>
    </xdr:from>
    <xdr:ext cx="161925" cy="276225"/>
    <xdr:pic>
      <xdr:nvPicPr>
        <xdr:cNvPr id="146" name="image1.png" descr="0clip_image002.png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45</xdr:row>
      <xdr:rowOff>0</xdr:rowOff>
    </xdr:from>
    <xdr:ext cx="161925" cy="276225"/>
    <xdr:pic>
      <xdr:nvPicPr>
        <xdr:cNvPr id="147" name="image1.png" descr="0clip_image003.png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48" name="image1.png" descr="0clip_image001.png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49" name="image1.png" descr="0clip_image002.png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50" name="image1.png" descr="0clip_image003.png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51" name="image1.png" descr="0clip_image001.png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52" name="image1.png" descr="0clip_image002.png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53" name="image1.png" descr="0clip_image003.png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46</xdr:row>
      <xdr:rowOff>0</xdr:rowOff>
    </xdr:from>
    <xdr:ext cx="161925" cy="276225"/>
    <xdr:pic>
      <xdr:nvPicPr>
        <xdr:cNvPr id="154" name="image1.png" descr="0clip_image001.png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55" name="image1.png" descr="0clip_image002.png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42</xdr:row>
      <xdr:rowOff>0</xdr:rowOff>
    </xdr:from>
    <xdr:ext cx="161925" cy="276225"/>
    <xdr:pic>
      <xdr:nvPicPr>
        <xdr:cNvPr id="156" name="image1.png" descr="0clip_image003.png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34</xdr:row>
      <xdr:rowOff>0</xdr:rowOff>
    </xdr:from>
    <xdr:ext cx="161925" cy="276225"/>
    <xdr:pic>
      <xdr:nvPicPr>
        <xdr:cNvPr id="157" name="image1.png" descr="0clip_image002.png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34</xdr:row>
      <xdr:rowOff>0</xdr:rowOff>
    </xdr:from>
    <xdr:ext cx="161925" cy="276225"/>
    <xdr:pic>
      <xdr:nvPicPr>
        <xdr:cNvPr id="158" name="image1.png" descr="0clip_image003.png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26</xdr:row>
      <xdr:rowOff>0</xdr:rowOff>
    </xdr:from>
    <xdr:ext cx="161925" cy="276225"/>
    <xdr:pic>
      <xdr:nvPicPr>
        <xdr:cNvPr id="159" name="image1.png" descr="0clip_image002.png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26</xdr:row>
      <xdr:rowOff>0</xdr:rowOff>
    </xdr:from>
    <xdr:ext cx="161925" cy="276225"/>
    <xdr:pic>
      <xdr:nvPicPr>
        <xdr:cNvPr id="160" name="image1.png" descr="0clip_image003.png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42</xdr:row>
      <xdr:rowOff>0</xdr:rowOff>
    </xdr:from>
    <xdr:ext cx="161925" cy="276225"/>
    <xdr:pic>
      <xdr:nvPicPr>
        <xdr:cNvPr id="161" name="image1.png" descr="0clip_image002.png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42</xdr:row>
      <xdr:rowOff>0</xdr:rowOff>
    </xdr:from>
    <xdr:ext cx="161925" cy="276225"/>
    <xdr:pic>
      <xdr:nvPicPr>
        <xdr:cNvPr id="162" name="image1.png" descr="0clip_image003.png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42</xdr:row>
      <xdr:rowOff>0</xdr:rowOff>
    </xdr:from>
    <xdr:ext cx="161925" cy="276225"/>
    <xdr:pic>
      <xdr:nvPicPr>
        <xdr:cNvPr id="163" name="image1.png" descr="0clip_image002.png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42</xdr:row>
      <xdr:rowOff>0</xdr:rowOff>
    </xdr:from>
    <xdr:ext cx="161925" cy="276225"/>
    <xdr:pic>
      <xdr:nvPicPr>
        <xdr:cNvPr id="164" name="image1.png" descr="0clip_image003.png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42</xdr:row>
      <xdr:rowOff>0</xdr:rowOff>
    </xdr:from>
    <xdr:ext cx="161925" cy="276225"/>
    <xdr:pic>
      <xdr:nvPicPr>
        <xdr:cNvPr id="165" name="image1.png" descr="0clip_image002.png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42</xdr:row>
      <xdr:rowOff>0</xdr:rowOff>
    </xdr:from>
    <xdr:ext cx="161925" cy="276225"/>
    <xdr:pic>
      <xdr:nvPicPr>
        <xdr:cNvPr id="166" name="image1.png" descr="0clip_image003.png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42</xdr:row>
      <xdr:rowOff>0</xdr:rowOff>
    </xdr:from>
    <xdr:ext cx="161925" cy="276225"/>
    <xdr:pic>
      <xdr:nvPicPr>
        <xdr:cNvPr id="167" name="image1.png" descr="0clip_image002.png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42</xdr:row>
      <xdr:rowOff>0</xdr:rowOff>
    </xdr:from>
    <xdr:ext cx="161925" cy="276225"/>
    <xdr:pic>
      <xdr:nvPicPr>
        <xdr:cNvPr id="168" name="image1.png" descr="0clip_image003.png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42</xdr:row>
      <xdr:rowOff>0</xdr:rowOff>
    </xdr:from>
    <xdr:ext cx="161925" cy="276225"/>
    <xdr:pic>
      <xdr:nvPicPr>
        <xdr:cNvPr id="169" name="image1.png" descr="0clip_image002.png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42</xdr:row>
      <xdr:rowOff>0</xdr:rowOff>
    </xdr:from>
    <xdr:ext cx="161925" cy="276225"/>
    <xdr:pic>
      <xdr:nvPicPr>
        <xdr:cNvPr id="170" name="image1.png" descr="0clip_image003.png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71" name="image1.png" descr="0clip_image001.png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571500</xdr:colOff>
      <xdr:row>50</xdr:row>
      <xdr:rowOff>9525</xdr:rowOff>
    </xdr:from>
    <xdr:ext cx="161925" cy="276225"/>
    <xdr:pic>
      <xdr:nvPicPr>
        <xdr:cNvPr id="172" name="image1.png" descr="0clip_image002.png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73" name="image1.png" descr="0clip_image003.png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74" name="image1.png" descr="0clip_image001.png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75" name="image1.png" descr="0clip_image002.png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76" name="image1.png" descr="0clip_image003.png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77" name="image1.png" descr="0clip_image001.png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78" name="image1.png" descr="0clip_image002.png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79" name="image1.png" descr="0clip_image003.png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80" name="image1.png" descr="0clip_image001.png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81" name="image1.png" descr="0clip_image002.png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82" name="image1.png" descr="0clip_image003.png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83" name="image1.png" descr="0clip_image001.png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84" name="image1.png" descr="0clip_image002.png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85" name="image1.png" descr="0clip_image003.png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86" name="image1.png" descr="0clip_image001.png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87" name="image1.png" descr="0clip_image002.png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88" name="image1.png" descr="0clip_image003.png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89" name="image1.png" descr="0clip_image001.png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90" name="image1.png" descr="0clip_image002.png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91" name="image1.png" descr="0clip_image003.png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192" name="image1.png" descr="0clip_image001.png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93" name="image1.png" descr="0clip_image002.png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194" name="image1.png" descr="0clip_image003.png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195" name="image1.png" descr="0clip_image002.png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196" name="image1.png" descr="0clip_image003.png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197" name="image1.png" descr="0clip_image002.png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198" name="image1.png" descr="0clip_image003.png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199" name="image1.png" descr="0clip_image002.png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200" name="image1.png" descr="0clip_image003.png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201" name="image1.png" descr="0clip_image002.png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202" name="image1.png" descr="0clip_image003.png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203" name="image1.png" descr="0clip_image002.png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204" name="image1.png" descr="0clip_image003.png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205" name="image1.png" descr="0clip_image002.png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206" name="image1.png" descr="0clip_image003.png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207" name="image1.png" descr="0clip_image002.png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208" name="image1.png" descr="0clip_image003.png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09" name="image1.png" descr="0clip_image001.png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10" name="image1.png" descr="0clip_image002.png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11" name="image1.png" descr="0clip_image003.png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12" name="image1.png" descr="0clip_image001.png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13" name="image1.png" descr="0clip_image002.png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14" name="image1.png" descr="0clip_image003.png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15" name="image1.png" descr="0clip_image001.png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16" name="image1.png" descr="0clip_image002.png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17" name="image1.png" descr="0clip_image003.png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18" name="image1.png" descr="0clip_image001.png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19" name="image1.png" descr="0clip_image002.png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20" name="image1.png" descr="0clip_image003.png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21" name="image1.png" descr="0clip_image001.png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22" name="image1.png" descr="0clip_image002.png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23" name="image1.png" descr="0clip_image003.png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24" name="image1.png" descr="0clip_image001.png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25" name="image1.png" descr="0clip_image002.png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26" name="image1.png" descr="0clip_image003.png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27" name="image1.png" descr="0clip_image001.png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28" name="image1.png" descr="0clip_image002.png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29" name="image1.png" descr="0clip_image003.png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230" name="image1.png" descr="0clip_image001.png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31" name="image1.png" descr="0clip_image002.png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232" name="image1.png" descr="0clip_image003.png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233" name="image1.png" descr="0clip_image002.png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234" name="image1.png" descr="0clip_image003.png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235" name="image1.png" descr="0clip_image002.png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236" name="image1.png" descr="0clip_image003.png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237" name="image1.png" descr="0clip_image002.png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238" name="image1.png" descr="0clip_image003.png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239" name="image1.png" descr="0clip_image002.png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240" name="image1.png" descr="0clip_image003.png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241" name="image1.png" descr="0clip_image002.png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242" name="image1.png" descr="0clip_image003.png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243" name="image1.png" descr="0clip_image002.png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244" name="image1.png" descr="0clip_image003.png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245" name="image1.png" descr="0clip_image002.png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246" name="image1.png" descr="0clip_image003.png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47" name="image1.png" descr="0clip_image001.png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48" name="image1.png" descr="0clip_image002.png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49" name="image1.png" descr="0clip_image003.png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50" name="image1.png" descr="0clip_image001.png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51" name="image1.png" descr="0clip_image002.png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52" name="image1.png" descr="0clip_image003.png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53" name="image1.png" descr="0clip_image001.png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54" name="image1.png" descr="0clip_image002.png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55" name="image1.png" descr="0clip_image003.png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56" name="image1.png" descr="0clip_image001.png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57" name="image1.png" descr="0clip_image002.png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58" name="image1.png" descr="0clip_image003.png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59" name="image1.png" descr="0clip_image001.png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60" name="image1.png" descr="0clip_image002.png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61" name="image1.png" descr="0clip_image003.png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62" name="image1.png" descr="0clip_image001.png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63" name="image1.png" descr="0clip_image002.png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64" name="image1.png" descr="0clip_image003.png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65" name="image1.png" descr="0clip_image001.png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66" name="image1.png" descr="0clip_image002.png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67" name="image1.png" descr="0clip_image003.png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268" name="image1.png" descr="0clip_image001.png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69" name="image1.png" descr="0clip_image002.png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270" name="image1.png" descr="0clip_image003.png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271" name="image1.png" descr="0clip_image002.png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272" name="image1.png" descr="0clip_image003.png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273" name="image1.png" descr="0clip_image002.png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274" name="image1.png" descr="0clip_image003.png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275" name="image1.png" descr="0clip_image002.png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276" name="image1.png" descr="0clip_image003.png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277" name="image1.png" descr="0clip_image002.png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278" name="image1.png" descr="0clip_image003.png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279" name="image1.png" descr="0clip_image002.png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280" name="image1.png" descr="0clip_image003.png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281" name="image1.png" descr="0clip_image002.png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282" name="image1.png" descr="0clip_image003.png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283" name="image1.png" descr="0clip_image002.png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284" name="image1.png" descr="0clip_image003.png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285" name="image1.png" descr="0clip_image001.png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86" name="image1.png" descr="0clip_image002.png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87" name="image1.png" descr="0clip_image003.png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288" name="image1.png" descr="0clip_image001.png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89" name="image1.png" descr="0clip_image002.png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90" name="image1.png" descr="0clip_image003.png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291" name="image1.png" descr="0clip_image001.png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92" name="image1.png" descr="0clip_image002.png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93" name="image1.png" descr="0clip_image003.png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294" name="image1.png" descr="0clip_image001.png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95" name="image1.png" descr="0clip_image002.png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96" name="image1.png" descr="0clip_image003.png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297" name="image1.png" descr="0clip_image001.png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98" name="image1.png" descr="0clip_image002.png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299" name="image1.png" descr="0clip_image003.png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300" name="image1.png" descr="0clip_image001.png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301" name="image1.png" descr="0clip_image002.png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302" name="image1.png" descr="0clip_image003.png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303" name="image1.png" descr="0clip_image001.png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304" name="image1.png" descr="0clip_image002.png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305" name="image1.png" descr="0clip_image003.png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306" name="image1.png" descr="0clip_image001.png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307" name="image1.png" descr="0clip_image002.png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308" name="image1.png" descr="0clip_image003.png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309" name="image1.png" descr="0clip_image002.png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310" name="image1.png" descr="0clip_image003.png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311" name="image1.png" descr="0clip_image002.png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312" name="image1.png" descr="0clip_image003.png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313" name="image1.png" descr="0clip_image002.png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314" name="image1.png" descr="0clip_image003.png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315" name="image1.png" descr="0clip_image002.png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316" name="image1.png" descr="0clip_image003.png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317" name="image1.png" descr="0clip_image002.png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318" name="image1.png" descr="0clip_image003.png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319" name="image1.png" descr="0clip_image002.png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320" name="image1.png" descr="0clip_image003.png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321" name="image1.png" descr="0clip_image002.png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322" name="image1.png" descr="0clip_image003.png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49</xdr:row>
      <xdr:rowOff>0</xdr:rowOff>
    </xdr:from>
    <xdr:ext cx="161925" cy="276225"/>
    <xdr:pic>
      <xdr:nvPicPr>
        <xdr:cNvPr id="323" name="image1.png" descr="0clip_image001.png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39</xdr:row>
      <xdr:rowOff>0</xdr:rowOff>
    </xdr:from>
    <xdr:ext cx="161925" cy="276225"/>
    <xdr:pic>
      <xdr:nvPicPr>
        <xdr:cNvPr id="324" name="image1.png" descr="0clip_image002.png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39</xdr:row>
      <xdr:rowOff>0</xdr:rowOff>
    </xdr:from>
    <xdr:ext cx="161925" cy="276225"/>
    <xdr:pic>
      <xdr:nvPicPr>
        <xdr:cNvPr id="325" name="image1.png" descr="0clip_image003.png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26" name="image1.png" descr="0clip_image001.png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27" name="image1.png" descr="0clip_image002.png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28" name="image1.png" descr="0clip_image003.png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29" name="image1.png" descr="0clip_image001.png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30" name="image1.png" descr="0clip_image002.png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31" name="image1.png" descr="0clip_image003.png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32" name="image1.png" descr="0clip_image001.png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33" name="image1.png" descr="0clip_image002.png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34" name="image1.png" descr="0clip_image003.png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35" name="image1.png" descr="0clip_image001.png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36" name="image1.png" descr="0clip_image002.png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37" name="image1.png" descr="0clip_image003.png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38" name="image1.png" descr="0clip_image001.png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39" name="image1.png" descr="0clip_image002.png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40" name="image1.png" descr="0clip_image003.png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49</xdr:row>
      <xdr:rowOff>0</xdr:rowOff>
    </xdr:from>
    <xdr:ext cx="161925" cy="276225"/>
    <xdr:pic>
      <xdr:nvPicPr>
        <xdr:cNvPr id="341" name="image1.png" descr="0clip_image001.png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39</xdr:row>
      <xdr:rowOff>0</xdr:rowOff>
    </xdr:from>
    <xdr:ext cx="161925" cy="276225"/>
    <xdr:pic>
      <xdr:nvPicPr>
        <xdr:cNvPr id="342" name="image1.png" descr="0clip_image002.png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39</xdr:row>
      <xdr:rowOff>0</xdr:rowOff>
    </xdr:from>
    <xdr:ext cx="161925" cy="276225"/>
    <xdr:pic>
      <xdr:nvPicPr>
        <xdr:cNvPr id="343" name="image1.png" descr="0clip_image003.png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44" name="image1.png" descr="0clip_image001.png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45" name="image1.png" descr="0clip_image002.png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46" name="image1.png" descr="0clip_image003.png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47" name="image1.png" descr="0clip_image001.png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48" name="image1.png" descr="0clip_image002.png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49" name="image1.png" descr="0clip_image003.png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50" name="image1.png" descr="0clip_image001.png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51" name="image1.png" descr="0clip_image002.png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52" name="image1.png" descr="0clip_image003.png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53" name="image1.png" descr="0clip_image001.png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54" name="image1.png" descr="0clip_image002.png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55" name="image1.png" descr="0clip_image003.png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56" name="image1.png" descr="0clip_image001.png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57" name="image1.png" descr="0clip_image002.png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58" name="image1.png" descr="0clip_image003.png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39</xdr:row>
      <xdr:rowOff>0</xdr:rowOff>
    </xdr:from>
    <xdr:ext cx="161925" cy="276225"/>
    <xdr:pic>
      <xdr:nvPicPr>
        <xdr:cNvPr id="359" name="image1.png" descr="0clip_image002.png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39</xdr:row>
      <xdr:rowOff>0</xdr:rowOff>
    </xdr:from>
    <xdr:ext cx="161925" cy="276225"/>
    <xdr:pic>
      <xdr:nvPicPr>
        <xdr:cNvPr id="360" name="image1.png" descr="0clip_image003.png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61" name="image1.png" descr="0clip_image002.png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62" name="image1.png" descr="0clip_image003.png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63" name="image1.png" descr="0clip_image002.png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64" name="image1.png" descr="0clip_image003.png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65" name="image1.png" descr="0clip_image002.png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66" name="image1.png" descr="0clip_image003.png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67" name="image1.png" descr="0clip_image002.png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68" name="image1.png" descr="0clip_image003.png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69" name="image1.png" descr="0clip_image002.png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70" name="image1.png" descr="0clip_image003.png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82</xdr:col>
      <xdr:colOff>0</xdr:colOff>
      <xdr:row>47</xdr:row>
      <xdr:rowOff>0</xdr:rowOff>
    </xdr:from>
    <xdr:ext cx="161925" cy="276225"/>
    <xdr:pic>
      <xdr:nvPicPr>
        <xdr:cNvPr id="371" name="image1.png" descr="0clip_image002.png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72" name="image1.png" descr="0clip_image001.png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73" name="image1.png" descr="0clip_image002.png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74" name="image1.png" descr="0clip_image003.png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75" name="image1.png" descr="0clip_image001.png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76" name="image1.png" descr="0clip_image002.png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77" name="image1.png" descr="0clip_image003.png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78" name="image1.png" descr="0clip_image001.png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79" name="image1.png" descr="0clip_image002.png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80" name="image1.png" descr="0clip_image003.png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81" name="image1.png" descr="0clip_image001.png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82" name="image1.png" descr="0clip_image002.png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83" name="image1.png" descr="0clip_image003.png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84" name="image1.png" descr="0clip_image001.png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85" name="image1.png" descr="0clip_image002.png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86" name="image1.png" descr="0clip_image003.png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89</xdr:col>
      <xdr:colOff>0</xdr:colOff>
      <xdr:row>50</xdr:row>
      <xdr:rowOff>0</xdr:rowOff>
    </xdr:from>
    <xdr:ext cx="161925" cy="276225"/>
    <xdr:pic>
      <xdr:nvPicPr>
        <xdr:cNvPr id="387" name="image1.png" descr="0clip_image001.png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88" name="image1.png" descr="0clip_image002.png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50</xdr:row>
      <xdr:rowOff>0</xdr:rowOff>
    </xdr:from>
    <xdr:ext cx="161925" cy="276225"/>
    <xdr:pic>
      <xdr:nvPicPr>
        <xdr:cNvPr id="389" name="image1.png" descr="0clip_image003.png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552450</xdr:colOff>
      <xdr:row>39</xdr:row>
      <xdr:rowOff>171450</xdr:rowOff>
    </xdr:from>
    <xdr:ext cx="161925" cy="276225"/>
    <xdr:pic>
      <xdr:nvPicPr>
        <xdr:cNvPr id="390" name="image1.png" descr="0clip_image002.png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92</xdr:col>
      <xdr:colOff>381000</xdr:colOff>
      <xdr:row>39</xdr:row>
      <xdr:rowOff>19050</xdr:rowOff>
    </xdr:from>
    <xdr:ext cx="161925" cy="276225"/>
    <xdr:pic>
      <xdr:nvPicPr>
        <xdr:cNvPr id="391" name="image1.png" descr="0clip_image003.png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92" name="image1.png" descr="0clip_image002.png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93" name="image1.png" descr="0clip_image003.png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94" name="image1.png" descr="0clip_image002.png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95" name="image1.png" descr="0clip_image003.png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96" name="image1.png" descr="0clip_image002.png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97" name="image1.png" descr="0clip_image003.png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50</xdr:row>
      <xdr:rowOff>0</xdr:rowOff>
    </xdr:from>
    <xdr:ext cx="161925" cy="276225"/>
    <xdr:pic>
      <xdr:nvPicPr>
        <xdr:cNvPr id="398" name="image1.png" descr="0clip_image002.png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171450</xdr:colOff>
      <xdr:row>50</xdr:row>
      <xdr:rowOff>0</xdr:rowOff>
    </xdr:from>
    <xdr:ext cx="161925" cy="276225"/>
    <xdr:pic>
      <xdr:nvPicPr>
        <xdr:cNvPr id="399" name="image1.png" descr="0clip_image003.png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90</xdr:col>
      <xdr:colOff>0</xdr:colOff>
      <xdr:row>45</xdr:row>
      <xdr:rowOff>0</xdr:rowOff>
    </xdr:from>
    <xdr:ext cx="161925" cy="276225"/>
    <xdr:pic>
      <xdr:nvPicPr>
        <xdr:cNvPr id="400" name="image1.png" descr="0clip_image002.png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401" name="image1.png" descr="0clip_image001.png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02" name="image1.png" descr="0clip_image002.png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03" name="image1.png" descr="0clip_image003.png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404" name="image1.png" descr="0clip_image001.png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05" name="image1.png" descr="0clip_image002.png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06" name="image1.png" descr="0clip_image003.png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407" name="image1.png" descr="0clip_image001.png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08" name="image1.png" descr="0clip_image002.png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09" name="image1.png" descr="0clip_image003.png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410" name="image1.png" descr="0clip_image001.png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11" name="image1.png" descr="0clip_image002.png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12" name="image1.png" descr="0clip_image003.png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413" name="image1.png" descr="0clip_image001.png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14" name="image1.png" descr="0clip_image002.png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15" name="image1.png" descr="0clip_image003.png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416" name="image1.png" descr="0clip_image001.png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17" name="image1.png" descr="0clip_image002.png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50</xdr:row>
      <xdr:rowOff>0</xdr:rowOff>
    </xdr:from>
    <xdr:ext cx="161925" cy="276225"/>
    <xdr:pic>
      <xdr:nvPicPr>
        <xdr:cNvPr id="418" name="image1.png" descr="0clip_image003.png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419" name="image1.png" descr="0clip_image002.png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420" name="image1.png" descr="0clip_image003.png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421" name="image1.png" descr="0clip_image002.png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422" name="image1.png" descr="0clip_image003.png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423" name="image1.png" descr="0clip_image002.png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424" name="image1.png" descr="0clip_image003.png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425" name="image1.png" descr="0clip_image002.png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426" name="image1.png" descr="0clip_image003.png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427" name="image1.png" descr="0clip_image002.png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428" name="image1.png" descr="0clip_image003.png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50</xdr:row>
      <xdr:rowOff>0</xdr:rowOff>
    </xdr:from>
    <xdr:ext cx="161925" cy="276225"/>
    <xdr:pic>
      <xdr:nvPicPr>
        <xdr:cNvPr id="429" name="image1.png" descr="0clip_image002.png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171450</xdr:colOff>
      <xdr:row>50</xdr:row>
      <xdr:rowOff>0</xdr:rowOff>
    </xdr:from>
    <xdr:ext cx="161925" cy="276225"/>
    <xdr:pic>
      <xdr:nvPicPr>
        <xdr:cNvPr id="430" name="image1.png" descr="0clip_image003.png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431" name="image1.png" descr="0clip_image001.png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32" name="image1.png" descr="0clip_image002.png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33" name="image1.png" descr="0clip_image003.png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434" name="image1.png" descr="0clip_image001.png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35" name="image1.png" descr="0clip_image002.png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36" name="image1.png" descr="0clip_image003.png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437" name="image1.png" descr="0clip_image001.png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38" name="image1.png" descr="0clip_image002.png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39" name="image1.png" descr="0clip_image003.png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440" name="image1.png" descr="0clip_image001.png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41" name="image1.png" descr="0clip_image002.png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42" name="image1.png" descr="0clip_image003.png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443" name="image1.png" descr="0clip_image001.png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44" name="image1.png" descr="0clip_image002.png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45" name="image1.png" descr="0clip_image003.png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28</xdr:row>
      <xdr:rowOff>0</xdr:rowOff>
    </xdr:from>
    <xdr:ext cx="161925" cy="276225"/>
    <xdr:pic>
      <xdr:nvPicPr>
        <xdr:cNvPr id="446" name="image1.png" descr="0clip_image001.png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47" name="image1.png" descr="0clip_image002.png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28</xdr:row>
      <xdr:rowOff>0</xdr:rowOff>
    </xdr:from>
    <xdr:ext cx="161925" cy="276225"/>
    <xdr:pic>
      <xdr:nvPicPr>
        <xdr:cNvPr id="448" name="image1.png" descr="0clip_image003.png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449" name="image1.png" descr="0clip_image002.png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450" name="image1.png" descr="0clip_image003.png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451" name="image1.png" descr="0clip_image002.png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452" name="image1.png" descr="0clip_image003.png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453" name="image1.png" descr="0clip_image002.png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454" name="image1.png" descr="0clip_image003.png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455" name="image1.png" descr="0clip_image002.png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456" name="image1.png" descr="0clip_image003.png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457" name="image1.png" descr="0clip_image002.png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458" name="image1.png" descr="0clip_image003.png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28</xdr:row>
      <xdr:rowOff>0</xdr:rowOff>
    </xdr:from>
    <xdr:ext cx="161925" cy="276225"/>
    <xdr:pic>
      <xdr:nvPicPr>
        <xdr:cNvPr id="459" name="image1.png" descr="0clip_image002.png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28</xdr:row>
      <xdr:rowOff>0</xdr:rowOff>
    </xdr:from>
    <xdr:ext cx="161925" cy="276225"/>
    <xdr:pic>
      <xdr:nvPicPr>
        <xdr:cNvPr id="460" name="image1.png" descr="0clip_image003.png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461" name="image1.png" descr="0clip_image001.png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62" name="image1.png" descr="0clip_image002.png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63" name="image1.png" descr="0clip_image003.png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464" name="image1.png" descr="0clip_image001.png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65" name="image1.png" descr="0clip_image002.png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66" name="image1.png" descr="0clip_image003.png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467" name="image1.png" descr="0clip_image001.png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68" name="image1.png" descr="0clip_image002.png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69" name="image1.png" descr="0clip_image003.png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470" name="image1.png" descr="0clip_image001.png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71" name="image1.png" descr="0clip_image002.png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72" name="image1.png" descr="0clip_image003.png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473" name="image1.png" descr="0clip_image001.png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74" name="image1.png" descr="0clip_image002.png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75" name="image1.png" descr="0clip_image003.png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36</xdr:row>
      <xdr:rowOff>0</xdr:rowOff>
    </xdr:from>
    <xdr:ext cx="161925" cy="276225"/>
    <xdr:pic>
      <xdr:nvPicPr>
        <xdr:cNvPr id="476" name="image1.png" descr="0clip_image001.png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77" name="image1.png" descr="0clip_image002.png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36</xdr:row>
      <xdr:rowOff>0</xdr:rowOff>
    </xdr:from>
    <xdr:ext cx="161925" cy="276225"/>
    <xdr:pic>
      <xdr:nvPicPr>
        <xdr:cNvPr id="478" name="image1.png" descr="0clip_image003.png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36</xdr:row>
      <xdr:rowOff>0</xdr:rowOff>
    </xdr:from>
    <xdr:ext cx="161925" cy="276225"/>
    <xdr:pic>
      <xdr:nvPicPr>
        <xdr:cNvPr id="479" name="image1.png" descr="0clip_image002.png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480" name="image1.png" descr="0clip_image003.png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481" name="image1.png" descr="0clip_image003.png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482" name="image1.png" descr="0clip_image003.png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36</xdr:row>
      <xdr:rowOff>0</xdr:rowOff>
    </xdr:from>
    <xdr:ext cx="161925" cy="276225"/>
    <xdr:pic>
      <xdr:nvPicPr>
        <xdr:cNvPr id="483" name="image1.png" descr="0clip_image003.png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484" name="image1.png" descr="0clip_image001.png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85" name="image1.png" descr="0clip_image002.png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86" name="image1.png" descr="0clip_image003.png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487" name="image1.png" descr="0clip_image001.png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88" name="image1.png" descr="0clip_image002.png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89" name="image1.png" descr="0clip_image003.png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490" name="image1.png" descr="0clip_image001.png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91" name="image1.png" descr="0clip_image002.png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92" name="image1.png" descr="0clip_image003.png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493" name="image1.png" descr="0clip_image001.png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94" name="image1.png" descr="0clip_image002.png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95" name="image1.png" descr="0clip_image003.png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496" name="image1.png" descr="0clip_image001.png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97" name="image1.png" descr="0clip_image002.png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498" name="image1.png" descr="0clip_image003.png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25</xdr:row>
      <xdr:rowOff>0</xdr:rowOff>
    </xdr:from>
    <xdr:ext cx="161925" cy="276225"/>
    <xdr:pic>
      <xdr:nvPicPr>
        <xdr:cNvPr id="499" name="image1.png" descr="0clip_image001.png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500" name="image1.png" descr="0clip_image002.png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25</xdr:row>
      <xdr:rowOff>0</xdr:rowOff>
    </xdr:from>
    <xdr:ext cx="161925" cy="276225"/>
    <xdr:pic>
      <xdr:nvPicPr>
        <xdr:cNvPr id="501" name="image1.png" descr="0clip_image003.png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502" name="image1.png" descr="0clip_image002.png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503" name="image1.png" descr="0clip_image003.png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504" name="image1.png" descr="0clip_image002.png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505" name="image1.png" descr="0clip_image003.png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506" name="image1.png" descr="0clip_image002.png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507" name="image1.png" descr="0clip_image003.png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508" name="image1.png" descr="0clip_image002.png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509" name="image1.png" descr="0clip_image003.png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510" name="image1.png" descr="0clip_image002.png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511" name="image1.png" descr="0clip_image003.png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25</xdr:row>
      <xdr:rowOff>0</xdr:rowOff>
    </xdr:from>
    <xdr:ext cx="161925" cy="276225"/>
    <xdr:pic>
      <xdr:nvPicPr>
        <xdr:cNvPr id="512" name="image1.png" descr="0clip_image002.png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25</xdr:row>
      <xdr:rowOff>0</xdr:rowOff>
    </xdr:from>
    <xdr:ext cx="161925" cy="276225"/>
    <xdr:pic>
      <xdr:nvPicPr>
        <xdr:cNvPr id="513" name="image1.png" descr="0clip_image003.png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0</xdr:colOff>
      <xdr:row>47</xdr:row>
      <xdr:rowOff>0</xdr:rowOff>
    </xdr:from>
    <xdr:ext cx="161925" cy="276225"/>
    <xdr:pic>
      <xdr:nvPicPr>
        <xdr:cNvPr id="514" name="image1.png" descr="0clip_image002.png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41</xdr:row>
      <xdr:rowOff>0</xdr:rowOff>
    </xdr:from>
    <xdr:ext cx="161925" cy="276225"/>
    <xdr:pic>
      <xdr:nvPicPr>
        <xdr:cNvPr id="515" name="image1.png" descr="0clip_image001.png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45</xdr:row>
      <xdr:rowOff>0</xdr:rowOff>
    </xdr:from>
    <xdr:ext cx="161925" cy="276225"/>
    <xdr:pic>
      <xdr:nvPicPr>
        <xdr:cNvPr id="516" name="image1.png" descr="0clip_image001.png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9525</xdr:colOff>
      <xdr:row>46</xdr:row>
      <xdr:rowOff>0</xdr:rowOff>
    </xdr:from>
    <xdr:ext cx="161925" cy="276225"/>
    <xdr:pic>
      <xdr:nvPicPr>
        <xdr:cNvPr id="517" name="image1.png" descr="0clip_image001.png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18" name="image1.png" descr="0clip_image001.png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47</xdr:row>
      <xdr:rowOff>0</xdr:rowOff>
    </xdr:from>
    <xdr:ext cx="161925" cy="276225"/>
    <xdr:pic>
      <xdr:nvPicPr>
        <xdr:cNvPr id="519" name="image1.png" descr="0clip_image001.png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20" name="image1.png" descr="0clip_image001.png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21" name="image1.png" descr="0clip_image001.png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22" name="image1.png" descr="0clip_image001.png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41</xdr:row>
      <xdr:rowOff>0</xdr:rowOff>
    </xdr:from>
    <xdr:ext cx="161925" cy="276225"/>
    <xdr:pic>
      <xdr:nvPicPr>
        <xdr:cNvPr id="523" name="image1.png" descr="0clip_image001.png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45</xdr:row>
      <xdr:rowOff>0</xdr:rowOff>
    </xdr:from>
    <xdr:ext cx="161925" cy="276225"/>
    <xdr:pic>
      <xdr:nvPicPr>
        <xdr:cNvPr id="524" name="image1.png" descr="0clip_image001.png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25" name="image1.png" descr="0clip_image001.png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26" name="image1.png" descr="0clip_image001.png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47</xdr:row>
      <xdr:rowOff>0</xdr:rowOff>
    </xdr:from>
    <xdr:ext cx="161925" cy="276225"/>
    <xdr:pic>
      <xdr:nvPicPr>
        <xdr:cNvPr id="527" name="image1.png" descr="0clip_image001.png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28" name="image1.png" descr="0clip_image001.png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29" name="image1.png" descr="0clip_image001.png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46</xdr:row>
      <xdr:rowOff>0</xdr:rowOff>
    </xdr:from>
    <xdr:ext cx="161925" cy="276225"/>
    <xdr:pic>
      <xdr:nvPicPr>
        <xdr:cNvPr id="530" name="image1.png" descr="0clip_image001.png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49</xdr:row>
      <xdr:rowOff>0</xdr:rowOff>
    </xdr:from>
    <xdr:ext cx="161925" cy="276225"/>
    <xdr:pic>
      <xdr:nvPicPr>
        <xdr:cNvPr id="531" name="image1.png" descr="0clip_image001.png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32" name="image1.png" descr="0clip_image001.png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33" name="image1.png" descr="0clip_image001.png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34" name="image1.png" descr="0clip_image001.png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35" name="image1.png" descr="0clip_image001.png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36" name="image1.png" descr="0clip_image001.png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49</xdr:row>
      <xdr:rowOff>0</xdr:rowOff>
    </xdr:from>
    <xdr:ext cx="161925" cy="276225"/>
    <xdr:pic>
      <xdr:nvPicPr>
        <xdr:cNvPr id="537" name="image1.png" descr="0clip_image001.png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38" name="image1.png" descr="0clip_image001.png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39" name="image1.png" descr="0clip_image001.png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0" name="image1.png" descr="0clip_image001.png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1" name="image1.png" descr="0clip_image001.png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2" name="image1.png" descr="0clip_image001.png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3" name="image1.png" descr="0clip_image001.png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4" name="image1.png" descr="0clip_image001.png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5" name="image1.png" descr="0clip_image001.png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6" name="image1.png" descr="0clip_image001.png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7" name="image1.png" descr="0clip_image001.png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0</xdr:colOff>
      <xdr:row>50</xdr:row>
      <xdr:rowOff>0</xdr:rowOff>
    </xdr:from>
    <xdr:ext cx="161925" cy="276225"/>
    <xdr:pic>
      <xdr:nvPicPr>
        <xdr:cNvPr id="548" name="image1.png" descr="0clip_image001.png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47</xdr:row>
      <xdr:rowOff>0</xdr:rowOff>
    </xdr:from>
    <xdr:ext cx="161925" cy="276225"/>
    <xdr:pic>
      <xdr:nvPicPr>
        <xdr:cNvPr id="549" name="image1.png" descr="0clip_image002.png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471100" y="93059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50" name="image1.png" descr="0clip_image001.png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571500</xdr:colOff>
      <xdr:row>50</xdr:row>
      <xdr:rowOff>9525</xdr:rowOff>
    </xdr:from>
    <xdr:ext cx="161925" cy="276225"/>
    <xdr:pic>
      <xdr:nvPicPr>
        <xdr:cNvPr id="551" name="image1.png" descr="0clip_image002.png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432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52" name="image1.png" descr="0clip_image003.png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53" name="image1.png" descr="0clip_image001.png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54" name="image1.png" descr="0clip_image002.png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55" name="image1.png" descr="0clip_image003.png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56" name="image1.png" descr="0clip_image001.png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57" name="image1.png" descr="0clip_image002.png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58" name="image1.png" descr="0clip_image003.png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59" name="image1.png" descr="0clip_image001.png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60" name="image1.png" descr="0clip_image002.png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61" name="image1.png" descr="0clip_image003.png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62" name="image1.png" descr="0clip_image001.png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63" name="image1.png" descr="0clip_image002.png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64" name="image1.png" descr="0clip_image003.png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65" name="image1.png" descr="0clip_image001.png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66" name="image1.png" descr="0clip_image002.png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67" name="image1.png" descr="0clip_image003.png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68" name="image1.png" descr="0clip_image001.png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69" name="image1.png" descr="0clip_image002.png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70" name="image1.png" descr="0clip_image003.png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71" name="image1.png" descr="0clip_image001.png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72" name="image1.png" descr="0clip_image002.png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73" name="image1.png" descr="0clip_image003.png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574" name="image1.png" descr="0clip_image002.png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575" name="image1.png" descr="0clip_image003.png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576" name="image1.png" descr="0clip_image002.png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577" name="image1.png" descr="0clip_image003.png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578" name="image1.png" descr="0clip_image002.png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579" name="image1.png" descr="0clip_image003.png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580" name="image1.png" descr="0clip_image002.png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581" name="image1.png" descr="0clip_image003.png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582" name="image1.png" descr="0clip_image002.png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583" name="image1.png" descr="0clip_image003.png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584" name="image1.png" descr="0clip_image002.png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585" name="image1.png" descr="0clip_image003.png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586" name="image1.png" descr="0clip_image002.png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587" name="image1.png" descr="0clip_image003.png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88" name="image1.png" descr="0clip_image001.png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89" name="image1.png" descr="0clip_image002.png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90" name="image1.png" descr="0clip_image003.png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91" name="image1.png" descr="0clip_image001.png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92" name="image1.png" descr="0clip_image002.png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93" name="image1.png" descr="0clip_image003.png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94" name="image1.png" descr="0clip_image001.png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95" name="image1.png" descr="0clip_image002.png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96" name="image1.png" descr="0clip_image003.png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597" name="image1.png" descr="0clip_image001.png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98" name="image1.png" descr="0clip_image002.png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599" name="image1.png" descr="0clip_image003.png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00" name="image1.png" descr="0clip_image001.png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601" name="image1.png" descr="0clip_image002.png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602" name="image1.png" descr="0clip_image003.png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03" name="image1.png" descr="0clip_image001.png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604" name="image1.png" descr="0clip_image002.png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813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50</xdr:row>
      <xdr:rowOff>0</xdr:rowOff>
    </xdr:from>
    <xdr:ext cx="161925" cy="276225"/>
    <xdr:pic>
      <xdr:nvPicPr>
        <xdr:cNvPr id="605" name="image1.png" descr="0clip_image003.png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528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606" name="image1.png" descr="0clip_image002.png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607" name="image1.png" descr="0clip_image003.png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608" name="image1.png" descr="0clip_image002.png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609" name="image1.png" descr="0clip_image003.png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610" name="image1.png" descr="0clip_image002.png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611" name="image1.png" descr="0clip_image003.png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612" name="image1.png" descr="0clip_image002.png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613" name="image1.png" descr="0clip_image003.png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614" name="image1.png" descr="0clip_image002.png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615" name="image1.png" descr="0clip_image003.png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50</xdr:row>
      <xdr:rowOff>0</xdr:rowOff>
    </xdr:from>
    <xdr:ext cx="161925" cy="276225"/>
    <xdr:pic>
      <xdr:nvPicPr>
        <xdr:cNvPr id="616" name="image1.png" descr="0clip_image002.png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171450</xdr:colOff>
      <xdr:row>50</xdr:row>
      <xdr:rowOff>0</xdr:rowOff>
    </xdr:from>
    <xdr:ext cx="161925" cy="276225"/>
    <xdr:pic>
      <xdr:nvPicPr>
        <xdr:cNvPr id="617" name="image1.png" descr="0clip_image003.png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843200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41</xdr:row>
      <xdr:rowOff>0</xdr:rowOff>
    </xdr:from>
    <xdr:ext cx="161925" cy="276225"/>
    <xdr:pic>
      <xdr:nvPicPr>
        <xdr:cNvPr id="618" name="image1.png" descr="0clip_image001.png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81057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45</xdr:row>
      <xdr:rowOff>0</xdr:rowOff>
    </xdr:from>
    <xdr:ext cx="161925" cy="276225"/>
    <xdr:pic>
      <xdr:nvPicPr>
        <xdr:cNvPr id="619" name="image1.png" descr="0clip_image001.png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89058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9525</xdr:colOff>
      <xdr:row>46</xdr:row>
      <xdr:rowOff>0</xdr:rowOff>
    </xdr:from>
    <xdr:ext cx="161925" cy="276225"/>
    <xdr:pic>
      <xdr:nvPicPr>
        <xdr:cNvPr id="620" name="image1.png" descr="0clip_image001.png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05050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21" name="image1.png" descr="0clip_image001.png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47</xdr:row>
      <xdr:rowOff>0</xdr:rowOff>
    </xdr:from>
    <xdr:ext cx="161925" cy="276225"/>
    <xdr:pic>
      <xdr:nvPicPr>
        <xdr:cNvPr id="622" name="image1.png" descr="0clip_image001.png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3059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23" name="image1.png" descr="0clip_image001.png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24" name="image1.png" descr="0clip_image001.png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25" name="image1.png" descr="0clip_image001.png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41</xdr:row>
      <xdr:rowOff>0</xdr:rowOff>
    </xdr:from>
    <xdr:ext cx="161925" cy="276225"/>
    <xdr:pic>
      <xdr:nvPicPr>
        <xdr:cNvPr id="626" name="image1.png" descr="0clip_image001.png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81057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45</xdr:row>
      <xdr:rowOff>0</xdr:rowOff>
    </xdr:from>
    <xdr:ext cx="161925" cy="276225"/>
    <xdr:pic>
      <xdr:nvPicPr>
        <xdr:cNvPr id="627" name="image1.png" descr="0clip_image001.png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89058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28" name="image1.png" descr="0clip_image001.png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29" name="image1.png" descr="0clip_image001.png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47</xdr:row>
      <xdr:rowOff>0</xdr:rowOff>
    </xdr:from>
    <xdr:ext cx="161925" cy="276225"/>
    <xdr:pic>
      <xdr:nvPicPr>
        <xdr:cNvPr id="630" name="image1.png" descr="0clip_image001.png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3059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31" name="image1.png" descr="0clip_image001.png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32" name="image1.png" descr="0clip_image001.png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46</xdr:row>
      <xdr:rowOff>0</xdr:rowOff>
    </xdr:from>
    <xdr:ext cx="161925" cy="276225"/>
    <xdr:pic>
      <xdr:nvPicPr>
        <xdr:cNvPr id="633" name="image1.png" descr="0clip_image001.png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1059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48</xdr:row>
      <xdr:rowOff>0</xdr:rowOff>
    </xdr:from>
    <xdr:ext cx="161925" cy="276225"/>
    <xdr:pic>
      <xdr:nvPicPr>
        <xdr:cNvPr id="634" name="image1.png" descr="0clip_image001.png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7059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35" name="image1.png" descr="0clip_image001.png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36" name="image1.png" descr="0clip_image001.png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37" name="image1.png" descr="0clip_image001.png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38" name="image1.png" descr="0clip_image001.png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39" name="image1.png" descr="0clip_image001.png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48</xdr:row>
      <xdr:rowOff>0</xdr:rowOff>
    </xdr:from>
    <xdr:ext cx="161925" cy="276225"/>
    <xdr:pic>
      <xdr:nvPicPr>
        <xdr:cNvPr id="640" name="image1.png" descr="0clip_image001.png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7059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1" name="image1.png" descr="0clip_image001.png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2" name="image1.png" descr="0clip_image001.png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3" name="image1.png" descr="0clip_image001.png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4" name="image1.png" descr="0clip_image001.png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5" name="image1.png" descr="0clip_image001.png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6" name="image1.png" descr="0clip_image001.png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7" name="image1.png" descr="0clip_image001.png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8" name="image1.png" descr="0clip_image001.png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49" name="image1.png" descr="0clip_image001.pn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50" name="image1.png" descr="0clip_image001.pn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50</xdr:row>
      <xdr:rowOff>0</xdr:rowOff>
    </xdr:from>
    <xdr:ext cx="161925" cy="276225"/>
    <xdr:pic>
      <xdr:nvPicPr>
        <xdr:cNvPr id="651" name="image1.png" descr="0clip_image001.pn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95525" y="99060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47</xdr:row>
      <xdr:rowOff>0</xdr:rowOff>
    </xdr:from>
    <xdr:ext cx="161925" cy="276225"/>
    <xdr:pic>
      <xdr:nvPicPr>
        <xdr:cNvPr id="652" name="image1.png" descr="0clip_image002.pn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946100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53" name="image1.png" descr="0clip_image001.pn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571500</xdr:colOff>
      <xdr:row>50</xdr:row>
      <xdr:rowOff>9525</xdr:rowOff>
    </xdr:from>
    <xdr:ext cx="161925" cy="276225"/>
    <xdr:pic>
      <xdr:nvPicPr>
        <xdr:cNvPr id="654" name="image1.png" descr="0clip_image002.pn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5" y="99250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55" name="image1.png" descr="0clip_image003.pn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56" name="image1.png" descr="0clip_image001.pn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57" name="image1.png" descr="0clip_image002.png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58" name="image1.png" descr="0clip_image003.pn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59" name="image1.png" descr="0clip_image001.pn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60" name="image1.png" descr="0clip_image002.pn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61" name="image1.png" descr="0clip_image003.pn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62" name="image1.png" descr="0clip_image001.png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63" name="image1.png" descr="0clip_image002.png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64" name="image1.png" descr="0clip_image003.png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65" name="image1.png" descr="0clip_image001.png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66" name="image1.png" descr="0clip_image002.png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67" name="image1.png" descr="0clip_image003.png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68" name="image1.png" descr="0clip_image001.png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69" name="image1.png" descr="0clip_image002.png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70" name="image1.png" descr="0clip_image003.png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71" name="image1.png" descr="0clip_image001.png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72" name="image1.png" descr="0clip_image002.png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73" name="image1.png" descr="0clip_image003.png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74" name="image1.png" descr="0clip_image001.png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75" name="image1.png" descr="0clip_image002.png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76" name="image1.png" descr="0clip_image003.png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677" name="image1.png" descr="0clip_image002.png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678" name="image1.png" descr="0clip_image003.png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679" name="image1.png" descr="0clip_image002.png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680" name="image1.png" descr="0clip_image003.png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681" name="image1.png" descr="0clip_image002.png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682" name="image1.png" descr="0clip_image003.png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683" name="image1.png" descr="0clip_image002.png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684" name="image1.png" descr="0clip_image003.png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685" name="image1.png" descr="0clip_image002.png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686" name="image1.png" descr="0clip_image003.png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687" name="image1.png" descr="0clip_image002.png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688" name="image1.png" descr="0clip_image003.png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689" name="image1.png" descr="0clip_image002.png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690" name="image1.png" descr="0clip_image003.png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91" name="image1.png" descr="0clip_image001.png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92" name="image1.png" descr="0clip_image002.png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93" name="image1.png" descr="0clip_image003.png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94" name="image1.png" descr="0clip_image001.png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95" name="image1.png" descr="0clip_image002.png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96" name="image1.png" descr="0clip_image003.png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697" name="image1.png" descr="0clip_image001.png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98" name="image1.png" descr="0clip_image002.png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699" name="image1.png" descr="0clip_image003.png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00" name="image1.png" descr="0clip_image001.png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701" name="image1.png" descr="0clip_image002.png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702" name="image1.png" descr="0clip_image003.png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03" name="image1.png" descr="0clip_image001.png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704" name="image1.png" descr="0clip_image002.png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705" name="image1.png" descr="0clip_image003.pn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06" name="image1.png" descr="0clip_image001.pn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707" name="image1.png" descr="0clip_image002.pn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50</xdr:row>
      <xdr:rowOff>0</xdr:rowOff>
    </xdr:from>
    <xdr:ext cx="161925" cy="276225"/>
    <xdr:pic>
      <xdr:nvPicPr>
        <xdr:cNvPr id="708" name="image1.png" descr="0clip_image003.pn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709" name="image1.png" descr="0clip_image002.pn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710" name="image1.png" descr="0clip_image003.pn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711" name="image1.png" descr="0clip_image002.pn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712" name="image1.png" descr="0clip_image003.pn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713" name="image1.png" descr="0clip_image002.pn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714" name="image1.png" descr="0clip_image003.pn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715" name="image1.png" descr="0clip_image002.pn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716" name="image1.png" descr="0clip_image003.pn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717" name="image1.png" descr="0clip_image002.png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718" name="image1.png" descr="0clip_image003.pn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50</xdr:row>
      <xdr:rowOff>0</xdr:rowOff>
    </xdr:from>
    <xdr:ext cx="161925" cy="276225"/>
    <xdr:pic>
      <xdr:nvPicPr>
        <xdr:cNvPr id="719" name="image1.png" descr="0clip_image002.pn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171450</xdr:colOff>
      <xdr:row>50</xdr:row>
      <xdr:rowOff>0</xdr:rowOff>
    </xdr:from>
    <xdr:ext cx="161925" cy="276225"/>
    <xdr:pic>
      <xdr:nvPicPr>
        <xdr:cNvPr id="720" name="image1.png" descr="0clip_image003.pn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41</xdr:row>
      <xdr:rowOff>0</xdr:rowOff>
    </xdr:from>
    <xdr:ext cx="161925" cy="276225"/>
    <xdr:pic>
      <xdr:nvPicPr>
        <xdr:cNvPr id="721" name="image1.png" descr="0clip_image001.pn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1153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45</xdr:row>
      <xdr:rowOff>0</xdr:rowOff>
    </xdr:from>
    <xdr:ext cx="161925" cy="276225"/>
    <xdr:pic>
      <xdr:nvPicPr>
        <xdr:cNvPr id="722" name="image1.png" descr="0clip_image001.pn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9154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9525</xdr:colOff>
      <xdr:row>46</xdr:row>
      <xdr:rowOff>0</xdr:rowOff>
    </xdr:from>
    <xdr:ext cx="161925" cy="276225"/>
    <xdr:pic>
      <xdr:nvPicPr>
        <xdr:cNvPr id="723" name="image1.png" descr="0clip_image001.pn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56175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24" name="image1.png" descr="0clip_image001.pn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47</xdr:row>
      <xdr:rowOff>0</xdr:rowOff>
    </xdr:from>
    <xdr:ext cx="161925" cy="276225"/>
    <xdr:pic>
      <xdr:nvPicPr>
        <xdr:cNvPr id="725" name="image1.png" descr="0clip_image001.pn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26" name="image1.png" descr="0clip_image001.pn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27" name="image1.png" descr="0clip_image001.pn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28" name="image1.png" descr="0clip_image001.pn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41</xdr:row>
      <xdr:rowOff>0</xdr:rowOff>
    </xdr:from>
    <xdr:ext cx="161925" cy="276225"/>
    <xdr:pic>
      <xdr:nvPicPr>
        <xdr:cNvPr id="729" name="image1.png" descr="0clip_image001.pn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1153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45</xdr:row>
      <xdr:rowOff>0</xdr:rowOff>
    </xdr:from>
    <xdr:ext cx="161925" cy="276225"/>
    <xdr:pic>
      <xdr:nvPicPr>
        <xdr:cNvPr id="730" name="image1.png" descr="0clip_image001.png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9154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31" name="image1.png" descr="0clip_image001.png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32" name="image1.png" descr="0clip_image001.png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47</xdr:row>
      <xdr:rowOff>0</xdr:rowOff>
    </xdr:from>
    <xdr:ext cx="161925" cy="276225"/>
    <xdr:pic>
      <xdr:nvPicPr>
        <xdr:cNvPr id="733" name="image1.png" descr="0clip_image001.png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34" name="image1.png" descr="0clip_image001.png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35" name="image1.png" descr="0clip_image001.png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46</xdr:row>
      <xdr:rowOff>0</xdr:rowOff>
    </xdr:from>
    <xdr:ext cx="161925" cy="276225"/>
    <xdr:pic>
      <xdr:nvPicPr>
        <xdr:cNvPr id="736" name="image1.png" descr="0clip_image001.png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49</xdr:row>
      <xdr:rowOff>0</xdr:rowOff>
    </xdr:from>
    <xdr:ext cx="161925" cy="276225"/>
    <xdr:pic>
      <xdr:nvPicPr>
        <xdr:cNvPr id="737" name="image1.png" descr="0clip_image001.png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7155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38" name="image1.png" descr="0clip_image001.png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39" name="image1.png" descr="0clip_image001.png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0" name="image1.png" descr="0clip_image001.png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1" name="image1.png" descr="0clip_image001.png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2" name="image1.png" descr="0clip_image001.png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49</xdr:row>
      <xdr:rowOff>0</xdr:rowOff>
    </xdr:from>
    <xdr:ext cx="161925" cy="276225"/>
    <xdr:pic>
      <xdr:nvPicPr>
        <xdr:cNvPr id="743" name="image1.png" descr="0clip_image001.png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7155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4" name="image1.png" descr="0clip_image001.png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5" name="image1.png" descr="0clip_image001.png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6" name="image1.png" descr="0clip_image001.png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7" name="image1.png" descr="0clip_image001.png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8" name="image1.png" descr="0clip_image001.png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49" name="image1.png" descr="0clip_image001.png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50" name="image1.png" descr="0clip_image001.png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51" name="image1.png" descr="0clip_image001.png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52" name="image1.png" descr="0clip_image001.png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53" name="image1.png" descr="0clip_image001.png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50</xdr:row>
      <xdr:rowOff>0</xdr:rowOff>
    </xdr:from>
    <xdr:ext cx="161925" cy="276225"/>
    <xdr:pic>
      <xdr:nvPicPr>
        <xdr:cNvPr id="754" name="image1.png" descr="0clip_image001.png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47</xdr:row>
      <xdr:rowOff>0</xdr:rowOff>
    </xdr:from>
    <xdr:ext cx="161925" cy="276225"/>
    <xdr:pic>
      <xdr:nvPicPr>
        <xdr:cNvPr id="755" name="image1.png" descr="0clip_image002.png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946100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56" name="image1.png" descr="0clip_image001.png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571500</xdr:colOff>
      <xdr:row>50</xdr:row>
      <xdr:rowOff>9525</xdr:rowOff>
    </xdr:from>
    <xdr:ext cx="161925" cy="276225"/>
    <xdr:pic>
      <xdr:nvPicPr>
        <xdr:cNvPr id="757" name="image1.png" descr="0clip_image002.png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5" y="99250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58" name="image1.png" descr="0clip_image003.png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59" name="image1.png" descr="0clip_image001.png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60" name="image1.png" descr="0clip_image002.png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61" name="image1.png" descr="0clip_image003.png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62" name="image1.png" descr="0clip_image001.png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63" name="image1.png" descr="0clip_image002.png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64" name="image1.png" descr="0clip_image003.png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65" name="image1.png" descr="0clip_image001.png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66" name="image1.png" descr="0clip_image002.png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67" name="image1.png" descr="0clip_image003.png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68" name="image1.png" descr="0clip_image001.png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69" name="image1.png" descr="0clip_image002.png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70" name="image1.png" descr="0clip_image003.png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71" name="image1.png" descr="0clip_image001.png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72" name="image1.png" descr="0clip_image002.png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73" name="image1.png" descr="0clip_image003.png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74" name="image1.png" descr="0clip_image001.png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75" name="image1.png" descr="0clip_image002.png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76" name="image1.png" descr="0clip_image003.png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77" name="image1.png" descr="0clip_image001.png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78" name="image1.png" descr="0clip_image002.png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79" name="image1.png" descr="0clip_image003.png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780" name="image1.png" descr="0clip_image002.png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781" name="image1.png" descr="0clip_image003.png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782" name="image1.png" descr="0clip_image002.png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783" name="image1.png" descr="0clip_image003.png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784" name="image1.png" descr="0clip_image002.png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785" name="image1.png" descr="0clip_image003.png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786" name="image1.png" descr="0clip_image002.png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787" name="image1.png" descr="0clip_image003.png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788" name="image1.png" descr="0clip_image002.png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789" name="image1.png" descr="0clip_image003.png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790" name="image1.png" descr="0clip_image002.png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791" name="image1.png" descr="0clip_image003.png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792" name="image1.png" descr="0clip_image002.png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793" name="image1.png" descr="0clip_image003.png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94" name="image1.png" descr="0clip_image001.png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95" name="image1.png" descr="0clip_image002.png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96" name="image1.png" descr="0clip_image003.png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797" name="image1.png" descr="0clip_image001.png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98" name="image1.png" descr="0clip_image002.png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799" name="image1.png" descr="0clip_image003.png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00" name="image1.png" descr="0clip_image001.png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01" name="image1.png" descr="0clip_image002.png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02" name="image1.png" descr="0clip_image003.png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03" name="image1.png" descr="0clip_image001.png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04" name="image1.png" descr="0clip_image002.png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05" name="image1.png" descr="0clip_image003.png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06" name="image1.png" descr="0clip_image001.png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07" name="image1.png" descr="0clip_image002.png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08" name="image1.png" descr="0clip_image003.png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09" name="image1.png" descr="0clip_image001.png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10" name="image1.png" descr="0clip_image002.png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50</xdr:row>
      <xdr:rowOff>0</xdr:rowOff>
    </xdr:from>
    <xdr:ext cx="161925" cy="276225"/>
    <xdr:pic>
      <xdr:nvPicPr>
        <xdr:cNvPr id="811" name="image1.png" descr="0clip_image003.png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00400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812" name="image1.png" descr="0clip_image002.png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813" name="image1.png" descr="0clip_image003.png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814" name="image1.png" descr="0clip_image002.png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815" name="image1.png" descr="0clip_image003.png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816" name="image1.png" descr="0clip_image002.png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817" name="image1.png" descr="0clip_image003.png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818" name="image1.png" descr="0clip_image002.png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819" name="image1.png" descr="0clip_image003.png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820" name="image1.png" descr="0clip_image002.png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821" name="image1.png" descr="0clip_image003.png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50</xdr:row>
      <xdr:rowOff>0</xdr:rowOff>
    </xdr:from>
    <xdr:ext cx="161925" cy="276225"/>
    <xdr:pic>
      <xdr:nvPicPr>
        <xdr:cNvPr id="822" name="image1.png" descr="0clip_image002.png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2287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50</xdr:row>
      <xdr:rowOff>0</xdr:rowOff>
    </xdr:from>
    <xdr:ext cx="161925" cy="276225"/>
    <xdr:pic>
      <xdr:nvPicPr>
        <xdr:cNvPr id="823" name="image1.png" descr="0clip_image003.png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94325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41</xdr:row>
      <xdr:rowOff>0</xdr:rowOff>
    </xdr:from>
    <xdr:ext cx="161925" cy="276225"/>
    <xdr:pic>
      <xdr:nvPicPr>
        <xdr:cNvPr id="824" name="image1.png" descr="0clip_image001.png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1153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45</xdr:row>
      <xdr:rowOff>0</xdr:rowOff>
    </xdr:from>
    <xdr:ext cx="161925" cy="276225"/>
    <xdr:pic>
      <xdr:nvPicPr>
        <xdr:cNvPr id="825" name="image1.png" descr="0clip_image001.png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9154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9525</xdr:colOff>
      <xdr:row>46</xdr:row>
      <xdr:rowOff>0</xdr:rowOff>
    </xdr:from>
    <xdr:ext cx="161925" cy="276225"/>
    <xdr:pic>
      <xdr:nvPicPr>
        <xdr:cNvPr id="826" name="image1.png" descr="0clip_image001.png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56175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27" name="image1.png" descr="0clip_image001.png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47</xdr:row>
      <xdr:rowOff>0</xdr:rowOff>
    </xdr:from>
    <xdr:ext cx="161925" cy="276225"/>
    <xdr:pic>
      <xdr:nvPicPr>
        <xdr:cNvPr id="828" name="image1.png" descr="0clip_image001.png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29" name="image1.png" descr="0clip_image001.png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30" name="image1.png" descr="0clip_image001.png">
          <a:extLst>
            <a:ext uri="{FF2B5EF4-FFF2-40B4-BE49-F238E27FC236}">
              <a16:creationId xmlns:a16="http://schemas.microsoft.com/office/drawing/2014/main" id="{00000000-0008-0000-02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31" name="image1.png" descr="0clip_image001.png">
          <a:extLst>
            <a:ext uri="{FF2B5EF4-FFF2-40B4-BE49-F238E27FC236}">
              <a16:creationId xmlns:a16="http://schemas.microsoft.com/office/drawing/2014/main" id="{00000000-0008-0000-02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41</xdr:row>
      <xdr:rowOff>0</xdr:rowOff>
    </xdr:from>
    <xdr:ext cx="161925" cy="276225"/>
    <xdr:pic>
      <xdr:nvPicPr>
        <xdr:cNvPr id="832" name="image1.png" descr="0clip_image001.png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1153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45</xdr:row>
      <xdr:rowOff>0</xdr:rowOff>
    </xdr:from>
    <xdr:ext cx="161925" cy="276225"/>
    <xdr:pic>
      <xdr:nvPicPr>
        <xdr:cNvPr id="833" name="image1.png" descr="0clip_image001.png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89154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34" name="image1.png" descr="0clip_image001.png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35" name="image1.png" descr="0clip_image001.png">
          <a:extLst>
            <a:ext uri="{FF2B5EF4-FFF2-40B4-BE49-F238E27FC236}">
              <a16:creationId xmlns:a16="http://schemas.microsoft.com/office/drawing/2014/main" id="{00000000-0008-0000-02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47</xdr:row>
      <xdr:rowOff>0</xdr:rowOff>
    </xdr:from>
    <xdr:ext cx="161925" cy="276225"/>
    <xdr:pic>
      <xdr:nvPicPr>
        <xdr:cNvPr id="836" name="image1.png" descr="0clip_image001.png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37" name="image1.png" descr="0clip_image001.png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38" name="image1.png" descr="0clip_image001.png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46</xdr:row>
      <xdr:rowOff>0</xdr:rowOff>
    </xdr:from>
    <xdr:ext cx="161925" cy="276225"/>
    <xdr:pic>
      <xdr:nvPicPr>
        <xdr:cNvPr id="839" name="image1.png" descr="0clip_image001.png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49</xdr:row>
      <xdr:rowOff>0</xdr:rowOff>
    </xdr:from>
    <xdr:ext cx="161925" cy="276225"/>
    <xdr:pic>
      <xdr:nvPicPr>
        <xdr:cNvPr id="840" name="image1.png" descr="0clip_image001.png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7155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1" name="image1.png" descr="0clip_image001.png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2" name="image1.png" descr="0clip_image001.png">
          <a:extLst>
            <a:ext uri="{FF2B5EF4-FFF2-40B4-BE49-F238E27FC236}">
              <a16:creationId xmlns:a16="http://schemas.microsoft.com/office/drawing/2014/main" id="{00000000-0008-0000-02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3" name="image1.png" descr="0clip_image001.png">
          <a:extLst>
            <a:ext uri="{FF2B5EF4-FFF2-40B4-BE49-F238E27FC236}">
              <a16:creationId xmlns:a16="http://schemas.microsoft.com/office/drawing/2014/main" id="{00000000-0008-0000-02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4" name="image1.png" descr="0clip_image001.png">
          <a:extLst>
            <a:ext uri="{FF2B5EF4-FFF2-40B4-BE49-F238E27FC236}">
              <a16:creationId xmlns:a16="http://schemas.microsoft.com/office/drawing/2014/main" id="{00000000-0008-0000-02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5" name="image1.png" descr="0clip_image001.png">
          <a:extLst>
            <a:ext uri="{FF2B5EF4-FFF2-40B4-BE49-F238E27FC236}">
              <a16:creationId xmlns:a16="http://schemas.microsoft.com/office/drawing/2014/main" id="{00000000-0008-0000-02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49</xdr:row>
      <xdr:rowOff>0</xdr:rowOff>
    </xdr:from>
    <xdr:ext cx="161925" cy="276225"/>
    <xdr:pic>
      <xdr:nvPicPr>
        <xdr:cNvPr id="846" name="image1.png" descr="0clip_image001.png">
          <a:extLst>
            <a:ext uri="{FF2B5EF4-FFF2-40B4-BE49-F238E27FC236}">
              <a16:creationId xmlns:a16="http://schemas.microsoft.com/office/drawing/2014/main" id="{00000000-0008-0000-02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7155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7" name="image1.png" descr="0clip_image001.png">
          <a:extLst>
            <a:ext uri="{FF2B5EF4-FFF2-40B4-BE49-F238E27FC236}">
              <a16:creationId xmlns:a16="http://schemas.microsoft.com/office/drawing/2014/main" id="{00000000-0008-0000-02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8" name="image1.png" descr="0clip_image001.png">
          <a:extLst>
            <a:ext uri="{FF2B5EF4-FFF2-40B4-BE49-F238E27FC236}">
              <a16:creationId xmlns:a16="http://schemas.microsoft.com/office/drawing/2014/main" id="{00000000-0008-0000-02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49" name="image1.png" descr="0clip_image001.png">
          <a:extLst>
            <a:ext uri="{FF2B5EF4-FFF2-40B4-BE49-F238E27FC236}">
              <a16:creationId xmlns:a16="http://schemas.microsoft.com/office/drawing/2014/main" id="{00000000-0008-0000-02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0" name="image1.png" descr="0clip_image001.png">
          <a:extLst>
            <a:ext uri="{FF2B5EF4-FFF2-40B4-BE49-F238E27FC236}">
              <a16:creationId xmlns:a16="http://schemas.microsoft.com/office/drawing/2014/main" id="{00000000-0008-0000-02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1" name="image1.png" descr="0clip_image001.png">
          <a:extLst>
            <a:ext uri="{FF2B5EF4-FFF2-40B4-BE49-F238E27FC236}">
              <a16:creationId xmlns:a16="http://schemas.microsoft.com/office/drawing/2014/main" id="{00000000-0008-0000-02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2" name="image1.png" descr="0clip_image001.png">
          <a:extLst>
            <a:ext uri="{FF2B5EF4-FFF2-40B4-BE49-F238E27FC236}">
              <a16:creationId xmlns:a16="http://schemas.microsoft.com/office/drawing/2014/main" id="{00000000-0008-0000-02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3" name="image1.png" descr="0clip_image001.png">
          <a:extLst>
            <a:ext uri="{FF2B5EF4-FFF2-40B4-BE49-F238E27FC236}">
              <a16:creationId xmlns:a16="http://schemas.microsoft.com/office/drawing/2014/main" id="{00000000-0008-0000-02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4" name="image1.png" descr="0clip_image001.png">
          <a:extLst>
            <a:ext uri="{FF2B5EF4-FFF2-40B4-BE49-F238E27FC236}">
              <a16:creationId xmlns:a16="http://schemas.microsoft.com/office/drawing/2014/main" id="{00000000-0008-0000-02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5" name="image1.png" descr="0clip_image001.png">
          <a:extLst>
            <a:ext uri="{FF2B5EF4-FFF2-40B4-BE49-F238E27FC236}">
              <a16:creationId xmlns:a16="http://schemas.microsoft.com/office/drawing/2014/main" id="{00000000-0008-0000-02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6" name="image1.png" descr="0clip_image001.png">
          <a:extLst>
            <a:ext uri="{FF2B5EF4-FFF2-40B4-BE49-F238E27FC236}">
              <a16:creationId xmlns:a16="http://schemas.microsoft.com/office/drawing/2014/main" id="{00000000-0008-0000-02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50</xdr:row>
      <xdr:rowOff>0</xdr:rowOff>
    </xdr:from>
    <xdr:ext cx="161925" cy="276225"/>
    <xdr:pic>
      <xdr:nvPicPr>
        <xdr:cNvPr id="857" name="image1.png" descr="0clip_image001.png">
          <a:extLst>
            <a:ext uri="{FF2B5EF4-FFF2-40B4-BE49-F238E27FC236}">
              <a16:creationId xmlns:a16="http://schemas.microsoft.com/office/drawing/2014/main" id="{00000000-0008-0000-02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46650" y="99155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0</xdr:colOff>
      <xdr:row>7</xdr:row>
      <xdr:rowOff>0</xdr:rowOff>
    </xdr:from>
    <xdr:ext cx="161925" cy="276225"/>
    <xdr:pic>
      <xdr:nvPicPr>
        <xdr:cNvPr id="858" name="image1.png" descr="0clip_image002.png">
          <a:extLst>
            <a:ext uri="{FF2B5EF4-FFF2-40B4-BE49-F238E27FC236}">
              <a16:creationId xmlns:a16="http://schemas.microsoft.com/office/drawing/2014/main" id="{00000000-0008-0000-02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171450</xdr:colOff>
      <xdr:row>7</xdr:row>
      <xdr:rowOff>0</xdr:rowOff>
    </xdr:from>
    <xdr:ext cx="161925" cy="276225"/>
    <xdr:pic>
      <xdr:nvPicPr>
        <xdr:cNvPr id="859" name="image1.png" descr="0clip_image003.png">
          <a:extLst>
            <a:ext uri="{FF2B5EF4-FFF2-40B4-BE49-F238E27FC236}">
              <a16:creationId xmlns:a16="http://schemas.microsoft.com/office/drawing/2014/main" id="{00000000-0008-0000-02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0</xdr:colOff>
      <xdr:row>7</xdr:row>
      <xdr:rowOff>0</xdr:rowOff>
    </xdr:from>
    <xdr:ext cx="161925" cy="276225"/>
    <xdr:pic>
      <xdr:nvPicPr>
        <xdr:cNvPr id="860" name="image1.png" descr="0clip_image002.png">
          <a:extLst>
            <a:ext uri="{FF2B5EF4-FFF2-40B4-BE49-F238E27FC236}">
              <a16:creationId xmlns:a16="http://schemas.microsoft.com/office/drawing/2014/main" id="{00000000-0008-0000-02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171450</xdr:colOff>
      <xdr:row>7</xdr:row>
      <xdr:rowOff>0</xdr:rowOff>
    </xdr:from>
    <xdr:ext cx="161925" cy="276225"/>
    <xdr:pic>
      <xdr:nvPicPr>
        <xdr:cNvPr id="861" name="image1.png" descr="0clip_image003.png">
          <a:extLst>
            <a:ext uri="{FF2B5EF4-FFF2-40B4-BE49-F238E27FC236}">
              <a16:creationId xmlns:a16="http://schemas.microsoft.com/office/drawing/2014/main" id="{00000000-0008-0000-02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0</xdr:colOff>
      <xdr:row>7</xdr:row>
      <xdr:rowOff>0</xdr:rowOff>
    </xdr:from>
    <xdr:ext cx="161925" cy="276225"/>
    <xdr:pic>
      <xdr:nvPicPr>
        <xdr:cNvPr id="862" name="image1.png" descr="0clip_image002.png">
          <a:extLst>
            <a:ext uri="{FF2B5EF4-FFF2-40B4-BE49-F238E27FC236}">
              <a16:creationId xmlns:a16="http://schemas.microsoft.com/office/drawing/2014/main" id="{00000000-0008-0000-02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171450</xdr:colOff>
      <xdr:row>7</xdr:row>
      <xdr:rowOff>0</xdr:rowOff>
    </xdr:from>
    <xdr:ext cx="161925" cy="276225"/>
    <xdr:pic>
      <xdr:nvPicPr>
        <xdr:cNvPr id="863" name="image1.png" descr="0clip_image003.png">
          <a:extLst>
            <a:ext uri="{FF2B5EF4-FFF2-40B4-BE49-F238E27FC236}">
              <a16:creationId xmlns:a16="http://schemas.microsoft.com/office/drawing/2014/main" id="{00000000-0008-0000-02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0</xdr:colOff>
      <xdr:row>7</xdr:row>
      <xdr:rowOff>0</xdr:rowOff>
    </xdr:from>
    <xdr:ext cx="161925" cy="276225"/>
    <xdr:pic>
      <xdr:nvPicPr>
        <xdr:cNvPr id="864" name="image1.png" descr="0clip_image002.png">
          <a:extLst>
            <a:ext uri="{FF2B5EF4-FFF2-40B4-BE49-F238E27FC236}">
              <a16:creationId xmlns:a16="http://schemas.microsoft.com/office/drawing/2014/main" id="{00000000-0008-0000-02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171450</xdr:colOff>
      <xdr:row>7</xdr:row>
      <xdr:rowOff>0</xdr:rowOff>
    </xdr:from>
    <xdr:ext cx="161925" cy="276225"/>
    <xdr:pic>
      <xdr:nvPicPr>
        <xdr:cNvPr id="865" name="image1.png" descr="0clip_image003.png">
          <a:extLst>
            <a:ext uri="{FF2B5EF4-FFF2-40B4-BE49-F238E27FC236}">
              <a16:creationId xmlns:a16="http://schemas.microsoft.com/office/drawing/2014/main" id="{00000000-0008-0000-02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0</xdr:colOff>
      <xdr:row>7</xdr:row>
      <xdr:rowOff>0</xdr:rowOff>
    </xdr:from>
    <xdr:ext cx="161925" cy="276225"/>
    <xdr:pic>
      <xdr:nvPicPr>
        <xdr:cNvPr id="866" name="image1.png" descr="0clip_image002.png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100</xdr:col>
      <xdr:colOff>171450</xdr:colOff>
      <xdr:row>7</xdr:row>
      <xdr:rowOff>0</xdr:rowOff>
    </xdr:from>
    <xdr:ext cx="161925" cy="276225"/>
    <xdr:pic>
      <xdr:nvPicPr>
        <xdr:cNvPr id="867" name="image1.png" descr="0clip_image003.png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68" name="image1.png" descr="0clip_image002.png">
          <a:extLst>
            <a:ext uri="{FF2B5EF4-FFF2-40B4-BE49-F238E27FC236}">
              <a16:creationId xmlns:a16="http://schemas.microsoft.com/office/drawing/2014/main" id="{00000000-0008-0000-02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69" name="image1.png" descr="0clip_image003.png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70" name="image1.png" descr="0clip_image002.png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71" name="image1.png" descr="0clip_image003.png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72" name="image1.png" descr="0clip_image002.png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73" name="image1.png" descr="0clip_image003.png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74" name="image1.png" descr="0clip_image002.png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75" name="image1.png" descr="0clip_image003.png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76" name="image1.png" descr="0clip_image002.png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2537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77" name="image1.png" descr="0clip_image003.png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96825" y="83153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78" name="image1.png" descr="0clip_image002.png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92127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79" name="image1.png" descr="0clip_image003.png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9272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80" name="image1.png" descr="0clip_image002.png">
          <a:extLst>
            <a:ext uri="{FF2B5EF4-FFF2-40B4-BE49-F238E27FC236}">
              <a16:creationId xmlns:a16="http://schemas.microsoft.com/office/drawing/2014/main" id="{00000000-0008-0000-02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92127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81" name="image1.png" descr="0clip_image003.png">
          <a:extLst>
            <a:ext uri="{FF2B5EF4-FFF2-40B4-BE49-F238E27FC236}">
              <a16:creationId xmlns:a16="http://schemas.microsoft.com/office/drawing/2014/main" id="{00000000-0008-0000-02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9272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82" name="image1.png" descr="0clip_image002.png">
          <a:extLst>
            <a:ext uri="{FF2B5EF4-FFF2-40B4-BE49-F238E27FC236}">
              <a16:creationId xmlns:a16="http://schemas.microsoft.com/office/drawing/2014/main" id="{00000000-0008-0000-02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92127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83" name="image1.png" descr="0clip_image003.png">
          <a:extLst>
            <a:ext uri="{FF2B5EF4-FFF2-40B4-BE49-F238E27FC236}">
              <a16:creationId xmlns:a16="http://schemas.microsoft.com/office/drawing/2014/main" id="{00000000-0008-0000-02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9272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84" name="image1.png" descr="0clip_image002.png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92127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85" name="image1.png" descr="0clip_image003.png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9272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0</xdr:colOff>
      <xdr:row>44</xdr:row>
      <xdr:rowOff>0</xdr:rowOff>
    </xdr:from>
    <xdr:ext cx="161925" cy="276225"/>
    <xdr:pic>
      <xdr:nvPicPr>
        <xdr:cNvPr id="886" name="image1.png" descr="0clip_image002.png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92127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108</xdr:col>
      <xdr:colOff>171450</xdr:colOff>
      <xdr:row>44</xdr:row>
      <xdr:rowOff>0</xdr:rowOff>
    </xdr:from>
    <xdr:ext cx="161925" cy="276225"/>
    <xdr:pic>
      <xdr:nvPicPr>
        <xdr:cNvPr id="887" name="image1.png" descr="0clip_image003.png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92725" y="871537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47</xdr:row>
      <xdr:rowOff>0</xdr:rowOff>
    </xdr:from>
    <xdr:ext cx="161925" cy="276225"/>
    <xdr:pic>
      <xdr:nvPicPr>
        <xdr:cNvPr id="888" name="image1.png" descr="0clip_image002.png">
          <a:extLst>
            <a:ext uri="{FF2B5EF4-FFF2-40B4-BE49-F238E27FC236}">
              <a16:creationId xmlns:a16="http://schemas.microsoft.com/office/drawing/2014/main" id="{00000000-0008-0000-02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60475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45</xdr:row>
      <xdr:rowOff>0</xdr:rowOff>
    </xdr:from>
    <xdr:ext cx="161925" cy="276225"/>
    <xdr:pic>
      <xdr:nvPicPr>
        <xdr:cNvPr id="889" name="image1.png" descr="0clip_image002.png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60475" y="931545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46</xdr:row>
      <xdr:rowOff>0</xdr:rowOff>
    </xdr:from>
    <xdr:ext cx="161925" cy="276225"/>
    <xdr:pic>
      <xdr:nvPicPr>
        <xdr:cNvPr id="890" name="image1.png" descr="0clip_image002.png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0175" y="89154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46</xdr:row>
      <xdr:rowOff>0</xdr:rowOff>
    </xdr:from>
    <xdr:ext cx="161925" cy="276225"/>
    <xdr:pic>
      <xdr:nvPicPr>
        <xdr:cNvPr id="891" name="image1.png" descr="0clip_image002.png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0175" y="8915400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47</xdr:row>
      <xdr:rowOff>0</xdr:rowOff>
    </xdr:from>
    <xdr:ext cx="161925" cy="276225"/>
    <xdr:pic>
      <xdr:nvPicPr>
        <xdr:cNvPr id="892" name="image1.png" descr="0clip_image002.png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0175" y="91154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15" name="image1.png" descr="0clip_image002.png">
          <a:extLst>
            <a:ext uri="{FF2B5EF4-FFF2-40B4-BE49-F238E27FC236}">
              <a16:creationId xmlns:a16="http://schemas.microsoft.com/office/drawing/2014/main" id="{A62A23E1-EF3F-4921-B726-7961D90407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16" name="image1.png" descr="0clip_image003.png">
          <a:extLst>
            <a:ext uri="{FF2B5EF4-FFF2-40B4-BE49-F238E27FC236}">
              <a16:creationId xmlns:a16="http://schemas.microsoft.com/office/drawing/2014/main" id="{EF46E0DE-B8EE-43B7-97C0-3501D5C1A2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17" name="image1.png" descr="0clip_image002.png">
          <a:extLst>
            <a:ext uri="{FF2B5EF4-FFF2-40B4-BE49-F238E27FC236}">
              <a16:creationId xmlns:a16="http://schemas.microsoft.com/office/drawing/2014/main" id="{3DF297E9-3DF3-4426-B06B-92D93F15B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18" name="image1.png" descr="0clip_image003.png">
          <a:extLst>
            <a:ext uri="{FF2B5EF4-FFF2-40B4-BE49-F238E27FC236}">
              <a16:creationId xmlns:a16="http://schemas.microsoft.com/office/drawing/2014/main" id="{B9EC6356-606C-45CC-B065-5E765A149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19" name="image1.png" descr="0clip_image002.png">
          <a:extLst>
            <a:ext uri="{FF2B5EF4-FFF2-40B4-BE49-F238E27FC236}">
              <a16:creationId xmlns:a16="http://schemas.microsoft.com/office/drawing/2014/main" id="{A29DC668-3540-4EFE-9BA2-4B982D59B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0" name="image1.png" descr="0clip_image003.png">
          <a:extLst>
            <a:ext uri="{FF2B5EF4-FFF2-40B4-BE49-F238E27FC236}">
              <a16:creationId xmlns:a16="http://schemas.microsoft.com/office/drawing/2014/main" id="{8521F4A2-9943-412B-8058-D133C6D175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1" name="image1.png" descr="0clip_image002.png">
          <a:extLst>
            <a:ext uri="{FF2B5EF4-FFF2-40B4-BE49-F238E27FC236}">
              <a16:creationId xmlns:a16="http://schemas.microsoft.com/office/drawing/2014/main" id="{5759645E-4E13-4F04-AC9C-8310767DC2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2" name="image1.png" descr="0clip_image003.png">
          <a:extLst>
            <a:ext uri="{FF2B5EF4-FFF2-40B4-BE49-F238E27FC236}">
              <a16:creationId xmlns:a16="http://schemas.microsoft.com/office/drawing/2014/main" id="{7A3E507C-3E30-49D6-92B1-E9D89E577C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3" name="image1.png" descr="0clip_image002.png">
          <a:extLst>
            <a:ext uri="{FF2B5EF4-FFF2-40B4-BE49-F238E27FC236}">
              <a16:creationId xmlns:a16="http://schemas.microsoft.com/office/drawing/2014/main" id="{95773954-7001-44B4-B6AF-126AACE5E3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4" name="image1.png" descr="0clip_image003.png">
          <a:extLst>
            <a:ext uri="{FF2B5EF4-FFF2-40B4-BE49-F238E27FC236}">
              <a16:creationId xmlns:a16="http://schemas.microsoft.com/office/drawing/2014/main" id="{C328000A-49A2-437A-BFB2-28F6DC864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5" name="image1.png" descr="0clip_image002.png">
          <a:extLst>
            <a:ext uri="{FF2B5EF4-FFF2-40B4-BE49-F238E27FC236}">
              <a16:creationId xmlns:a16="http://schemas.microsoft.com/office/drawing/2014/main" id="{85ED5B0A-6680-4BCE-8842-73D88682A3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6" name="image1.png" descr="0clip_image003.png">
          <a:extLst>
            <a:ext uri="{FF2B5EF4-FFF2-40B4-BE49-F238E27FC236}">
              <a16:creationId xmlns:a16="http://schemas.microsoft.com/office/drawing/2014/main" id="{42CE330C-D5B9-4190-8B15-8402D1BA2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7" name="image1.png" descr="0clip_image002.png">
          <a:extLst>
            <a:ext uri="{FF2B5EF4-FFF2-40B4-BE49-F238E27FC236}">
              <a16:creationId xmlns:a16="http://schemas.microsoft.com/office/drawing/2014/main" id="{00A3E9E1-E4A2-4FF1-B063-F7BA4FB8DD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8" name="image1.png" descr="0clip_image003.png">
          <a:extLst>
            <a:ext uri="{FF2B5EF4-FFF2-40B4-BE49-F238E27FC236}">
              <a16:creationId xmlns:a16="http://schemas.microsoft.com/office/drawing/2014/main" id="{A5D3DE0D-F47B-4B78-9FB9-D658110D82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29" name="image1.png" descr="0clip_image002.png">
          <a:extLst>
            <a:ext uri="{FF2B5EF4-FFF2-40B4-BE49-F238E27FC236}">
              <a16:creationId xmlns:a16="http://schemas.microsoft.com/office/drawing/2014/main" id="{AAA24A73-2568-4B25-A933-128424C06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30" name="image1.png" descr="0clip_image003.png">
          <a:extLst>
            <a:ext uri="{FF2B5EF4-FFF2-40B4-BE49-F238E27FC236}">
              <a16:creationId xmlns:a16="http://schemas.microsoft.com/office/drawing/2014/main" id="{1C3AD596-CB47-43DB-A1C2-59E88577EE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31" name="image1.png" descr="0clip_image002.png">
          <a:extLst>
            <a:ext uri="{FF2B5EF4-FFF2-40B4-BE49-F238E27FC236}">
              <a16:creationId xmlns:a16="http://schemas.microsoft.com/office/drawing/2014/main" id="{DE81627E-7630-4A6B-8234-351E28F70C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32" name="image1.png" descr="0clip_image003.png">
          <a:extLst>
            <a:ext uri="{FF2B5EF4-FFF2-40B4-BE49-F238E27FC236}">
              <a16:creationId xmlns:a16="http://schemas.microsoft.com/office/drawing/2014/main" id="{A0018D30-2AB1-4451-9F38-37BA2FD526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33" name="image1.png" descr="0clip_image002.png">
          <a:extLst>
            <a:ext uri="{FF2B5EF4-FFF2-40B4-BE49-F238E27FC236}">
              <a16:creationId xmlns:a16="http://schemas.microsoft.com/office/drawing/2014/main" id="{5FC34F94-16B6-4904-AC6D-C9F1972625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34" name="image1.png" descr="0clip_image003.png">
          <a:extLst>
            <a:ext uri="{FF2B5EF4-FFF2-40B4-BE49-F238E27FC236}">
              <a16:creationId xmlns:a16="http://schemas.microsoft.com/office/drawing/2014/main" id="{A3FBB975-CF62-421D-A1E4-6C1365C3B5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35" name="image1.png" descr="0clip_image002.png">
          <a:extLst>
            <a:ext uri="{FF2B5EF4-FFF2-40B4-BE49-F238E27FC236}">
              <a16:creationId xmlns:a16="http://schemas.microsoft.com/office/drawing/2014/main" id="{A7DA2D58-18CC-4F64-A24E-389973552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36" name="image1.png" descr="0clip_image003.png">
          <a:extLst>
            <a:ext uri="{FF2B5EF4-FFF2-40B4-BE49-F238E27FC236}">
              <a16:creationId xmlns:a16="http://schemas.microsoft.com/office/drawing/2014/main" id="{47128475-B660-49EB-ADBB-8606EC44D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37" name="image1.png" descr="0clip_image002.png">
          <a:extLst>
            <a:ext uri="{FF2B5EF4-FFF2-40B4-BE49-F238E27FC236}">
              <a16:creationId xmlns:a16="http://schemas.microsoft.com/office/drawing/2014/main" id="{3CBC1CE5-5A92-4662-AFDE-FD3344948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38" name="image1.png" descr="0clip_image003.png">
          <a:extLst>
            <a:ext uri="{FF2B5EF4-FFF2-40B4-BE49-F238E27FC236}">
              <a16:creationId xmlns:a16="http://schemas.microsoft.com/office/drawing/2014/main" id="{2021084E-0BBC-4B8C-8D58-2EF66F4DEA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39" name="image1.png" descr="0clip_image002.png">
          <a:extLst>
            <a:ext uri="{FF2B5EF4-FFF2-40B4-BE49-F238E27FC236}">
              <a16:creationId xmlns:a16="http://schemas.microsoft.com/office/drawing/2014/main" id="{B56D4C18-3CC8-49AA-B51F-7B686E92B3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40" name="image1.png" descr="0clip_image003.png">
          <a:extLst>
            <a:ext uri="{FF2B5EF4-FFF2-40B4-BE49-F238E27FC236}">
              <a16:creationId xmlns:a16="http://schemas.microsoft.com/office/drawing/2014/main" id="{94AF2602-A2AA-4FB7-808C-D2BFA7424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41" name="image1.png" descr="0clip_image002.png">
          <a:extLst>
            <a:ext uri="{FF2B5EF4-FFF2-40B4-BE49-F238E27FC236}">
              <a16:creationId xmlns:a16="http://schemas.microsoft.com/office/drawing/2014/main" id="{5B0C6050-660E-486D-B130-CF923D84D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42" name="image1.png" descr="0clip_image003.png">
          <a:extLst>
            <a:ext uri="{FF2B5EF4-FFF2-40B4-BE49-F238E27FC236}">
              <a16:creationId xmlns:a16="http://schemas.microsoft.com/office/drawing/2014/main" id="{2F60E3AB-E05E-4994-B9CB-D547CDA7C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43" name="image1.png" descr="0clip_image002.png">
          <a:extLst>
            <a:ext uri="{FF2B5EF4-FFF2-40B4-BE49-F238E27FC236}">
              <a16:creationId xmlns:a16="http://schemas.microsoft.com/office/drawing/2014/main" id="{C4D7CF29-4C9D-45F0-B614-9527753350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44" name="image1.png" descr="0clip_image003.png">
          <a:extLst>
            <a:ext uri="{FF2B5EF4-FFF2-40B4-BE49-F238E27FC236}">
              <a16:creationId xmlns:a16="http://schemas.microsoft.com/office/drawing/2014/main" id="{73EA837B-30AC-44A4-9071-3D6E330E0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45" name="image1.png" descr="0clip_image002.png">
          <a:extLst>
            <a:ext uri="{FF2B5EF4-FFF2-40B4-BE49-F238E27FC236}">
              <a16:creationId xmlns:a16="http://schemas.microsoft.com/office/drawing/2014/main" id="{109154C2-8420-4AE7-81D3-263549DDA0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46" name="image1.png" descr="0clip_image003.png">
          <a:extLst>
            <a:ext uri="{FF2B5EF4-FFF2-40B4-BE49-F238E27FC236}">
              <a16:creationId xmlns:a16="http://schemas.microsoft.com/office/drawing/2014/main" id="{94B82A53-77C9-4577-A91E-E11999418F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47" name="image1.png" descr="0clip_image002.png">
          <a:extLst>
            <a:ext uri="{FF2B5EF4-FFF2-40B4-BE49-F238E27FC236}">
              <a16:creationId xmlns:a16="http://schemas.microsoft.com/office/drawing/2014/main" id="{E2A2710E-CDF5-4DF0-B39A-5605794F4D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48" name="image1.png" descr="0clip_image003.png">
          <a:extLst>
            <a:ext uri="{FF2B5EF4-FFF2-40B4-BE49-F238E27FC236}">
              <a16:creationId xmlns:a16="http://schemas.microsoft.com/office/drawing/2014/main" id="{FCCE950A-3A4A-484B-9C12-520A2D33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49" name="image1.png" descr="0clip_image002.png">
          <a:extLst>
            <a:ext uri="{FF2B5EF4-FFF2-40B4-BE49-F238E27FC236}">
              <a16:creationId xmlns:a16="http://schemas.microsoft.com/office/drawing/2014/main" id="{212D7FC3-193A-4C75-AF15-92E93916A1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50" name="image1.png" descr="0clip_image003.png">
          <a:extLst>
            <a:ext uri="{FF2B5EF4-FFF2-40B4-BE49-F238E27FC236}">
              <a16:creationId xmlns:a16="http://schemas.microsoft.com/office/drawing/2014/main" id="{7E23B7A9-0634-47BA-8F7A-8E0BF8CE35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51" name="image1.png" descr="0clip_image002.png">
          <a:extLst>
            <a:ext uri="{FF2B5EF4-FFF2-40B4-BE49-F238E27FC236}">
              <a16:creationId xmlns:a16="http://schemas.microsoft.com/office/drawing/2014/main" id="{DB83D191-920D-4C5F-92F6-C17B63640C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52" name="image1.png" descr="0clip_image003.png">
          <a:extLst>
            <a:ext uri="{FF2B5EF4-FFF2-40B4-BE49-F238E27FC236}">
              <a16:creationId xmlns:a16="http://schemas.microsoft.com/office/drawing/2014/main" id="{0B4E226E-6DC2-4938-BB0F-FF2CBD22A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53" name="image1.png" descr="0clip_image002.png">
          <a:extLst>
            <a:ext uri="{FF2B5EF4-FFF2-40B4-BE49-F238E27FC236}">
              <a16:creationId xmlns:a16="http://schemas.microsoft.com/office/drawing/2014/main" id="{1322B006-4673-4DFA-BD98-2913751B53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54" name="image1.png" descr="0clip_image003.png">
          <a:extLst>
            <a:ext uri="{FF2B5EF4-FFF2-40B4-BE49-F238E27FC236}">
              <a16:creationId xmlns:a16="http://schemas.microsoft.com/office/drawing/2014/main" id="{081B460C-150B-49EA-A301-F3B8E52E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55" name="image1.png" descr="0clip_image002.png">
          <a:extLst>
            <a:ext uri="{FF2B5EF4-FFF2-40B4-BE49-F238E27FC236}">
              <a16:creationId xmlns:a16="http://schemas.microsoft.com/office/drawing/2014/main" id="{2CE544E6-98E3-4861-A69F-F332D2F90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56" name="image1.png" descr="0clip_image003.png">
          <a:extLst>
            <a:ext uri="{FF2B5EF4-FFF2-40B4-BE49-F238E27FC236}">
              <a16:creationId xmlns:a16="http://schemas.microsoft.com/office/drawing/2014/main" id="{9D564173-490D-400B-9AA9-9853B3C6B9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57" name="image1.png" descr="0clip_image002.png">
          <a:extLst>
            <a:ext uri="{FF2B5EF4-FFF2-40B4-BE49-F238E27FC236}">
              <a16:creationId xmlns:a16="http://schemas.microsoft.com/office/drawing/2014/main" id="{473DF34B-EA76-409C-8D77-CB01E48A1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58" name="image1.png" descr="0clip_image003.png">
          <a:extLst>
            <a:ext uri="{FF2B5EF4-FFF2-40B4-BE49-F238E27FC236}">
              <a16:creationId xmlns:a16="http://schemas.microsoft.com/office/drawing/2014/main" id="{7EA618D5-B8CD-4CBC-9984-8358D1FDF0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59" name="image1.png" descr="0clip_image002.png">
          <a:extLst>
            <a:ext uri="{FF2B5EF4-FFF2-40B4-BE49-F238E27FC236}">
              <a16:creationId xmlns:a16="http://schemas.microsoft.com/office/drawing/2014/main" id="{2CC9739E-9A31-4B95-ADE3-1A31F99B7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60" name="image1.png" descr="0clip_image003.png">
          <a:extLst>
            <a:ext uri="{FF2B5EF4-FFF2-40B4-BE49-F238E27FC236}">
              <a16:creationId xmlns:a16="http://schemas.microsoft.com/office/drawing/2014/main" id="{5C742872-4A77-451D-BF59-D6EB50AA4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61" name="image1.png" descr="0clip_image002.png">
          <a:extLst>
            <a:ext uri="{FF2B5EF4-FFF2-40B4-BE49-F238E27FC236}">
              <a16:creationId xmlns:a16="http://schemas.microsoft.com/office/drawing/2014/main" id="{7677B537-9C00-4620-A5E7-DE219A5B51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62" name="image1.png" descr="0clip_image003.png">
          <a:extLst>
            <a:ext uri="{FF2B5EF4-FFF2-40B4-BE49-F238E27FC236}">
              <a16:creationId xmlns:a16="http://schemas.microsoft.com/office/drawing/2014/main" id="{C905A6DE-AE83-49C6-843A-769E2630C4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63" name="image1.png" descr="0clip_image002.png">
          <a:extLst>
            <a:ext uri="{FF2B5EF4-FFF2-40B4-BE49-F238E27FC236}">
              <a16:creationId xmlns:a16="http://schemas.microsoft.com/office/drawing/2014/main" id="{97009C5D-8872-4E79-B769-745E0AC6B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64" name="image1.png" descr="0clip_image003.png">
          <a:extLst>
            <a:ext uri="{FF2B5EF4-FFF2-40B4-BE49-F238E27FC236}">
              <a16:creationId xmlns:a16="http://schemas.microsoft.com/office/drawing/2014/main" id="{A1247946-C101-475F-A220-F3FED31CF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65" name="image1.png" descr="0clip_image002.png">
          <a:extLst>
            <a:ext uri="{FF2B5EF4-FFF2-40B4-BE49-F238E27FC236}">
              <a16:creationId xmlns:a16="http://schemas.microsoft.com/office/drawing/2014/main" id="{040791B4-9FEE-4C9D-95A5-9EE95D0DF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66" name="image1.png" descr="0clip_image003.png">
          <a:extLst>
            <a:ext uri="{FF2B5EF4-FFF2-40B4-BE49-F238E27FC236}">
              <a16:creationId xmlns:a16="http://schemas.microsoft.com/office/drawing/2014/main" id="{109B1071-39FD-4B44-A4C2-B2F565BF3B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67" name="image1.png" descr="0clip_image002.png">
          <a:extLst>
            <a:ext uri="{FF2B5EF4-FFF2-40B4-BE49-F238E27FC236}">
              <a16:creationId xmlns:a16="http://schemas.microsoft.com/office/drawing/2014/main" id="{A27E51E8-A821-4016-B735-79033B726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28</xdr:row>
      <xdr:rowOff>0</xdr:rowOff>
    </xdr:from>
    <xdr:ext cx="161925" cy="276225"/>
    <xdr:pic>
      <xdr:nvPicPr>
        <xdr:cNvPr id="1068" name="image1.png" descr="0clip_image003.png">
          <a:extLst>
            <a:ext uri="{FF2B5EF4-FFF2-40B4-BE49-F238E27FC236}">
              <a16:creationId xmlns:a16="http://schemas.microsoft.com/office/drawing/2014/main" id="{49273806-3FF8-4E4A-82EC-452387F1E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69" name="image1.png" descr="0clip_image001.png">
          <a:extLst>
            <a:ext uri="{FF2B5EF4-FFF2-40B4-BE49-F238E27FC236}">
              <a16:creationId xmlns:a16="http://schemas.microsoft.com/office/drawing/2014/main" id="{F7179682-C137-4112-89D9-A6BE4850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70" name="image1.png" descr="0clip_image001.png">
          <a:extLst>
            <a:ext uri="{FF2B5EF4-FFF2-40B4-BE49-F238E27FC236}">
              <a16:creationId xmlns:a16="http://schemas.microsoft.com/office/drawing/2014/main" id="{CF8B10F4-5A52-4DD1-99C1-B17F7FE1E7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71" name="image1.png" descr="0clip_image001.png">
          <a:extLst>
            <a:ext uri="{FF2B5EF4-FFF2-40B4-BE49-F238E27FC236}">
              <a16:creationId xmlns:a16="http://schemas.microsoft.com/office/drawing/2014/main" id="{10417DC5-70A7-4979-BA42-E64D2B41DD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72" name="image1.png" descr="0clip_image001.png">
          <a:extLst>
            <a:ext uri="{FF2B5EF4-FFF2-40B4-BE49-F238E27FC236}">
              <a16:creationId xmlns:a16="http://schemas.microsoft.com/office/drawing/2014/main" id="{6DCC47BE-458A-4418-B1E1-25E21683C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73" name="image1.png" descr="0clip_image001.png">
          <a:extLst>
            <a:ext uri="{FF2B5EF4-FFF2-40B4-BE49-F238E27FC236}">
              <a16:creationId xmlns:a16="http://schemas.microsoft.com/office/drawing/2014/main" id="{EF49EDF4-D184-4F8F-9CB4-138E3AB3C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74" name="image1.png" descr="0clip_image001.png">
          <a:extLst>
            <a:ext uri="{FF2B5EF4-FFF2-40B4-BE49-F238E27FC236}">
              <a16:creationId xmlns:a16="http://schemas.microsoft.com/office/drawing/2014/main" id="{E5996F8D-54FC-46ED-9535-20AF73CE02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75" name="image1.png" descr="0clip_image001.png">
          <a:extLst>
            <a:ext uri="{FF2B5EF4-FFF2-40B4-BE49-F238E27FC236}">
              <a16:creationId xmlns:a16="http://schemas.microsoft.com/office/drawing/2014/main" id="{B9B4F5E3-1DDD-4936-8120-FD8105F49E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76" name="image1.png" descr="0clip_image001.png">
          <a:extLst>
            <a:ext uri="{FF2B5EF4-FFF2-40B4-BE49-F238E27FC236}">
              <a16:creationId xmlns:a16="http://schemas.microsoft.com/office/drawing/2014/main" id="{14245394-FF07-4C9C-A2F1-DFE5ED7D8C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77" name="image1.png" descr="0clip_image002.png">
          <a:extLst>
            <a:ext uri="{FF2B5EF4-FFF2-40B4-BE49-F238E27FC236}">
              <a16:creationId xmlns:a16="http://schemas.microsoft.com/office/drawing/2014/main" id="{DD2CEAD1-2F1B-4873-B1A3-D0498ADA2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78" name="image1.png" descr="0clip_image003.png">
          <a:extLst>
            <a:ext uri="{FF2B5EF4-FFF2-40B4-BE49-F238E27FC236}">
              <a16:creationId xmlns:a16="http://schemas.microsoft.com/office/drawing/2014/main" id="{972EBCEF-E8D6-4BFD-A1AE-F7D7D94754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79" name="image1.png" descr="0clip_image002.png">
          <a:extLst>
            <a:ext uri="{FF2B5EF4-FFF2-40B4-BE49-F238E27FC236}">
              <a16:creationId xmlns:a16="http://schemas.microsoft.com/office/drawing/2014/main" id="{C0368364-4291-4094-B5AC-8284AAEAEB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80" name="image1.png" descr="0clip_image003.png">
          <a:extLst>
            <a:ext uri="{FF2B5EF4-FFF2-40B4-BE49-F238E27FC236}">
              <a16:creationId xmlns:a16="http://schemas.microsoft.com/office/drawing/2014/main" id="{50B33C60-69F2-4390-ADCB-7F5290C28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81" name="image1.png" descr="0clip_image002.png">
          <a:extLst>
            <a:ext uri="{FF2B5EF4-FFF2-40B4-BE49-F238E27FC236}">
              <a16:creationId xmlns:a16="http://schemas.microsoft.com/office/drawing/2014/main" id="{A1871EA7-58FB-44E3-A113-AF8EBD4B19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82" name="image1.png" descr="0clip_image003.png">
          <a:extLst>
            <a:ext uri="{FF2B5EF4-FFF2-40B4-BE49-F238E27FC236}">
              <a16:creationId xmlns:a16="http://schemas.microsoft.com/office/drawing/2014/main" id="{79A62963-261E-41A2-8C29-45D5DA3177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83" name="image1.png" descr="0clip_image002.png">
          <a:extLst>
            <a:ext uri="{FF2B5EF4-FFF2-40B4-BE49-F238E27FC236}">
              <a16:creationId xmlns:a16="http://schemas.microsoft.com/office/drawing/2014/main" id="{85BFC846-119B-4731-8278-9DFD701B42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84" name="image1.png" descr="0clip_image003.png">
          <a:extLst>
            <a:ext uri="{FF2B5EF4-FFF2-40B4-BE49-F238E27FC236}">
              <a16:creationId xmlns:a16="http://schemas.microsoft.com/office/drawing/2014/main" id="{40C33396-0C11-4815-A62E-FA3D367330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85" name="image1.png" descr="0clip_image002.png">
          <a:extLst>
            <a:ext uri="{FF2B5EF4-FFF2-40B4-BE49-F238E27FC236}">
              <a16:creationId xmlns:a16="http://schemas.microsoft.com/office/drawing/2014/main" id="{05AEC8E1-68A3-4D49-9596-E52FD85E7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86" name="image1.png" descr="0clip_image003.png">
          <a:extLst>
            <a:ext uri="{FF2B5EF4-FFF2-40B4-BE49-F238E27FC236}">
              <a16:creationId xmlns:a16="http://schemas.microsoft.com/office/drawing/2014/main" id="{7876F6C3-1293-46B1-9911-09AD23C67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87" name="image1.png" descr="0clip_image002.png">
          <a:extLst>
            <a:ext uri="{FF2B5EF4-FFF2-40B4-BE49-F238E27FC236}">
              <a16:creationId xmlns:a16="http://schemas.microsoft.com/office/drawing/2014/main" id="{90B8A065-3DE6-4242-8FBD-F71507758D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88" name="image1.png" descr="0clip_image003.png">
          <a:extLst>
            <a:ext uri="{FF2B5EF4-FFF2-40B4-BE49-F238E27FC236}">
              <a16:creationId xmlns:a16="http://schemas.microsoft.com/office/drawing/2014/main" id="{0034DF72-59E7-4F2A-8755-C9015AD310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89" name="image1.png" descr="0clip_image002.png">
          <a:extLst>
            <a:ext uri="{FF2B5EF4-FFF2-40B4-BE49-F238E27FC236}">
              <a16:creationId xmlns:a16="http://schemas.microsoft.com/office/drawing/2014/main" id="{7A5D3E61-EF51-4D9A-98DD-8217D69672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90" name="image1.png" descr="0clip_image003.png">
          <a:extLst>
            <a:ext uri="{FF2B5EF4-FFF2-40B4-BE49-F238E27FC236}">
              <a16:creationId xmlns:a16="http://schemas.microsoft.com/office/drawing/2014/main" id="{C88A3854-2EDD-4BA6-8405-22A7FE881D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91" name="image1.png" descr="0clip_image001.png">
          <a:extLst>
            <a:ext uri="{FF2B5EF4-FFF2-40B4-BE49-F238E27FC236}">
              <a16:creationId xmlns:a16="http://schemas.microsoft.com/office/drawing/2014/main" id="{F85AF5CC-9865-4F33-A9EE-9F0288F19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92" name="image1.png" descr="0clip_image001.png">
          <a:extLst>
            <a:ext uri="{FF2B5EF4-FFF2-40B4-BE49-F238E27FC236}">
              <a16:creationId xmlns:a16="http://schemas.microsoft.com/office/drawing/2014/main" id="{741665FF-F573-4776-B1EB-E82B9CA036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93" name="image1.png" descr="0clip_image001.png">
          <a:extLst>
            <a:ext uri="{FF2B5EF4-FFF2-40B4-BE49-F238E27FC236}">
              <a16:creationId xmlns:a16="http://schemas.microsoft.com/office/drawing/2014/main" id="{6CAFB06C-8575-4A7D-A7F3-7C848C2475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94" name="image1.png" descr="0clip_image001.png">
          <a:extLst>
            <a:ext uri="{FF2B5EF4-FFF2-40B4-BE49-F238E27FC236}">
              <a16:creationId xmlns:a16="http://schemas.microsoft.com/office/drawing/2014/main" id="{DDB5A447-0B05-476A-874B-4C3BC43A5A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95" name="image1.png" descr="0clip_image001.png">
          <a:extLst>
            <a:ext uri="{FF2B5EF4-FFF2-40B4-BE49-F238E27FC236}">
              <a16:creationId xmlns:a16="http://schemas.microsoft.com/office/drawing/2014/main" id="{EFD632D7-F8F3-47D8-85AB-ADFD75A75C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28</xdr:row>
      <xdr:rowOff>0</xdr:rowOff>
    </xdr:from>
    <xdr:ext cx="161925" cy="276225"/>
    <xdr:pic>
      <xdr:nvPicPr>
        <xdr:cNvPr id="1096" name="image1.png" descr="0clip_image001.png">
          <a:extLst>
            <a:ext uri="{FF2B5EF4-FFF2-40B4-BE49-F238E27FC236}">
              <a16:creationId xmlns:a16="http://schemas.microsoft.com/office/drawing/2014/main" id="{DF6F1B3F-8D17-499F-9671-F64B426718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25" y="54197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97" name="image1.png" descr="0clip_image002.png">
          <a:extLst>
            <a:ext uri="{FF2B5EF4-FFF2-40B4-BE49-F238E27FC236}">
              <a16:creationId xmlns:a16="http://schemas.microsoft.com/office/drawing/2014/main" id="{7730D5C7-157F-40B7-939D-B7CEAF3599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098" name="image1.png" descr="0clip_image003.png">
          <a:extLst>
            <a:ext uri="{FF2B5EF4-FFF2-40B4-BE49-F238E27FC236}">
              <a16:creationId xmlns:a16="http://schemas.microsoft.com/office/drawing/2014/main" id="{B75B9B0F-51AC-45E9-AF7A-2C541597E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099" name="image1.png" descr="0clip_image002.png">
          <a:extLst>
            <a:ext uri="{FF2B5EF4-FFF2-40B4-BE49-F238E27FC236}">
              <a16:creationId xmlns:a16="http://schemas.microsoft.com/office/drawing/2014/main" id="{45AC3458-23E4-4CB9-8F33-5671E3C2DA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100" name="image1.png" descr="0clip_image003.png">
          <a:extLst>
            <a:ext uri="{FF2B5EF4-FFF2-40B4-BE49-F238E27FC236}">
              <a16:creationId xmlns:a16="http://schemas.microsoft.com/office/drawing/2014/main" id="{1400BFC0-F7BC-401F-829F-85CB406584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101" name="image1.png" descr="0clip_image002.png">
          <a:extLst>
            <a:ext uri="{FF2B5EF4-FFF2-40B4-BE49-F238E27FC236}">
              <a16:creationId xmlns:a16="http://schemas.microsoft.com/office/drawing/2014/main" id="{279B1FFB-CB0B-4655-939A-5A3DD5854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102" name="image1.png" descr="0clip_image003.png">
          <a:extLst>
            <a:ext uri="{FF2B5EF4-FFF2-40B4-BE49-F238E27FC236}">
              <a16:creationId xmlns:a16="http://schemas.microsoft.com/office/drawing/2014/main" id="{ABF77CA7-CF30-4CD1-8F74-26C29B0C46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103" name="image1.png" descr="0clip_image002.png">
          <a:extLst>
            <a:ext uri="{FF2B5EF4-FFF2-40B4-BE49-F238E27FC236}">
              <a16:creationId xmlns:a16="http://schemas.microsoft.com/office/drawing/2014/main" id="{8C9476DB-D172-43F5-B15D-BE0E1AD978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104" name="image1.png" descr="0clip_image003.png">
          <a:extLst>
            <a:ext uri="{FF2B5EF4-FFF2-40B4-BE49-F238E27FC236}">
              <a16:creationId xmlns:a16="http://schemas.microsoft.com/office/drawing/2014/main" id="{7F109EE1-2980-44B5-939C-29616EA291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105" name="image1.png" descr="0clip_image002.png">
          <a:extLst>
            <a:ext uri="{FF2B5EF4-FFF2-40B4-BE49-F238E27FC236}">
              <a16:creationId xmlns:a16="http://schemas.microsoft.com/office/drawing/2014/main" id="{D9D921E0-8315-4861-B962-B0865DA3B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106" name="image1.png" descr="0clip_image003.png">
          <a:extLst>
            <a:ext uri="{FF2B5EF4-FFF2-40B4-BE49-F238E27FC236}">
              <a16:creationId xmlns:a16="http://schemas.microsoft.com/office/drawing/2014/main" id="{C889922E-8012-48D0-9701-E29429F630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37</xdr:row>
      <xdr:rowOff>0</xdr:rowOff>
    </xdr:from>
    <xdr:ext cx="161925" cy="276225"/>
    <xdr:pic>
      <xdr:nvPicPr>
        <xdr:cNvPr id="1107" name="image1.png" descr="0clip_image002.png">
          <a:extLst>
            <a:ext uri="{FF2B5EF4-FFF2-40B4-BE49-F238E27FC236}">
              <a16:creationId xmlns:a16="http://schemas.microsoft.com/office/drawing/2014/main" id="{2CB2970C-A3C1-426A-993F-F42BC9426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37</xdr:row>
      <xdr:rowOff>0</xdr:rowOff>
    </xdr:from>
    <xdr:ext cx="161925" cy="276225"/>
    <xdr:pic>
      <xdr:nvPicPr>
        <xdr:cNvPr id="1108" name="image1.png" descr="0clip_image003.png">
          <a:extLst>
            <a:ext uri="{FF2B5EF4-FFF2-40B4-BE49-F238E27FC236}">
              <a16:creationId xmlns:a16="http://schemas.microsoft.com/office/drawing/2014/main" id="{1D0DA64E-CF22-4782-A568-A67FE2C640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09" name="image1.png" descr="0clip_image002.png">
          <a:extLst>
            <a:ext uri="{FF2B5EF4-FFF2-40B4-BE49-F238E27FC236}">
              <a16:creationId xmlns:a16="http://schemas.microsoft.com/office/drawing/2014/main" id="{53AF999F-7769-47D8-859A-3ED5E24D60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0" name="image1.png" descr="0clip_image003.png">
          <a:extLst>
            <a:ext uri="{FF2B5EF4-FFF2-40B4-BE49-F238E27FC236}">
              <a16:creationId xmlns:a16="http://schemas.microsoft.com/office/drawing/2014/main" id="{8B28A102-47B3-4E9D-91E4-F2C2CC1B6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1" name="image1.png" descr="0clip_image002.png">
          <a:extLst>
            <a:ext uri="{FF2B5EF4-FFF2-40B4-BE49-F238E27FC236}">
              <a16:creationId xmlns:a16="http://schemas.microsoft.com/office/drawing/2014/main" id="{C7CF55B6-6431-4492-B965-C10C09D860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2" name="image1.png" descr="0clip_image003.png">
          <a:extLst>
            <a:ext uri="{FF2B5EF4-FFF2-40B4-BE49-F238E27FC236}">
              <a16:creationId xmlns:a16="http://schemas.microsoft.com/office/drawing/2014/main" id="{CC052DB6-484D-40D0-BB6E-1ABCDB7F4C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3" name="image1.png" descr="0clip_image002.png">
          <a:extLst>
            <a:ext uri="{FF2B5EF4-FFF2-40B4-BE49-F238E27FC236}">
              <a16:creationId xmlns:a16="http://schemas.microsoft.com/office/drawing/2014/main" id="{F0570401-EF1E-42AD-8B8B-3FBAC90189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4" name="image1.png" descr="0clip_image003.png">
          <a:extLst>
            <a:ext uri="{FF2B5EF4-FFF2-40B4-BE49-F238E27FC236}">
              <a16:creationId xmlns:a16="http://schemas.microsoft.com/office/drawing/2014/main" id="{0F060FF3-8FCF-4419-9576-5B7E913D73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5" name="image1.png" descr="0clip_image002.png">
          <a:extLst>
            <a:ext uri="{FF2B5EF4-FFF2-40B4-BE49-F238E27FC236}">
              <a16:creationId xmlns:a16="http://schemas.microsoft.com/office/drawing/2014/main" id="{04FB10B4-F579-4849-B656-4C04824E9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6" name="image1.png" descr="0clip_image003.png">
          <a:extLst>
            <a:ext uri="{FF2B5EF4-FFF2-40B4-BE49-F238E27FC236}">
              <a16:creationId xmlns:a16="http://schemas.microsoft.com/office/drawing/2014/main" id="{6F524D40-73FA-443B-9C5D-ABCFAF6766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7" name="image1.png" descr="0clip_image002.png">
          <a:extLst>
            <a:ext uri="{FF2B5EF4-FFF2-40B4-BE49-F238E27FC236}">
              <a16:creationId xmlns:a16="http://schemas.microsoft.com/office/drawing/2014/main" id="{6B45007F-6398-4A16-BDCF-607DC1131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8" name="image1.png" descr="0clip_image003.png">
          <a:extLst>
            <a:ext uri="{FF2B5EF4-FFF2-40B4-BE49-F238E27FC236}">
              <a16:creationId xmlns:a16="http://schemas.microsoft.com/office/drawing/2014/main" id="{2D6C05E2-F386-4B4D-BBE8-7061D3B49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19" name="image1.png" descr="0clip_image002.png">
          <a:extLst>
            <a:ext uri="{FF2B5EF4-FFF2-40B4-BE49-F238E27FC236}">
              <a16:creationId xmlns:a16="http://schemas.microsoft.com/office/drawing/2014/main" id="{18C426A6-18B3-4735-BDF6-379574971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0" name="image1.png" descr="0clip_image003.png">
          <a:extLst>
            <a:ext uri="{FF2B5EF4-FFF2-40B4-BE49-F238E27FC236}">
              <a16:creationId xmlns:a16="http://schemas.microsoft.com/office/drawing/2014/main" id="{2AD37523-44E0-44C9-8C97-2F247B944D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1" name="image1.png" descr="0clip_image002.png">
          <a:extLst>
            <a:ext uri="{FF2B5EF4-FFF2-40B4-BE49-F238E27FC236}">
              <a16:creationId xmlns:a16="http://schemas.microsoft.com/office/drawing/2014/main" id="{1DEDC81B-38EC-49F8-B605-7C61AE3DCA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2" name="image1.png" descr="0clip_image003.png">
          <a:extLst>
            <a:ext uri="{FF2B5EF4-FFF2-40B4-BE49-F238E27FC236}">
              <a16:creationId xmlns:a16="http://schemas.microsoft.com/office/drawing/2014/main" id="{D2D3F1A3-372F-4D0E-A7DA-98F99C28CF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3" name="image1.png" descr="0clip_image002.png">
          <a:extLst>
            <a:ext uri="{FF2B5EF4-FFF2-40B4-BE49-F238E27FC236}">
              <a16:creationId xmlns:a16="http://schemas.microsoft.com/office/drawing/2014/main" id="{3B65F536-ECD3-4190-A305-AF088BEA02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4" name="image1.png" descr="0clip_image003.png">
          <a:extLst>
            <a:ext uri="{FF2B5EF4-FFF2-40B4-BE49-F238E27FC236}">
              <a16:creationId xmlns:a16="http://schemas.microsoft.com/office/drawing/2014/main" id="{380297BB-69EC-43D7-9E2B-A0D100280B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5" name="image1.png" descr="0clip_image002.png">
          <a:extLst>
            <a:ext uri="{FF2B5EF4-FFF2-40B4-BE49-F238E27FC236}">
              <a16:creationId xmlns:a16="http://schemas.microsoft.com/office/drawing/2014/main" id="{198307B7-EB3A-4D3A-BD95-9FEE15716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6" name="image1.png" descr="0clip_image003.png">
          <a:extLst>
            <a:ext uri="{FF2B5EF4-FFF2-40B4-BE49-F238E27FC236}">
              <a16:creationId xmlns:a16="http://schemas.microsoft.com/office/drawing/2014/main" id="{04105AEB-264A-40F3-BDD1-CA7559E00B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7" name="image1.png" descr="0clip_image002.png">
          <a:extLst>
            <a:ext uri="{FF2B5EF4-FFF2-40B4-BE49-F238E27FC236}">
              <a16:creationId xmlns:a16="http://schemas.microsoft.com/office/drawing/2014/main" id="{AC42A7C3-4C8D-4F94-910B-DFE0093B1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8" name="image1.png" descr="0clip_image003.png">
          <a:extLst>
            <a:ext uri="{FF2B5EF4-FFF2-40B4-BE49-F238E27FC236}">
              <a16:creationId xmlns:a16="http://schemas.microsoft.com/office/drawing/2014/main" id="{83520FF1-8EDD-4AF1-85CF-4FCC4E3E54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29" name="image1.png" descr="0clip_image002.png">
          <a:extLst>
            <a:ext uri="{FF2B5EF4-FFF2-40B4-BE49-F238E27FC236}">
              <a16:creationId xmlns:a16="http://schemas.microsoft.com/office/drawing/2014/main" id="{4E34803D-5A22-4BFA-B316-9C83DD1392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30" name="image1.png" descr="0clip_image003.png">
          <a:extLst>
            <a:ext uri="{FF2B5EF4-FFF2-40B4-BE49-F238E27FC236}">
              <a16:creationId xmlns:a16="http://schemas.microsoft.com/office/drawing/2014/main" id="{DA1A5294-0C9F-4603-8010-169A5DE77C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31" name="image1.png" descr="0clip_image002.png">
          <a:extLst>
            <a:ext uri="{FF2B5EF4-FFF2-40B4-BE49-F238E27FC236}">
              <a16:creationId xmlns:a16="http://schemas.microsoft.com/office/drawing/2014/main" id="{7A074002-4200-4893-AEA6-0E5FC9ADE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32" name="image1.png" descr="0clip_image003.png">
          <a:extLst>
            <a:ext uri="{FF2B5EF4-FFF2-40B4-BE49-F238E27FC236}">
              <a16:creationId xmlns:a16="http://schemas.microsoft.com/office/drawing/2014/main" id="{B891147D-A816-4104-A9B9-BD79788CC7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33" name="image1.png" descr="0clip_image002.png">
          <a:extLst>
            <a:ext uri="{FF2B5EF4-FFF2-40B4-BE49-F238E27FC236}">
              <a16:creationId xmlns:a16="http://schemas.microsoft.com/office/drawing/2014/main" id="{B45735E3-287F-475A-9AA7-4E9BB4565D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34" name="image1.png" descr="0clip_image003.png">
          <a:extLst>
            <a:ext uri="{FF2B5EF4-FFF2-40B4-BE49-F238E27FC236}">
              <a16:creationId xmlns:a16="http://schemas.microsoft.com/office/drawing/2014/main" id="{7B8FEDA5-DBC5-4EA7-A861-F7B5EE244F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35" name="image1.png" descr="0clip_image002.png">
          <a:extLst>
            <a:ext uri="{FF2B5EF4-FFF2-40B4-BE49-F238E27FC236}">
              <a16:creationId xmlns:a16="http://schemas.microsoft.com/office/drawing/2014/main" id="{9FC50CEF-0725-4BA7-BEEB-50255C5AE7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37</xdr:row>
      <xdr:rowOff>0</xdr:rowOff>
    </xdr:from>
    <xdr:ext cx="161925" cy="276225"/>
    <xdr:pic>
      <xdr:nvPicPr>
        <xdr:cNvPr id="1136" name="image1.png" descr="0clip_image003.png">
          <a:extLst>
            <a:ext uri="{FF2B5EF4-FFF2-40B4-BE49-F238E27FC236}">
              <a16:creationId xmlns:a16="http://schemas.microsoft.com/office/drawing/2014/main" id="{93D093B4-E3D5-4AE0-AE45-F62B90CAB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7134225"/>
          <a:ext cx="161925" cy="2762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runsignup.com/Race/Results/27212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arkrun.org.uk/risingsun/results/weeklyresults/?runSeqNumber=133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chiptiming.co.uk/events/kielder-marathon-2018/?bib=&amp;fname=&amp;sname=&amp;category=&amp;gender=&amp;club=Wallsend+Harriers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www.resultsbase.net/event/4488/results?round=10125&amp;club=wallsend&amp;ordering=name&amp;orderby=asc" TargetMode="External"/><Relationship Id="rId1" Type="http://schemas.openxmlformats.org/officeDocument/2006/relationships/hyperlink" Target="https://resultsbase.net/event/4453/results?round=10024&amp;club=Wallsend" TargetMode="External"/><Relationship Id="rId6" Type="http://schemas.openxmlformats.org/officeDocument/2006/relationships/hyperlink" Target="https://www.birtleyac.co.uk/results1/cathedral-relays-birtley-jan-13th-2019" TargetMode="External"/><Relationship Id="rId5" Type="http://schemas.openxmlformats.org/officeDocument/2006/relationships/hyperlink" Target="https://www.race-results.co.uk/results/2018/brampton18.htm" TargetMode="External"/><Relationship Id="rId4" Type="http://schemas.openxmlformats.org/officeDocument/2006/relationships/hyperlink" Target="https://sportmaniacs.com/en/races/edp-bilbao-night-marathon/5bc5a277-6694-49e2-b20a-725cac1f1d64/results/athlete/930/resul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CC00"/>
  </sheetPr>
  <dimension ref="A1:BY997"/>
  <sheetViews>
    <sheetView tabSelected="1" workbookViewId="0">
      <pane xSplit="10" ySplit="3" topLeftCell="K4" activePane="bottomRight" state="frozen"/>
      <selection pane="topRight" activeCell="K1" sqref="K1"/>
      <selection pane="bottomLeft" activeCell="A4" sqref="A4"/>
      <selection pane="bottomRight"/>
    </sheetView>
  </sheetViews>
  <sheetFormatPr defaultColWidth="14.42578125" defaultRowHeight="15" customHeight="1" x14ac:dyDescent="0.25"/>
  <cols>
    <col min="1" max="1" width="4.7109375" style="276" customWidth="1"/>
    <col min="2" max="2" width="5.7109375" hidden="1" customWidth="1"/>
    <col min="3" max="3" width="5.7109375" style="233" customWidth="1"/>
    <col min="4" max="4" width="5.7109375" customWidth="1"/>
    <col min="5" max="5" width="23.85546875" customWidth="1"/>
    <col min="6" max="9" width="10.7109375" customWidth="1"/>
    <col min="10" max="10" width="7.85546875" hidden="1" customWidth="1"/>
    <col min="11" max="19" width="6.7109375" customWidth="1"/>
    <col min="20" max="20" width="6.7109375" hidden="1" customWidth="1"/>
    <col min="21" max="26" width="6.7109375" customWidth="1"/>
    <col min="27" max="27" width="6.7109375" hidden="1" customWidth="1"/>
    <col min="28" max="28" width="6.7109375" style="125" customWidth="1"/>
    <col min="29" max="31" width="6.7109375" customWidth="1"/>
    <col min="32" max="32" width="6.140625" hidden="1" customWidth="1"/>
    <col min="33" max="38" width="12.5703125" hidden="1" customWidth="1"/>
    <col min="39" max="39" width="9.140625" hidden="1" customWidth="1"/>
    <col min="40" max="42" width="11.85546875" hidden="1" customWidth="1"/>
    <col min="43" max="43" width="9.140625" hidden="1" customWidth="1"/>
    <col min="44" max="44" width="10.5703125" hidden="1" customWidth="1"/>
    <col min="45" max="57" width="9.140625" hidden="1" customWidth="1"/>
    <col min="58" max="58" width="4.7109375" style="125" customWidth="1"/>
    <col min="59" max="77" width="9.140625" customWidth="1"/>
  </cols>
  <sheetData>
    <row r="1" spans="1:77" ht="15.75" customHeight="1" x14ac:dyDescent="0.25">
      <c r="A1" s="280"/>
      <c r="B1" s="182"/>
      <c r="C1" s="225"/>
      <c r="D1" s="182"/>
      <c r="E1" s="182"/>
      <c r="F1" s="182"/>
      <c r="G1" s="182"/>
      <c r="H1" s="182"/>
      <c r="I1" s="183"/>
      <c r="J1" s="186"/>
      <c r="K1" s="126"/>
      <c r="L1" s="134"/>
      <c r="M1" s="134"/>
      <c r="N1" s="134"/>
      <c r="O1" s="134"/>
      <c r="P1" s="126"/>
      <c r="Q1" s="134"/>
      <c r="R1" s="126"/>
      <c r="S1" s="126"/>
      <c r="T1" s="134"/>
      <c r="U1" s="126"/>
      <c r="V1" s="126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34"/>
      <c r="AY1" s="126"/>
      <c r="AZ1" s="126"/>
      <c r="BA1" s="126"/>
      <c r="BB1" s="126"/>
      <c r="BC1" s="126"/>
      <c r="BD1" s="126"/>
      <c r="BE1" s="126"/>
      <c r="BF1" s="126"/>
      <c r="BG1" s="47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</row>
    <row r="2" spans="1:77" ht="19.5" customHeight="1" x14ac:dyDescent="0.25">
      <c r="A2" s="213"/>
      <c r="B2" s="1"/>
      <c r="C2" s="226"/>
      <c r="D2" s="281" t="s">
        <v>0</v>
      </c>
      <c r="E2" s="282"/>
      <c r="F2" s="282"/>
      <c r="G2" s="282"/>
      <c r="H2" s="282"/>
      <c r="I2" s="283"/>
      <c r="J2" s="3"/>
      <c r="K2" s="26"/>
      <c r="L2" s="40"/>
      <c r="M2" s="26"/>
      <c r="N2" s="26"/>
      <c r="O2" s="26"/>
      <c r="P2" s="187"/>
      <c r="Q2" s="26"/>
      <c r="R2" s="187"/>
      <c r="S2" s="187"/>
      <c r="T2" s="40"/>
      <c r="U2" s="187"/>
      <c r="V2" s="187"/>
      <c r="W2" s="40"/>
      <c r="X2" s="40"/>
      <c r="Y2" s="40"/>
      <c r="Z2" s="40"/>
      <c r="AA2" s="40"/>
      <c r="AB2" s="188"/>
      <c r="AC2" s="26"/>
      <c r="AD2" s="15"/>
      <c r="AE2" s="189"/>
      <c r="AF2" s="190"/>
      <c r="AG2" s="40"/>
      <c r="AH2" s="40"/>
      <c r="AI2" s="40"/>
      <c r="AJ2" s="40"/>
      <c r="AK2" s="40"/>
      <c r="AL2" s="40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74"/>
      <c r="AY2" s="26"/>
      <c r="AZ2" s="26"/>
      <c r="BA2" s="26"/>
      <c r="BB2" s="26"/>
      <c r="BC2" s="26"/>
      <c r="BD2" s="26"/>
      <c r="BE2" s="15"/>
      <c r="BF2" s="126"/>
      <c r="BG2" s="47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</row>
    <row r="3" spans="1:77" ht="140.1" customHeight="1" thickBot="1" x14ac:dyDescent="0.3">
      <c r="A3" s="279"/>
      <c r="B3" s="214" t="s">
        <v>1</v>
      </c>
      <c r="C3" s="227"/>
      <c r="D3" s="6" t="s">
        <v>2</v>
      </c>
      <c r="E3" s="6" t="s">
        <v>3</v>
      </c>
      <c r="F3" s="7" t="s">
        <v>4</v>
      </c>
      <c r="G3" s="255" t="s">
        <v>5</v>
      </c>
      <c r="H3" s="254" t="s">
        <v>6</v>
      </c>
      <c r="I3" s="253" t="s">
        <v>7</v>
      </c>
      <c r="J3" s="8"/>
      <c r="K3" s="178" t="s">
        <v>333</v>
      </c>
      <c r="L3" s="178" t="s">
        <v>334</v>
      </c>
      <c r="M3" s="179" t="s">
        <v>335</v>
      </c>
      <c r="N3" s="178" t="s">
        <v>336</v>
      </c>
      <c r="O3" s="180" t="s">
        <v>337</v>
      </c>
      <c r="P3" s="179" t="s">
        <v>338</v>
      </c>
      <c r="Q3" s="180" t="s">
        <v>339</v>
      </c>
      <c r="R3" s="178" t="s">
        <v>340</v>
      </c>
      <c r="S3" s="180" t="s">
        <v>341</v>
      </c>
      <c r="T3" s="180" t="s">
        <v>295</v>
      </c>
      <c r="U3" s="178" t="s">
        <v>342</v>
      </c>
      <c r="V3" s="179" t="s">
        <v>343</v>
      </c>
      <c r="W3" s="179" t="s">
        <v>344</v>
      </c>
      <c r="X3" s="179" t="s">
        <v>345</v>
      </c>
      <c r="Y3" s="180" t="s">
        <v>346</v>
      </c>
      <c r="Z3" s="178" t="s">
        <v>347</v>
      </c>
      <c r="AA3" s="180" t="s">
        <v>348</v>
      </c>
      <c r="AB3" s="178" t="s">
        <v>349</v>
      </c>
      <c r="AC3" s="179" t="s">
        <v>350</v>
      </c>
      <c r="AD3" s="178" t="s">
        <v>362</v>
      </c>
      <c r="AE3" s="181" t="s">
        <v>351</v>
      </c>
      <c r="AF3" s="9"/>
      <c r="AG3" s="10" t="s">
        <v>8</v>
      </c>
      <c r="AH3" s="10" t="s">
        <v>9</v>
      </c>
      <c r="AI3" s="10" t="s">
        <v>10</v>
      </c>
      <c r="AJ3" s="10" t="s">
        <v>11</v>
      </c>
      <c r="AK3" s="10" t="s">
        <v>12</v>
      </c>
      <c r="AL3" s="10" t="s">
        <v>13</v>
      </c>
      <c r="AM3" s="10" t="s">
        <v>14</v>
      </c>
      <c r="AN3" s="10" t="s">
        <v>15</v>
      </c>
      <c r="AO3" s="10" t="s">
        <v>16</v>
      </c>
      <c r="AP3" s="10" t="s">
        <v>17</v>
      </c>
      <c r="AQ3" s="10" t="s">
        <v>18</v>
      </c>
      <c r="AR3" s="10" t="s">
        <v>19</v>
      </c>
      <c r="AS3" s="10" t="s">
        <v>20</v>
      </c>
      <c r="AT3" s="10" t="s">
        <v>21</v>
      </c>
      <c r="AU3" s="10" t="s">
        <v>22</v>
      </c>
      <c r="AV3" s="10" t="s">
        <v>23</v>
      </c>
      <c r="AW3" s="10" t="s">
        <v>24</v>
      </c>
      <c r="AX3" s="10" t="s">
        <v>25</v>
      </c>
      <c r="AY3" s="10" t="s">
        <v>26</v>
      </c>
      <c r="AZ3" s="10" t="s">
        <v>27</v>
      </c>
      <c r="BA3" s="10" t="s">
        <v>28</v>
      </c>
      <c r="BB3" s="10" t="s">
        <v>29</v>
      </c>
      <c r="BC3" s="10" t="s">
        <v>30</v>
      </c>
      <c r="BD3" s="10" t="s">
        <v>31</v>
      </c>
      <c r="BE3" s="191" t="s">
        <v>32</v>
      </c>
      <c r="BF3" s="126"/>
      <c r="BG3" s="109"/>
      <c r="BH3" s="12"/>
      <c r="BI3" s="13"/>
      <c r="BJ3" s="14"/>
      <c r="BK3" s="1"/>
      <c r="BL3" s="14"/>
      <c r="BM3" s="12"/>
      <c r="BN3" s="13"/>
      <c r="BO3" s="1"/>
      <c r="BP3" s="11"/>
      <c r="BQ3" s="11"/>
      <c r="BR3" s="11"/>
      <c r="BS3" s="11"/>
      <c r="BT3" s="11"/>
      <c r="BU3" s="11"/>
      <c r="BV3" s="11"/>
      <c r="BW3" s="11"/>
      <c r="BX3" s="11"/>
      <c r="BY3" s="11"/>
    </row>
    <row r="4" spans="1:77" ht="17.25" customHeight="1" x14ac:dyDescent="0.3">
      <c r="A4" s="279"/>
      <c r="B4" s="240">
        <v>1</v>
      </c>
      <c r="C4" s="228">
        <f>B4-D4</f>
        <v>0</v>
      </c>
      <c r="D4" s="240">
        <v>1</v>
      </c>
      <c r="E4" s="17" t="s">
        <v>33</v>
      </c>
      <c r="F4" s="18">
        <f>SUM(G4:I4)</f>
        <v>305</v>
      </c>
      <c r="G4" s="19">
        <f>SUM(K4,L4,N4,R4,U4,Z4,AB4,AD4)</f>
        <v>45</v>
      </c>
      <c r="H4" s="20">
        <f>SUM(AM4:AO4)</f>
        <v>141</v>
      </c>
      <c r="I4" s="21">
        <f>SUM(AX4:AZ4)</f>
        <v>119</v>
      </c>
      <c r="J4" s="21" t="str">
        <f>IF(BE4=4,"Y","N")</f>
        <v>Y</v>
      </c>
      <c r="K4" s="16">
        <f>IFERROR(VLOOKUP(E4,XC!B:M,2,FALSE),"")</f>
        <v>5</v>
      </c>
      <c r="L4" s="16">
        <f>IFERROR(VLOOKUP(E4,XC!B:M,3,FALSE),"")</f>
        <v>5</v>
      </c>
      <c r="M4" s="22">
        <f>IFERROR(VLOOKUP(E4,WGP!CW:DB,5,FALSE),"")</f>
        <v>20</v>
      </c>
      <c r="N4" s="16">
        <f>IFERROR(VLOOKUP(E4,XC!B:M,4,FALSE),"")</f>
        <v>5</v>
      </c>
      <c r="O4" s="16">
        <f>IFERROR(VLOOKUP(E4,'Road&amp;Relay'!C:M,11,FALSE),"")</f>
        <v>39</v>
      </c>
      <c r="P4" s="16">
        <f>IFERROR(VLOOKUP(E4,WGP!CE:CK,5,FALSE),"")</f>
        <v>20</v>
      </c>
      <c r="Q4" s="16">
        <f>IFERROR(VLOOKUP(E4,'Road&amp;Relay'!Q:AA,11,FALSE),"")</f>
        <v>50</v>
      </c>
      <c r="R4" s="22">
        <f>IFERROR(VLOOKUP(E4,XC!B:M,5,FALSE),"")</f>
        <v>5</v>
      </c>
      <c r="S4" s="16">
        <f>IFERROR(VLOOKUP(E4,'Road&amp;Relay'!AE:AO,11,FALSE),"")</f>
        <v>30</v>
      </c>
      <c r="T4" s="16" t="str">
        <f>IFERROR(VLOOKUP(E4,'Road&amp;Relay'!AS:BC,11,FALSE),"")</f>
        <v/>
      </c>
      <c r="U4" s="16">
        <f>IFERROR(VLOOKUP(E4,XC!B:M,6,FALSE),"")</f>
        <v>5</v>
      </c>
      <c r="V4" s="243">
        <f>IFERROR(VLOOKUP(E4,WGP!BM:BQ,5,FALSE),"")</f>
        <v>49</v>
      </c>
      <c r="W4" s="22">
        <f>IFERROR(VLOOKUP(E4,WGP!AU:BA,5,FALSE),"")</f>
        <v>50</v>
      </c>
      <c r="X4" s="16">
        <f>IFERROR(VLOOKUP(E4,WGP!AC:AI,5,FALSE),"")</f>
        <v>42</v>
      </c>
      <c r="Y4" s="16" t="str">
        <f>IFERROR(VLOOKUP(E4,'Road&amp;Relay'!BG:BQ,11,FALSE),"")</f>
        <v/>
      </c>
      <c r="Z4" s="16">
        <f>IFERROR(VLOOKUP(E4,XC!B:M,7,FALSE),"")</f>
        <v>5</v>
      </c>
      <c r="AA4" s="16" t="str">
        <f>IFERROR(VLOOKUP(E4,'Road&amp;Relay'!BU:CE,11,FALSE),"")</f>
        <v/>
      </c>
      <c r="AB4" s="16">
        <f>IFERROR(VLOOKUP(E4,XC!B:M,8,FALSE),"")</f>
        <v>5</v>
      </c>
      <c r="AC4" s="22">
        <f>IFERROR(VLOOKUP(E4,WGP!K:Q,5,FALSE),"")</f>
        <v>20</v>
      </c>
      <c r="AD4" s="20">
        <f>IFERROR(VLOOKUP(E4,XC!B:M,9,FALSE),"")</f>
        <v>10</v>
      </c>
      <c r="AE4" s="21" t="str">
        <f>IFERROR(VLOOKUP(E4,'Road&amp;Relay'!CI:CS,11,FALSE),"")</f>
        <v/>
      </c>
      <c r="AF4" s="23"/>
      <c r="AG4" s="24">
        <f>IF(M4="","",M4)</f>
        <v>20</v>
      </c>
      <c r="AH4" s="24">
        <f>IF(P4="","",P4)</f>
        <v>20</v>
      </c>
      <c r="AI4" s="24">
        <f>IF(V4="","",V4)</f>
        <v>49</v>
      </c>
      <c r="AJ4" s="24">
        <f>IF(W4="","",W4)</f>
        <v>50</v>
      </c>
      <c r="AK4" s="24">
        <f t="shared" ref="AK4:AK35" si="0">IF(X4="","",X4)</f>
        <v>42</v>
      </c>
      <c r="AL4" s="24">
        <f t="shared" ref="AL4:AL35" si="1">IF(AC4="","",AC4)</f>
        <v>20</v>
      </c>
      <c r="AM4" s="25">
        <f t="shared" ref="AM4:AM35" si="2">IF(COUNT(AG4:AL4)&gt;=1,(LARGE(AG4:AL4,1)),"")</f>
        <v>50</v>
      </c>
      <c r="AN4" s="25">
        <f t="shared" ref="AN4:AN35" si="3">IF(COUNT(AG4:AL4)&gt;=2,(LARGE(AG4:AL4,2)),"")</f>
        <v>49</v>
      </c>
      <c r="AO4" s="25">
        <f t="shared" ref="AO4:AO35" si="4">IF(COUNT(AG4:AL4)&gt;=3,(LARGE(AG4:AL4,3)),"")</f>
        <v>42</v>
      </c>
      <c r="AP4" s="25">
        <f t="shared" ref="AP4:AP35" si="5">IF(COUNT(AG4:AL4)&gt;=4,(LARGE(AG4:AL4,4)),"")</f>
        <v>20</v>
      </c>
      <c r="AQ4" s="24">
        <f>IF(O4="","",O4)</f>
        <v>39</v>
      </c>
      <c r="AR4" s="24">
        <f>IF(Q4="","",Q4)</f>
        <v>50</v>
      </c>
      <c r="AS4" s="24">
        <f>IF(S4="","",S4)</f>
        <v>30</v>
      </c>
      <c r="AT4" s="24" t="str">
        <f>IF(T4="","",T4)</f>
        <v/>
      </c>
      <c r="AU4" s="24" t="str">
        <f t="shared" ref="AU4:AU35" si="6">IF(Y4="","",Y4)</f>
        <v/>
      </c>
      <c r="AV4" s="24" t="str">
        <f t="shared" ref="AV4:AV35" si="7">IF(AA4="","",AA4)</f>
        <v/>
      </c>
      <c r="AW4" s="24" t="str">
        <f t="shared" ref="AW4:AW35" si="8">IF(AE4="","",AE4)</f>
        <v/>
      </c>
      <c r="AX4" s="22">
        <f t="shared" ref="AX4:AX35" si="9">IF(COUNT(AQ4:AW4)&gt;=1,(LARGE(AQ4:AW4,1)),"")</f>
        <v>50</v>
      </c>
      <c r="AY4" s="25">
        <f t="shared" ref="AY4:AY35" si="10">IF(COUNT(AQ4:AW4)&gt;=2,(LARGE(AQ4:AW4,2)),"")</f>
        <v>39</v>
      </c>
      <c r="AZ4" s="25">
        <f t="shared" ref="AZ4:AZ35" si="11">IF(COUNT(AQ4:AW4)&gt;=3,(LARGE(AQ4:AW4,3)),"")</f>
        <v>30</v>
      </c>
      <c r="BA4" s="25" t="str">
        <f t="shared" ref="BA4:BA35" si="12">IF(AM4="","N","Y")</f>
        <v>Y</v>
      </c>
      <c r="BB4" s="25" t="str">
        <f t="shared" ref="BB4:BB35" si="13">IF(AX4="","N","Y")</f>
        <v>Y</v>
      </c>
      <c r="BC4" s="25" t="str">
        <f t="shared" ref="BC4:BC35" si="14">IF(AY4="","N","Y")</f>
        <v>Y</v>
      </c>
      <c r="BD4" s="25" t="str">
        <f>IF(I4&gt;4,"Y","N")</f>
        <v>Y</v>
      </c>
      <c r="BE4" s="192">
        <f t="shared" ref="BE4:BE35" si="15">COUNTIF(BA4:BD4,"Y")</f>
        <v>4</v>
      </c>
      <c r="BF4" s="238">
        <v>1</v>
      </c>
      <c r="BG4" s="1" t="s">
        <v>311</v>
      </c>
      <c r="BH4" s="1"/>
      <c r="BI4" s="1"/>
      <c r="BJ4" s="1"/>
      <c r="BK4" s="1"/>
      <c r="BL4" s="1"/>
      <c r="BM4" s="1"/>
      <c r="BN4" s="1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</row>
    <row r="5" spans="1:77" ht="17.25" customHeight="1" x14ac:dyDescent="0.3">
      <c r="A5" s="279"/>
      <c r="B5" s="241">
        <v>2</v>
      </c>
      <c r="C5" s="229">
        <f>B5-D5</f>
        <v>0</v>
      </c>
      <c r="D5" s="241">
        <v>2</v>
      </c>
      <c r="E5" s="97" t="s">
        <v>62</v>
      </c>
      <c r="F5" s="29">
        <f>SUM(G5:I5)</f>
        <v>217</v>
      </c>
      <c r="G5" s="19">
        <f>SUM(K5,L5,N5,R5,U5,Z5,AB5,AD5)</f>
        <v>40</v>
      </c>
      <c r="H5" s="20">
        <f>SUM(AM5:AO5)</f>
        <v>127</v>
      </c>
      <c r="I5" s="21">
        <f>SUM(AX5:AZ5)</f>
        <v>50</v>
      </c>
      <c r="J5" s="30" t="str">
        <f>IF(BE5=4,"Y","N")</f>
        <v>N</v>
      </c>
      <c r="K5" s="22">
        <f>IFERROR(VLOOKUP(E5,XC!B:M,2,FALSE),"")</f>
        <v>10</v>
      </c>
      <c r="L5" s="22">
        <f>IFERROR(VLOOKUP(E5,XC!B:M,3,FALSE),"")</f>
        <v>0</v>
      </c>
      <c r="M5" s="22">
        <f>IFERROR(VLOOKUP(E5,WGP!CW:DB,5,FALSE),"")</f>
        <v>32</v>
      </c>
      <c r="N5" s="22">
        <f>IFERROR(VLOOKUP(E5,XC!B:M,4,FALSE),"")</f>
        <v>0</v>
      </c>
      <c r="O5" s="16" t="str">
        <f>IFERROR(VLOOKUP(E5,'Road&amp;Relay'!C:M,11,FALSE),"")</f>
        <v/>
      </c>
      <c r="P5" s="16" t="str">
        <f>IFERROR(VLOOKUP(E5,WGP!CE:CK,5,FALSE),"")</f>
        <v/>
      </c>
      <c r="Q5" s="16" t="str">
        <f>IFERROR(VLOOKUP(E5,'Road&amp;Relay'!Q:AA,11,FALSE),"")</f>
        <v/>
      </c>
      <c r="R5" s="22">
        <f>IFERROR(VLOOKUP(E5,XC!B:M,5,FALSE),"")</f>
        <v>5</v>
      </c>
      <c r="S5" s="16" t="str">
        <f>IFERROR(VLOOKUP(E5,'Road&amp;Relay'!AE:AO,11,FALSE),"")</f>
        <v/>
      </c>
      <c r="T5" s="16" t="str">
        <f>IFERROR(VLOOKUP(E5,'Road&amp;Relay'!AS:BC,11,FALSE),"")</f>
        <v/>
      </c>
      <c r="U5" s="22">
        <f>IFERROR(VLOOKUP(E5,XC!B:M,6,FALSE),"")</f>
        <v>5</v>
      </c>
      <c r="V5" s="16">
        <f>IFERROR(VLOOKUP(E5,WGP!BM:BQ,5,FALSE),"")</f>
        <v>20</v>
      </c>
      <c r="W5" s="22">
        <f>IFERROR(VLOOKUP(E5,WGP!AU:BA,5,FALSE),"")</f>
        <v>50</v>
      </c>
      <c r="X5" s="16">
        <f>IFERROR(VLOOKUP(E5,WGP!AC:AI,5,FALSE),"")</f>
        <v>45</v>
      </c>
      <c r="Y5" s="16">
        <f>IFERROR(VLOOKUP(E5,'Road&amp;Relay'!BG:BQ,11,FALSE),"")</f>
        <v>50</v>
      </c>
      <c r="Z5" s="16">
        <f>IFERROR(VLOOKUP(E5,XC!B:M,7,FALSE),"")</f>
        <v>5</v>
      </c>
      <c r="AA5" s="16" t="str">
        <f>IFERROR(VLOOKUP(E5,'Road&amp;Relay'!BU:CE,11,FALSE),"")</f>
        <v/>
      </c>
      <c r="AB5" s="16">
        <f>IFERROR(VLOOKUP(E5,XC!B:M,8,FALSE),"")</f>
        <v>5</v>
      </c>
      <c r="AC5" s="22">
        <f>IFERROR(VLOOKUP(E5,WGP!K:Q,5,FALSE),"")</f>
        <v>20</v>
      </c>
      <c r="AD5" s="20">
        <f>IFERROR(VLOOKUP(E5,XC!B:M,9,FALSE),"")</f>
        <v>10</v>
      </c>
      <c r="AE5" s="30" t="str">
        <f>IFERROR(VLOOKUP(E5,'Road&amp;Relay'!CI:CS,11,FALSE),"")</f>
        <v/>
      </c>
      <c r="AF5" s="23"/>
      <c r="AG5" s="24">
        <f>IF(M5="","",M5)</f>
        <v>32</v>
      </c>
      <c r="AH5" s="24" t="str">
        <f>IF(P5="","",P5)</f>
        <v/>
      </c>
      <c r="AI5" s="24">
        <f>IF(V5="","",V5)</f>
        <v>20</v>
      </c>
      <c r="AJ5" s="24">
        <f>IF(W5="","",W5)</f>
        <v>50</v>
      </c>
      <c r="AK5" s="24">
        <f t="shared" si="0"/>
        <v>45</v>
      </c>
      <c r="AL5" s="24">
        <f t="shared" si="1"/>
        <v>20</v>
      </c>
      <c r="AM5" s="25">
        <f t="shared" si="2"/>
        <v>50</v>
      </c>
      <c r="AN5" s="25">
        <f t="shared" si="3"/>
        <v>45</v>
      </c>
      <c r="AO5" s="25">
        <f t="shared" si="4"/>
        <v>32</v>
      </c>
      <c r="AP5" s="25">
        <f t="shared" si="5"/>
        <v>20</v>
      </c>
      <c r="AQ5" s="24" t="str">
        <f>IF(O5="","",O5)</f>
        <v/>
      </c>
      <c r="AR5" s="24" t="str">
        <f>IF(Q5="","",Q5)</f>
        <v/>
      </c>
      <c r="AS5" s="24" t="str">
        <f>IF(S5="","",S5)</f>
        <v/>
      </c>
      <c r="AT5" s="24" t="str">
        <f>IF(T5="","",T5)</f>
        <v/>
      </c>
      <c r="AU5" s="24">
        <f t="shared" si="6"/>
        <v>50</v>
      </c>
      <c r="AV5" s="24" t="str">
        <f t="shared" si="7"/>
        <v/>
      </c>
      <c r="AW5" s="24" t="str">
        <f t="shared" si="8"/>
        <v/>
      </c>
      <c r="AX5" s="22">
        <f t="shared" si="9"/>
        <v>50</v>
      </c>
      <c r="AY5" s="25" t="str">
        <f t="shared" si="10"/>
        <v/>
      </c>
      <c r="AZ5" s="25" t="str">
        <f t="shared" si="11"/>
        <v/>
      </c>
      <c r="BA5" s="25" t="str">
        <f t="shared" si="12"/>
        <v>Y</v>
      </c>
      <c r="BB5" s="25" t="str">
        <f t="shared" si="13"/>
        <v>Y</v>
      </c>
      <c r="BC5" s="25" t="str">
        <f t="shared" si="14"/>
        <v>N</v>
      </c>
      <c r="BD5" s="25" t="str">
        <f>IF(I5&gt;4,"Y","N")</f>
        <v>Y</v>
      </c>
      <c r="BE5" s="192">
        <f t="shared" si="15"/>
        <v>3</v>
      </c>
      <c r="BF5" s="238">
        <v>2</v>
      </c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</row>
    <row r="6" spans="1:77" ht="17.25" customHeight="1" x14ac:dyDescent="0.3">
      <c r="A6" s="279"/>
      <c r="B6" s="259">
        <v>3</v>
      </c>
      <c r="C6" s="229">
        <f>B6-D6</f>
        <v>0</v>
      </c>
      <c r="D6" s="259">
        <v>3</v>
      </c>
      <c r="E6" s="28" t="s">
        <v>44</v>
      </c>
      <c r="F6" s="29">
        <f>SUM(G6:I6)</f>
        <v>209</v>
      </c>
      <c r="G6" s="19">
        <f>SUM(K6,L6,N6,R6,U6,Z6,AB6,AD6)</f>
        <v>45</v>
      </c>
      <c r="H6" s="20">
        <f>SUM(AM6:AO6)</f>
        <v>114</v>
      </c>
      <c r="I6" s="21">
        <f>SUM(AX6:AZ6)</f>
        <v>50</v>
      </c>
      <c r="J6" s="30" t="str">
        <f>IF(BE6=4,"Y","N")</f>
        <v>N</v>
      </c>
      <c r="K6" s="22">
        <f>IFERROR(VLOOKUP(E6,XC!B:M,2,FALSE),"")</f>
        <v>5</v>
      </c>
      <c r="L6" s="22">
        <f>IFERROR(VLOOKUP(E6,XC!B:M,3,FALSE),"")</f>
        <v>5</v>
      </c>
      <c r="M6" s="22">
        <f>IFERROR(VLOOKUP(E6,WGP!CW:DB,5,FALSE),"")</f>
        <v>25</v>
      </c>
      <c r="N6" s="22">
        <f>IFERROR(VLOOKUP(E6,XC!B:M,4,FALSE),"")</f>
        <v>5</v>
      </c>
      <c r="O6" s="16" t="str">
        <f>IFERROR(VLOOKUP(E6,'Road&amp;Relay'!C:M,11,FALSE),"")</f>
        <v/>
      </c>
      <c r="P6" s="16">
        <f>IFERROR(VLOOKUP(E6,WGP!CE:CK,5,FALSE),"")</f>
        <v>23</v>
      </c>
      <c r="Q6" s="16">
        <f>IFERROR(VLOOKUP(E6,'Road&amp;Relay'!Q:AA,11,FALSE),"")</f>
        <v>50</v>
      </c>
      <c r="R6" s="22">
        <f>IFERROR(VLOOKUP(E6,XC!B:M,5,FALSE),"")</f>
        <v>5</v>
      </c>
      <c r="S6" s="16" t="str">
        <f>IFERROR(VLOOKUP(E6,'Road&amp;Relay'!AE:AO,11,FALSE),"")</f>
        <v/>
      </c>
      <c r="T6" s="16" t="str">
        <f>IFERROR(VLOOKUP(E6,'Road&amp;Relay'!AS:BC,11,FALSE),"")</f>
        <v/>
      </c>
      <c r="U6" s="22">
        <f>IFERROR(VLOOKUP(E6,XC!B:M,6,FALSE),"")</f>
        <v>5</v>
      </c>
      <c r="V6" s="16">
        <f>IFERROR(VLOOKUP(E6,WGP!BM:BQ,5,FALSE),"")</f>
        <v>31</v>
      </c>
      <c r="W6" s="22">
        <f>IFERROR(VLOOKUP(E6,WGP!AU:BA,5,FALSE),"")</f>
        <v>50</v>
      </c>
      <c r="X6" s="16">
        <f>IFERROR(VLOOKUP(E6,WGP!AC:AI,5,FALSE),"")</f>
        <v>33</v>
      </c>
      <c r="Y6" s="16" t="str">
        <f>IFERROR(VLOOKUP(E6,'Road&amp;Relay'!BG:BQ,11,FALSE),"")</f>
        <v/>
      </c>
      <c r="Z6" s="16">
        <f>IFERROR(VLOOKUP(E6,XC!B:M,7,FALSE),"")</f>
        <v>5</v>
      </c>
      <c r="AA6" s="16" t="str">
        <f>IFERROR(VLOOKUP(E6,'Road&amp;Relay'!BU:CE,11,FALSE),"")</f>
        <v/>
      </c>
      <c r="AB6" s="16">
        <f>IFERROR(VLOOKUP(E6,XC!B:M,8,FALSE),"")</f>
        <v>5</v>
      </c>
      <c r="AC6" s="22" t="str">
        <f>IFERROR(VLOOKUP(E6,WGP!K:Q,5,FALSE),"")</f>
        <v/>
      </c>
      <c r="AD6" s="20">
        <f>IFERROR(VLOOKUP(E6,XC!B:M,9,FALSE),"")</f>
        <v>10</v>
      </c>
      <c r="AE6" s="30" t="str">
        <f>IFERROR(VLOOKUP(E6,'Road&amp;Relay'!CI:CS,11,FALSE),"")</f>
        <v/>
      </c>
      <c r="AF6" s="23"/>
      <c r="AG6" s="24">
        <f>IF(M6="","",M6)</f>
        <v>25</v>
      </c>
      <c r="AH6" s="24">
        <f>IF(P6="","",P6)</f>
        <v>23</v>
      </c>
      <c r="AI6" s="24">
        <f>IF(V6="","",V6)</f>
        <v>31</v>
      </c>
      <c r="AJ6" s="24">
        <f>IF(W6="","",W6)</f>
        <v>50</v>
      </c>
      <c r="AK6" s="24">
        <f t="shared" si="0"/>
        <v>33</v>
      </c>
      <c r="AL6" s="24" t="str">
        <f t="shared" si="1"/>
        <v/>
      </c>
      <c r="AM6" s="25">
        <f t="shared" si="2"/>
        <v>50</v>
      </c>
      <c r="AN6" s="25">
        <f t="shared" si="3"/>
        <v>33</v>
      </c>
      <c r="AO6" s="25">
        <f t="shared" si="4"/>
        <v>31</v>
      </c>
      <c r="AP6" s="25">
        <f t="shared" si="5"/>
        <v>25</v>
      </c>
      <c r="AQ6" s="24" t="str">
        <f>IF(O6="","",O6)</f>
        <v/>
      </c>
      <c r="AR6" s="24">
        <f>IF(Q6="","",Q6)</f>
        <v>50</v>
      </c>
      <c r="AS6" s="24" t="str">
        <f>IF(S6="","",S6)</f>
        <v/>
      </c>
      <c r="AT6" s="24" t="str">
        <f>IF(T6="","",T6)</f>
        <v/>
      </c>
      <c r="AU6" s="24" t="str">
        <f t="shared" si="6"/>
        <v/>
      </c>
      <c r="AV6" s="24" t="str">
        <f t="shared" si="7"/>
        <v/>
      </c>
      <c r="AW6" s="24" t="str">
        <f t="shared" si="8"/>
        <v/>
      </c>
      <c r="AX6" s="22">
        <f t="shared" si="9"/>
        <v>50</v>
      </c>
      <c r="AY6" s="25" t="str">
        <f t="shared" si="10"/>
        <v/>
      </c>
      <c r="AZ6" s="25" t="str">
        <f t="shared" si="11"/>
        <v/>
      </c>
      <c r="BA6" s="25" t="str">
        <f t="shared" si="12"/>
        <v>Y</v>
      </c>
      <c r="BB6" s="25" t="str">
        <f t="shared" si="13"/>
        <v>Y</v>
      </c>
      <c r="BC6" s="25" t="str">
        <f t="shared" si="14"/>
        <v>N</v>
      </c>
      <c r="BD6" s="25" t="str">
        <f>IF(I6&gt;4,"Y","N")</f>
        <v>Y</v>
      </c>
      <c r="BE6" s="192">
        <f t="shared" si="15"/>
        <v>3</v>
      </c>
      <c r="BF6" s="238">
        <v>3</v>
      </c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</row>
    <row r="7" spans="1:77" ht="17.25" customHeight="1" x14ac:dyDescent="0.3">
      <c r="A7" s="279"/>
      <c r="B7" s="259">
        <v>3</v>
      </c>
      <c r="C7" s="229">
        <f>B7-D7</f>
        <v>0</v>
      </c>
      <c r="D7" s="259">
        <v>3</v>
      </c>
      <c r="E7" s="28" t="s">
        <v>75</v>
      </c>
      <c r="F7" s="29">
        <f>SUM(G7:I7)</f>
        <v>209</v>
      </c>
      <c r="G7" s="19">
        <f>SUM(K7,L7,N7,R7,U7,Z7,AB7,AD7)</f>
        <v>40</v>
      </c>
      <c r="H7" s="20">
        <f>SUM(AM7:AO7)</f>
        <v>118</v>
      </c>
      <c r="I7" s="21">
        <f>SUM(AX7:AZ7)</f>
        <v>51</v>
      </c>
      <c r="J7" s="30" t="str">
        <f>IF(BE7=4,"Y","N")</f>
        <v>Y</v>
      </c>
      <c r="K7" s="22">
        <f>IFERROR(VLOOKUP(E7,XC!B:M,2,FALSE),"")</f>
        <v>0</v>
      </c>
      <c r="L7" s="22">
        <f>IFERROR(VLOOKUP(E7,XC!B:M,3,FALSE),"")</f>
        <v>10</v>
      </c>
      <c r="M7" s="22" t="str">
        <f>IFERROR(VLOOKUP(E7,WGP!CW:DB,5,FALSE),"")</f>
        <v/>
      </c>
      <c r="N7" s="22">
        <f>IFERROR(VLOOKUP(E7,XC!B:M,4,FALSE),"")</f>
        <v>5</v>
      </c>
      <c r="O7" s="16" t="str">
        <f>IFERROR(VLOOKUP(E7,'Road&amp;Relay'!C:M,11,FALSE),"")</f>
        <v/>
      </c>
      <c r="P7" s="16">
        <f>IFERROR(VLOOKUP(E7,WGP!CE:CK,5,FALSE),"")</f>
        <v>34</v>
      </c>
      <c r="Q7" s="16" t="str">
        <f>IFERROR(VLOOKUP(E7,'Road&amp;Relay'!Q:AA,11,FALSE),"")</f>
        <v/>
      </c>
      <c r="R7" s="22">
        <f>IFERROR(VLOOKUP(E7,XC!B:M,5,FALSE),"")</f>
        <v>5</v>
      </c>
      <c r="S7" s="16" t="str">
        <f>IFERROR(VLOOKUP(E7,'Road&amp;Relay'!AE:AO,11,FALSE),"")</f>
        <v/>
      </c>
      <c r="T7" s="16" t="str">
        <f>IFERROR(VLOOKUP(E7,'Road&amp;Relay'!AS:BC,11,FALSE),"")</f>
        <v/>
      </c>
      <c r="U7" s="22">
        <f>IFERROR(VLOOKUP(E7,XC!B:M,6,FALSE),"")</f>
        <v>5</v>
      </c>
      <c r="V7" s="16">
        <f>IFERROR(VLOOKUP(E7,WGP!BM:BQ,5,FALSE),"")</f>
        <v>34</v>
      </c>
      <c r="W7" s="22">
        <f>IFERROR(VLOOKUP(E7,WGP!AU:BA,5,FALSE),"")</f>
        <v>50</v>
      </c>
      <c r="X7" s="16">
        <f>IFERROR(VLOOKUP(E7,WGP!AC:AI,5,FALSE),"")</f>
        <v>20</v>
      </c>
      <c r="Y7" s="16">
        <f>IFERROR(VLOOKUP(E7,'Road&amp;Relay'!BG:BQ,11,FALSE),"")</f>
        <v>1</v>
      </c>
      <c r="Z7" s="16">
        <f>IFERROR(VLOOKUP(E7,XC!B:M,7,FALSE),"")</f>
        <v>0</v>
      </c>
      <c r="AA7" s="16" t="str">
        <f>IFERROR(VLOOKUP(E7,'Road&amp;Relay'!BU:CE,11,FALSE),"")</f>
        <v/>
      </c>
      <c r="AB7" s="16">
        <f>IFERROR(VLOOKUP(E7,XC!B:M,8,FALSE),"")</f>
        <v>5</v>
      </c>
      <c r="AC7" s="22" t="str">
        <f>IFERROR(VLOOKUP(E7,WGP!K:Q,5,FALSE),"")</f>
        <v/>
      </c>
      <c r="AD7" s="20">
        <f>IFERROR(VLOOKUP(E7,XC!B:M,9,FALSE),"")</f>
        <v>10</v>
      </c>
      <c r="AE7" s="30">
        <f>IFERROR(VLOOKUP(E7,'Road&amp;Relay'!CI:CS,11,FALSE),"")</f>
        <v>50</v>
      </c>
      <c r="AF7" s="23"/>
      <c r="AG7" s="24" t="str">
        <f>IF(M7="","",M7)</f>
        <v/>
      </c>
      <c r="AH7" s="24">
        <f>IF(P7="","",P7)</f>
        <v>34</v>
      </c>
      <c r="AI7" s="24">
        <f>IF(V7="","",V7)</f>
        <v>34</v>
      </c>
      <c r="AJ7" s="24">
        <f>IF(W7="","",W7)</f>
        <v>50</v>
      </c>
      <c r="AK7" s="24">
        <f t="shared" si="0"/>
        <v>20</v>
      </c>
      <c r="AL7" s="24" t="str">
        <f t="shared" si="1"/>
        <v/>
      </c>
      <c r="AM7" s="25">
        <f t="shared" si="2"/>
        <v>50</v>
      </c>
      <c r="AN7" s="25">
        <f t="shared" si="3"/>
        <v>34</v>
      </c>
      <c r="AO7" s="25">
        <f t="shared" si="4"/>
        <v>34</v>
      </c>
      <c r="AP7" s="25">
        <f t="shared" si="5"/>
        <v>20</v>
      </c>
      <c r="AQ7" s="24" t="str">
        <f>IF(O7="","",O7)</f>
        <v/>
      </c>
      <c r="AR7" s="24" t="str">
        <f>IF(Q7="","",Q7)</f>
        <v/>
      </c>
      <c r="AS7" s="24" t="str">
        <f>IF(S7="","",S7)</f>
        <v/>
      </c>
      <c r="AT7" s="24" t="str">
        <f>IF(T7="","",T7)</f>
        <v/>
      </c>
      <c r="AU7" s="24">
        <f t="shared" si="6"/>
        <v>1</v>
      </c>
      <c r="AV7" s="24" t="str">
        <f t="shared" si="7"/>
        <v/>
      </c>
      <c r="AW7" s="24">
        <f t="shared" si="8"/>
        <v>50</v>
      </c>
      <c r="AX7" s="22">
        <f t="shared" si="9"/>
        <v>50</v>
      </c>
      <c r="AY7" s="25">
        <f t="shared" si="10"/>
        <v>1</v>
      </c>
      <c r="AZ7" s="25" t="str">
        <f t="shared" si="11"/>
        <v/>
      </c>
      <c r="BA7" s="25" t="str">
        <f t="shared" si="12"/>
        <v>Y</v>
      </c>
      <c r="BB7" s="25" t="str">
        <f t="shared" si="13"/>
        <v>Y</v>
      </c>
      <c r="BC7" s="25" t="str">
        <f t="shared" si="14"/>
        <v>Y</v>
      </c>
      <c r="BD7" s="25" t="str">
        <f>IF(I7&gt;4,"Y","N")</f>
        <v>Y</v>
      </c>
      <c r="BE7" s="192">
        <f t="shared" si="15"/>
        <v>4</v>
      </c>
      <c r="BF7" s="238">
        <v>4</v>
      </c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</row>
    <row r="8" spans="1:77" ht="17.25" customHeight="1" x14ac:dyDescent="0.3">
      <c r="A8" s="279"/>
      <c r="B8" s="268">
        <v>5</v>
      </c>
      <c r="C8" s="229">
        <f>B8-D8</f>
        <v>0</v>
      </c>
      <c r="D8" s="268">
        <v>5</v>
      </c>
      <c r="E8" s="28" t="s">
        <v>102</v>
      </c>
      <c r="F8" s="29">
        <f>SUM(G8:I8)</f>
        <v>203</v>
      </c>
      <c r="G8" s="19">
        <f>SUM(K8,L8,N8,R8,U8,Z8,AB8,AD8)</f>
        <v>40</v>
      </c>
      <c r="H8" s="20">
        <f>SUM(AM8:AO8)</f>
        <v>132</v>
      </c>
      <c r="I8" s="21">
        <f>SUM(AX8:AZ8)</f>
        <v>31</v>
      </c>
      <c r="J8" s="30" t="str">
        <f>IF(BE8=4,"Y","N")</f>
        <v>N</v>
      </c>
      <c r="K8" s="22">
        <f>IFERROR(VLOOKUP(E8,XC!B:M,2,FALSE),"")</f>
        <v>0</v>
      </c>
      <c r="L8" s="22">
        <f>IFERROR(VLOOKUP(E8,XC!B:M,3,FALSE),"")</f>
        <v>0</v>
      </c>
      <c r="M8" s="22">
        <f>IFERROR(VLOOKUP(E8,WGP!CW:DB,5,FALSE),"")</f>
        <v>40</v>
      </c>
      <c r="N8" s="22">
        <f>IFERROR(VLOOKUP(E8,XC!B:M,4,FALSE),"")</f>
        <v>10</v>
      </c>
      <c r="O8" s="16" t="str">
        <f>IFERROR(VLOOKUP(E8,'Road&amp;Relay'!C:M,11,FALSE),"")</f>
        <v/>
      </c>
      <c r="P8" s="16">
        <f>IFERROR(VLOOKUP(E8,WGP!CE:CK,5,FALSE),"")</f>
        <v>39</v>
      </c>
      <c r="Q8" s="16" t="str">
        <f>IFERROR(VLOOKUP(E8,'Road&amp;Relay'!Q:AA,11,FALSE),"")</f>
        <v/>
      </c>
      <c r="R8" s="22">
        <f>IFERROR(VLOOKUP(E8,XC!B:M,5,FALSE),"")</f>
        <v>0</v>
      </c>
      <c r="S8" s="16" t="str">
        <f>IFERROR(VLOOKUP(E8,'Road&amp;Relay'!AE:AO,11,FALSE),"")</f>
        <v/>
      </c>
      <c r="T8" s="16" t="str">
        <f>IFERROR(VLOOKUP(E8,'Road&amp;Relay'!AS:BC,11,FALSE),"")</f>
        <v/>
      </c>
      <c r="U8" s="22">
        <f>IFERROR(VLOOKUP(E8,XC!B:M,6,FALSE),"")</f>
        <v>5</v>
      </c>
      <c r="V8" s="16">
        <f>IFERROR(VLOOKUP(E8,WGP!BM:BQ,5,FALSE),"")</f>
        <v>42</v>
      </c>
      <c r="W8" s="22">
        <f>IFERROR(VLOOKUP(E8,WGP!AU:BA,5,FALSE),"")</f>
        <v>50</v>
      </c>
      <c r="X8" s="16">
        <f>IFERROR(VLOOKUP(E8,WGP!AC:AI,5,FALSE),"")</f>
        <v>35</v>
      </c>
      <c r="Y8" s="16">
        <f>IFERROR(VLOOKUP(E8,'Road&amp;Relay'!BG:BQ,11,FALSE),"")</f>
        <v>31</v>
      </c>
      <c r="Z8" s="16">
        <f>IFERROR(VLOOKUP(E8,XC!B:M,7,FALSE),"")</f>
        <v>5</v>
      </c>
      <c r="AA8" s="16" t="str">
        <f>IFERROR(VLOOKUP(E8,'Road&amp;Relay'!BU:CE,11,FALSE),"")</f>
        <v/>
      </c>
      <c r="AB8" s="16">
        <f>IFERROR(VLOOKUP(E8,XC!B:M,8,FALSE),"")</f>
        <v>10</v>
      </c>
      <c r="AC8" s="22" t="str">
        <f>IFERROR(VLOOKUP(E8,WGP!K:Q,5,FALSE),"")</f>
        <v/>
      </c>
      <c r="AD8" s="20">
        <f>IFERROR(VLOOKUP(E8,XC!B:M,9,FALSE),"")</f>
        <v>10</v>
      </c>
      <c r="AE8" s="30" t="str">
        <f>IFERROR(VLOOKUP(E8,'Road&amp;Relay'!CI:CS,11,FALSE),"")</f>
        <v/>
      </c>
      <c r="AF8" s="23"/>
      <c r="AG8" s="24">
        <f>IF(M8="","",M8)</f>
        <v>40</v>
      </c>
      <c r="AH8" s="24">
        <f>IF(P8="","",P8)</f>
        <v>39</v>
      </c>
      <c r="AI8" s="24">
        <f>IF(V8="","",V8)</f>
        <v>42</v>
      </c>
      <c r="AJ8" s="24">
        <f>IF(W8="","",W8)</f>
        <v>50</v>
      </c>
      <c r="AK8" s="24">
        <f t="shared" si="0"/>
        <v>35</v>
      </c>
      <c r="AL8" s="24" t="str">
        <f t="shared" si="1"/>
        <v/>
      </c>
      <c r="AM8" s="25">
        <f t="shared" si="2"/>
        <v>50</v>
      </c>
      <c r="AN8" s="25">
        <f t="shared" si="3"/>
        <v>42</v>
      </c>
      <c r="AO8" s="25">
        <f t="shared" si="4"/>
        <v>40</v>
      </c>
      <c r="AP8" s="25">
        <f t="shared" si="5"/>
        <v>39</v>
      </c>
      <c r="AQ8" s="24" t="str">
        <f>IF(O8="","",O8)</f>
        <v/>
      </c>
      <c r="AR8" s="24" t="str">
        <f>IF(Q8="","",Q8)</f>
        <v/>
      </c>
      <c r="AS8" s="24" t="str">
        <f>IF(S8="","",S8)</f>
        <v/>
      </c>
      <c r="AT8" s="24" t="str">
        <f>IF(T8="","",T8)</f>
        <v/>
      </c>
      <c r="AU8" s="24">
        <f t="shared" si="6"/>
        <v>31</v>
      </c>
      <c r="AV8" s="24" t="str">
        <f t="shared" si="7"/>
        <v/>
      </c>
      <c r="AW8" s="24" t="str">
        <f t="shared" si="8"/>
        <v/>
      </c>
      <c r="AX8" s="22">
        <f t="shared" si="9"/>
        <v>31</v>
      </c>
      <c r="AY8" s="25" t="str">
        <f t="shared" si="10"/>
        <v/>
      </c>
      <c r="AZ8" s="25" t="str">
        <f t="shared" si="11"/>
        <v/>
      </c>
      <c r="BA8" s="25" t="str">
        <f t="shared" si="12"/>
        <v>Y</v>
      </c>
      <c r="BB8" s="25" t="str">
        <f t="shared" si="13"/>
        <v>Y</v>
      </c>
      <c r="BC8" s="25" t="str">
        <f t="shared" si="14"/>
        <v>N</v>
      </c>
      <c r="BD8" s="25" t="str">
        <f>IF(I8&gt;4,"Y","N")</f>
        <v>Y</v>
      </c>
      <c r="BE8" s="192">
        <f t="shared" si="15"/>
        <v>3</v>
      </c>
      <c r="BF8" s="238">
        <v>5</v>
      </c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</row>
    <row r="9" spans="1:77" ht="17.25" customHeight="1" x14ac:dyDescent="0.3">
      <c r="A9" s="279"/>
      <c r="B9" s="268">
        <v>6</v>
      </c>
      <c r="C9" s="229">
        <f>B9-D9</f>
        <v>0</v>
      </c>
      <c r="D9" s="268">
        <v>6</v>
      </c>
      <c r="E9" s="28" t="s">
        <v>46</v>
      </c>
      <c r="F9" s="29">
        <f>SUM(G9:I9)</f>
        <v>195</v>
      </c>
      <c r="G9" s="19">
        <f>SUM(K9,L9,N9,R9,U9,Z9,AB9,AD9)</f>
        <v>25</v>
      </c>
      <c r="H9" s="20">
        <f>SUM(AM9:AO9)</f>
        <v>148</v>
      </c>
      <c r="I9" s="21">
        <f>SUM(AX9:AZ9)</f>
        <v>22</v>
      </c>
      <c r="J9" s="30" t="str">
        <f>IF(BE9=4,"Y","N")</f>
        <v>N</v>
      </c>
      <c r="K9" s="22">
        <f>IFERROR(VLOOKUP(E9,XC!B:M,2,FALSE),"")</f>
        <v>0</v>
      </c>
      <c r="L9" s="22">
        <f>IFERROR(VLOOKUP(E9,XC!B:M,3,FALSE),"")</f>
        <v>0</v>
      </c>
      <c r="M9" s="22">
        <f>IFERROR(VLOOKUP(E9,WGP!CW:DB,5,FALSE),"")</f>
        <v>20</v>
      </c>
      <c r="N9" s="22">
        <f>IFERROR(VLOOKUP(E9,XC!B:M,4,FALSE),"")</f>
        <v>5</v>
      </c>
      <c r="O9" s="16" t="str">
        <f>IFERROR(VLOOKUP(E9,'Road&amp;Relay'!C:M,11,FALSE),"")</f>
        <v/>
      </c>
      <c r="P9" s="242">
        <f>IFERROR(VLOOKUP(E9,WGP!CE:CK,5,FALSE),"")</f>
        <v>50</v>
      </c>
      <c r="Q9" s="16" t="str">
        <f>IFERROR(VLOOKUP(E9,'Road&amp;Relay'!Q:AA,11,FALSE),"")</f>
        <v/>
      </c>
      <c r="R9" s="22">
        <f>IFERROR(VLOOKUP(E9,XC!B:M,5,FALSE),"")</f>
        <v>5</v>
      </c>
      <c r="S9" s="16" t="str">
        <f>IFERROR(VLOOKUP(E9,'Road&amp;Relay'!AE:AO,11,FALSE),"")</f>
        <v/>
      </c>
      <c r="T9" s="16" t="str">
        <f>IFERROR(VLOOKUP(E9,'Road&amp;Relay'!AS:BC,11,FALSE),"")</f>
        <v/>
      </c>
      <c r="U9" s="22">
        <f>IFERROR(VLOOKUP(E9,XC!B:M,6,FALSE),"")</f>
        <v>0</v>
      </c>
      <c r="V9" s="16">
        <f>IFERROR(VLOOKUP(E9,WGP!BM:BQ,5,FALSE),"")</f>
        <v>22</v>
      </c>
      <c r="W9" s="22">
        <f>IFERROR(VLOOKUP(E9,WGP!AU:BA,5,FALSE),"")</f>
        <v>50</v>
      </c>
      <c r="X9" s="244">
        <f>IFERROR(VLOOKUP(E9,WGP!AC:AI,5,FALSE),"")</f>
        <v>48</v>
      </c>
      <c r="Y9" s="16">
        <f>IFERROR(VLOOKUP(E9,'Road&amp;Relay'!BG:BQ,11,FALSE),"")</f>
        <v>22</v>
      </c>
      <c r="Z9" s="16">
        <f>IFERROR(VLOOKUP(E9,XC!B:M,7,FALSE),"")</f>
        <v>5</v>
      </c>
      <c r="AA9" s="16" t="str">
        <f>IFERROR(VLOOKUP(E9,'Road&amp;Relay'!BU:CE,11,FALSE),"")</f>
        <v/>
      </c>
      <c r="AB9" s="16">
        <f>IFERROR(VLOOKUP(E9,XC!B:M,8,FALSE),"")</f>
        <v>0</v>
      </c>
      <c r="AC9" s="22">
        <f>IFERROR(VLOOKUP(E9,WGP!K:Q,5,FALSE),"")</f>
        <v>20</v>
      </c>
      <c r="AD9" s="20">
        <f>IFERROR(VLOOKUP(E9,XC!B:M,9,FALSE),"")</f>
        <v>10</v>
      </c>
      <c r="AE9" s="30" t="str">
        <f>IFERROR(VLOOKUP(E9,'Road&amp;Relay'!CI:CS,11,FALSE),"")</f>
        <v/>
      </c>
      <c r="AF9" s="23"/>
      <c r="AG9" s="24">
        <f>IF(M9="","",M9)</f>
        <v>20</v>
      </c>
      <c r="AH9" s="24">
        <f>IF(P9="","",P9)</f>
        <v>50</v>
      </c>
      <c r="AI9" s="24">
        <f>IF(V9="","",V9)</f>
        <v>22</v>
      </c>
      <c r="AJ9" s="24">
        <f>IF(W9="","",W9)</f>
        <v>50</v>
      </c>
      <c r="AK9" s="24">
        <f t="shared" si="0"/>
        <v>48</v>
      </c>
      <c r="AL9" s="24">
        <f t="shared" si="1"/>
        <v>20</v>
      </c>
      <c r="AM9" s="25">
        <f t="shared" si="2"/>
        <v>50</v>
      </c>
      <c r="AN9" s="25">
        <f t="shared" si="3"/>
        <v>50</v>
      </c>
      <c r="AO9" s="25">
        <f t="shared" si="4"/>
        <v>48</v>
      </c>
      <c r="AP9" s="25">
        <f t="shared" si="5"/>
        <v>22</v>
      </c>
      <c r="AQ9" s="24" t="str">
        <f>IF(O9="","",O9)</f>
        <v/>
      </c>
      <c r="AR9" s="24" t="str">
        <f>IF(Q9="","",Q9)</f>
        <v/>
      </c>
      <c r="AS9" s="24" t="str">
        <f>IF(S9="","",S9)</f>
        <v/>
      </c>
      <c r="AT9" s="24" t="str">
        <f>IF(T9="","",T9)</f>
        <v/>
      </c>
      <c r="AU9" s="24">
        <f t="shared" si="6"/>
        <v>22</v>
      </c>
      <c r="AV9" s="24" t="str">
        <f t="shared" si="7"/>
        <v/>
      </c>
      <c r="AW9" s="24" t="str">
        <f t="shared" si="8"/>
        <v/>
      </c>
      <c r="AX9" s="22">
        <f t="shared" si="9"/>
        <v>22</v>
      </c>
      <c r="AY9" s="25" t="str">
        <f t="shared" si="10"/>
        <v/>
      </c>
      <c r="AZ9" s="25" t="str">
        <f t="shared" si="11"/>
        <v/>
      </c>
      <c r="BA9" s="25" t="str">
        <f t="shared" si="12"/>
        <v>Y</v>
      </c>
      <c r="BB9" s="25" t="str">
        <f t="shared" si="13"/>
        <v>Y</v>
      </c>
      <c r="BC9" s="25" t="str">
        <f t="shared" si="14"/>
        <v>N</v>
      </c>
      <c r="BD9" s="25" t="str">
        <f>IF(I9&gt;4,"Y","N")</f>
        <v>Y</v>
      </c>
      <c r="BE9" s="192">
        <f t="shared" si="15"/>
        <v>3</v>
      </c>
      <c r="BF9" s="238">
        <v>6</v>
      </c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</row>
    <row r="10" spans="1:77" ht="17.25" customHeight="1" x14ac:dyDescent="0.3">
      <c r="A10" s="279"/>
      <c r="B10" s="268">
        <v>7</v>
      </c>
      <c r="C10" s="229">
        <f>B10-D10</f>
        <v>0</v>
      </c>
      <c r="D10" s="268">
        <v>7</v>
      </c>
      <c r="E10" s="28" t="s">
        <v>123</v>
      </c>
      <c r="F10" s="29">
        <f>SUM(G10:I10)</f>
        <v>190</v>
      </c>
      <c r="G10" s="19">
        <f>SUM(K10,L10,N10,R10,U10,Z10,AB10,AD10)</f>
        <v>10</v>
      </c>
      <c r="H10" s="20">
        <f>SUM(AM10:AO10)</f>
        <v>130</v>
      </c>
      <c r="I10" s="21">
        <f>SUM(AX10:AZ10)</f>
        <v>50</v>
      </c>
      <c r="J10" s="30" t="str">
        <f>IF(BE10=4,"Y","N")</f>
        <v>N</v>
      </c>
      <c r="K10" s="22">
        <f>IFERROR(VLOOKUP(E10,XC!B:M,2,FALSE),"")</f>
        <v>0</v>
      </c>
      <c r="L10" s="22">
        <f>IFERROR(VLOOKUP(E10,XC!B:M,3,FALSE),"")</f>
        <v>0</v>
      </c>
      <c r="M10" s="22">
        <f>IFERROR(VLOOKUP(E10,WGP!CW:DB,5,FALSE),"")</f>
        <v>46</v>
      </c>
      <c r="N10" s="22">
        <f>IFERROR(VLOOKUP(E10,XC!B:M,4,FALSE),"")</f>
        <v>0</v>
      </c>
      <c r="O10" s="16" t="str">
        <f>IFERROR(VLOOKUP(E10,'Road&amp;Relay'!C:M,11,FALSE),"")</f>
        <v/>
      </c>
      <c r="P10" s="16" t="str">
        <f>IFERROR(VLOOKUP(E10,WGP!CE:CK,5,FALSE),"")</f>
        <v/>
      </c>
      <c r="Q10" s="16" t="str">
        <f>IFERROR(VLOOKUP(E10,'Road&amp;Relay'!Q:AA,11,FALSE),"")</f>
        <v/>
      </c>
      <c r="R10" s="22">
        <f>IFERROR(VLOOKUP(E10,XC!B:M,5,FALSE),"")</f>
        <v>0</v>
      </c>
      <c r="S10" s="16" t="str">
        <f>IFERROR(VLOOKUP(E10,'Road&amp;Relay'!AE:AO,11,FALSE),"")</f>
        <v/>
      </c>
      <c r="T10" s="16" t="str">
        <f>IFERROR(VLOOKUP(E10,'Road&amp;Relay'!AS:BC,11,FALSE),"")</f>
        <v/>
      </c>
      <c r="U10" s="22">
        <f>IFERROR(VLOOKUP(E10,XC!B:M,6,FALSE),"")</f>
        <v>0</v>
      </c>
      <c r="V10" s="16" t="str">
        <f>IFERROR(VLOOKUP(E10,WGP!BM:BQ,5,FALSE),"")</f>
        <v/>
      </c>
      <c r="W10" s="22">
        <f>IFERROR(VLOOKUP(E10,WGP!AU:BA,5,FALSE),"")</f>
        <v>50</v>
      </c>
      <c r="X10" s="16">
        <f>IFERROR(VLOOKUP(E10,WGP!AC:AI,5,FALSE),"")</f>
        <v>34</v>
      </c>
      <c r="Y10" s="16">
        <f>IFERROR(VLOOKUP(E10,'Road&amp;Relay'!BG:BQ,11,FALSE),"")</f>
        <v>50</v>
      </c>
      <c r="Z10" s="16">
        <f>IFERROR(VLOOKUP(E10,XC!B:M,7,FALSE),"")</f>
        <v>5</v>
      </c>
      <c r="AA10" s="16" t="str">
        <f>IFERROR(VLOOKUP(E10,'Road&amp;Relay'!BU:CE,11,FALSE),"")</f>
        <v/>
      </c>
      <c r="AB10" s="16">
        <f>IFERROR(VLOOKUP(E10,XC!B:M,8,FALSE),"")</f>
        <v>5</v>
      </c>
      <c r="AC10" s="22">
        <f>IFERROR(VLOOKUP(E10,WGP!K:Q,5,FALSE),"")</f>
        <v>30</v>
      </c>
      <c r="AD10" s="20">
        <f>IFERROR(VLOOKUP(E10,XC!B:M,9,FALSE),"")</f>
        <v>0</v>
      </c>
      <c r="AE10" s="30" t="str">
        <f>IFERROR(VLOOKUP(E10,'Road&amp;Relay'!CI:CS,11,FALSE),"")</f>
        <v/>
      </c>
      <c r="AF10" s="23"/>
      <c r="AG10" s="24">
        <f>IF(M10="","",M10)</f>
        <v>46</v>
      </c>
      <c r="AH10" s="24" t="str">
        <f>IF(P10="","",P10)</f>
        <v/>
      </c>
      <c r="AI10" s="24" t="str">
        <f>IF(V10="","",V10)</f>
        <v/>
      </c>
      <c r="AJ10" s="24">
        <f>IF(W10="","",W10)</f>
        <v>50</v>
      </c>
      <c r="AK10" s="24">
        <f t="shared" si="0"/>
        <v>34</v>
      </c>
      <c r="AL10" s="24">
        <f t="shared" si="1"/>
        <v>30</v>
      </c>
      <c r="AM10" s="25">
        <f t="shared" si="2"/>
        <v>50</v>
      </c>
      <c r="AN10" s="25">
        <f t="shared" si="3"/>
        <v>46</v>
      </c>
      <c r="AO10" s="25">
        <f t="shared" si="4"/>
        <v>34</v>
      </c>
      <c r="AP10" s="25">
        <f t="shared" si="5"/>
        <v>30</v>
      </c>
      <c r="AQ10" s="24" t="str">
        <f>IF(O10="","",O10)</f>
        <v/>
      </c>
      <c r="AR10" s="24" t="str">
        <f>IF(Q10="","",Q10)</f>
        <v/>
      </c>
      <c r="AS10" s="24" t="str">
        <f>IF(S10="","",S10)</f>
        <v/>
      </c>
      <c r="AT10" s="24" t="str">
        <f>IF(T10="","",T10)</f>
        <v/>
      </c>
      <c r="AU10" s="24">
        <f t="shared" si="6"/>
        <v>50</v>
      </c>
      <c r="AV10" s="24" t="str">
        <f t="shared" si="7"/>
        <v/>
      </c>
      <c r="AW10" s="24" t="str">
        <f t="shared" si="8"/>
        <v/>
      </c>
      <c r="AX10" s="22">
        <f t="shared" si="9"/>
        <v>50</v>
      </c>
      <c r="AY10" s="25" t="str">
        <f t="shared" si="10"/>
        <v/>
      </c>
      <c r="AZ10" s="25" t="str">
        <f t="shared" si="11"/>
        <v/>
      </c>
      <c r="BA10" s="25" t="str">
        <f t="shared" si="12"/>
        <v>Y</v>
      </c>
      <c r="BB10" s="25" t="str">
        <f t="shared" si="13"/>
        <v>Y</v>
      </c>
      <c r="BC10" s="25" t="str">
        <f t="shared" si="14"/>
        <v>N</v>
      </c>
      <c r="BD10" s="25" t="str">
        <f>IF(I10&gt;4,"Y","N")</f>
        <v>Y</v>
      </c>
      <c r="BE10" s="192">
        <f t="shared" si="15"/>
        <v>3</v>
      </c>
      <c r="BF10" s="238">
        <v>7</v>
      </c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</row>
    <row r="11" spans="1:77" ht="17.25" customHeight="1" x14ac:dyDescent="0.3">
      <c r="A11" s="279"/>
      <c r="B11" s="268">
        <v>8</v>
      </c>
      <c r="C11" s="229">
        <f>B11-D11</f>
        <v>0</v>
      </c>
      <c r="D11" s="268">
        <v>8</v>
      </c>
      <c r="E11" s="28" t="s">
        <v>103</v>
      </c>
      <c r="F11" s="29">
        <f>SUM(G11:I11)</f>
        <v>188</v>
      </c>
      <c r="G11" s="19">
        <f>SUM(K11,L11,N11,R11,U11,Z11,AB11,AD11)</f>
        <v>10</v>
      </c>
      <c r="H11" s="20">
        <f>SUM(AM11:AO11)</f>
        <v>128</v>
      </c>
      <c r="I11" s="21">
        <f>SUM(AX11:AZ11)</f>
        <v>50</v>
      </c>
      <c r="J11" s="30" t="str">
        <f>IF(BE11=4,"Y","N")</f>
        <v>N</v>
      </c>
      <c r="K11" s="22">
        <f>IFERROR(VLOOKUP(E11,XC!B:M,2,FALSE),"")</f>
        <v>0</v>
      </c>
      <c r="L11" s="22">
        <f>IFERROR(VLOOKUP(E11,XC!B:M,3,FALSE),"")</f>
        <v>0</v>
      </c>
      <c r="M11" s="22">
        <f>IFERROR(VLOOKUP(E11,WGP!CW:DB,5,FALSE),"")</f>
        <v>38</v>
      </c>
      <c r="N11" s="22">
        <f>IFERROR(VLOOKUP(E11,XC!B:M,4,FALSE),"")</f>
        <v>5</v>
      </c>
      <c r="O11" s="16" t="str">
        <f>IFERROR(VLOOKUP(E11,'Road&amp;Relay'!C:M,11,FALSE),"")</f>
        <v/>
      </c>
      <c r="P11" s="16">
        <f>IFERROR(VLOOKUP(E11,WGP!CE:CK,5,FALSE),"")</f>
        <v>20</v>
      </c>
      <c r="Q11" s="16" t="str">
        <f>IFERROR(VLOOKUP(E11,'Road&amp;Relay'!Q:AA,11,FALSE),"")</f>
        <v/>
      </c>
      <c r="R11" s="22">
        <f>IFERROR(VLOOKUP(E11,XC!B:M,5,FALSE),"")</f>
        <v>0</v>
      </c>
      <c r="S11" s="16" t="str">
        <f>IFERROR(VLOOKUP(E11,'Road&amp;Relay'!AE:AO,11,FALSE),"")</f>
        <v/>
      </c>
      <c r="T11" s="16" t="str">
        <f>IFERROR(VLOOKUP(E11,'Road&amp;Relay'!AS:BC,11,FALSE),"")</f>
        <v/>
      </c>
      <c r="U11" s="22">
        <f>IFERROR(VLOOKUP(E11,XC!B:M,6,FALSE),"")</f>
        <v>5</v>
      </c>
      <c r="V11" s="16">
        <f>IFERROR(VLOOKUP(E11,WGP!BM:BQ,5,FALSE),"")</f>
        <v>40</v>
      </c>
      <c r="W11" s="22">
        <f>IFERROR(VLOOKUP(E11,WGP!AU:BA,5,FALSE),"")</f>
        <v>50</v>
      </c>
      <c r="X11" s="16">
        <f>IFERROR(VLOOKUP(E11,WGP!AC:AI,5,FALSE),"")</f>
        <v>21</v>
      </c>
      <c r="Y11" s="16">
        <f>IFERROR(VLOOKUP(E11,'Road&amp;Relay'!BG:BQ,11,FALSE),"")</f>
        <v>50</v>
      </c>
      <c r="Z11" s="16">
        <f>IFERROR(VLOOKUP(E11,XC!B:M,7,FALSE),"")</f>
        <v>0</v>
      </c>
      <c r="AA11" s="16" t="str">
        <f>IFERROR(VLOOKUP(E11,'Road&amp;Relay'!BU:CE,11,FALSE),"")</f>
        <v/>
      </c>
      <c r="AB11" s="16">
        <f>IFERROR(VLOOKUP(E11,XC!B:M,8,FALSE),"")</f>
        <v>0</v>
      </c>
      <c r="AC11" s="22" t="str">
        <f>IFERROR(VLOOKUP(E11,WGP!K:Q,5,FALSE),"")</f>
        <v/>
      </c>
      <c r="AD11" s="20">
        <f>IFERROR(VLOOKUP(E11,XC!B:M,9,FALSE),"")</f>
        <v>0</v>
      </c>
      <c r="AE11" s="30" t="str">
        <f>IFERROR(VLOOKUP(E11,'Road&amp;Relay'!CI:CS,11,FALSE),"")</f>
        <v/>
      </c>
      <c r="AF11" s="23"/>
      <c r="AG11" s="24">
        <f>IF(M11="","",M11)</f>
        <v>38</v>
      </c>
      <c r="AH11" s="24">
        <f>IF(P11="","",P11)</f>
        <v>20</v>
      </c>
      <c r="AI11" s="24">
        <f>IF(V11="","",V11)</f>
        <v>40</v>
      </c>
      <c r="AJ11" s="24">
        <f>IF(W11="","",W11)</f>
        <v>50</v>
      </c>
      <c r="AK11" s="24">
        <f t="shared" si="0"/>
        <v>21</v>
      </c>
      <c r="AL11" s="24" t="str">
        <f t="shared" si="1"/>
        <v/>
      </c>
      <c r="AM11" s="25">
        <f t="shared" si="2"/>
        <v>50</v>
      </c>
      <c r="AN11" s="25">
        <f t="shared" si="3"/>
        <v>40</v>
      </c>
      <c r="AO11" s="25">
        <f t="shared" si="4"/>
        <v>38</v>
      </c>
      <c r="AP11" s="25">
        <f t="shared" si="5"/>
        <v>21</v>
      </c>
      <c r="AQ11" s="24" t="str">
        <f>IF(O11="","",O11)</f>
        <v/>
      </c>
      <c r="AR11" s="24" t="str">
        <f>IF(Q11="","",Q11)</f>
        <v/>
      </c>
      <c r="AS11" s="24" t="str">
        <f>IF(S11="","",S11)</f>
        <v/>
      </c>
      <c r="AT11" s="24" t="str">
        <f>IF(T11="","",T11)</f>
        <v/>
      </c>
      <c r="AU11" s="24">
        <f t="shared" si="6"/>
        <v>50</v>
      </c>
      <c r="AV11" s="24" t="str">
        <f t="shared" si="7"/>
        <v/>
      </c>
      <c r="AW11" s="24" t="str">
        <f t="shared" si="8"/>
        <v/>
      </c>
      <c r="AX11" s="22">
        <f t="shared" si="9"/>
        <v>50</v>
      </c>
      <c r="AY11" s="25" t="str">
        <f t="shared" si="10"/>
        <v/>
      </c>
      <c r="AZ11" s="25" t="str">
        <f t="shared" si="11"/>
        <v/>
      </c>
      <c r="BA11" s="25" t="str">
        <f t="shared" si="12"/>
        <v>Y</v>
      </c>
      <c r="BB11" s="25" t="str">
        <f t="shared" si="13"/>
        <v>Y</v>
      </c>
      <c r="BC11" s="25" t="str">
        <f t="shared" si="14"/>
        <v>N</v>
      </c>
      <c r="BD11" s="25" t="str">
        <f>IF(I11&gt;4,"Y","N")</f>
        <v>Y</v>
      </c>
      <c r="BE11" s="192">
        <f t="shared" si="15"/>
        <v>3</v>
      </c>
      <c r="BF11" s="238">
        <v>8</v>
      </c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</row>
    <row r="12" spans="1:77" ht="17.25" customHeight="1" x14ac:dyDescent="0.3">
      <c r="A12" s="279"/>
      <c r="B12" s="268">
        <v>9</v>
      </c>
      <c r="C12" s="229">
        <f>B12-D12</f>
        <v>0</v>
      </c>
      <c r="D12" s="268">
        <v>9</v>
      </c>
      <c r="E12" s="28" t="s">
        <v>56</v>
      </c>
      <c r="F12" s="29">
        <f>SUM(G12:I12)</f>
        <v>184</v>
      </c>
      <c r="G12" s="19">
        <f>SUM(K12,L12,N12,R12,U12,Z12,AB12,AD12)</f>
        <v>40</v>
      </c>
      <c r="H12" s="20">
        <f>SUM(AM12:AO12)</f>
        <v>94</v>
      </c>
      <c r="I12" s="21">
        <f>SUM(AX12:AZ12)</f>
        <v>50</v>
      </c>
      <c r="J12" s="30" t="str">
        <f>IF(BE12=4,"Y","N")</f>
        <v>N</v>
      </c>
      <c r="K12" s="22">
        <f>IFERROR(VLOOKUP(E12,XC!B:M,2,FALSE),"")</f>
        <v>0</v>
      </c>
      <c r="L12" s="22">
        <f>IFERROR(VLOOKUP(E12,XC!B:M,3,FALSE),"")</f>
        <v>10</v>
      </c>
      <c r="M12" s="22">
        <f>IFERROR(VLOOKUP(E12,WGP!CW:DB,5,FALSE),"")</f>
        <v>27</v>
      </c>
      <c r="N12" s="22">
        <f>IFERROR(VLOOKUP(E12,XC!B:M,4,FALSE),"")</f>
        <v>5</v>
      </c>
      <c r="O12" s="16" t="str">
        <f>IFERROR(VLOOKUP(E12,'Road&amp;Relay'!C:M,11,FALSE),"")</f>
        <v/>
      </c>
      <c r="P12" s="16">
        <f>IFERROR(VLOOKUP(E12,WGP!CE:CK,5,FALSE),"")</f>
        <v>42</v>
      </c>
      <c r="Q12" s="16">
        <f>IFERROR(VLOOKUP(E12,'Road&amp;Relay'!Q:AA,11,FALSE),"")</f>
        <v>50</v>
      </c>
      <c r="R12" s="22">
        <f>IFERROR(VLOOKUP(E12,XC!B:M,5,FALSE),"")</f>
        <v>5</v>
      </c>
      <c r="S12" s="16" t="str">
        <f>IFERROR(VLOOKUP(E12,'Road&amp;Relay'!AE:AO,11,FALSE),"")</f>
        <v/>
      </c>
      <c r="T12" s="16" t="str">
        <f>IFERROR(VLOOKUP(E12,'Road&amp;Relay'!AS:BC,11,FALSE),"")</f>
        <v/>
      </c>
      <c r="U12" s="22">
        <f>IFERROR(VLOOKUP(E12,XC!B:M,6,FALSE),"")</f>
        <v>5</v>
      </c>
      <c r="V12" s="16">
        <f>IFERROR(VLOOKUP(E12,WGP!BM:BQ,5,FALSE),"")</f>
        <v>25</v>
      </c>
      <c r="W12" s="22" t="str">
        <f>IFERROR(VLOOKUP(E12,WGP!AU:BA,5,FALSE),"")</f>
        <v/>
      </c>
      <c r="X12" s="16" t="str">
        <f>IFERROR(VLOOKUP(E12,WGP!AC:AI,5,FALSE),"")</f>
        <v/>
      </c>
      <c r="Y12" s="16" t="str">
        <f>IFERROR(VLOOKUP(E12,'Road&amp;Relay'!BG:BQ,11,FALSE),"")</f>
        <v/>
      </c>
      <c r="Z12" s="16">
        <f>IFERROR(VLOOKUP(E12,XC!B:M,7,FALSE),"")</f>
        <v>0</v>
      </c>
      <c r="AA12" s="16" t="str">
        <f>IFERROR(VLOOKUP(E12,'Road&amp;Relay'!BU:CE,11,FALSE),"")</f>
        <v/>
      </c>
      <c r="AB12" s="16">
        <f>IFERROR(VLOOKUP(E12,XC!B:M,8,FALSE),"")</f>
        <v>5</v>
      </c>
      <c r="AC12" s="22" t="str">
        <f>IFERROR(VLOOKUP(E12,WGP!K:Q,5,FALSE),"")</f>
        <v/>
      </c>
      <c r="AD12" s="20">
        <f>IFERROR(VLOOKUP(E12,XC!B:M,9,FALSE),"")</f>
        <v>10</v>
      </c>
      <c r="AE12" s="30" t="str">
        <f>IFERROR(VLOOKUP(E12,'Road&amp;Relay'!CI:CS,11,FALSE),"")</f>
        <v/>
      </c>
      <c r="AF12" s="23"/>
      <c r="AG12" s="24">
        <f>IF(M12="","",M12)</f>
        <v>27</v>
      </c>
      <c r="AH12" s="24">
        <f>IF(P12="","",P12)</f>
        <v>42</v>
      </c>
      <c r="AI12" s="24">
        <f>IF(V12="","",V12)</f>
        <v>25</v>
      </c>
      <c r="AJ12" s="24" t="str">
        <f>IF(W12="","",W12)</f>
        <v/>
      </c>
      <c r="AK12" s="24" t="str">
        <f t="shared" si="0"/>
        <v/>
      </c>
      <c r="AL12" s="24" t="str">
        <f t="shared" si="1"/>
        <v/>
      </c>
      <c r="AM12" s="25">
        <f t="shared" si="2"/>
        <v>42</v>
      </c>
      <c r="AN12" s="25">
        <f t="shared" si="3"/>
        <v>27</v>
      </c>
      <c r="AO12" s="25">
        <f t="shared" si="4"/>
        <v>25</v>
      </c>
      <c r="AP12" s="25" t="str">
        <f t="shared" si="5"/>
        <v/>
      </c>
      <c r="AQ12" s="24" t="str">
        <f>IF(O12="","",O12)</f>
        <v/>
      </c>
      <c r="AR12" s="24">
        <f>IF(Q12="","",Q12)</f>
        <v>50</v>
      </c>
      <c r="AS12" s="24" t="str">
        <f>IF(S12="","",S12)</f>
        <v/>
      </c>
      <c r="AT12" s="24" t="str">
        <f>IF(T12="","",T12)</f>
        <v/>
      </c>
      <c r="AU12" s="24" t="str">
        <f t="shared" si="6"/>
        <v/>
      </c>
      <c r="AV12" s="24" t="str">
        <f t="shared" si="7"/>
        <v/>
      </c>
      <c r="AW12" s="24" t="str">
        <f t="shared" si="8"/>
        <v/>
      </c>
      <c r="AX12" s="22">
        <f t="shared" si="9"/>
        <v>50</v>
      </c>
      <c r="AY12" s="25" t="str">
        <f t="shared" si="10"/>
        <v/>
      </c>
      <c r="AZ12" s="25" t="str">
        <f t="shared" si="11"/>
        <v/>
      </c>
      <c r="BA12" s="25" t="str">
        <f t="shared" si="12"/>
        <v>Y</v>
      </c>
      <c r="BB12" s="25" t="str">
        <f t="shared" si="13"/>
        <v>Y</v>
      </c>
      <c r="BC12" s="25" t="str">
        <f t="shared" si="14"/>
        <v>N</v>
      </c>
      <c r="BD12" s="25" t="str">
        <f>IF(I12&gt;4,"Y","N")</f>
        <v>Y</v>
      </c>
      <c r="BE12" s="192">
        <f t="shared" si="15"/>
        <v>3</v>
      </c>
      <c r="BF12" s="238">
        <v>9</v>
      </c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</row>
    <row r="13" spans="1:77" ht="17.25" customHeight="1" x14ac:dyDescent="0.3">
      <c r="A13" s="279"/>
      <c r="B13" s="268">
        <v>10</v>
      </c>
      <c r="C13" s="229">
        <f>B13-D13</f>
        <v>0</v>
      </c>
      <c r="D13" s="268">
        <v>10</v>
      </c>
      <c r="E13" s="28" t="s">
        <v>131</v>
      </c>
      <c r="F13" s="29">
        <f>SUM(G13:I13)</f>
        <v>181</v>
      </c>
      <c r="G13" s="19">
        <f>SUM(K13,L13,N13,R13,U13,Z13,AB13,AD13)</f>
        <v>0</v>
      </c>
      <c r="H13" s="20">
        <f>SUM(AM13:AO13)</f>
        <v>131</v>
      </c>
      <c r="I13" s="21">
        <f>SUM(AX13:AZ13)</f>
        <v>50</v>
      </c>
      <c r="J13" s="30" t="str">
        <f>IF(BE13=4,"Y","N")</f>
        <v>N</v>
      </c>
      <c r="K13" s="22" t="str">
        <f>IFERROR(VLOOKUP(E13,XC!B:M,2,FALSE),"")</f>
        <v/>
      </c>
      <c r="L13" s="22" t="str">
        <f>IFERROR(VLOOKUP(E13,XC!B:M,3,FALSE),"")</f>
        <v/>
      </c>
      <c r="M13" s="22">
        <f>IFERROR(VLOOKUP(E13,WGP!CW:DB,5,FALSE),"")</f>
        <v>42</v>
      </c>
      <c r="N13" s="22" t="str">
        <f>IFERROR(VLOOKUP(E13,XC!B:M,4,FALSE),"")</f>
        <v/>
      </c>
      <c r="O13" s="16" t="str">
        <f>IFERROR(VLOOKUP(E13,'Road&amp;Relay'!C:M,11,FALSE),"")</f>
        <v/>
      </c>
      <c r="P13" s="16" t="str">
        <f>IFERROR(VLOOKUP(E13,WGP!CE:CK,5,FALSE),"")</f>
        <v/>
      </c>
      <c r="Q13" s="16">
        <f>IFERROR(VLOOKUP(E13,'Road&amp;Relay'!Q:AA,11,FALSE),"")</f>
        <v>50</v>
      </c>
      <c r="R13" s="22" t="str">
        <f>IFERROR(VLOOKUP(E13,XC!B:M,5,FALSE),"")</f>
        <v/>
      </c>
      <c r="S13" s="16" t="str">
        <f>IFERROR(VLOOKUP(E13,'Road&amp;Relay'!AE:AO,11,FALSE),"")</f>
        <v/>
      </c>
      <c r="T13" s="16" t="str">
        <f>IFERROR(VLOOKUP(E13,'Road&amp;Relay'!AS:BC,11,FALSE),"")</f>
        <v/>
      </c>
      <c r="U13" s="22" t="str">
        <f>IFERROR(VLOOKUP(E13,XC!B:M,6,FALSE),"")</f>
        <v/>
      </c>
      <c r="V13" s="16">
        <f>IFERROR(VLOOKUP(E13,WGP!BM:BQ,5,FALSE),"")</f>
        <v>45</v>
      </c>
      <c r="W13" s="22" t="str">
        <f>IFERROR(VLOOKUP(E13,WGP!AU:BA,5,FALSE),"")</f>
        <v/>
      </c>
      <c r="X13" s="16">
        <f>IFERROR(VLOOKUP(E13,WGP!AC:AI,5,FALSE),"")</f>
        <v>44</v>
      </c>
      <c r="Y13" s="16" t="str">
        <f>IFERROR(VLOOKUP(E13,'Road&amp;Relay'!BG:BQ,11,FALSE),"")</f>
        <v/>
      </c>
      <c r="Z13" s="16" t="str">
        <f>IFERROR(VLOOKUP(E13,XC!B:M,7,FALSE),"")</f>
        <v/>
      </c>
      <c r="AA13" s="16" t="str">
        <f>IFERROR(VLOOKUP(E13,'Road&amp;Relay'!BU:CE,11,FALSE),"")</f>
        <v/>
      </c>
      <c r="AB13" s="16" t="str">
        <f>IFERROR(VLOOKUP(E13,XC!B:M,8,FALSE),"")</f>
        <v/>
      </c>
      <c r="AC13" s="22" t="str">
        <f>IFERROR(VLOOKUP(E13,WGP!K:Q,5,FALSE),"")</f>
        <v/>
      </c>
      <c r="AD13" s="20" t="str">
        <f>IFERROR(VLOOKUP(E13,XC!B:M,9,FALSE),"")</f>
        <v/>
      </c>
      <c r="AE13" s="30" t="str">
        <f>IFERROR(VLOOKUP(E13,'Road&amp;Relay'!CI:CS,11,FALSE),"")</f>
        <v/>
      </c>
      <c r="AF13" s="23"/>
      <c r="AG13" s="24">
        <f>IF(M13="","",M13)</f>
        <v>42</v>
      </c>
      <c r="AH13" s="24" t="str">
        <f>IF(P13="","",P13)</f>
        <v/>
      </c>
      <c r="AI13" s="24">
        <f>IF(V13="","",V13)</f>
        <v>45</v>
      </c>
      <c r="AJ13" s="24" t="str">
        <f>IF(W13="","",W13)</f>
        <v/>
      </c>
      <c r="AK13" s="24">
        <f t="shared" si="0"/>
        <v>44</v>
      </c>
      <c r="AL13" s="24" t="str">
        <f t="shared" si="1"/>
        <v/>
      </c>
      <c r="AM13" s="25">
        <f t="shared" si="2"/>
        <v>45</v>
      </c>
      <c r="AN13" s="25">
        <f t="shared" si="3"/>
        <v>44</v>
      </c>
      <c r="AO13" s="25">
        <f t="shared" si="4"/>
        <v>42</v>
      </c>
      <c r="AP13" s="25" t="str">
        <f t="shared" si="5"/>
        <v/>
      </c>
      <c r="AQ13" s="24" t="str">
        <f>IF(O13="","",O13)</f>
        <v/>
      </c>
      <c r="AR13" s="24">
        <f>IF(Q13="","",Q13)</f>
        <v>50</v>
      </c>
      <c r="AS13" s="24" t="str">
        <f>IF(S13="","",S13)</f>
        <v/>
      </c>
      <c r="AT13" s="24" t="str">
        <f>IF(T13="","",T13)</f>
        <v/>
      </c>
      <c r="AU13" s="24" t="str">
        <f t="shared" si="6"/>
        <v/>
      </c>
      <c r="AV13" s="24" t="str">
        <f t="shared" si="7"/>
        <v/>
      </c>
      <c r="AW13" s="24" t="str">
        <f t="shared" si="8"/>
        <v/>
      </c>
      <c r="AX13" s="22">
        <f t="shared" si="9"/>
        <v>50</v>
      </c>
      <c r="AY13" s="25" t="str">
        <f t="shared" si="10"/>
        <v/>
      </c>
      <c r="AZ13" s="25" t="str">
        <f t="shared" si="11"/>
        <v/>
      </c>
      <c r="BA13" s="25" t="str">
        <f t="shared" si="12"/>
        <v>Y</v>
      </c>
      <c r="BB13" s="25" t="str">
        <f t="shared" si="13"/>
        <v>Y</v>
      </c>
      <c r="BC13" s="25" t="str">
        <f t="shared" si="14"/>
        <v>N</v>
      </c>
      <c r="BD13" s="25" t="str">
        <f>IF(I13&gt;4,"Y","N")</f>
        <v>Y</v>
      </c>
      <c r="BE13" s="192">
        <f t="shared" si="15"/>
        <v>3</v>
      </c>
      <c r="BF13" s="238">
        <v>10</v>
      </c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</row>
    <row r="14" spans="1:77" ht="17.25" customHeight="1" x14ac:dyDescent="0.3">
      <c r="A14" s="279"/>
      <c r="B14" s="268">
        <v>11</v>
      </c>
      <c r="C14" s="229">
        <f>B14-D14</f>
        <v>0</v>
      </c>
      <c r="D14" s="268">
        <v>11</v>
      </c>
      <c r="E14" s="28" t="s">
        <v>74</v>
      </c>
      <c r="F14" s="29">
        <f>SUM(G14:I14)</f>
        <v>180</v>
      </c>
      <c r="G14" s="19">
        <f>SUM(K14,L14,N14,R14,U14,Z14,AB14,AD14)</f>
        <v>30</v>
      </c>
      <c r="H14" s="20">
        <f>SUM(AM14:AO14)</f>
        <v>100</v>
      </c>
      <c r="I14" s="21">
        <f>SUM(AX14:AZ14)</f>
        <v>50</v>
      </c>
      <c r="J14" s="30" t="str">
        <f>IF(BE14=4,"Y","N")</f>
        <v>N</v>
      </c>
      <c r="K14" s="22">
        <f>IFERROR(VLOOKUP(E14,XC!B:M,2,FALSE),"")</f>
        <v>0</v>
      </c>
      <c r="L14" s="22">
        <f>IFERROR(VLOOKUP(E14,XC!B:M,3,FALSE),"")</f>
        <v>0</v>
      </c>
      <c r="M14" s="22">
        <f>IFERROR(VLOOKUP(E14,WGP!CW:DB,5,FALSE),"")</f>
        <v>23</v>
      </c>
      <c r="N14" s="22">
        <f>IFERROR(VLOOKUP(E14,XC!B:M,4,FALSE),"")</f>
        <v>5</v>
      </c>
      <c r="O14" s="16" t="str">
        <f>IFERROR(VLOOKUP(E14,'Road&amp;Relay'!C:M,11,FALSE),"")</f>
        <v/>
      </c>
      <c r="P14" s="16">
        <f>IFERROR(VLOOKUP(E14,WGP!CE:CK,5,FALSE),"")</f>
        <v>24</v>
      </c>
      <c r="Q14" s="16">
        <f>IFERROR(VLOOKUP(E14,'Road&amp;Relay'!Q:AA,11,FALSE),"")</f>
        <v>50</v>
      </c>
      <c r="R14" s="22">
        <f>IFERROR(VLOOKUP(E14,XC!B:M,5,FALSE),"")</f>
        <v>5</v>
      </c>
      <c r="S14" s="16" t="str">
        <f>IFERROR(VLOOKUP(E14,'Road&amp;Relay'!AE:AO,11,FALSE),"")</f>
        <v/>
      </c>
      <c r="T14" s="16" t="str">
        <f>IFERROR(VLOOKUP(E14,'Road&amp;Relay'!AS:BC,11,FALSE),"")</f>
        <v/>
      </c>
      <c r="U14" s="22">
        <f>IFERROR(VLOOKUP(E14,XC!B:M,6,FALSE),"")</f>
        <v>5</v>
      </c>
      <c r="V14" s="16">
        <f>IFERROR(VLOOKUP(E14,WGP!BM:BQ,5,FALSE),"")</f>
        <v>21</v>
      </c>
      <c r="W14" s="22">
        <f>IFERROR(VLOOKUP(E14,WGP!AU:BA,5,FALSE),"")</f>
        <v>50</v>
      </c>
      <c r="X14" s="16">
        <f>IFERROR(VLOOKUP(E14,WGP!AC:AI,5,FALSE),"")</f>
        <v>26</v>
      </c>
      <c r="Y14" s="16" t="str">
        <f>IFERROR(VLOOKUP(E14,'Road&amp;Relay'!BG:BQ,11,FALSE),"")</f>
        <v/>
      </c>
      <c r="Z14" s="16">
        <f>IFERROR(VLOOKUP(E14,XC!B:M,7,FALSE),"")</f>
        <v>0</v>
      </c>
      <c r="AA14" s="16" t="str">
        <f>IFERROR(VLOOKUP(E14,'Road&amp;Relay'!BU:CE,11,FALSE),"")</f>
        <v/>
      </c>
      <c r="AB14" s="16">
        <f>IFERROR(VLOOKUP(E14,XC!B:M,8,FALSE),"")</f>
        <v>5</v>
      </c>
      <c r="AC14" s="22" t="str">
        <f>IFERROR(VLOOKUP(E14,WGP!K:Q,5,FALSE),"")</f>
        <v/>
      </c>
      <c r="AD14" s="20">
        <f>IFERROR(VLOOKUP(E14,XC!B:M,9,FALSE),"")</f>
        <v>10</v>
      </c>
      <c r="AE14" s="30" t="str">
        <f>IFERROR(VLOOKUP(E14,'Road&amp;Relay'!CI:CS,11,FALSE),"")</f>
        <v/>
      </c>
      <c r="AF14" s="23"/>
      <c r="AG14" s="24">
        <f>IF(M14="","",M14)</f>
        <v>23</v>
      </c>
      <c r="AH14" s="24">
        <f>IF(P14="","",P14)</f>
        <v>24</v>
      </c>
      <c r="AI14" s="24">
        <f>IF(V14="","",V14)</f>
        <v>21</v>
      </c>
      <c r="AJ14" s="24">
        <f>IF(W14="","",W14)</f>
        <v>50</v>
      </c>
      <c r="AK14" s="24">
        <f t="shared" si="0"/>
        <v>26</v>
      </c>
      <c r="AL14" s="24" t="str">
        <f t="shared" si="1"/>
        <v/>
      </c>
      <c r="AM14" s="25">
        <f t="shared" si="2"/>
        <v>50</v>
      </c>
      <c r="AN14" s="25">
        <f t="shared" si="3"/>
        <v>26</v>
      </c>
      <c r="AO14" s="25">
        <f t="shared" si="4"/>
        <v>24</v>
      </c>
      <c r="AP14" s="25">
        <f t="shared" si="5"/>
        <v>23</v>
      </c>
      <c r="AQ14" s="24" t="str">
        <f>IF(O14="","",O14)</f>
        <v/>
      </c>
      <c r="AR14" s="24">
        <f>IF(Q14="","",Q14)</f>
        <v>50</v>
      </c>
      <c r="AS14" s="24" t="str">
        <f>IF(S14="","",S14)</f>
        <v/>
      </c>
      <c r="AT14" s="24" t="str">
        <f>IF(T14="","",T14)</f>
        <v/>
      </c>
      <c r="AU14" s="24" t="str">
        <f t="shared" si="6"/>
        <v/>
      </c>
      <c r="AV14" s="24" t="str">
        <f t="shared" si="7"/>
        <v/>
      </c>
      <c r="AW14" s="24" t="str">
        <f t="shared" si="8"/>
        <v/>
      </c>
      <c r="AX14" s="22">
        <f t="shared" si="9"/>
        <v>50</v>
      </c>
      <c r="AY14" s="25" t="str">
        <f t="shared" si="10"/>
        <v/>
      </c>
      <c r="AZ14" s="25" t="str">
        <f t="shared" si="11"/>
        <v/>
      </c>
      <c r="BA14" s="25" t="str">
        <f t="shared" si="12"/>
        <v>Y</v>
      </c>
      <c r="BB14" s="25" t="str">
        <f t="shared" si="13"/>
        <v>Y</v>
      </c>
      <c r="BC14" s="25" t="str">
        <f t="shared" si="14"/>
        <v>N</v>
      </c>
      <c r="BD14" s="25" t="str">
        <f>IF(I14&gt;4,"Y","N")</f>
        <v>Y</v>
      </c>
      <c r="BE14" s="192">
        <f t="shared" si="15"/>
        <v>3</v>
      </c>
      <c r="BF14" s="238">
        <v>11</v>
      </c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</row>
    <row r="15" spans="1:77" ht="17.25" customHeight="1" x14ac:dyDescent="0.3">
      <c r="A15" s="279"/>
      <c r="B15" s="268">
        <v>12</v>
      </c>
      <c r="C15" s="229">
        <f>B15-D15</f>
        <v>0</v>
      </c>
      <c r="D15" s="268">
        <v>12</v>
      </c>
      <c r="E15" s="28" t="s">
        <v>64</v>
      </c>
      <c r="F15" s="29">
        <f>SUM(G15:I15)</f>
        <v>179</v>
      </c>
      <c r="G15" s="19">
        <f>SUM(K15,L15,N15,R15,U15,Z15,AB15,AD15)</f>
        <v>40</v>
      </c>
      <c r="H15" s="20">
        <f>SUM(AM15:AO15)</f>
        <v>107</v>
      </c>
      <c r="I15" s="21">
        <f>SUM(AX15:AZ15)</f>
        <v>32</v>
      </c>
      <c r="J15" s="30" t="str">
        <f>IF(BE15=4,"Y","N")</f>
        <v>Y</v>
      </c>
      <c r="K15" s="22">
        <f>IFERROR(VLOOKUP(E15,XC!B:M,2,FALSE),"")</f>
        <v>5</v>
      </c>
      <c r="L15" s="22">
        <f>IFERROR(VLOOKUP(E15,XC!B:M,3,FALSE),"")</f>
        <v>5</v>
      </c>
      <c r="M15" s="22">
        <f>IFERROR(VLOOKUP(E15,WGP!CW:DB,5,FALSE),"")</f>
        <v>39</v>
      </c>
      <c r="N15" s="22">
        <f>IFERROR(VLOOKUP(E15,XC!B:M,4,FALSE),"")</f>
        <v>0</v>
      </c>
      <c r="O15" s="16" t="str">
        <f>IFERROR(VLOOKUP(E15,'Road&amp;Relay'!C:M,11,FALSE),"")</f>
        <v/>
      </c>
      <c r="P15" s="16">
        <f>IFERROR(VLOOKUP(E15,WGP!CE:CK,5,FALSE),"")</f>
        <v>44</v>
      </c>
      <c r="Q15" s="16">
        <f>IFERROR(VLOOKUP(E15,'Road&amp;Relay'!Q:AA,11,FALSE),"")</f>
        <v>32</v>
      </c>
      <c r="R15" s="22">
        <f>IFERROR(VLOOKUP(E15,XC!B:M,5,FALSE),"")</f>
        <v>5</v>
      </c>
      <c r="S15" s="16" t="str">
        <f>IFERROR(VLOOKUP(E15,'Road&amp;Relay'!AE:AO,11,FALSE),"")</f>
        <v/>
      </c>
      <c r="T15" s="16" t="str">
        <f>IFERROR(VLOOKUP(E15,'Road&amp;Relay'!AS:BC,11,FALSE),"")</f>
        <v/>
      </c>
      <c r="U15" s="22">
        <f>IFERROR(VLOOKUP(E15,XC!B:M,6,FALSE),"")</f>
        <v>5</v>
      </c>
      <c r="V15" s="16">
        <f>IFERROR(VLOOKUP(E15,WGP!BM:BQ,5,FALSE),"")</f>
        <v>24</v>
      </c>
      <c r="W15" s="22" t="str">
        <f>IFERROR(VLOOKUP(E15,WGP!AU:BA,5,FALSE),"")</f>
        <v/>
      </c>
      <c r="X15" s="16" t="str">
        <f>IFERROR(VLOOKUP(E15,WGP!AC:AI,5,FALSE),"")</f>
        <v/>
      </c>
      <c r="Y15" s="16">
        <f>IFERROR(VLOOKUP(E15,'Road&amp;Relay'!BG:BQ,11,FALSE),"")</f>
        <v>0</v>
      </c>
      <c r="Z15" s="16">
        <f>IFERROR(VLOOKUP(E15,XC!B:M,7,FALSE),"")</f>
        <v>5</v>
      </c>
      <c r="AA15" s="16" t="str">
        <f>IFERROR(VLOOKUP(E15,'Road&amp;Relay'!BU:CE,11,FALSE),"")</f>
        <v/>
      </c>
      <c r="AB15" s="16">
        <f>IFERROR(VLOOKUP(E15,XC!B:M,8,FALSE),"")</f>
        <v>5</v>
      </c>
      <c r="AC15" s="22" t="str">
        <f>IFERROR(VLOOKUP(E15,WGP!K:Q,5,FALSE),"")</f>
        <v/>
      </c>
      <c r="AD15" s="20">
        <f>IFERROR(VLOOKUP(E15,XC!B:M,9,FALSE),"")</f>
        <v>10</v>
      </c>
      <c r="AE15" s="30" t="str">
        <f>IFERROR(VLOOKUP(E15,'Road&amp;Relay'!CI:CS,11,FALSE),"")</f>
        <v/>
      </c>
      <c r="AF15" s="23"/>
      <c r="AG15" s="24">
        <f>IF(M15="","",M15)</f>
        <v>39</v>
      </c>
      <c r="AH15" s="24">
        <f>IF(P15="","",P15)</f>
        <v>44</v>
      </c>
      <c r="AI15" s="24">
        <f>IF(V15="","",V15)</f>
        <v>24</v>
      </c>
      <c r="AJ15" s="24" t="str">
        <f>IF(W15="","",W15)</f>
        <v/>
      </c>
      <c r="AK15" s="24" t="str">
        <f t="shared" si="0"/>
        <v/>
      </c>
      <c r="AL15" s="24" t="str">
        <f t="shared" si="1"/>
        <v/>
      </c>
      <c r="AM15" s="25">
        <f t="shared" si="2"/>
        <v>44</v>
      </c>
      <c r="AN15" s="25">
        <f t="shared" si="3"/>
        <v>39</v>
      </c>
      <c r="AO15" s="25">
        <f t="shared" si="4"/>
        <v>24</v>
      </c>
      <c r="AP15" s="25" t="str">
        <f t="shared" si="5"/>
        <v/>
      </c>
      <c r="AQ15" s="24" t="str">
        <f>IF(O15="","",O15)</f>
        <v/>
      </c>
      <c r="AR15" s="24">
        <f>IF(Q15="","",Q15)</f>
        <v>32</v>
      </c>
      <c r="AS15" s="24" t="str">
        <f>IF(S15="","",S15)</f>
        <v/>
      </c>
      <c r="AT15" s="24" t="str">
        <f>IF(T15="","",T15)</f>
        <v/>
      </c>
      <c r="AU15" s="24">
        <f t="shared" si="6"/>
        <v>0</v>
      </c>
      <c r="AV15" s="24" t="str">
        <f t="shared" si="7"/>
        <v/>
      </c>
      <c r="AW15" s="24" t="str">
        <f t="shared" si="8"/>
        <v/>
      </c>
      <c r="AX15" s="22">
        <f t="shared" si="9"/>
        <v>32</v>
      </c>
      <c r="AY15" s="25">
        <f t="shared" si="10"/>
        <v>0</v>
      </c>
      <c r="AZ15" s="25" t="str">
        <f t="shared" si="11"/>
        <v/>
      </c>
      <c r="BA15" s="25" t="str">
        <f t="shared" si="12"/>
        <v>Y</v>
      </c>
      <c r="BB15" s="25" t="str">
        <f t="shared" si="13"/>
        <v>Y</v>
      </c>
      <c r="BC15" s="25" t="str">
        <f t="shared" si="14"/>
        <v>Y</v>
      </c>
      <c r="BD15" s="25" t="str">
        <f>IF(I15&gt;4,"Y","N")</f>
        <v>Y</v>
      </c>
      <c r="BE15" s="192">
        <f t="shared" si="15"/>
        <v>4</v>
      </c>
      <c r="BF15" s="238">
        <v>12</v>
      </c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</row>
    <row r="16" spans="1:77" ht="17.25" customHeight="1" x14ac:dyDescent="0.3">
      <c r="A16" s="279"/>
      <c r="B16" s="268">
        <v>23</v>
      </c>
      <c r="C16" s="229">
        <f>B16-D16</f>
        <v>10</v>
      </c>
      <c r="D16" s="268">
        <v>13</v>
      </c>
      <c r="E16" s="28" t="s">
        <v>51</v>
      </c>
      <c r="F16" s="29">
        <f>SUM(G16:I16)</f>
        <v>168</v>
      </c>
      <c r="G16" s="19">
        <f>SUM(K16,L16,N16,R16,U16,Z16,AB16,AD16)</f>
        <v>30</v>
      </c>
      <c r="H16" s="20">
        <f>SUM(AM16:AO16)</f>
        <v>88</v>
      </c>
      <c r="I16" s="21">
        <f>SUM(AX16:AZ16)</f>
        <v>50</v>
      </c>
      <c r="J16" s="30" t="str">
        <f>IF(BE16=4,"Y","N")</f>
        <v>N</v>
      </c>
      <c r="K16" s="22">
        <f>IFERROR(VLOOKUP(E16,XC!B:M,2,FALSE),"")</f>
        <v>5</v>
      </c>
      <c r="L16" s="22">
        <f>IFERROR(VLOOKUP(E16,XC!B:M,3,FALSE),"")</f>
        <v>0</v>
      </c>
      <c r="M16" s="22">
        <f>IFERROR(VLOOKUP(E16,WGP!CW:DB,5,FALSE),"")</f>
        <v>36</v>
      </c>
      <c r="N16" s="22">
        <f>IFERROR(VLOOKUP(E16,XC!B:M,4,FALSE),"")</f>
        <v>5</v>
      </c>
      <c r="O16" s="16" t="str">
        <f>IFERROR(VLOOKUP(E16,'Road&amp;Relay'!C:M,11,FALSE),"")</f>
        <v/>
      </c>
      <c r="P16" s="16">
        <f>IFERROR(VLOOKUP(E16,WGP!CE:CK,5,FALSE),"")</f>
        <v>30</v>
      </c>
      <c r="Q16" s="16" t="str">
        <f>IFERROR(VLOOKUP(E16,'Road&amp;Relay'!Q:AA,11,FALSE),"")</f>
        <v/>
      </c>
      <c r="R16" s="22">
        <f>IFERROR(VLOOKUP(E16,XC!B:M,5,FALSE),"")</f>
        <v>5</v>
      </c>
      <c r="S16" s="16" t="str">
        <f>IFERROR(VLOOKUP(E16,'Road&amp;Relay'!AE:AO,11,FALSE),"")</f>
        <v/>
      </c>
      <c r="T16" s="16" t="str">
        <f>IFERROR(VLOOKUP(E16,'Road&amp;Relay'!AS:BC,11,FALSE),"")</f>
        <v/>
      </c>
      <c r="U16" s="22">
        <f>IFERROR(VLOOKUP(E16,XC!B:M,6,FALSE),"")</f>
        <v>0</v>
      </c>
      <c r="V16" s="16" t="str">
        <f>IFERROR(VLOOKUP(E16,WGP!BM:BQ,5,FALSE),"")</f>
        <v/>
      </c>
      <c r="W16" s="22" t="str">
        <f>IFERROR(VLOOKUP(E16,WGP!AU:BA,5,FALSE),"")</f>
        <v/>
      </c>
      <c r="X16" s="16" t="str">
        <f>IFERROR(VLOOKUP(E16,WGP!AC:AI,5,FALSE),"")</f>
        <v/>
      </c>
      <c r="Y16" s="16">
        <f>IFERROR(VLOOKUP(E16,'Road&amp;Relay'!BG:BQ,11,FALSE),"")</f>
        <v>50</v>
      </c>
      <c r="Z16" s="16">
        <f>IFERROR(VLOOKUP(E16,XC!B:M,7,FALSE),"")</f>
        <v>0</v>
      </c>
      <c r="AA16" s="16" t="str">
        <f>IFERROR(VLOOKUP(E16,'Road&amp;Relay'!BU:CE,11,FALSE),"")</f>
        <v/>
      </c>
      <c r="AB16" s="16">
        <f>IFERROR(VLOOKUP(E16,XC!B:M,8,FALSE),"")</f>
        <v>5</v>
      </c>
      <c r="AC16" s="22">
        <f>IFERROR(VLOOKUP(E16,WGP!K:Q,5,FALSE),"")</f>
        <v>22</v>
      </c>
      <c r="AD16" s="20">
        <f>IFERROR(VLOOKUP(E16,XC!B:M,9,FALSE),"")</f>
        <v>10</v>
      </c>
      <c r="AE16" s="30" t="str">
        <f>IFERROR(VLOOKUP(E16,'Road&amp;Relay'!CI:CS,11,FALSE),"")</f>
        <v/>
      </c>
      <c r="AF16" s="23"/>
      <c r="AG16" s="24">
        <f>IF(M16="","",M16)</f>
        <v>36</v>
      </c>
      <c r="AH16" s="24">
        <f>IF(P16="","",P16)</f>
        <v>30</v>
      </c>
      <c r="AI16" s="24" t="str">
        <f>IF(V16="","",V16)</f>
        <v/>
      </c>
      <c r="AJ16" s="24" t="str">
        <f>IF(W16="","",W16)</f>
        <v/>
      </c>
      <c r="AK16" s="24" t="str">
        <f t="shared" si="0"/>
        <v/>
      </c>
      <c r="AL16" s="24">
        <f t="shared" si="1"/>
        <v>22</v>
      </c>
      <c r="AM16" s="25">
        <f t="shared" si="2"/>
        <v>36</v>
      </c>
      <c r="AN16" s="25">
        <f t="shared" si="3"/>
        <v>30</v>
      </c>
      <c r="AO16" s="25">
        <f t="shared" si="4"/>
        <v>22</v>
      </c>
      <c r="AP16" s="25" t="str">
        <f t="shared" si="5"/>
        <v/>
      </c>
      <c r="AQ16" s="24" t="str">
        <f>IF(O16="","",O16)</f>
        <v/>
      </c>
      <c r="AR16" s="24" t="str">
        <f>IF(Q16="","",Q16)</f>
        <v/>
      </c>
      <c r="AS16" s="24" t="str">
        <f>IF(S16="","",S16)</f>
        <v/>
      </c>
      <c r="AT16" s="24" t="str">
        <f>IF(T16="","",T16)</f>
        <v/>
      </c>
      <c r="AU16" s="24">
        <f t="shared" si="6"/>
        <v>50</v>
      </c>
      <c r="AV16" s="24" t="str">
        <f t="shared" si="7"/>
        <v/>
      </c>
      <c r="AW16" s="24" t="str">
        <f t="shared" si="8"/>
        <v/>
      </c>
      <c r="AX16" s="22">
        <f t="shared" si="9"/>
        <v>50</v>
      </c>
      <c r="AY16" s="25" t="str">
        <f t="shared" si="10"/>
        <v/>
      </c>
      <c r="AZ16" s="25" t="str">
        <f t="shared" si="11"/>
        <v/>
      </c>
      <c r="BA16" s="25" t="str">
        <f t="shared" si="12"/>
        <v>Y</v>
      </c>
      <c r="BB16" s="25" t="str">
        <f t="shared" si="13"/>
        <v>Y</v>
      </c>
      <c r="BC16" s="25" t="str">
        <f t="shared" si="14"/>
        <v>N</v>
      </c>
      <c r="BD16" s="25" t="str">
        <f>IF(I16&gt;4,"Y","N")</f>
        <v>Y</v>
      </c>
      <c r="BE16" s="192">
        <f t="shared" si="15"/>
        <v>3</v>
      </c>
      <c r="BF16" s="238">
        <v>13</v>
      </c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</row>
    <row r="17" spans="1:77" ht="17.25" customHeight="1" x14ac:dyDescent="0.3">
      <c r="A17" s="279"/>
      <c r="B17" s="268">
        <v>13</v>
      </c>
      <c r="C17" s="229">
        <f>B17-D17</f>
        <v>-1</v>
      </c>
      <c r="D17" s="268">
        <v>14</v>
      </c>
      <c r="E17" s="28" t="s">
        <v>78</v>
      </c>
      <c r="F17" s="29">
        <f>SUM(G17:I17)</f>
        <v>166</v>
      </c>
      <c r="G17" s="19">
        <f>SUM(K17,L17,N17,R17,U17,Z17,AB17,AD17)</f>
        <v>40</v>
      </c>
      <c r="H17" s="20">
        <f>SUM(AM17:AO17)</f>
        <v>76</v>
      </c>
      <c r="I17" s="21">
        <f>SUM(AX17:AZ17)</f>
        <v>50</v>
      </c>
      <c r="J17" s="30" t="str">
        <f>IF(BE17=4,"Y","N")</f>
        <v>N</v>
      </c>
      <c r="K17" s="22">
        <f>IFERROR(VLOOKUP(E17,XC!B:M,2,FALSE),"")</f>
        <v>5</v>
      </c>
      <c r="L17" s="22">
        <f>IFERROR(VLOOKUP(E17,XC!B:M,3,FALSE),"")</f>
        <v>5</v>
      </c>
      <c r="M17" s="22">
        <f>IFERROR(VLOOKUP(E17,WGP!CW:DB,5,FALSE),"")</f>
        <v>20</v>
      </c>
      <c r="N17" s="22">
        <f>IFERROR(VLOOKUP(E17,XC!B:M,4,FALSE),"")</f>
        <v>10</v>
      </c>
      <c r="O17" s="16" t="str">
        <f>IFERROR(VLOOKUP(E17,'Road&amp;Relay'!C:M,11,FALSE),"")</f>
        <v/>
      </c>
      <c r="P17" s="16">
        <f>IFERROR(VLOOKUP(E17,WGP!CE:CK,5,FALSE),"")</f>
        <v>27</v>
      </c>
      <c r="Q17" s="16" t="str">
        <f>IFERROR(VLOOKUP(E17,'Road&amp;Relay'!Q:AA,11,FALSE),"")</f>
        <v/>
      </c>
      <c r="R17" s="22">
        <f>IFERROR(VLOOKUP(E17,XC!B:M,5,FALSE),"")</f>
        <v>0</v>
      </c>
      <c r="S17" s="16">
        <f>IFERROR(VLOOKUP(E17,'Road&amp;Relay'!AE:AO,11,FALSE),"")</f>
        <v>50</v>
      </c>
      <c r="T17" s="16" t="str">
        <f>IFERROR(VLOOKUP(E17,'Road&amp;Relay'!AS:BC,11,FALSE),"")</f>
        <v/>
      </c>
      <c r="U17" s="22">
        <f>IFERROR(VLOOKUP(E17,XC!B:M,6,FALSE),"")</f>
        <v>0</v>
      </c>
      <c r="V17" s="16">
        <f>IFERROR(VLOOKUP(E17,WGP!BM:BQ,5,FALSE),"")</f>
        <v>29</v>
      </c>
      <c r="W17" s="22" t="str">
        <f>IFERROR(VLOOKUP(E17,WGP!AU:BA,5,FALSE),"")</f>
        <v/>
      </c>
      <c r="X17" s="16" t="str">
        <f>IFERROR(VLOOKUP(E17,WGP!AC:AI,5,FALSE),"")</f>
        <v/>
      </c>
      <c r="Y17" s="16" t="str">
        <f>IFERROR(VLOOKUP(E17,'Road&amp;Relay'!BG:BQ,11,FALSE),"")</f>
        <v/>
      </c>
      <c r="Z17" s="16">
        <f>IFERROR(VLOOKUP(E17,XC!B:M,7,FALSE),"")</f>
        <v>5</v>
      </c>
      <c r="AA17" s="16" t="str">
        <f>IFERROR(VLOOKUP(E17,'Road&amp;Relay'!BU:CE,11,FALSE),"")</f>
        <v/>
      </c>
      <c r="AB17" s="16">
        <f>IFERROR(VLOOKUP(E17,XC!B:M,8,FALSE),"")</f>
        <v>5</v>
      </c>
      <c r="AC17" s="22" t="str">
        <f>IFERROR(VLOOKUP(E17,WGP!K:Q,5,FALSE),"")</f>
        <v/>
      </c>
      <c r="AD17" s="20">
        <f>IFERROR(VLOOKUP(E17,XC!B:M,9,FALSE),"")</f>
        <v>10</v>
      </c>
      <c r="AE17" s="30" t="str">
        <f>IFERROR(VLOOKUP(E17,'Road&amp;Relay'!CI:CS,11,FALSE),"")</f>
        <v/>
      </c>
      <c r="AF17" s="23"/>
      <c r="AG17" s="24">
        <f>IF(M17="","",M17)</f>
        <v>20</v>
      </c>
      <c r="AH17" s="24">
        <f>IF(P17="","",P17)</f>
        <v>27</v>
      </c>
      <c r="AI17" s="24">
        <f>IF(V17="","",V17)</f>
        <v>29</v>
      </c>
      <c r="AJ17" s="24" t="str">
        <f>IF(W17="","",W17)</f>
        <v/>
      </c>
      <c r="AK17" s="24" t="str">
        <f t="shared" si="0"/>
        <v/>
      </c>
      <c r="AL17" s="24" t="str">
        <f t="shared" si="1"/>
        <v/>
      </c>
      <c r="AM17" s="25">
        <f t="shared" si="2"/>
        <v>29</v>
      </c>
      <c r="AN17" s="25">
        <f t="shared" si="3"/>
        <v>27</v>
      </c>
      <c r="AO17" s="25">
        <f t="shared" si="4"/>
        <v>20</v>
      </c>
      <c r="AP17" s="25" t="str">
        <f t="shared" si="5"/>
        <v/>
      </c>
      <c r="AQ17" s="24" t="str">
        <f>IF(O17="","",O17)</f>
        <v/>
      </c>
      <c r="AR17" s="24" t="str">
        <f>IF(Q17="","",Q17)</f>
        <v/>
      </c>
      <c r="AS17" s="24">
        <f>IF(S17="","",S17)</f>
        <v>50</v>
      </c>
      <c r="AT17" s="24" t="str">
        <f>IF(T17="","",T17)</f>
        <v/>
      </c>
      <c r="AU17" s="24" t="str">
        <f t="shared" si="6"/>
        <v/>
      </c>
      <c r="AV17" s="24" t="str">
        <f t="shared" si="7"/>
        <v/>
      </c>
      <c r="AW17" s="24" t="str">
        <f t="shared" si="8"/>
        <v/>
      </c>
      <c r="AX17" s="22">
        <f t="shared" si="9"/>
        <v>50</v>
      </c>
      <c r="AY17" s="25" t="str">
        <f t="shared" si="10"/>
        <v/>
      </c>
      <c r="AZ17" s="25" t="str">
        <f t="shared" si="11"/>
        <v/>
      </c>
      <c r="BA17" s="25" t="str">
        <f t="shared" si="12"/>
        <v>Y</v>
      </c>
      <c r="BB17" s="25" t="str">
        <f t="shared" si="13"/>
        <v>Y</v>
      </c>
      <c r="BC17" s="25" t="str">
        <f t="shared" si="14"/>
        <v>N</v>
      </c>
      <c r="BD17" s="25" t="str">
        <f>IF(I17&gt;4,"Y","N")</f>
        <v>Y</v>
      </c>
      <c r="BE17" s="192">
        <f t="shared" si="15"/>
        <v>3</v>
      </c>
      <c r="BF17" s="238">
        <v>14</v>
      </c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</row>
    <row r="18" spans="1:77" ht="17.25" customHeight="1" x14ac:dyDescent="0.3">
      <c r="A18" s="279"/>
      <c r="B18" s="268">
        <v>14</v>
      </c>
      <c r="C18" s="229">
        <f>B18-D18</f>
        <v>-1</v>
      </c>
      <c r="D18" s="268">
        <v>15</v>
      </c>
      <c r="E18" s="28" t="s">
        <v>57</v>
      </c>
      <c r="F18" s="29">
        <f>SUM(G18:I18)</f>
        <v>161</v>
      </c>
      <c r="G18" s="19">
        <f>SUM(K18,L18,N18,R18,U18,Z18,AB18,AD18)</f>
        <v>30</v>
      </c>
      <c r="H18" s="20">
        <f>SUM(AM18:AO18)</f>
        <v>50</v>
      </c>
      <c r="I18" s="21">
        <f>SUM(AX18:AZ18)</f>
        <v>81</v>
      </c>
      <c r="J18" s="30" t="str">
        <f>IF(BE18=4,"Y","N")</f>
        <v>Y</v>
      </c>
      <c r="K18" s="22">
        <f>IFERROR(VLOOKUP(E18,XC!B:M,2,FALSE),"")</f>
        <v>5</v>
      </c>
      <c r="L18" s="22">
        <f>IFERROR(VLOOKUP(E18,XC!B:M,3,FALSE),"")</f>
        <v>5</v>
      </c>
      <c r="M18" s="22" t="str">
        <f>IFERROR(VLOOKUP(E18,WGP!CW:DB,5,FALSE),"")</f>
        <v/>
      </c>
      <c r="N18" s="22">
        <f>IFERROR(VLOOKUP(E18,XC!B:M,4,FALSE),"")</f>
        <v>5</v>
      </c>
      <c r="O18" s="16" t="str">
        <f>IFERROR(VLOOKUP(E18,'Road&amp;Relay'!C:M,11,FALSE),"")</f>
        <v/>
      </c>
      <c r="P18" s="16" t="str">
        <f>IFERROR(VLOOKUP(E18,WGP!CE:CK,5,FALSE),"")</f>
        <v/>
      </c>
      <c r="Q18" s="16">
        <f>IFERROR(VLOOKUP(E18,'Road&amp;Relay'!Q:AA,11,FALSE),"")</f>
        <v>31</v>
      </c>
      <c r="R18" s="22">
        <f>IFERROR(VLOOKUP(E18,XC!B:M,5,FALSE),"")</f>
        <v>5</v>
      </c>
      <c r="S18" s="16" t="str">
        <f>IFERROR(VLOOKUP(E18,'Road&amp;Relay'!AE:AO,11,FALSE),"")</f>
        <v/>
      </c>
      <c r="T18" s="16" t="str">
        <f>IFERROR(VLOOKUP(E18,'Road&amp;Relay'!AS:BC,11,FALSE),"")</f>
        <v/>
      </c>
      <c r="U18" s="22">
        <f>IFERROR(VLOOKUP(E18,XC!B:M,6,FALSE),"")</f>
        <v>0</v>
      </c>
      <c r="V18" s="16" t="str">
        <f>IFERROR(VLOOKUP(E18,WGP!BM:BQ,5,FALSE),"")</f>
        <v/>
      </c>
      <c r="W18" s="22">
        <f>IFERROR(VLOOKUP(E18,WGP!AU:BA,5,FALSE),"")</f>
        <v>50</v>
      </c>
      <c r="X18" s="16" t="str">
        <f>IFERROR(VLOOKUP(E18,WGP!AC:AI,5,FALSE),"")</f>
        <v/>
      </c>
      <c r="Y18" s="16">
        <f>IFERROR(VLOOKUP(E18,'Road&amp;Relay'!BG:BQ,11,FALSE),"")</f>
        <v>50</v>
      </c>
      <c r="Z18" s="16">
        <f>IFERROR(VLOOKUP(E18,XC!B:M,7,FALSE),"")</f>
        <v>0</v>
      </c>
      <c r="AA18" s="16" t="str">
        <f>IFERROR(VLOOKUP(E18,'Road&amp;Relay'!BU:CE,11,FALSE),"")</f>
        <v/>
      </c>
      <c r="AB18" s="16">
        <f>IFERROR(VLOOKUP(E18,XC!B:M,8,FALSE),"")</f>
        <v>0</v>
      </c>
      <c r="AC18" s="22" t="str">
        <f>IFERROR(VLOOKUP(E18,WGP!K:Q,5,FALSE),"")</f>
        <v/>
      </c>
      <c r="AD18" s="20">
        <f>IFERROR(VLOOKUP(E18,XC!B:M,9,FALSE),"")</f>
        <v>10</v>
      </c>
      <c r="AE18" s="30" t="str">
        <f>IFERROR(VLOOKUP(E18,'Road&amp;Relay'!CI:CS,11,FALSE),"")</f>
        <v/>
      </c>
      <c r="AF18" s="23"/>
      <c r="AG18" s="24" t="str">
        <f>IF(M18="","",M18)</f>
        <v/>
      </c>
      <c r="AH18" s="24" t="str">
        <f>IF(P18="","",P18)</f>
        <v/>
      </c>
      <c r="AI18" s="24" t="str">
        <f>IF(V18="","",V18)</f>
        <v/>
      </c>
      <c r="AJ18" s="24">
        <f>IF(W18="","",W18)</f>
        <v>50</v>
      </c>
      <c r="AK18" s="24" t="str">
        <f t="shared" si="0"/>
        <v/>
      </c>
      <c r="AL18" s="24" t="str">
        <f t="shared" si="1"/>
        <v/>
      </c>
      <c r="AM18" s="25">
        <f t="shared" si="2"/>
        <v>50</v>
      </c>
      <c r="AN18" s="25" t="str">
        <f t="shared" si="3"/>
        <v/>
      </c>
      <c r="AO18" s="25" t="str">
        <f t="shared" si="4"/>
        <v/>
      </c>
      <c r="AP18" s="25" t="str">
        <f t="shared" si="5"/>
        <v/>
      </c>
      <c r="AQ18" s="24" t="str">
        <f>IF(O18="","",O18)</f>
        <v/>
      </c>
      <c r="AR18" s="24">
        <f>IF(Q18="","",Q18)</f>
        <v>31</v>
      </c>
      <c r="AS18" s="24" t="str">
        <f>IF(S18="","",S18)</f>
        <v/>
      </c>
      <c r="AT18" s="24" t="str">
        <f>IF(T18="","",T18)</f>
        <v/>
      </c>
      <c r="AU18" s="24">
        <f t="shared" si="6"/>
        <v>50</v>
      </c>
      <c r="AV18" s="24" t="str">
        <f t="shared" si="7"/>
        <v/>
      </c>
      <c r="AW18" s="24" t="str">
        <f t="shared" si="8"/>
        <v/>
      </c>
      <c r="AX18" s="22">
        <f t="shared" si="9"/>
        <v>50</v>
      </c>
      <c r="AY18" s="25">
        <f t="shared" si="10"/>
        <v>31</v>
      </c>
      <c r="AZ18" s="25" t="str">
        <f t="shared" si="11"/>
        <v/>
      </c>
      <c r="BA18" s="25" t="str">
        <f t="shared" si="12"/>
        <v>Y</v>
      </c>
      <c r="BB18" s="25" t="str">
        <f t="shared" si="13"/>
        <v>Y</v>
      </c>
      <c r="BC18" s="25" t="str">
        <f t="shared" si="14"/>
        <v>Y</v>
      </c>
      <c r="BD18" s="25" t="str">
        <f>IF(I18&gt;4,"Y","N")</f>
        <v>Y</v>
      </c>
      <c r="BE18" s="192">
        <f t="shared" si="15"/>
        <v>4</v>
      </c>
      <c r="BF18" s="238">
        <v>15</v>
      </c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</row>
    <row r="19" spans="1:77" ht="17.25" customHeight="1" x14ac:dyDescent="0.3">
      <c r="A19" s="279"/>
      <c r="B19" s="268">
        <v>15</v>
      </c>
      <c r="C19" s="229">
        <f>B19-D19</f>
        <v>-1</v>
      </c>
      <c r="D19" s="268">
        <v>16</v>
      </c>
      <c r="E19" s="97" t="s">
        <v>73</v>
      </c>
      <c r="F19" s="29">
        <f>SUM(G19:I19)</f>
        <v>158</v>
      </c>
      <c r="G19" s="19">
        <f>SUM(K19,L19,N19,R19,U19,Z19,AB19,AD19)</f>
        <v>25</v>
      </c>
      <c r="H19" s="20">
        <f>SUM(AM19:AO19)</f>
        <v>99</v>
      </c>
      <c r="I19" s="21">
        <f>SUM(AX19:AZ19)</f>
        <v>34</v>
      </c>
      <c r="J19" s="30" t="str">
        <f>IF(BE19=4,"Y","N")</f>
        <v>N</v>
      </c>
      <c r="K19" s="22">
        <f>IFERROR(VLOOKUP(E19,XC!B:M,2,FALSE),"")</f>
        <v>5</v>
      </c>
      <c r="L19" s="22">
        <f>IFERROR(VLOOKUP(E19,XC!B:M,3,FALSE),"")</f>
        <v>0</v>
      </c>
      <c r="M19" s="22" t="str">
        <f>IFERROR(VLOOKUP(E19,WGP!CW:DB,5,FALSE),"")</f>
        <v/>
      </c>
      <c r="N19" s="22">
        <f>IFERROR(VLOOKUP(E19,XC!B:M,4,FALSE),"")</f>
        <v>5</v>
      </c>
      <c r="O19" s="16" t="str">
        <f>IFERROR(VLOOKUP(E19,'Road&amp;Relay'!C:M,11,FALSE),"")</f>
        <v/>
      </c>
      <c r="P19" s="243">
        <f>IFERROR(VLOOKUP(E19,WGP!CE:CK,5,FALSE),"")</f>
        <v>49</v>
      </c>
      <c r="Q19" s="16" t="str">
        <f>IFERROR(VLOOKUP(E19,'Road&amp;Relay'!Q:AA,11,FALSE),"")</f>
        <v/>
      </c>
      <c r="R19" s="22">
        <f>IFERROR(VLOOKUP(E19,XC!B:M,5,FALSE),"")</f>
        <v>0</v>
      </c>
      <c r="S19" s="16" t="str">
        <f>IFERROR(VLOOKUP(E19,'Road&amp;Relay'!AE:AO,11,FALSE),"")</f>
        <v/>
      </c>
      <c r="T19" s="16" t="str">
        <f>IFERROR(VLOOKUP(E19,'Road&amp;Relay'!AS:BC,11,FALSE),"")</f>
        <v/>
      </c>
      <c r="U19" s="22">
        <f>IFERROR(VLOOKUP(E19,XC!B:M,6,FALSE),"")</f>
        <v>0</v>
      </c>
      <c r="V19" s="16" t="str">
        <f>IFERROR(VLOOKUP(E19,WGP!BM:BQ,5,FALSE),"")</f>
        <v/>
      </c>
      <c r="W19" s="22">
        <f>IFERROR(VLOOKUP(E19,WGP!AU:BA,5,FALSE),"")</f>
        <v>50</v>
      </c>
      <c r="X19" s="16" t="str">
        <f>IFERROR(VLOOKUP(E19,WGP!AC:AI,5,FALSE),"")</f>
        <v/>
      </c>
      <c r="Y19" s="16">
        <f>IFERROR(VLOOKUP(E19,'Road&amp;Relay'!BG:BQ,11,FALSE),"")</f>
        <v>34</v>
      </c>
      <c r="Z19" s="16">
        <f>IFERROR(VLOOKUP(E19,XC!B:M,7,FALSE),"")</f>
        <v>0</v>
      </c>
      <c r="AA19" s="16" t="str">
        <f>IFERROR(VLOOKUP(E19,'Road&amp;Relay'!BU:CE,11,FALSE),"")</f>
        <v/>
      </c>
      <c r="AB19" s="16">
        <f>IFERROR(VLOOKUP(E19,XC!B:M,8,FALSE),"")</f>
        <v>5</v>
      </c>
      <c r="AC19" s="22" t="str">
        <f>IFERROR(VLOOKUP(E19,WGP!K:Q,5,FALSE),"")</f>
        <v/>
      </c>
      <c r="AD19" s="20">
        <f>IFERROR(VLOOKUP(E19,XC!B:M,9,FALSE),"")</f>
        <v>10</v>
      </c>
      <c r="AE19" s="30" t="str">
        <f>IFERROR(VLOOKUP(E19,'Road&amp;Relay'!CI:CS,11,FALSE),"")</f>
        <v/>
      </c>
      <c r="AF19" s="23"/>
      <c r="AG19" s="24" t="str">
        <f>IF(M19="","",M19)</f>
        <v/>
      </c>
      <c r="AH19" s="24">
        <f>IF(P19="","",P19)</f>
        <v>49</v>
      </c>
      <c r="AI19" s="24" t="str">
        <f>IF(V19="","",V19)</f>
        <v/>
      </c>
      <c r="AJ19" s="24">
        <f>IF(W19="","",W19)</f>
        <v>50</v>
      </c>
      <c r="AK19" s="24" t="str">
        <f t="shared" si="0"/>
        <v/>
      </c>
      <c r="AL19" s="24" t="str">
        <f t="shared" si="1"/>
        <v/>
      </c>
      <c r="AM19" s="25">
        <f t="shared" si="2"/>
        <v>50</v>
      </c>
      <c r="AN19" s="25">
        <f t="shared" si="3"/>
        <v>49</v>
      </c>
      <c r="AO19" s="25" t="str">
        <f t="shared" si="4"/>
        <v/>
      </c>
      <c r="AP19" s="25" t="str">
        <f t="shared" si="5"/>
        <v/>
      </c>
      <c r="AQ19" s="24" t="str">
        <f>IF(O19="","",O19)</f>
        <v/>
      </c>
      <c r="AR19" s="24" t="str">
        <f>IF(Q19="","",Q19)</f>
        <v/>
      </c>
      <c r="AS19" s="24" t="str">
        <f>IF(S19="","",S19)</f>
        <v/>
      </c>
      <c r="AT19" s="24" t="str">
        <f>IF(T19="","",T19)</f>
        <v/>
      </c>
      <c r="AU19" s="24">
        <f t="shared" si="6"/>
        <v>34</v>
      </c>
      <c r="AV19" s="24" t="str">
        <f t="shared" si="7"/>
        <v/>
      </c>
      <c r="AW19" s="24" t="str">
        <f t="shared" si="8"/>
        <v/>
      </c>
      <c r="AX19" s="22">
        <f t="shared" si="9"/>
        <v>34</v>
      </c>
      <c r="AY19" s="25" t="str">
        <f t="shared" si="10"/>
        <v/>
      </c>
      <c r="AZ19" s="25" t="str">
        <f t="shared" si="11"/>
        <v/>
      </c>
      <c r="BA19" s="25" t="str">
        <f t="shared" si="12"/>
        <v>Y</v>
      </c>
      <c r="BB19" s="25" t="str">
        <f t="shared" si="13"/>
        <v>Y</v>
      </c>
      <c r="BC19" s="25" t="str">
        <f t="shared" si="14"/>
        <v>N</v>
      </c>
      <c r="BD19" s="25" t="str">
        <f>IF(I19&gt;4,"Y","N")</f>
        <v>Y</v>
      </c>
      <c r="BE19" s="192">
        <f t="shared" si="15"/>
        <v>3</v>
      </c>
      <c r="BF19" s="238">
        <v>16</v>
      </c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</row>
    <row r="20" spans="1:77" ht="17.25" customHeight="1" x14ac:dyDescent="0.3">
      <c r="A20" s="279"/>
      <c r="B20" s="268">
        <v>16</v>
      </c>
      <c r="C20" s="229">
        <f>B20-D20</f>
        <v>-1</v>
      </c>
      <c r="D20" s="268">
        <v>17</v>
      </c>
      <c r="E20" s="28" t="s">
        <v>52</v>
      </c>
      <c r="F20" s="29">
        <f>SUM(G20:I20)</f>
        <v>156</v>
      </c>
      <c r="G20" s="19">
        <f>SUM(K20,L20,N20,R20,U20,Z20,AB20,AD20)</f>
        <v>40</v>
      </c>
      <c r="H20" s="20">
        <f>SUM(AM20:AO20)</f>
        <v>116</v>
      </c>
      <c r="I20" s="21">
        <f>SUM(AX20:AZ20)</f>
        <v>0</v>
      </c>
      <c r="J20" s="30" t="str">
        <f>IF(BE20=4,"Y","N")</f>
        <v>N</v>
      </c>
      <c r="K20" s="22">
        <f>IFERROR(VLOOKUP(E20,XC!B:M,2,FALSE),"")</f>
        <v>0</v>
      </c>
      <c r="L20" s="22">
        <f>IFERROR(VLOOKUP(E20,XC!B:M,3,FALSE),"")</f>
        <v>5</v>
      </c>
      <c r="M20" s="22">
        <f>IFERROR(VLOOKUP(E20,WGP!CW:DB,5,FALSE),"")</f>
        <v>44</v>
      </c>
      <c r="N20" s="22">
        <f>IFERROR(VLOOKUP(E20,XC!B:M,4,FALSE),"")</f>
        <v>10</v>
      </c>
      <c r="O20" s="16" t="str">
        <f>IFERROR(VLOOKUP(E20,'Road&amp;Relay'!C:M,11,FALSE),"")</f>
        <v/>
      </c>
      <c r="P20" s="16">
        <f>IFERROR(VLOOKUP(E20,WGP!CE:CK,5,FALSE),"")</f>
        <v>31</v>
      </c>
      <c r="Q20" s="16" t="str">
        <f>IFERROR(VLOOKUP(E20,'Road&amp;Relay'!Q:AA,11,FALSE),"")</f>
        <v/>
      </c>
      <c r="R20" s="22">
        <f>IFERROR(VLOOKUP(E20,XC!B:M,5,FALSE),"")</f>
        <v>5</v>
      </c>
      <c r="S20" s="16" t="str">
        <f>IFERROR(VLOOKUP(E20,'Road&amp;Relay'!AE:AO,11,FALSE),"")</f>
        <v/>
      </c>
      <c r="T20" s="16" t="str">
        <f>IFERROR(VLOOKUP(E20,'Road&amp;Relay'!AS:BC,11,FALSE),"")</f>
        <v/>
      </c>
      <c r="U20" s="22">
        <f>IFERROR(VLOOKUP(E20,XC!B:M,6,FALSE),"")</f>
        <v>0</v>
      </c>
      <c r="V20" s="16">
        <f>IFERROR(VLOOKUP(E20,WGP!BM:BQ,5,FALSE),"")</f>
        <v>35</v>
      </c>
      <c r="W20" s="22" t="str">
        <f>IFERROR(VLOOKUP(E20,WGP!AU:BA,5,FALSE),"")</f>
        <v/>
      </c>
      <c r="X20" s="16">
        <f>IFERROR(VLOOKUP(E20,WGP!AC:AI,5,FALSE),"")</f>
        <v>37</v>
      </c>
      <c r="Y20" s="16" t="str">
        <f>IFERROR(VLOOKUP(E20,'Road&amp;Relay'!BG:BQ,11,FALSE),"")</f>
        <v/>
      </c>
      <c r="Z20" s="16">
        <f>IFERROR(VLOOKUP(E20,XC!B:M,7,FALSE),"")</f>
        <v>5</v>
      </c>
      <c r="AA20" s="16" t="str">
        <f>IFERROR(VLOOKUP(E20,'Road&amp;Relay'!BU:CE,11,FALSE),"")</f>
        <v/>
      </c>
      <c r="AB20" s="16">
        <f>IFERROR(VLOOKUP(E20,XC!B:M,8,FALSE),"")</f>
        <v>5</v>
      </c>
      <c r="AC20" s="22" t="str">
        <f>IFERROR(VLOOKUP(E20,WGP!K:Q,5,FALSE),"")</f>
        <v/>
      </c>
      <c r="AD20" s="20">
        <f>IFERROR(VLOOKUP(E20,XC!B:M,9,FALSE),"")</f>
        <v>10</v>
      </c>
      <c r="AE20" s="30" t="str">
        <f>IFERROR(VLOOKUP(E20,'Road&amp;Relay'!CI:CS,11,FALSE),"")</f>
        <v/>
      </c>
      <c r="AF20" s="23"/>
      <c r="AG20" s="24">
        <f>IF(M20="","",M20)</f>
        <v>44</v>
      </c>
      <c r="AH20" s="24">
        <f>IF(P20="","",P20)</f>
        <v>31</v>
      </c>
      <c r="AI20" s="24">
        <f>IF(V20="","",V20)</f>
        <v>35</v>
      </c>
      <c r="AJ20" s="24" t="str">
        <f>IF(W20="","",W20)</f>
        <v/>
      </c>
      <c r="AK20" s="24">
        <f t="shared" si="0"/>
        <v>37</v>
      </c>
      <c r="AL20" s="24" t="str">
        <f t="shared" si="1"/>
        <v/>
      </c>
      <c r="AM20" s="25">
        <f t="shared" si="2"/>
        <v>44</v>
      </c>
      <c r="AN20" s="25">
        <f t="shared" si="3"/>
        <v>37</v>
      </c>
      <c r="AO20" s="25">
        <f t="shared" si="4"/>
        <v>35</v>
      </c>
      <c r="AP20" s="25">
        <f t="shared" si="5"/>
        <v>31</v>
      </c>
      <c r="AQ20" s="24" t="str">
        <f>IF(O20="","",O20)</f>
        <v/>
      </c>
      <c r="AR20" s="24" t="str">
        <f>IF(Q20="","",Q20)</f>
        <v/>
      </c>
      <c r="AS20" s="24" t="str">
        <f>IF(S20="","",S20)</f>
        <v/>
      </c>
      <c r="AT20" s="24" t="str">
        <f>IF(T20="","",T20)</f>
        <v/>
      </c>
      <c r="AU20" s="24" t="str">
        <f t="shared" si="6"/>
        <v/>
      </c>
      <c r="AV20" s="24" t="str">
        <f t="shared" si="7"/>
        <v/>
      </c>
      <c r="AW20" s="24" t="str">
        <f t="shared" si="8"/>
        <v/>
      </c>
      <c r="AX20" s="22" t="str">
        <f t="shared" si="9"/>
        <v/>
      </c>
      <c r="AY20" s="25" t="str">
        <f t="shared" si="10"/>
        <v/>
      </c>
      <c r="AZ20" s="25" t="str">
        <f t="shared" si="11"/>
        <v/>
      </c>
      <c r="BA20" s="25" t="str">
        <f t="shared" si="12"/>
        <v>Y</v>
      </c>
      <c r="BB20" s="25" t="str">
        <f t="shared" si="13"/>
        <v>N</v>
      </c>
      <c r="BC20" s="25" t="str">
        <f t="shared" si="14"/>
        <v>N</v>
      </c>
      <c r="BD20" s="25" t="str">
        <f>IF(I20&gt;4,"Y","N")</f>
        <v>N</v>
      </c>
      <c r="BE20" s="192">
        <f t="shared" si="15"/>
        <v>1</v>
      </c>
      <c r="BF20" s="238">
        <v>17</v>
      </c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</row>
    <row r="21" spans="1:77" ht="17.25" customHeight="1" x14ac:dyDescent="0.3">
      <c r="A21" s="279"/>
      <c r="B21" s="268">
        <v>16</v>
      </c>
      <c r="C21" s="229">
        <f>B21-D21</f>
        <v>-1</v>
      </c>
      <c r="D21" s="268">
        <v>17</v>
      </c>
      <c r="E21" s="28" t="s">
        <v>55</v>
      </c>
      <c r="F21" s="29">
        <f>SUM(G21:I21)</f>
        <v>156</v>
      </c>
      <c r="G21" s="19">
        <f>SUM(K21,L21,N21,R21,U21,Z21,AB21,AD21)</f>
        <v>35</v>
      </c>
      <c r="H21" s="20">
        <f>SUM(AM21:AO21)</f>
        <v>121</v>
      </c>
      <c r="I21" s="21">
        <f>SUM(AX21:AZ21)</f>
        <v>0</v>
      </c>
      <c r="J21" s="30" t="str">
        <f>IF(BE21=4,"Y","N")</f>
        <v>N</v>
      </c>
      <c r="K21" s="22">
        <f>IFERROR(VLOOKUP(E21,XC!B:M,2,FALSE),"")</f>
        <v>0</v>
      </c>
      <c r="L21" s="22">
        <f>IFERROR(VLOOKUP(E21,XC!B:M,3,FALSE),"")</f>
        <v>0</v>
      </c>
      <c r="M21" s="22">
        <f>IFERROR(VLOOKUP(E21,WGP!CW:DB,5,FALSE),"")</f>
        <v>35</v>
      </c>
      <c r="N21" s="22">
        <f>IFERROR(VLOOKUP(E21,XC!B:M,4,FALSE),"")</f>
        <v>5</v>
      </c>
      <c r="O21" s="16" t="str">
        <f>IFERROR(VLOOKUP(E21,'Road&amp;Relay'!C:M,11,FALSE),"")</f>
        <v/>
      </c>
      <c r="P21" s="16">
        <f>IFERROR(VLOOKUP(E21,WGP!CE:CK,5,FALSE),"")</f>
        <v>36</v>
      </c>
      <c r="Q21" s="16" t="str">
        <f>IFERROR(VLOOKUP(E21,'Road&amp;Relay'!Q:AA,11,FALSE),"")</f>
        <v/>
      </c>
      <c r="R21" s="22">
        <f>IFERROR(VLOOKUP(E21,XC!B:M,5,FALSE),"")</f>
        <v>5</v>
      </c>
      <c r="S21" s="16" t="str">
        <f>IFERROR(VLOOKUP(E21,'Road&amp;Relay'!AE:AO,11,FALSE),"")</f>
        <v/>
      </c>
      <c r="T21" s="16" t="str">
        <f>IFERROR(VLOOKUP(E21,'Road&amp;Relay'!AS:BC,11,FALSE),"")</f>
        <v/>
      </c>
      <c r="U21" s="22">
        <f>IFERROR(VLOOKUP(E21,XC!B:M,6,FALSE),"")</f>
        <v>5</v>
      </c>
      <c r="V21" s="16">
        <f>IFERROR(VLOOKUP(E21,WGP!BM:BQ,5,FALSE),"")</f>
        <v>20</v>
      </c>
      <c r="W21" s="22">
        <f>IFERROR(VLOOKUP(E21,WGP!AU:BA,5,FALSE),"")</f>
        <v>50</v>
      </c>
      <c r="X21" s="16" t="str">
        <f>IFERROR(VLOOKUP(E21,WGP!AC:AI,5,FALSE),"")</f>
        <v/>
      </c>
      <c r="Y21" s="16" t="str">
        <f>IFERROR(VLOOKUP(E21,'Road&amp;Relay'!BG:BQ,11,FALSE),"")</f>
        <v/>
      </c>
      <c r="Z21" s="16">
        <f>IFERROR(VLOOKUP(E21,XC!B:M,7,FALSE),"")</f>
        <v>5</v>
      </c>
      <c r="AA21" s="16" t="str">
        <f>IFERROR(VLOOKUP(E21,'Road&amp;Relay'!BU:CE,11,FALSE),"")</f>
        <v/>
      </c>
      <c r="AB21" s="16">
        <f>IFERROR(VLOOKUP(E21,XC!B:M,8,FALSE),"")</f>
        <v>5</v>
      </c>
      <c r="AC21" s="22">
        <f>IFERROR(VLOOKUP(E21,WGP!K:Q,5,FALSE),"")</f>
        <v>20</v>
      </c>
      <c r="AD21" s="20">
        <f>IFERROR(VLOOKUP(E21,XC!B:M,9,FALSE),"")</f>
        <v>10</v>
      </c>
      <c r="AE21" s="30" t="str">
        <f>IFERROR(VLOOKUP(E21,'Road&amp;Relay'!CI:CS,11,FALSE),"")</f>
        <v/>
      </c>
      <c r="AF21" s="23"/>
      <c r="AG21" s="24">
        <f>IF(M21="","",M21)</f>
        <v>35</v>
      </c>
      <c r="AH21" s="24">
        <f>IF(P21="","",P21)</f>
        <v>36</v>
      </c>
      <c r="AI21" s="24">
        <f>IF(V21="","",V21)</f>
        <v>20</v>
      </c>
      <c r="AJ21" s="24">
        <f>IF(W21="","",W21)</f>
        <v>50</v>
      </c>
      <c r="AK21" s="24" t="str">
        <f t="shared" si="0"/>
        <v/>
      </c>
      <c r="AL21" s="24">
        <f t="shared" si="1"/>
        <v>20</v>
      </c>
      <c r="AM21" s="25">
        <f t="shared" si="2"/>
        <v>50</v>
      </c>
      <c r="AN21" s="25">
        <f t="shared" si="3"/>
        <v>36</v>
      </c>
      <c r="AO21" s="25">
        <f t="shared" si="4"/>
        <v>35</v>
      </c>
      <c r="AP21" s="25">
        <f t="shared" si="5"/>
        <v>20</v>
      </c>
      <c r="AQ21" s="24" t="str">
        <f>IF(O21="","",O21)</f>
        <v/>
      </c>
      <c r="AR21" s="24" t="str">
        <f>IF(Q21="","",Q21)</f>
        <v/>
      </c>
      <c r="AS21" s="24" t="str">
        <f>IF(S21="","",S21)</f>
        <v/>
      </c>
      <c r="AT21" s="24" t="str">
        <f>IF(T21="","",T21)</f>
        <v/>
      </c>
      <c r="AU21" s="24" t="str">
        <f t="shared" si="6"/>
        <v/>
      </c>
      <c r="AV21" s="24" t="str">
        <f t="shared" si="7"/>
        <v/>
      </c>
      <c r="AW21" s="24" t="str">
        <f t="shared" si="8"/>
        <v/>
      </c>
      <c r="AX21" s="22" t="str">
        <f t="shared" si="9"/>
        <v/>
      </c>
      <c r="AY21" s="25" t="str">
        <f t="shared" si="10"/>
        <v/>
      </c>
      <c r="AZ21" s="25" t="str">
        <f t="shared" si="11"/>
        <v/>
      </c>
      <c r="BA21" s="25" t="str">
        <f t="shared" si="12"/>
        <v>Y</v>
      </c>
      <c r="BB21" s="25" t="str">
        <f t="shared" si="13"/>
        <v>N</v>
      </c>
      <c r="BC21" s="25" t="str">
        <f t="shared" si="14"/>
        <v>N</v>
      </c>
      <c r="BD21" s="25" t="str">
        <f>IF(I21&gt;4,"Y","N")</f>
        <v>N</v>
      </c>
      <c r="BE21" s="192">
        <f t="shared" si="15"/>
        <v>1</v>
      </c>
      <c r="BF21" s="238">
        <v>18</v>
      </c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</row>
    <row r="22" spans="1:77" ht="17.25" customHeight="1" x14ac:dyDescent="0.3">
      <c r="A22" s="279"/>
      <c r="B22" s="268">
        <v>16</v>
      </c>
      <c r="C22" s="229">
        <f>B22-D22</f>
        <v>-1</v>
      </c>
      <c r="D22" s="268">
        <v>17</v>
      </c>
      <c r="E22" s="28" t="s">
        <v>105</v>
      </c>
      <c r="F22" s="29">
        <f>SUM(G22:I22)</f>
        <v>156</v>
      </c>
      <c r="G22" s="19">
        <f>SUM(K22,L22,N22,R22,U22,Z22,AB22,AD22)</f>
        <v>50</v>
      </c>
      <c r="H22" s="20">
        <f>SUM(AM22:AO22)</f>
        <v>106</v>
      </c>
      <c r="I22" s="21">
        <f>SUM(AX22:AZ22)</f>
        <v>0</v>
      </c>
      <c r="J22" s="30" t="str">
        <f>IF(BE22=4,"Y","N")</f>
        <v>N</v>
      </c>
      <c r="K22" s="22">
        <f>IFERROR(VLOOKUP(E22,XC!B:M,2,FALSE),"")</f>
        <v>5</v>
      </c>
      <c r="L22" s="22">
        <f>IFERROR(VLOOKUP(E22,XC!B:M,3,FALSE),"")</f>
        <v>10</v>
      </c>
      <c r="M22" s="22">
        <f>IFERROR(VLOOKUP(E22,WGP!CW:DB,5,FALSE),"")</f>
        <v>24</v>
      </c>
      <c r="N22" s="22">
        <f>IFERROR(VLOOKUP(E22,XC!B:M,4,FALSE),"")</f>
        <v>5</v>
      </c>
      <c r="O22" s="16" t="str">
        <f>IFERROR(VLOOKUP(E22,'Road&amp;Relay'!C:M,11,FALSE),"")</f>
        <v/>
      </c>
      <c r="P22" s="16">
        <f>IFERROR(VLOOKUP(E22,WGP!CE:CK,5,FALSE),"")</f>
        <v>20</v>
      </c>
      <c r="Q22" s="16" t="str">
        <f>IFERROR(VLOOKUP(E22,'Road&amp;Relay'!Q:AA,11,FALSE),"")</f>
        <v/>
      </c>
      <c r="R22" s="22">
        <f>IFERROR(VLOOKUP(E22,XC!B:M,5,FALSE),"")</f>
        <v>5</v>
      </c>
      <c r="S22" s="16" t="str">
        <f>IFERROR(VLOOKUP(E22,'Road&amp;Relay'!AE:AO,11,FALSE),"")</f>
        <v/>
      </c>
      <c r="T22" s="16" t="str">
        <f>IFERROR(VLOOKUP(E22,'Road&amp;Relay'!AS:BC,11,FALSE),"")</f>
        <v/>
      </c>
      <c r="U22" s="22">
        <f>IFERROR(VLOOKUP(E22,XC!B:M,6,FALSE),"")</f>
        <v>5</v>
      </c>
      <c r="V22" s="16">
        <f>IFERROR(VLOOKUP(E22,WGP!BM:BQ,5,FALSE),"")</f>
        <v>32</v>
      </c>
      <c r="W22" s="22">
        <f>IFERROR(VLOOKUP(E22,WGP!AU:BA,5,FALSE),"")</f>
        <v>50</v>
      </c>
      <c r="X22" s="16" t="str">
        <f>IFERROR(VLOOKUP(E22,WGP!AC:AI,5,FALSE),"")</f>
        <v/>
      </c>
      <c r="Y22" s="16" t="str">
        <f>IFERROR(VLOOKUP(E22,'Road&amp;Relay'!BG:BQ,11,FALSE),"")</f>
        <v/>
      </c>
      <c r="Z22" s="16">
        <f>IFERROR(VLOOKUP(E22,XC!B:M,7,FALSE),"")</f>
        <v>5</v>
      </c>
      <c r="AA22" s="239" t="str">
        <f>IFERROR(VLOOKUP(E22,'Road&amp;Relay'!BU:CE,11,FALSE),"")</f>
        <v/>
      </c>
      <c r="AB22" s="16">
        <f>IFERROR(VLOOKUP(E22,XC!B:M,8,FALSE),"")</f>
        <v>5</v>
      </c>
      <c r="AC22" s="22" t="str">
        <f>IFERROR(VLOOKUP(E22,WGP!K:Q,5,FALSE),"")</f>
        <v/>
      </c>
      <c r="AD22" s="20">
        <f>IFERROR(VLOOKUP(E22,XC!B:M,9,FALSE),"")</f>
        <v>10</v>
      </c>
      <c r="AE22" s="30" t="str">
        <f>IFERROR(VLOOKUP(E22,'Road&amp;Relay'!CI:CS,11,FALSE),"")</f>
        <v/>
      </c>
      <c r="AF22" s="23"/>
      <c r="AG22" s="24">
        <f>IF(M22="","",M22)</f>
        <v>24</v>
      </c>
      <c r="AH22" s="24">
        <f>IF(P22="","",P22)</f>
        <v>20</v>
      </c>
      <c r="AI22" s="24">
        <f>IF(V22="","",V22)</f>
        <v>32</v>
      </c>
      <c r="AJ22" s="24">
        <f>IF(W22="","",W22)</f>
        <v>50</v>
      </c>
      <c r="AK22" s="24" t="str">
        <f t="shared" si="0"/>
        <v/>
      </c>
      <c r="AL22" s="24" t="str">
        <f t="shared" si="1"/>
        <v/>
      </c>
      <c r="AM22" s="25">
        <f t="shared" si="2"/>
        <v>50</v>
      </c>
      <c r="AN22" s="25">
        <f t="shared" si="3"/>
        <v>32</v>
      </c>
      <c r="AO22" s="25">
        <f t="shared" si="4"/>
        <v>24</v>
      </c>
      <c r="AP22" s="25">
        <f t="shared" si="5"/>
        <v>20</v>
      </c>
      <c r="AQ22" s="24" t="str">
        <f>IF(O22="","",O22)</f>
        <v/>
      </c>
      <c r="AR22" s="24" t="str">
        <f>IF(Q22="","",Q22)</f>
        <v/>
      </c>
      <c r="AS22" s="24" t="str">
        <f>IF(S22="","",S22)</f>
        <v/>
      </c>
      <c r="AT22" s="24" t="str">
        <f>IF(T22="","",T22)</f>
        <v/>
      </c>
      <c r="AU22" s="24" t="str">
        <f t="shared" si="6"/>
        <v/>
      </c>
      <c r="AV22" s="24" t="str">
        <f t="shared" si="7"/>
        <v/>
      </c>
      <c r="AW22" s="24" t="str">
        <f t="shared" si="8"/>
        <v/>
      </c>
      <c r="AX22" s="22" t="str">
        <f t="shared" si="9"/>
        <v/>
      </c>
      <c r="AY22" s="25" t="str">
        <f t="shared" si="10"/>
        <v/>
      </c>
      <c r="AZ22" s="25" t="str">
        <f t="shared" si="11"/>
        <v/>
      </c>
      <c r="BA22" s="25" t="str">
        <f t="shared" si="12"/>
        <v>Y</v>
      </c>
      <c r="BB22" s="25" t="str">
        <f t="shared" si="13"/>
        <v>N</v>
      </c>
      <c r="BC22" s="25" t="str">
        <f t="shared" si="14"/>
        <v>N</v>
      </c>
      <c r="BD22" s="25" t="str">
        <f>IF(I22&gt;4,"Y","N")</f>
        <v>N</v>
      </c>
      <c r="BE22" s="192">
        <f t="shared" si="15"/>
        <v>1</v>
      </c>
      <c r="BF22" s="238">
        <v>19</v>
      </c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</row>
    <row r="23" spans="1:77" ht="17.25" customHeight="1" x14ac:dyDescent="0.3">
      <c r="A23" s="279"/>
      <c r="B23" s="268">
        <v>19</v>
      </c>
      <c r="C23" s="229">
        <f>B23-D23</f>
        <v>-1</v>
      </c>
      <c r="D23" s="268">
        <v>20</v>
      </c>
      <c r="E23" s="28" t="s">
        <v>47</v>
      </c>
      <c r="F23" s="29">
        <f>SUM(G23:I23)</f>
        <v>154</v>
      </c>
      <c r="G23" s="19">
        <f>SUM(K23,L23,N23,R23,U23,Z23,AB23,AD23)</f>
        <v>45</v>
      </c>
      <c r="H23" s="20">
        <f>SUM(AM23:AO23)</f>
        <v>100</v>
      </c>
      <c r="I23" s="21">
        <f>SUM(AX23:AZ23)</f>
        <v>9</v>
      </c>
      <c r="J23" s="30" t="str">
        <f>IF(BE23=4,"Y","N")</f>
        <v>N</v>
      </c>
      <c r="K23" s="22">
        <f>IFERROR(VLOOKUP(E23,XC!B:M,2,FALSE),"")</f>
        <v>5</v>
      </c>
      <c r="L23" s="22">
        <f>IFERROR(VLOOKUP(E23,XC!B:M,3,FALSE),"")</f>
        <v>5</v>
      </c>
      <c r="M23" s="22">
        <f>IFERROR(VLOOKUP(E23,WGP!CW:DB,5,FALSE),"")</f>
        <v>28</v>
      </c>
      <c r="N23" s="22">
        <f>IFERROR(VLOOKUP(E23,XC!B:M,4,FALSE),"")</f>
        <v>5</v>
      </c>
      <c r="O23" s="16" t="str">
        <f>IFERROR(VLOOKUP(E23,'Road&amp;Relay'!C:M,11,FALSE),"")</f>
        <v/>
      </c>
      <c r="P23" s="16">
        <f>IFERROR(VLOOKUP(E23,WGP!CE:CK,5,FALSE),"")</f>
        <v>20</v>
      </c>
      <c r="Q23" s="16" t="str">
        <f>IFERROR(VLOOKUP(E23,'Road&amp;Relay'!Q:AA,11,FALSE),"")</f>
        <v/>
      </c>
      <c r="R23" s="22">
        <f>IFERROR(VLOOKUP(E23,XC!B:M,5,FALSE),"")</f>
        <v>5</v>
      </c>
      <c r="S23" s="16" t="str">
        <f>IFERROR(VLOOKUP(E23,'Road&amp;Relay'!AE:AO,11,FALSE),"")</f>
        <v/>
      </c>
      <c r="T23" s="16" t="str">
        <f>IFERROR(VLOOKUP(E23,'Road&amp;Relay'!AS:BC,11,FALSE),"")</f>
        <v/>
      </c>
      <c r="U23" s="22">
        <f>IFERROR(VLOOKUP(E23,XC!B:M,6,FALSE),"")</f>
        <v>5</v>
      </c>
      <c r="V23" s="16" t="str">
        <f>IFERROR(VLOOKUP(E23,WGP!BM:BQ,5,FALSE),"")</f>
        <v/>
      </c>
      <c r="W23" s="22">
        <f>IFERROR(VLOOKUP(E23,WGP!AU:BA,5,FALSE),"")</f>
        <v>50</v>
      </c>
      <c r="X23" s="16">
        <f>IFERROR(VLOOKUP(E23,WGP!AC:AI,5,FALSE),"")</f>
        <v>22</v>
      </c>
      <c r="Y23" s="16">
        <f>IFERROR(VLOOKUP(E23,'Road&amp;Relay'!BG:BQ,11,FALSE),"")</f>
        <v>9</v>
      </c>
      <c r="Z23" s="16">
        <f>IFERROR(VLOOKUP(E23,XC!B:M,7,FALSE),"")</f>
        <v>5</v>
      </c>
      <c r="AA23" s="16" t="str">
        <f>IFERROR(VLOOKUP(E23,'Road&amp;Relay'!BU:CE,11,FALSE),"")</f>
        <v/>
      </c>
      <c r="AB23" s="16">
        <f>IFERROR(VLOOKUP(E23,XC!B:M,8,FALSE),"")</f>
        <v>5</v>
      </c>
      <c r="AC23" s="22">
        <f>IFERROR(VLOOKUP(E23,WGP!K:Q,5,FALSE),"")</f>
        <v>20</v>
      </c>
      <c r="AD23" s="20">
        <f>IFERROR(VLOOKUP(E23,XC!B:M,9,FALSE),"")</f>
        <v>10</v>
      </c>
      <c r="AE23" s="30" t="str">
        <f>IFERROR(VLOOKUP(E23,'Road&amp;Relay'!CI:CS,11,FALSE),"")</f>
        <v/>
      </c>
      <c r="AF23" s="23"/>
      <c r="AG23" s="24">
        <f>IF(M23="","",M23)</f>
        <v>28</v>
      </c>
      <c r="AH23" s="24">
        <f>IF(P23="","",P23)</f>
        <v>20</v>
      </c>
      <c r="AI23" s="24" t="str">
        <f>IF(V23="","",V23)</f>
        <v/>
      </c>
      <c r="AJ23" s="24">
        <f>IF(W23="","",W23)</f>
        <v>50</v>
      </c>
      <c r="AK23" s="24">
        <f t="shared" si="0"/>
        <v>22</v>
      </c>
      <c r="AL23" s="24">
        <f t="shared" si="1"/>
        <v>20</v>
      </c>
      <c r="AM23" s="25">
        <f t="shared" si="2"/>
        <v>50</v>
      </c>
      <c r="AN23" s="25">
        <f t="shared" si="3"/>
        <v>28</v>
      </c>
      <c r="AO23" s="25">
        <f t="shared" si="4"/>
        <v>22</v>
      </c>
      <c r="AP23" s="25">
        <f t="shared" si="5"/>
        <v>20</v>
      </c>
      <c r="AQ23" s="24" t="str">
        <f>IF(O23="","",O23)</f>
        <v/>
      </c>
      <c r="AR23" s="24" t="str">
        <f>IF(Q23="","",Q23)</f>
        <v/>
      </c>
      <c r="AS23" s="24" t="str">
        <f>IF(S23="","",S23)</f>
        <v/>
      </c>
      <c r="AT23" s="24" t="str">
        <f>IF(T23="","",T23)</f>
        <v/>
      </c>
      <c r="AU23" s="24">
        <f t="shared" si="6"/>
        <v>9</v>
      </c>
      <c r="AV23" s="24" t="str">
        <f t="shared" si="7"/>
        <v/>
      </c>
      <c r="AW23" s="24" t="str">
        <f t="shared" si="8"/>
        <v/>
      </c>
      <c r="AX23" s="22">
        <f t="shared" si="9"/>
        <v>9</v>
      </c>
      <c r="AY23" s="25" t="str">
        <f t="shared" si="10"/>
        <v/>
      </c>
      <c r="AZ23" s="25" t="str">
        <f t="shared" si="11"/>
        <v/>
      </c>
      <c r="BA23" s="25" t="str">
        <f t="shared" si="12"/>
        <v>Y</v>
      </c>
      <c r="BB23" s="25" t="str">
        <f t="shared" si="13"/>
        <v>Y</v>
      </c>
      <c r="BC23" s="25" t="str">
        <f t="shared" si="14"/>
        <v>N</v>
      </c>
      <c r="BD23" s="25" t="str">
        <f>IF(I23&gt;4,"Y","N")</f>
        <v>Y</v>
      </c>
      <c r="BE23" s="192">
        <f t="shared" si="15"/>
        <v>3</v>
      </c>
      <c r="BF23" s="238">
        <v>20</v>
      </c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</row>
    <row r="24" spans="1:77" ht="17.25" customHeight="1" x14ac:dyDescent="0.3">
      <c r="A24" s="279"/>
      <c r="B24" s="268">
        <v>20</v>
      </c>
      <c r="C24" s="229">
        <f>B24-D24</f>
        <v>-1</v>
      </c>
      <c r="D24" s="268">
        <v>21</v>
      </c>
      <c r="E24" s="28" t="s">
        <v>48</v>
      </c>
      <c r="F24" s="29">
        <f>SUM(G24:I24)</f>
        <v>151</v>
      </c>
      <c r="G24" s="19">
        <f>SUM(K24,L24,N24,R24,U24,Z24,AB24,AD24)</f>
        <v>10</v>
      </c>
      <c r="H24" s="20">
        <f>SUM(AM24:AO24)</f>
        <v>70</v>
      </c>
      <c r="I24" s="21">
        <f>SUM(AX24:AZ24)</f>
        <v>71</v>
      </c>
      <c r="J24" s="30" t="str">
        <f>IF(BE24=4,"Y","N")</f>
        <v>Y</v>
      </c>
      <c r="K24" s="22">
        <f>IFERROR(VLOOKUP(E24,XC!B:M,2,FALSE),"")</f>
        <v>5</v>
      </c>
      <c r="L24" s="22">
        <f>IFERROR(VLOOKUP(E24,XC!B:M,3,FALSE),"")</f>
        <v>5</v>
      </c>
      <c r="M24" s="22">
        <f>IFERROR(VLOOKUP(E24,WGP!CW:DB,5,FALSE),"")</f>
        <v>20</v>
      </c>
      <c r="N24" s="22">
        <f>IFERROR(VLOOKUP(E24,XC!B:M,4,FALSE),"")</f>
        <v>0</v>
      </c>
      <c r="O24" s="16" t="str">
        <f>IFERROR(VLOOKUP(E24,'Road&amp;Relay'!C:M,11,FALSE),"")</f>
        <v/>
      </c>
      <c r="P24" s="16" t="str">
        <f>IFERROR(VLOOKUP(E24,WGP!CE:CK,5,FALSE),"")</f>
        <v/>
      </c>
      <c r="Q24" s="16">
        <f>IFERROR(VLOOKUP(E24,'Road&amp;Relay'!Q:AA,11,FALSE),"")</f>
        <v>42</v>
      </c>
      <c r="R24" s="22">
        <f>IFERROR(VLOOKUP(E24,XC!B:M,5,FALSE),"")</f>
        <v>0</v>
      </c>
      <c r="S24" s="16" t="str">
        <f>IFERROR(VLOOKUP(E24,'Road&amp;Relay'!AE:AO,11,FALSE),"")</f>
        <v/>
      </c>
      <c r="T24" s="16" t="str">
        <f>IFERROR(VLOOKUP(E24,'Road&amp;Relay'!AS:BC,11,FALSE),"")</f>
        <v/>
      </c>
      <c r="U24" s="22">
        <f>IFERROR(VLOOKUP(E24,XC!B:M,6,FALSE),"")</f>
        <v>0</v>
      </c>
      <c r="V24" s="16" t="str">
        <f>IFERROR(VLOOKUP(E24,WGP!BM:BQ,5,FALSE),"")</f>
        <v/>
      </c>
      <c r="W24" s="22">
        <f>IFERROR(VLOOKUP(E24,WGP!AU:BA,5,FALSE),"")</f>
        <v>50</v>
      </c>
      <c r="X24" s="16" t="str">
        <f>IFERROR(VLOOKUP(E24,WGP!AC:AI,5,FALSE),"")</f>
        <v/>
      </c>
      <c r="Y24" s="16">
        <f>IFERROR(VLOOKUP(E24,'Road&amp;Relay'!BG:BQ,11,FALSE),"")</f>
        <v>29</v>
      </c>
      <c r="Z24" s="16">
        <f>IFERROR(VLOOKUP(E24,XC!B:M,7,FALSE),"")</f>
        <v>0</v>
      </c>
      <c r="AA24" s="16" t="str">
        <f>IFERROR(VLOOKUP(E24,'Road&amp;Relay'!BU:CE,11,FALSE),"")</f>
        <v/>
      </c>
      <c r="AB24" s="16">
        <f>IFERROR(VLOOKUP(E24,XC!B:M,8,FALSE),"")</f>
        <v>0</v>
      </c>
      <c r="AC24" s="22" t="str">
        <f>IFERROR(VLOOKUP(E24,WGP!K:Q,5,FALSE),"")</f>
        <v/>
      </c>
      <c r="AD24" s="20">
        <f>IFERROR(VLOOKUP(E24,XC!B:M,9,FALSE),"")</f>
        <v>0</v>
      </c>
      <c r="AE24" s="30" t="str">
        <f>IFERROR(VLOOKUP(E24,'Road&amp;Relay'!CI:CS,11,FALSE),"")</f>
        <v/>
      </c>
      <c r="AF24" s="23"/>
      <c r="AG24" s="24">
        <f>IF(M24="","",M24)</f>
        <v>20</v>
      </c>
      <c r="AH24" s="24" t="str">
        <f>IF(P24="","",P24)</f>
        <v/>
      </c>
      <c r="AI24" s="24" t="str">
        <f>IF(V24="","",V24)</f>
        <v/>
      </c>
      <c r="AJ24" s="24">
        <f>IF(W24="","",W24)</f>
        <v>50</v>
      </c>
      <c r="AK24" s="24" t="str">
        <f t="shared" si="0"/>
        <v/>
      </c>
      <c r="AL24" s="24" t="str">
        <f t="shared" si="1"/>
        <v/>
      </c>
      <c r="AM24" s="25">
        <f t="shared" si="2"/>
        <v>50</v>
      </c>
      <c r="AN24" s="25">
        <f t="shared" si="3"/>
        <v>20</v>
      </c>
      <c r="AO24" s="25" t="str">
        <f t="shared" si="4"/>
        <v/>
      </c>
      <c r="AP24" s="25" t="str">
        <f t="shared" si="5"/>
        <v/>
      </c>
      <c r="AQ24" s="24" t="str">
        <f>IF(O24="","",O24)</f>
        <v/>
      </c>
      <c r="AR24" s="24">
        <f>IF(Q24="","",Q24)</f>
        <v>42</v>
      </c>
      <c r="AS24" s="24" t="str">
        <f>IF(S24="","",S24)</f>
        <v/>
      </c>
      <c r="AT24" s="24" t="str">
        <f>IF(T24="","",T24)</f>
        <v/>
      </c>
      <c r="AU24" s="24">
        <f t="shared" si="6"/>
        <v>29</v>
      </c>
      <c r="AV24" s="24" t="str">
        <f t="shared" si="7"/>
        <v/>
      </c>
      <c r="AW24" s="24" t="str">
        <f t="shared" si="8"/>
        <v/>
      </c>
      <c r="AX24" s="22">
        <f t="shared" si="9"/>
        <v>42</v>
      </c>
      <c r="AY24" s="25">
        <f t="shared" si="10"/>
        <v>29</v>
      </c>
      <c r="AZ24" s="25" t="str">
        <f t="shared" si="11"/>
        <v/>
      </c>
      <c r="BA24" s="25" t="str">
        <f t="shared" si="12"/>
        <v>Y</v>
      </c>
      <c r="BB24" s="25" t="str">
        <f t="shared" si="13"/>
        <v>Y</v>
      </c>
      <c r="BC24" s="25" t="str">
        <f t="shared" si="14"/>
        <v>Y</v>
      </c>
      <c r="BD24" s="25" t="str">
        <f>IF(I24&gt;4,"Y","N")</f>
        <v>Y</v>
      </c>
      <c r="BE24" s="192">
        <f t="shared" si="15"/>
        <v>4</v>
      </c>
      <c r="BF24" s="238">
        <v>21</v>
      </c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</row>
    <row r="25" spans="1:77" ht="17.25" customHeight="1" x14ac:dyDescent="0.3">
      <c r="A25" s="279"/>
      <c r="B25" s="268">
        <v>21</v>
      </c>
      <c r="C25" s="229">
        <f>B25-D25</f>
        <v>-1</v>
      </c>
      <c r="D25" s="268">
        <v>22</v>
      </c>
      <c r="E25" s="28" t="s">
        <v>139</v>
      </c>
      <c r="F25" s="29">
        <f>SUM(G25:I25)</f>
        <v>150</v>
      </c>
      <c r="G25" s="19">
        <f>SUM(K25,L25,N25,R25,U25,Z25,AB25,AD25)</f>
        <v>10</v>
      </c>
      <c r="H25" s="20">
        <f>SUM(AM25:AO25)</f>
        <v>90</v>
      </c>
      <c r="I25" s="21">
        <f>SUM(AX25:AZ25)</f>
        <v>50</v>
      </c>
      <c r="J25" s="30" t="str">
        <f>IF(BE25=4,"Y","N")</f>
        <v>N</v>
      </c>
      <c r="K25" s="22">
        <f>IFERROR(VLOOKUP(E25,XC!B:M,2,FALSE),"")</f>
        <v>0</v>
      </c>
      <c r="L25" s="22">
        <f>IFERROR(VLOOKUP(E25,XC!B:M,3,FALSE),"")</f>
        <v>0</v>
      </c>
      <c r="M25" s="22" t="str">
        <f>IFERROR(VLOOKUP(E25,WGP!CW:DB,5,FALSE),"")</f>
        <v/>
      </c>
      <c r="N25" s="22">
        <f>IFERROR(VLOOKUP(E25,XC!B:M,4,FALSE),"")</f>
        <v>0</v>
      </c>
      <c r="O25" s="16" t="str">
        <f>IFERROR(VLOOKUP(E25,'Road&amp;Relay'!C:M,11,FALSE),"")</f>
        <v/>
      </c>
      <c r="P25" s="16">
        <f>IFERROR(VLOOKUP(E25,WGP!CE:CK,5,FALSE),"")</f>
        <v>20</v>
      </c>
      <c r="Q25" s="16" t="str">
        <f>IFERROR(VLOOKUP(E25,'Road&amp;Relay'!Q:AA,11,FALSE),"")</f>
        <v/>
      </c>
      <c r="R25" s="22">
        <f>IFERROR(VLOOKUP(E25,XC!B:M,5,FALSE),"")</f>
        <v>0</v>
      </c>
      <c r="S25" s="16" t="str">
        <f>IFERROR(VLOOKUP(E25,'Road&amp;Relay'!AE:AO,11,FALSE),"")</f>
        <v/>
      </c>
      <c r="T25" s="16" t="str">
        <f>IFERROR(VLOOKUP(E25,'Road&amp;Relay'!AS:BC,11,FALSE),"")</f>
        <v/>
      </c>
      <c r="U25" s="22">
        <f>IFERROR(VLOOKUP(E25,XC!B:M,6,FALSE),"")</f>
        <v>5</v>
      </c>
      <c r="V25" s="16">
        <f>IFERROR(VLOOKUP(E25,WGP!BM:BQ,5,FALSE),"")</f>
        <v>20</v>
      </c>
      <c r="W25" s="22">
        <f>IFERROR(VLOOKUP(E25,WGP!AU:BA,5,FALSE),"")</f>
        <v>50</v>
      </c>
      <c r="X25" s="16" t="str">
        <f>IFERROR(VLOOKUP(E25,WGP!AC:AI,5,FALSE),"")</f>
        <v/>
      </c>
      <c r="Y25" s="16" t="str">
        <f>IFERROR(VLOOKUP(E25,'Road&amp;Relay'!BG:BQ,11,FALSE),"")</f>
        <v/>
      </c>
      <c r="Z25" s="16">
        <f>IFERROR(VLOOKUP(E25,XC!B:M,7,FALSE),"")</f>
        <v>0</v>
      </c>
      <c r="AA25" s="16" t="str">
        <f>IFERROR(VLOOKUP(E25,'Road&amp;Relay'!BU:CE,11,FALSE),"")</f>
        <v/>
      </c>
      <c r="AB25" s="16">
        <f>IFERROR(VLOOKUP(E25,XC!B:M,8,FALSE),"")</f>
        <v>5</v>
      </c>
      <c r="AC25" s="22" t="str">
        <f>IFERROR(VLOOKUP(E25,WGP!K:Q,5,FALSE),"")</f>
        <v/>
      </c>
      <c r="AD25" s="20">
        <f>IFERROR(VLOOKUP(E25,XC!B:M,9,FALSE),"")</f>
        <v>0</v>
      </c>
      <c r="AE25" s="30">
        <f>IFERROR(VLOOKUP(E25,'Road&amp;Relay'!CI:CS,11,FALSE),"")</f>
        <v>50</v>
      </c>
      <c r="AF25" s="23"/>
      <c r="AG25" s="24" t="str">
        <f>IF(M25="","",M25)</f>
        <v/>
      </c>
      <c r="AH25" s="24">
        <f>IF(P25="","",P25)</f>
        <v>20</v>
      </c>
      <c r="AI25" s="24">
        <f>IF(V25="","",V25)</f>
        <v>20</v>
      </c>
      <c r="AJ25" s="24">
        <f>IF(W25="","",W25)</f>
        <v>50</v>
      </c>
      <c r="AK25" s="24" t="str">
        <f t="shared" si="0"/>
        <v/>
      </c>
      <c r="AL25" s="24" t="str">
        <f t="shared" si="1"/>
        <v/>
      </c>
      <c r="AM25" s="25">
        <f t="shared" si="2"/>
        <v>50</v>
      </c>
      <c r="AN25" s="25">
        <f t="shared" si="3"/>
        <v>20</v>
      </c>
      <c r="AO25" s="25">
        <f t="shared" si="4"/>
        <v>20</v>
      </c>
      <c r="AP25" s="25" t="str">
        <f t="shared" si="5"/>
        <v/>
      </c>
      <c r="AQ25" s="24" t="str">
        <f>IF(O25="","",O25)</f>
        <v/>
      </c>
      <c r="AR25" s="24" t="str">
        <f>IF(Q25="","",Q25)</f>
        <v/>
      </c>
      <c r="AS25" s="24" t="str">
        <f>IF(S25="","",S25)</f>
        <v/>
      </c>
      <c r="AT25" s="24" t="str">
        <f>IF(T25="","",T25)</f>
        <v/>
      </c>
      <c r="AU25" s="24" t="str">
        <f t="shared" si="6"/>
        <v/>
      </c>
      <c r="AV25" s="24" t="str">
        <f t="shared" si="7"/>
        <v/>
      </c>
      <c r="AW25" s="24">
        <f t="shared" si="8"/>
        <v>50</v>
      </c>
      <c r="AX25" s="22">
        <f t="shared" si="9"/>
        <v>50</v>
      </c>
      <c r="AY25" s="25" t="str">
        <f t="shared" si="10"/>
        <v/>
      </c>
      <c r="AZ25" s="25" t="str">
        <f t="shared" si="11"/>
        <v/>
      </c>
      <c r="BA25" s="25" t="str">
        <f t="shared" si="12"/>
        <v>Y</v>
      </c>
      <c r="BB25" s="25" t="str">
        <f t="shared" si="13"/>
        <v>Y</v>
      </c>
      <c r="BC25" s="25" t="str">
        <f t="shared" si="14"/>
        <v>N</v>
      </c>
      <c r="BD25" s="25" t="str">
        <f>IF(I25&gt;4,"Y","N")</f>
        <v>Y</v>
      </c>
      <c r="BE25" s="192">
        <f t="shared" si="15"/>
        <v>3</v>
      </c>
      <c r="BF25" s="238">
        <v>22</v>
      </c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</row>
    <row r="26" spans="1:77" ht="17.25" customHeight="1" x14ac:dyDescent="0.3">
      <c r="A26" s="279"/>
      <c r="B26" s="268">
        <v>22</v>
      </c>
      <c r="C26" s="229">
        <f>B26-D26</f>
        <v>-1</v>
      </c>
      <c r="D26" s="268">
        <v>23</v>
      </c>
      <c r="E26" s="28" t="s">
        <v>61</v>
      </c>
      <c r="F26" s="29">
        <f>SUM(G26:I26)</f>
        <v>147</v>
      </c>
      <c r="G26" s="19">
        <f>SUM(K26,L26,N26,R26,U26,Z26,AB26,AD26)</f>
        <v>10</v>
      </c>
      <c r="H26" s="20">
        <f>SUM(AM26:AO26)</f>
        <v>37</v>
      </c>
      <c r="I26" s="21">
        <f>SUM(AX26:AZ26)</f>
        <v>100</v>
      </c>
      <c r="J26" s="30" t="str">
        <f>IF(BE26=4,"Y","N")</f>
        <v>Y</v>
      </c>
      <c r="K26" s="22">
        <f>IFERROR(VLOOKUP(E26,XC!B:M,2,FALSE),"")</f>
        <v>0</v>
      </c>
      <c r="L26" s="22">
        <f>IFERROR(VLOOKUP(E26,XC!B:M,3,FALSE),"")</f>
        <v>0</v>
      </c>
      <c r="M26" s="22" t="str">
        <f>IFERROR(VLOOKUP(E26,WGP!CW:DB,5,FALSE),"")</f>
        <v/>
      </c>
      <c r="N26" s="22">
        <f>IFERROR(VLOOKUP(E26,XC!B:M,4,FALSE),"")</f>
        <v>5</v>
      </c>
      <c r="O26" s="16" t="str">
        <f>IFERROR(VLOOKUP(E26,'Road&amp;Relay'!C:M,11,FALSE),"")</f>
        <v/>
      </c>
      <c r="P26" s="16">
        <f>IFERROR(VLOOKUP(E26,WGP!CE:CK,5,FALSE),"")</f>
        <v>37</v>
      </c>
      <c r="Q26" s="16">
        <f>IFERROR(VLOOKUP(E26,'Road&amp;Relay'!Q:AA,11,FALSE),"")</f>
        <v>50</v>
      </c>
      <c r="R26" s="22">
        <f>IFERROR(VLOOKUP(E26,XC!B:M,5,FALSE),"")</f>
        <v>0</v>
      </c>
      <c r="S26" s="16" t="str">
        <f>IFERROR(VLOOKUP(E26,'Road&amp;Relay'!AE:AO,11,FALSE),"")</f>
        <v/>
      </c>
      <c r="T26" s="16" t="str">
        <f>IFERROR(VLOOKUP(E26,'Road&amp;Relay'!AS:BC,11,FALSE),"")</f>
        <v/>
      </c>
      <c r="U26" s="22">
        <f>IFERROR(VLOOKUP(E26,XC!B:M,6,FALSE),"")</f>
        <v>0</v>
      </c>
      <c r="V26" s="16" t="str">
        <f>IFERROR(VLOOKUP(E26,WGP!BM:BQ,5,FALSE),"")</f>
        <v/>
      </c>
      <c r="W26" s="22" t="str">
        <f>IFERROR(VLOOKUP(E26,WGP!AU:BA,5,FALSE),"")</f>
        <v/>
      </c>
      <c r="X26" s="16" t="str">
        <f>IFERROR(VLOOKUP(E26,WGP!AC:AI,5,FALSE),"")</f>
        <v/>
      </c>
      <c r="Y26" s="16" t="str">
        <f>IFERROR(VLOOKUP(E26,'Road&amp;Relay'!BG:BQ,11,FALSE),"")</f>
        <v/>
      </c>
      <c r="Z26" s="16">
        <f>IFERROR(VLOOKUP(E26,XC!B:M,7,FALSE),"")</f>
        <v>0</v>
      </c>
      <c r="AA26" s="16" t="str">
        <f>IFERROR(VLOOKUP(E26,'Road&amp;Relay'!BU:CE,11,FALSE),"")</f>
        <v/>
      </c>
      <c r="AB26" s="16">
        <f>IFERROR(VLOOKUP(E26,XC!B:M,8,FALSE),"")</f>
        <v>5</v>
      </c>
      <c r="AC26" s="22" t="str">
        <f>IFERROR(VLOOKUP(E26,WGP!K:Q,5,FALSE),"")</f>
        <v/>
      </c>
      <c r="AD26" s="20">
        <f>IFERROR(VLOOKUP(E26,XC!B:M,9,FALSE),"")</f>
        <v>0</v>
      </c>
      <c r="AE26" s="30">
        <f>IFERROR(VLOOKUP(E26,'Road&amp;Relay'!CI:CS,11,FALSE),"")</f>
        <v>50</v>
      </c>
      <c r="AF26" s="23"/>
      <c r="AG26" s="24" t="str">
        <f>IF(M26="","",M26)</f>
        <v/>
      </c>
      <c r="AH26" s="24">
        <f>IF(P26="","",P26)</f>
        <v>37</v>
      </c>
      <c r="AI26" s="24" t="str">
        <f>IF(V26="","",V26)</f>
        <v/>
      </c>
      <c r="AJ26" s="24" t="str">
        <f>IF(W26="","",W26)</f>
        <v/>
      </c>
      <c r="AK26" s="24" t="str">
        <f t="shared" si="0"/>
        <v/>
      </c>
      <c r="AL26" s="24" t="str">
        <f t="shared" si="1"/>
        <v/>
      </c>
      <c r="AM26" s="25">
        <f t="shared" si="2"/>
        <v>37</v>
      </c>
      <c r="AN26" s="25" t="str">
        <f t="shared" si="3"/>
        <v/>
      </c>
      <c r="AO26" s="25" t="str">
        <f t="shared" si="4"/>
        <v/>
      </c>
      <c r="AP26" s="25" t="str">
        <f t="shared" si="5"/>
        <v/>
      </c>
      <c r="AQ26" s="24" t="str">
        <f>IF(O26="","",O26)</f>
        <v/>
      </c>
      <c r="AR26" s="24">
        <f>IF(Q26="","",Q26)</f>
        <v>50</v>
      </c>
      <c r="AS26" s="24" t="str">
        <f>IF(S26="","",S26)</f>
        <v/>
      </c>
      <c r="AT26" s="24" t="str">
        <f>IF(T26="","",T26)</f>
        <v/>
      </c>
      <c r="AU26" s="24" t="str">
        <f t="shared" si="6"/>
        <v/>
      </c>
      <c r="AV26" s="24" t="str">
        <f t="shared" si="7"/>
        <v/>
      </c>
      <c r="AW26" s="24">
        <f t="shared" si="8"/>
        <v>50</v>
      </c>
      <c r="AX26" s="22">
        <f t="shared" si="9"/>
        <v>50</v>
      </c>
      <c r="AY26" s="25">
        <f t="shared" si="10"/>
        <v>50</v>
      </c>
      <c r="AZ26" s="25" t="str">
        <f t="shared" si="11"/>
        <v/>
      </c>
      <c r="BA26" s="25" t="str">
        <f t="shared" si="12"/>
        <v>Y</v>
      </c>
      <c r="BB26" s="25" t="str">
        <f t="shared" si="13"/>
        <v>Y</v>
      </c>
      <c r="BC26" s="25" t="str">
        <f t="shared" si="14"/>
        <v>Y</v>
      </c>
      <c r="BD26" s="25" t="str">
        <f>IF(I26&gt;4,"Y","N")</f>
        <v>Y</v>
      </c>
      <c r="BE26" s="192">
        <f t="shared" si="15"/>
        <v>4</v>
      </c>
      <c r="BF26" s="238">
        <v>23</v>
      </c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</row>
    <row r="27" spans="1:77" ht="17.25" customHeight="1" x14ac:dyDescent="0.3">
      <c r="A27" s="279"/>
      <c r="B27" s="268">
        <v>23</v>
      </c>
      <c r="C27" s="229">
        <f>B27-D27</f>
        <v>-1</v>
      </c>
      <c r="D27" s="268">
        <v>24</v>
      </c>
      <c r="E27" s="28" t="s">
        <v>107</v>
      </c>
      <c r="F27" s="29">
        <f>SUM(G27:I27)</f>
        <v>146</v>
      </c>
      <c r="G27" s="19">
        <f>SUM(K27,L27,N27,R27,U27,Z27,AB27,AD27)</f>
        <v>45</v>
      </c>
      <c r="H27" s="20">
        <f>SUM(AM27:AO27)</f>
        <v>101</v>
      </c>
      <c r="I27" s="21">
        <f>SUM(AX27:AZ27)</f>
        <v>0</v>
      </c>
      <c r="J27" s="30" t="str">
        <f>IF(BE27=4,"Y","N")</f>
        <v>N</v>
      </c>
      <c r="K27" s="22">
        <f>IFERROR(VLOOKUP(E27,XC!B:M,2,FALSE),"")</f>
        <v>5</v>
      </c>
      <c r="L27" s="22">
        <f>IFERROR(VLOOKUP(E27,XC!B:M,3,FALSE),"")</f>
        <v>5</v>
      </c>
      <c r="M27" s="22">
        <f>IFERROR(VLOOKUP(E27,WGP!CW:DB,5,FALSE),"")</f>
        <v>20</v>
      </c>
      <c r="N27" s="22">
        <f>IFERROR(VLOOKUP(E27,XC!B:M,4,FALSE),"")</f>
        <v>5</v>
      </c>
      <c r="O27" s="16" t="str">
        <f>IFERROR(VLOOKUP(E27,'Road&amp;Relay'!C:M,11,FALSE),"")</f>
        <v/>
      </c>
      <c r="P27" s="16">
        <f>IFERROR(VLOOKUP(E27,WGP!CE:CK,5,FALSE),"")</f>
        <v>25</v>
      </c>
      <c r="Q27" s="16" t="str">
        <f>IFERROR(VLOOKUP(E27,'Road&amp;Relay'!Q:AA,11,FALSE),"")</f>
        <v/>
      </c>
      <c r="R27" s="22">
        <f>IFERROR(VLOOKUP(E27,XC!B:M,5,FALSE),"")</f>
        <v>5</v>
      </c>
      <c r="S27" s="16" t="str">
        <f>IFERROR(VLOOKUP(E27,'Road&amp;Relay'!AE:AO,11,FALSE),"")</f>
        <v/>
      </c>
      <c r="T27" s="16" t="str">
        <f>IFERROR(VLOOKUP(E27,'Road&amp;Relay'!AS:BC,11,FALSE),"")</f>
        <v/>
      </c>
      <c r="U27" s="22">
        <f>IFERROR(VLOOKUP(E27,XC!B:M,6,FALSE),"")</f>
        <v>5</v>
      </c>
      <c r="V27" s="16">
        <f>IFERROR(VLOOKUP(E27,WGP!BM:BQ,5,FALSE),"")</f>
        <v>26</v>
      </c>
      <c r="W27" s="22">
        <f>IFERROR(VLOOKUP(E27,WGP!AU:BA,5,FALSE),"")</f>
        <v>50</v>
      </c>
      <c r="X27" s="16">
        <f>IFERROR(VLOOKUP(E27,WGP!AC:AI,5,FALSE),"")</f>
        <v>20</v>
      </c>
      <c r="Y27" s="16" t="str">
        <f>IFERROR(VLOOKUP(E27,'Road&amp;Relay'!BG:BQ,11,FALSE),"")</f>
        <v/>
      </c>
      <c r="Z27" s="16">
        <f>IFERROR(VLOOKUP(E27,XC!B:M,7,FALSE),"")</f>
        <v>5</v>
      </c>
      <c r="AA27" s="16" t="str">
        <f>IFERROR(VLOOKUP(E27,'Road&amp;Relay'!BU:CE,11,FALSE),"")</f>
        <v/>
      </c>
      <c r="AB27" s="16">
        <f>IFERROR(VLOOKUP(E27,XC!B:M,8,FALSE),"")</f>
        <v>5</v>
      </c>
      <c r="AC27" s="22" t="str">
        <f>IFERROR(VLOOKUP(E27,WGP!K:Q,5,FALSE),"")</f>
        <v/>
      </c>
      <c r="AD27" s="20">
        <f>IFERROR(VLOOKUP(E27,XC!B:M,9,FALSE),"")</f>
        <v>10</v>
      </c>
      <c r="AE27" s="30" t="str">
        <f>IFERROR(VLOOKUP(E27,'Road&amp;Relay'!CI:CS,11,FALSE),"")</f>
        <v/>
      </c>
      <c r="AF27" s="23"/>
      <c r="AG27" s="24">
        <f>IF(M27="","",M27)</f>
        <v>20</v>
      </c>
      <c r="AH27" s="24">
        <f>IF(P27="","",P27)</f>
        <v>25</v>
      </c>
      <c r="AI27" s="24">
        <f>IF(V27="","",V27)</f>
        <v>26</v>
      </c>
      <c r="AJ27" s="24">
        <f>IF(W27="","",W27)</f>
        <v>50</v>
      </c>
      <c r="AK27" s="24">
        <f t="shared" si="0"/>
        <v>20</v>
      </c>
      <c r="AL27" s="24" t="str">
        <f t="shared" si="1"/>
        <v/>
      </c>
      <c r="AM27" s="25">
        <f t="shared" si="2"/>
        <v>50</v>
      </c>
      <c r="AN27" s="25">
        <f t="shared" si="3"/>
        <v>26</v>
      </c>
      <c r="AO27" s="25">
        <f t="shared" si="4"/>
        <v>25</v>
      </c>
      <c r="AP27" s="25">
        <f t="shared" si="5"/>
        <v>20</v>
      </c>
      <c r="AQ27" s="24" t="str">
        <f>IF(O27="","",O27)</f>
        <v/>
      </c>
      <c r="AR27" s="24" t="str">
        <f>IF(Q27="","",Q27)</f>
        <v/>
      </c>
      <c r="AS27" s="24" t="str">
        <f>IF(S27="","",S27)</f>
        <v/>
      </c>
      <c r="AT27" s="24" t="str">
        <f>IF(T27="","",T27)</f>
        <v/>
      </c>
      <c r="AU27" s="24" t="str">
        <f t="shared" si="6"/>
        <v/>
      </c>
      <c r="AV27" s="24" t="str">
        <f t="shared" si="7"/>
        <v/>
      </c>
      <c r="AW27" s="24" t="str">
        <f t="shared" si="8"/>
        <v/>
      </c>
      <c r="AX27" s="22" t="str">
        <f t="shared" si="9"/>
        <v/>
      </c>
      <c r="AY27" s="25" t="str">
        <f t="shared" si="10"/>
        <v/>
      </c>
      <c r="AZ27" s="25" t="str">
        <f t="shared" si="11"/>
        <v/>
      </c>
      <c r="BA27" s="25" t="str">
        <f t="shared" si="12"/>
        <v>Y</v>
      </c>
      <c r="BB27" s="25" t="str">
        <f t="shared" si="13"/>
        <v>N</v>
      </c>
      <c r="BC27" s="25" t="str">
        <f t="shared" si="14"/>
        <v>N</v>
      </c>
      <c r="BD27" s="25" t="str">
        <f>IF(I27&gt;4,"Y","N")</f>
        <v>N</v>
      </c>
      <c r="BE27" s="192">
        <f t="shared" si="15"/>
        <v>1</v>
      </c>
      <c r="BF27" s="238">
        <v>24</v>
      </c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</row>
    <row r="28" spans="1:77" ht="17.25" customHeight="1" x14ac:dyDescent="0.3">
      <c r="A28" s="279"/>
      <c r="B28" s="268">
        <v>36</v>
      </c>
      <c r="C28" s="229">
        <f>B28-D28</f>
        <v>11</v>
      </c>
      <c r="D28" s="268">
        <v>25</v>
      </c>
      <c r="E28" s="97" t="s">
        <v>69</v>
      </c>
      <c r="F28" s="29">
        <f>SUM(G28:I28)</f>
        <v>144</v>
      </c>
      <c r="G28" s="19">
        <f>SUM(K28,L28,N28,R28,U28,Z28,AB28,AD28)</f>
        <v>35</v>
      </c>
      <c r="H28" s="20">
        <f>SUM(AM28:AO28)</f>
        <v>109</v>
      </c>
      <c r="I28" s="21">
        <f>SUM(AX28:AZ28)</f>
        <v>0</v>
      </c>
      <c r="J28" s="30" t="str">
        <f>IF(BE28=4,"Y","N")</f>
        <v>N</v>
      </c>
      <c r="K28" s="22">
        <f>IFERROR(VLOOKUP(E28,XC!B:M,2,FALSE),"")</f>
        <v>5</v>
      </c>
      <c r="L28" s="22">
        <f>IFERROR(VLOOKUP(E28,XC!B:M,3,FALSE),"")</f>
        <v>5</v>
      </c>
      <c r="M28" s="22" t="str">
        <f>IFERROR(VLOOKUP(E28,WGP!CW:DB,5,FALSE),"")</f>
        <v/>
      </c>
      <c r="N28" s="22">
        <f>IFERROR(VLOOKUP(E28,XC!B:M,4,FALSE),"")</f>
        <v>0</v>
      </c>
      <c r="O28" s="16" t="str">
        <f>IFERROR(VLOOKUP(E28,'Road&amp;Relay'!C:M,11,FALSE),"")</f>
        <v/>
      </c>
      <c r="P28" s="16">
        <f>IFERROR(VLOOKUP(E28,WGP!CE:CK,5,FALSE),"")</f>
        <v>33</v>
      </c>
      <c r="Q28" s="16" t="str">
        <f>IFERROR(VLOOKUP(E28,'Road&amp;Relay'!Q:AA,11,FALSE),"")</f>
        <v/>
      </c>
      <c r="R28" s="22">
        <f>IFERROR(VLOOKUP(E28,XC!B:M,5,FALSE),"")</f>
        <v>5</v>
      </c>
      <c r="S28" s="16" t="str">
        <f>IFERROR(VLOOKUP(E28,'Road&amp;Relay'!AE:AO,11,FALSE),"")</f>
        <v/>
      </c>
      <c r="T28" s="16" t="str">
        <f>IFERROR(VLOOKUP(E28,'Road&amp;Relay'!AS:BC,11,FALSE),"")</f>
        <v/>
      </c>
      <c r="U28" s="22">
        <f>IFERROR(VLOOKUP(E28,XC!B:M,6,FALSE),"")</f>
        <v>0</v>
      </c>
      <c r="V28" s="16">
        <f>IFERROR(VLOOKUP(E28,WGP!BM:BQ,5,FALSE),"")</f>
        <v>37</v>
      </c>
      <c r="W28" s="22" t="str">
        <f>IFERROR(VLOOKUP(E28,WGP!AU:BA,5,FALSE),"")</f>
        <v/>
      </c>
      <c r="X28" s="16" t="str">
        <f>IFERROR(VLOOKUP(E28,WGP!AC:AI,5,FALSE),"")</f>
        <v/>
      </c>
      <c r="Y28" s="16" t="str">
        <f>IFERROR(VLOOKUP(E28,'Road&amp;Relay'!BG:BQ,11,FALSE),"")</f>
        <v/>
      </c>
      <c r="Z28" s="16">
        <f>IFERROR(VLOOKUP(E28,XC!B:M,7,FALSE),"")</f>
        <v>5</v>
      </c>
      <c r="AA28" s="16" t="str">
        <f>IFERROR(VLOOKUP(E28,'Road&amp;Relay'!BU:CE,11,FALSE),"")</f>
        <v/>
      </c>
      <c r="AB28" s="16">
        <f>IFERROR(VLOOKUP(E28,XC!B:M,8,FALSE),"")</f>
        <v>5</v>
      </c>
      <c r="AC28" s="22">
        <f>IFERROR(VLOOKUP(E28,WGP!K:Q,5,FALSE),"")</f>
        <v>39</v>
      </c>
      <c r="AD28" s="20">
        <f>IFERROR(VLOOKUP(E28,XC!B:M,9,FALSE),"")</f>
        <v>10</v>
      </c>
      <c r="AE28" s="30" t="str">
        <f>IFERROR(VLOOKUP(E28,'Road&amp;Relay'!CI:CS,11,FALSE),"")</f>
        <v/>
      </c>
      <c r="AF28" s="23"/>
      <c r="AG28" s="24" t="str">
        <f>IF(M28="","",M28)</f>
        <v/>
      </c>
      <c r="AH28" s="24">
        <f>IF(P28="","",P28)</f>
        <v>33</v>
      </c>
      <c r="AI28" s="24">
        <f>IF(V28="","",V28)</f>
        <v>37</v>
      </c>
      <c r="AJ28" s="24" t="str">
        <f>IF(W28="","",W28)</f>
        <v/>
      </c>
      <c r="AK28" s="24" t="str">
        <f t="shared" si="0"/>
        <v/>
      </c>
      <c r="AL28" s="24">
        <f t="shared" si="1"/>
        <v>39</v>
      </c>
      <c r="AM28" s="25">
        <f t="shared" si="2"/>
        <v>39</v>
      </c>
      <c r="AN28" s="25">
        <f t="shared" si="3"/>
        <v>37</v>
      </c>
      <c r="AO28" s="25">
        <f t="shared" si="4"/>
        <v>33</v>
      </c>
      <c r="AP28" s="25" t="str">
        <f t="shared" si="5"/>
        <v/>
      </c>
      <c r="AQ28" s="24" t="str">
        <f>IF(O28="","",O28)</f>
        <v/>
      </c>
      <c r="AR28" s="24" t="str">
        <f>IF(Q28="","",Q28)</f>
        <v/>
      </c>
      <c r="AS28" s="24" t="str">
        <f>IF(S28="","",S28)</f>
        <v/>
      </c>
      <c r="AT28" s="24" t="str">
        <f>IF(T28="","",T28)</f>
        <v/>
      </c>
      <c r="AU28" s="24" t="str">
        <f t="shared" si="6"/>
        <v/>
      </c>
      <c r="AV28" s="24" t="str">
        <f t="shared" si="7"/>
        <v/>
      </c>
      <c r="AW28" s="24" t="str">
        <f t="shared" si="8"/>
        <v/>
      </c>
      <c r="AX28" s="22" t="str">
        <f t="shared" si="9"/>
        <v/>
      </c>
      <c r="AY28" s="25" t="str">
        <f t="shared" si="10"/>
        <v/>
      </c>
      <c r="AZ28" s="25" t="str">
        <f t="shared" si="11"/>
        <v/>
      </c>
      <c r="BA28" s="25" t="str">
        <f t="shared" si="12"/>
        <v>Y</v>
      </c>
      <c r="BB28" s="25" t="str">
        <f t="shared" si="13"/>
        <v>N</v>
      </c>
      <c r="BC28" s="25" t="str">
        <f t="shared" si="14"/>
        <v>N</v>
      </c>
      <c r="BD28" s="25" t="str">
        <f>IF(I28&gt;4,"Y","N")</f>
        <v>N</v>
      </c>
      <c r="BE28" s="192">
        <f t="shared" si="15"/>
        <v>1</v>
      </c>
      <c r="BF28" s="238">
        <v>25</v>
      </c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</row>
    <row r="29" spans="1:77" ht="17.25" customHeight="1" x14ac:dyDescent="0.3">
      <c r="A29" s="279"/>
      <c r="B29" s="268">
        <v>25</v>
      </c>
      <c r="C29" s="229">
        <f>B29-D29</f>
        <v>-1</v>
      </c>
      <c r="D29" s="268">
        <v>26</v>
      </c>
      <c r="E29" s="28" t="s">
        <v>121</v>
      </c>
      <c r="F29" s="29">
        <f>SUM(G29:I29)</f>
        <v>142</v>
      </c>
      <c r="G29" s="19">
        <f>SUM(K29,L29,N29,R29,U29,Z29,AB29,AD29)</f>
        <v>5</v>
      </c>
      <c r="H29" s="20">
        <f>SUM(AM29:AO29)</f>
        <v>137</v>
      </c>
      <c r="I29" s="21">
        <f>SUM(AX29:AZ29)</f>
        <v>0</v>
      </c>
      <c r="J29" s="30" t="str">
        <f>IF(BE29=4,"Y","N")</f>
        <v>N</v>
      </c>
      <c r="K29" s="22">
        <f>IFERROR(VLOOKUP(E29,XC!B:M,2,FALSE),"")</f>
        <v>0</v>
      </c>
      <c r="L29" s="22">
        <f>IFERROR(VLOOKUP(E29,XC!B:M,3,FALSE),"")</f>
        <v>0</v>
      </c>
      <c r="M29" s="22">
        <f>IFERROR(VLOOKUP(E29,WGP!CW:DB,5,FALSE),"")</f>
        <v>47</v>
      </c>
      <c r="N29" s="22">
        <f>IFERROR(VLOOKUP(E29,XC!B:M,4,FALSE),"")</f>
        <v>0</v>
      </c>
      <c r="O29" s="16" t="str">
        <f>IFERROR(VLOOKUP(E29,'Road&amp;Relay'!C:M,11,FALSE),"")</f>
        <v/>
      </c>
      <c r="P29" s="16">
        <f>IFERROR(VLOOKUP(E29,WGP!CE:CK,5,FALSE),"")</f>
        <v>47</v>
      </c>
      <c r="Q29" s="16" t="str">
        <f>IFERROR(VLOOKUP(E29,'Road&amp;Relay'!Q:AA,11,FALSE),"")</f>
        <v/>
      </c>
      <c r="R29" s="22">
        <f>IFERROR(VLOOKUP(E29,XC!B:M,5,FALSE),"")</f>
        <v>0</v>
      </c>
      <c r="S29" s="16" t="str">
        <f>IFERROR(VLOOKUP(E29,'Road&amp;Relay'!AE:AO,11,FALSE),"")</f>
        <v/>
      </c>
      <c r="T29" s="16" t="str">
        <f>IFERROR(VLOOKUP(E29,'Road&amp;Relay'!AS:BC,11,FALSE),"")</f>
        <v/>
      </c>
      <c r="U29" s="22">
        <f>IFERROR(VLOOKUP(E29,XC!B:M,6,FALSE),"")</f>
        <v>5</v>
      </c>
      <c r="V29" s="16">
        <f>IFERROR(VLOOKUP(E29,WGP!BM:BQ,5,FALSE),"")</f>
        <v>43</v>
      </c>
      <c r="W29" s="22" t="str">
        <f>IFERROR(VLOOKUP(E29,WGP!AU:BA,5,FALSE),"")</f>
        <v/>
      </c>
      <c r="X29" s="16">
        <f>IFERROR(VLOOKUP(E29,WGP!AC:AI,5,FALSE),"")</f>
        <v>20</v>
      </c>
      <c r="Y29" s="16" t="str">
        <f>IFERROR(VLOOKUP(E29,'Road&amp;Relay'!BG:BQ,11,FALSE),"")</f>
        <v/>
      </c>
      <c r="Z29" s="16">
        <f>IFERROR(VLOOKUP(E29,XC!B:M,7,FALSE),"")</f>
        <v>0</v>
      </c>
      <c r="AA29" s="16" t="str">
        <f>IFERROR(VLOOKUP(E29,'Road&amp;Relay'!BU:CE,11,FALSE),"")</f>
        <v/>
      </c>
      <c r="AB29" s="16">
        <f>IFERROR(VLOOKUP(E29,XC!B:M,8,FALSE),"")</f>
        <v>0</v>
      </c>
      <c r="AC29" s="22" t="str">
        <f>IFERROR(VLOOKUP(E29,WGP!K:Q,5,FALSE),"")</f>
        <v/>
      </c>
      <c r="AD29" s="20">
        <f>IFERROR(VLOOKUP(E29,XC!B:M,9,FALSE),"")</f>
        <v>0</v>
      </c>
      <c r="AE29" s="30" t="str">
        <f>IFERROR(VLOOKUP(E29,'Road&amp;Relay'!CI:CS,11,FALSE),"")</f>
        <v/>
      </c>
      <c r="AF29" s="23"/>
      <c r="AG29" s="24">
        <f>IF(M29="","",M29)</f>
        <v>47</v>
      </c>
      <c r="AH29" s="24">
        <f>IF(P29="","",P29)</f>
        <v>47</v>
      </c>
      <c r="AI29" s="24">
        <f>IF(V29="","",V29)</f>
        <v>43</v>
      </c>
      <c r="AJ29" s="24" t="str">
        <f>IF(W29="","",W29)</f>
        <v/>
      </c>
      <c r="AK29" s="24">
        <f t="shared" si="0"/>
        <v>20</v>
      </c>
      <c r="AL29" s="24" t="str">
        <f t="shared" si="1"/>
        <v/>
      </c>
      <c r="AM29" s="25">
        <f t="shared" si="2"/>
        <v>47</v>
      </c>
      <c r="AN29" s="25">
        <f t="shared" si="3"/>
        <v>47</v>
      </c>
      <c r="AO29" s="25">
        <f t="shared" si="4"/>
        <v>43</v>
      </c>
      <c r="AP29" s="25">
        <f t="shared" si="5"/>
        <v>20</v>
      </c>
      <c r="AQ29" s="24" t="str">
        <f>IF(O29="","",O29)</f>
        <v/>
      </c>
      <c r="AR29" s="24" t="str">
        <f>IF(Q29="","",Q29)</f>
        <v/>
      </c>
      <c r="AS29" s="24" t="str">
        <f>IF(S29="","",S29)</f>
        <v/>
      </c>
      <c r="AT29" s="24" t="str">
        <f>IF(T29="","",T29)</f>
        <v/>
      </c>
      <c r="AU29" s="24" t="str">
        <f t="shared" si="6"/>
        <v/>
      </c>
      <c r="AV29" s="24" t="str">
        <f t="shared" si="7"/>
        <v/>
      </c>
      <c r="AW29" s="24" t="str">
        <f t="shared" si="8"/>
        <v/>
      </c>
      <c r="AX29" s="22" t="str">
        <f t="shared" si="9"/>
        <v/>
      </c>
      <c r="AY29" s="25" t="str">
        <f t="shared" si="10"/>
        <v/>
      </c>
      <c r="AZ29" s="25" t="str">
        <f t="shared" si="11"/>
        <v/>
      </c>
      <c r="BA29" s="25" t="str">
        <f t="shared" si="12"/>
        <v>Y</v>
      </c>
      <c r="BB29" s="25" t="str">
        <f t="shared" si="13"/>
        <v>N</v>
      </c>
      <c r="BC29" s="25" t="str">
        <f t="shared" si="14"/>
        <v>N</v>
      </c>
      <c r="BD29" s="25" t="str">
        <f>IF(I29&gt;4,"Y","N")</f>
        <v>N</v>
      </c>
      <c r="BE29" s="192">
        <f t="shared" si="15"/>
        <v>1</v>
      </c>
      <c r="BF29" s="238">
        <v>26</v>
      </c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</row>
    <row r="30" spans="1:77" ht="17.25" customHeight="1" x14ac:dyDescent="0.3">
      <c r="A30" s="279"/>
      <c r="B30" s="268">
        <v>25</v>
      </c>
      <c r="C30" s="229">
        <f>B30-D30</f>
        <v>-1</v>
      </c>
      <c r="D30" s="268">
        <v>26</v>
      </c>
      <c r="E30" s="28" t="s">
        <v>66</v>
      </c>
      <c r="F30" s="29">
        <f>SUM(G30:I30)</f>
        <v>142</v>
      </c>
      <c r="G30" s="19">
        <f>SUM(K30,L30,N30,R30,U30,Z30,AB30,AD30)</f>
        <v>35</v>
      </c>
      <c r="H30" s="20">
        <f>SUM(AM30:AO30)</f>
        <v>50</v>
      </c>
      <c r="I30" s="21">
        <f>SUM(AX30:AZ30)</f>
        <v>57</v>
      </c>
      <c r="J30" s="30" t="str">
        <f>IF(BE30=4,"Y","N")</f>
        <v>Y</v>
      </c>
      <c r="K30" s="22">
        <f>IFERROR(VLOOKUP(E30,XC!B:M,2,FALSE),"")</f>
        <v>5</v>
      </c>
      <c r="L30" s="22">
        <f>IFERROR(VLOOKUP(E30,XC!B:M,3,FALSE),"")</f>
        <v>5</v>
      </c>
      <c r="M30" s="22" t="str">
        <f>IFERROR(VLOOKUP(E30,WGP!CW:DB,5,FALSE),"")</f>
        <v/>
      </c>
      <c r="N30" s="22">
        <f>IFERROR(VLOOKUP(E30,XC!B:M,4,FALSE),"")</f>
        <v>5</v>
      </c>
      <c r="O30" s="16" t="str">
        <f>IFERROR(VLOOKUP(E30,'Road&amp;Relay'!C:M,11,FALSE),"")</f>
        <v/>
      </c>
      <c r="P30" s="16" t="str">
        <f>IFERROR(VLOOKUP(E30,WGP!CE:CK,5,FALSE),"")</f>
        <v/>
      </c>
      <c r="Q30" s="16">
        <f>IFERROR(VLOOKUP(E30,'Road&amp;Relay'!Q:AA,11,FALSE),"")</f>
        <v>50</v>
      </c>
      <c r="R30" s="22">
        <f>IFERROR(VLOOKUP(E30,XC!B:M,5,FALSE),"")</f>
        <v>5</v>
      </c>
      <c r="S30" s="16" t="str">
        <f>IFERROR(VLOOKUP(E30,'Road&amp;Relay'!AE:AO,11,FALSE),"")</f>
        <v/>
      </c>
      <c r="T30" s="16" t="str">
        <f>IFERROR(VLOOKUP(E30,'Road&amp;Relay'!AS:BC,11,FALSE),"")</f>
        <v/>
      </c>
      <c r="U30" s="22">
        <f>IFERROR(VLOOKUP(E30,XC!B:M,6,FALSE),"")</f>
        <v>0</v>
      </c>
      <c r="V30" s="16" t="str">
        <f>IFERROR(VLOOKUP(E30,WGP!BM:BQ,5,FALSE),"")</f>
        <v/>
      </c>
      <c r="W30" s="22">
        <f>IFERROR(VLOOKUP(E30,WGP!AU:BA,5,FALSE),"")</f>
        <v>50</v>
      </c>
      <c r="X30" s="16" t="str">
        <f>IFERROR(VLOOKUP(E30,WGP!AC:AI,5,FALSE),"")</f>
        <v/>
      </c>
      <c r="Y30" s="16">
        <f>IFERROR(VLOOKUP(E30,'Road&amp;Relay'!BG:BQ,11,FALSE),"")</f>
        <v>7</v>
      </c>
      <c r="Z30" s="16">
        <f>IFERROR(VLOOKUP(E30,XC!B:M,7,FALSE),"")</f>
        <v>0</v>
      </c>
      <c r="AA30" s="16" t="str">
        <f>IFERROR(VLOOKUP(E30,'Road&amp;Relay'!BU:CE,11,FALSE),"")</f>
        <v/>
      </c>
      <c r="AB30" s="16">
        <f>IFERROR(VLOOKUP(E30,XC!B:M,8,FALSE),"")</f>
        <v>5</v>
      </c>
      <c r="AC30" s="22" t="str">
        <f>IFERROR(VLOOKUP(E30,WGP!K:Q,5,FALSE),"")</f>
        <v/>
      </c>
      <c r="AD30" s="20">
        <f>IFERROR(VLOOKUP(E30,XC!B:M,9,FALSE),"")</f>
        <v>10</v>
      </c>
      <c r="AE30" s="30" t="str">
        <f>IFERROR(VLOOKUP(E30,'Road&amp;Relay'!CI:CS,11,FALSE),"")</f>
        <v/>
      </c>
      <c r="AF30" s="23"/>
      <c r="AG30" s="24" t="str">
        <f>IF(M30="","",M30)</f>
        <v/>
      </c>
      <c r="AH30" s="24" t="str">
        <f>IF(P30="","",P30)</f>
        <v/>
      </c>
      <c r="AI30" s="24" t="str">
        <f>IF(V30="","",V30)</f>
        <v/>
      </c>
      <c r="AJ30" s="24">
        <f>IF(W30="","",W30)</f>
        <v>50</v>
      </c>
      <c r="AK30" s="24" t="str">
        <f t="shared" si="0"/>
        <v/>
      </c>
      <c r="AL30" s="24" t="str">
        <f t="shared" si="1"/>
        <v/>
      </c>
      <c r="AM30" s="25">
        <f t="shared" si="2"/>
        <v>50</v>
      </c>
      <c r="AN30" s="25" t="str">
        <f t="shared" si="3"/>
        <v/>
      </c>
      <c r="AO30" s="25" t="str">
        <f t="shared" si="4"/>
        <v/>
      </c>
      <c r="AP30" s="25" t="str">
        <f t="shared" si="5"/>
        <v/>
      </c>
      <c r="AQ30" s="24" t="str">
        <f>IF(O30="","",O30)</f>
        <v/>
      </c>
      <c r="AR30" s="24">
        <f>IF(Q30="","",Q30)</f>
        <v>50</v>
      </c>
      <c r="AS30" s="24" t="str">
        <f>IF(S30="","",S30)</f>
        <v/>
      </c>
      <c r="AT30" s="24" t="str">
        <f>IF(T30="","",T30)</f>
        <v/>
      </c>
      <c r="AU30" s="24">
        <f t="shared" si="6"/>
        <v>7</v>
      </c>
      <c r="AV30" s="24" t="str">
        <f t="shared" si="7"/>
        <v/>
      </c>
      <c r="AW30" s="24" t="str">
        <f t="shared" si="8"/>
        <v/>
      </c>
      <c r="AX30" s="22">
        <f t="shared" si="9"/>
        <v>50</v>
      </c>
      <c r="AY30" s="25">
        <f t="shared" si="10"/>
        <v>7</v>
      </c>
      <c r="AZ30" s="25" t="str">
        <f t="shared" si="11"/>
        <v/>
      </c>
      <c r="BA30" s="25" t="str">
        <f t="shared" si="12"/>
        <v>Y</v>
      </c>
      <c r="BB30" s="25" t="str">
        <f t="shared" si="13"/>
        <v>Y</v>
      </c>
      <c r="BC30" s="25" t="str">
        <f t="shared" si="14"/>
        <v>Y</v>
      </c>
      <c r="BD30" s="25" t="str">
        <f>IF(I30&gt;4,"Y","N")</f>
        <v>Y</v>
      </c>
      <c r="BE30" s="192">
        <f t="shared" si="15"/>
        <v>4</v>
      </c>
      <c r="BF30" s="238">
        <v>27</v>
      </c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</row>
    <row r="31" spans="1:77" ht="17.25" customHeight="1" x14ac:dyDescent="0.3">
      <c r="A31" s="279"/>
      <c r="B31" s="268">
        <v>25</v>
      </c>
      <c r="C31" s="229">
        <f>B31-D31</f>
        <v>-1</v>
      </c>
      <c r="D31" s="268">
        <v>26</v>
      </c>
      <c r="E31" s="28" t="s">
        <v>91</v>
      </c>
      <c r="F31" s="29">
        <f>SUM(G31:I31)</f>
        <v>142</v>
      </c>
      <c r="G31" s="19">
        <f>SUM(K31,L31,N31,R31,U31,Z31,AB31,AD31)</f>
        <v>30</v>
      </c>
      <c r="H31" s="20">
        <f>SUM(AM31:AO31)</f>
        <v>62</v>
      </c>
      <c r="I31" s="21">
        <f>SUM(AX31:AZ31)</f>
        <v>50</v>
      </c>
      <c r="J31" s="30" t="str">
        <f>IF(BE31=4,"Y","N")</f>
        <v>N</v>
      </c>
      <c r="K31" s="22">
        <f>IFERROR(VLOOKUP(E31,XC!B:M,2,FALSE),"")</f>
        <v>5</v>
      </c>
      <c r="L31" s="22">
        <f>IFERROR(VLOOKUP(E31,XC!B:M,3,FALSE),"")</f>
        <v>5</v>
      </c>
      <c r="M31" s="22">
        <f>IFERROR(VLOOKUP(E31,WGP!CW:DB,5,FALSE),"")</f>
        <v>22</v>
      </c>
      <c r="N31" s="22">
        <f>IFERROR(VLOOKUP(E31,XC!B:M,4,FALSE),"")</f>
        <v>10</v>
      </c>
      <c r="O31" s="16" t="str">
        <f>IFERROR(VLOOKUP(E31,'Road&amp;Relay'!C:M,11,FALSE),"")</f>
        <v/>
      </c>
      <c r="P31" s="16">
        <f>IFERROR(VLOOKUP(E31,WGP!CE:CK,5,FALSE),"")</f>
        <v>20</v>
      </c>
      <c r="Q31" s="16" t="str">
        <f>IFERROR(VLOOKUP(E31,'Road&amp;Relay'!Q:AA,11,FALSE),"")</f>
        <v/>
      </c>
      <c r="R31" s="22">
        <f>IFERROR(VLOOKUP(E31,XC!B:M,5,FALSE),"")</f>
        <v>0</v>
      </c>
      <c r="S31" s="16">
        <f>IFERROR(VLOOKUP(E31,'Road&amp;Relay'!AE:AO,11,FALSE),"")</f>
        <v>50</v>
      </c>
      <c r="T31" s="16" t="str">
        <f>IFERROR(VLOOKUP(E31,'Road&amp;Relay'!AS:BC,11,FALSE),"")</f>
        <v/>
      </c>
      <c r="U31" s="22">
        <f>IFERROR(VLOOKUP(E31,XC!B:M,6,FALSE),"")</f>
        <v>0</v>
      </c>
      <c r="V31" s="16">
        <f>IFERROR(VLOOKUP(E31,WGP!BM:BQ,5,FALSE),"")</f>
        <v>20</v>
      </c>
      <c r="W31" s="22" t="str">
        <f>IFERROR(VLOOKUP(E31,WGP!AU:BA,5,FALSE),"")</f>
        <v/>
      </c>
      <c r="X31" s="16" t="str">
        <f>IFERROR(VLOOKUP(E31,WGP!AC:AI,5,FALSE),"")</f>
        <v/>
      </c>
      <c r="Y31" s="16" t="str">
        <f>IFERROR(VLOOKUP(E31,'Road&amp;Relay'!BG:BQ,11,FALSE),"")</f>
        <v/>
      </c>
      <c r="Z31" s="16">
        <f>IFERROR(VLOOKUP(E31,XC!B:M,7,FALSE),"")</f>
        <v>0</v>
      </c>
      <c r="AA31" s="16" t="str">
        <f>IFERROR(VLOOKUP(E31,'Road&amp;Relay'!BU:CE,11,FALSE),"")</f>
        <v/>
      </c>
      <c r="AB31" s="16">
        <f>IFERROR(VLOOKUP(E31,XC!B:M,8,FALSE),"")</f>
        <v>0</v>
      </c>
      <c r="AC31" s="22" t="str">
        <f>IFERROR(VLOOKUP(E31,WGP!K:Q,5,FALSE),"")</f>
        <v/>
      </c>
      <c r="AD31" s="20">
        <f>IFERROR(VLOOKUP(E31,XC!B:M,9,FALSE),"")</f>
        <v>10</v>
      </c>
      <c r="AE31" s="30" t="str">
        <f>IFERROR(VLOOKUP(E31,'Road&amp;Relay'!CI:CS,11,FALSE),"")</f>
        <v/>
      </c>
      <c r="AF31" s="23"/>
      <c r="AG31" s="24">
        <f>IF(M31="","",M31)</f>
        <v>22</v>
      </c>
      <c r="AH31" s="24">
        <f>IF(P31="","",P31)</f>
        <v>20</v>
      </c>
      <c r="AI31" s="24">
        <f>IF(V31="","",V31)</f>
        <v>20</v>
      </c>
      <c r="AJ31" s="24" t="str">
        <f>IF(W31="","",W31)</f>
        <v/>
      </c>
      <c r="AK31" s="24" t="str">
        <f t="shared" si="0"/>
        <v/>
      </c>
      <c r="AL31" s="24" t="str">
        <f t="shared" si="1"/>
        <v/>
      </c>
      <c r="AM31" s="25">
        <f t="shared" si="2"/>
        <v>22</v>
      </c>
      <c r="AN31" s="25">
        <f t="shared" si="3"/>
        <v>20</v>
      </c>
      <c r="AO31" s="25">
        <f t="shared" si="4"/>
        <v>20</v>
      </c>
      <c r="AP31" s="25" t="str">
        <f t="shared" si="5"/>
        <v/>
      </c>
      <c r="AQ31" s="24" t="str">
        <f>IF(O31="","",O31)</f>
        <v/>
      </c>
      <c r="AR31" s="24" t="str">
        <f>IF(Q31="","",Q31)</f>
        <v/>
      </c>
      <c r="AS31" s="24">
        <f>IF(S31="","",S31)</f>
        <v>50</v>
      </c>
      <c r="AT31" s="24" t="str">
        <f>IF(T31="","",T31)</f>
        <v/>
      </c>
      <c r="AU31" s="24" t="str">
        <f t="shared" si="6"/>
        <v/>
      </c>
      <c r="AV31" s="24" t="str">
        <f t="shared" si="7"/>
        <v/>
      </c>
      <c r="AW31" s="24" t="str">
        <f t="shared" si="8"/>
        <v/>
      </c>
      <c r="AX31" s="22">
        <f t="shared" si="9"/>
        <v>50</v>
      </c>
      <c r="AY31" s="25" t="str">
        <f t="shared" si="10"/>
        <v/>
      </c>
      <c r="AZ31" s="25" t="str">
        <f t="shared" si="11"/>
        <v/>
      </c>
      <c r="BA31" s="25" t="str">
        <f t="shared" si="12"/>
        <v>Y</v>
      </c>
      <c r="BB31" s="25" t="str">
        <f t="shared" si="13"/>
        <v>Y</v>
      </c>
      <c r="BC31" s="25" t="str">
        <f t="shared" si="14"/>
        <v>N</v>
      </c>
      <c r="BD31" s="25" t="str">
        <f>IF(I31&gt;4,"Y","N")</f>
        <v>Y</v>
      </c>
      <c r="BE31" s="192">
        <f t="shared" si="15"/>
        <v>3</v>
      </c>
      <c r="BF31" s="238">
        <v>28</v>
      </c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</row>
    <row r="32" spans="1:77" ht="17.25" customHeight="1" x14ac:dyDescent="0.3">
      <c r="A32" s="279"/>
      <c r="B32" s="268">
        <v>30</v>
      </c>
      <c r="C32" s="229">
        <f>B32-D32</f>
        <v>1</v>
      </c>
      <c r="D32" s="268">
        <v>29</v>
      </c>
      <c r="E32" s="28" t="s">
        <v>173</v>
      </c>
      <c r="F32" s="29">
        <f>SUM(G32:I32)</f>
        <v>136</v>
      </c>
      <c r="G32" s="19">
        <f>SUM(K32,L32,N32,R32,U32,Z32,AB32,AD32)</f>
        <v>0</v>
      </c>
      <c r="H32" s="20">
        <f>SUM(AM32:AO32)</f>
        <v>136</v>
      </c>
      <c r="I32" s="21">
        <f>SUM(AX32:AZ32)</f>
        <v>0</v>
      </c>
      <c r="J32" s="30" t="str">
        <f>IF(BE32=4,"Y","N")</f>
        <v>N</v>
      </c>
      <c r="K32" s="22" t="str">
        <f>IFERROR(VLOOKUP(E32,XC!B:M,2,FALSE),"")</f>
        <v/>
      </c>
      <c r="L32" s="22" t="str">
        <f>IFERROR(VLOOKUP(E32,XC!B:M,3,FALSE),"")</f>
        <v/>
      </c>
      <c r="M32" s="22">
        <f>IFERROR(VLOOKUP(E32,WGP!CW:DB,5,FALSE),"")</f>
        <v>20</v>
      </c>
      <c r="N32" s="22" t="str">
        <f>IFERROR(VLOOKUP(E32,XC!B:M,4,FALSE),"")</f>
        <v/>
      </c>
      <c r="O32" s="16" t="str">
        <f>IFERROR(VLOOKUP(E32,'Road&amp;Relay'!C:M,11,FALSE),"")</f>
        <v/>
      </c>
      <c r="P32" s="16">
        <f>IFERROR(VLOOKUP(E32,WGP!CE:CK,5,FALSE),"")</f>
        <v>20</v>
      </c>
      <c r="Q32" s="16" t="str">
        <f>IFERROR(VLOOKUP(E32,'Road&amp;Relay'!Q:AA,11,FALSE),"")</f>
        <v/>
      </c>
      <c r="R32" s="22" t="str">
        <f>IFERROR(VLOOKUP(E32,XC!B:M,5,FALSE),"")</f>
        <v/>
      </c>
      <c r="S32" s="16" t="str">
        <f>IFERROR(VLOOKUP(E32,'Road&amp;Relay'!AE:AO,11,FALSE),"")</f>
        <v/>
      </c>
      <c r="T32" s="16" t="str">
        <f>IFERROR(VLOOKUP(E32,'Road&amp;Relay'!AS:BC,11,FALSE),"")</f>
        <v/>
      </c>
      <c r="U32" s="22" t="str">
        <f>IFERROR(VLOOKUP(E32,XC!B:M,6,FALSE),"")</f>
        <v/>
      </c>
      <c r="V32" s="242">
        <f>IFERROR(VLOOKUP(E32,WGP!BM:BQ,5,FALSE),"")</f>
        <v>50</v>
      </c>
      <c r="W32" s="22">
        <f>IFERROR(VLOOKUP(E32,WGP!AU:BA,5,FALSE),"")</f>
        <v>50</v>
      </c>
      <c r="X32" s="16">
        <f>IFERROR(VLOOKUP(E32,WGP!AC:AI,5,FALSE),"")</f>
        <v>28</v>
      </c>
      <c r="Y32" s="16" t="str">
        <f>IFERROR(VLOOKUP(E32,'Road&amp;Relay'!BG:BQ,11,FALSE),"")</f>
        <v/>
      </c>
      <c r="Z32" s="16" t="str">
        <f>IFERROR(VLOOKUP(E32,XC!B:M,7,FALSE),"")</f>
        <v/>
      </c>
      <c r="AA32" s="16" t="str">
        <f>IFERROR(VLOOKUP(E32,'Road&amp;Relay'!BU:CE,11,FALSE),"")</f>
        <v/>
      </c>
      <c r="AB32" s="16" t="str">
        <f>IFERROR(VLOOKUP(E32,XC!B:M,8,FALSE),"")</f>
        <v/>
      </c>
      <c r="AC32" s="22">
        <f>IFERROR(VLOOKUP(E32,WGP!K:Q,5,FALSE),"")</f>
        <v>36</v>
      </c>
      <c r="AD32" s="20" t="str">
        <f>IFERROR(VLOOKUP(E32,XC!B:M,9,FALSE),"")</f>
        <v/>
      </c>
      <c r="AE32" s="30" t="str">
        <f>IFERROR(VLOOKUP(E32,'Road&amp;Relay'!CI:CS,11,FALSE),"")</f>
        <v/>
      </c>
      <c r="AF32" s="23"/>
      <c r="AG32" s="24">
        <f>IF(M32="","",M32)</f>
        <v>20</v>
      </c>
      <c r="AH32" s="24">
        <f>IF(P32="","",P32)</f>
        <v>20</v>
      </c>
      <c r="AI32" s="24">
        <f>IF(V32="","",V32)</f>
        <v>50</v>
      </c>
      <c r="AJ32" s="24">
        <f>IF(W32="","",W32)</f>
        <v>50</v>
      </c>
      <c r="AK32" s="24">
        <f t="shared" si="0"/>
        <v>28</v>
      </c>
      <c r="AL32" s="24">
        <f t="shared" si="1"/>
        <v>36</v>
      </c>
      <c r="AM32" s="25">
        <f t="shared" si="2"/>
        <v>50</v>
      </c>
      <c r="AN32" s="25">
        <f t="shared" si="3"/>
        <v>50</v>
      </c>
      <c r="AO32" s="25">
        <f t="shared" si="4"/>
        <v>36</v>
      </c>
      <c r="AP32" s="25">
        <f t="shared" si="5"/>
        <v>28</v>
      </c>
      <c r="AQ32" s="24" t="str">
        <f>IF(O32="","",O32)</f>
        <v/>
      </c>
      <c r="AR32" s="24" t="str">
        <f>IF(Q32="","",Q32)</f>
        <v/>
      </c>
      <c r="AS32" s="24" t="str">
        <f>IF(S32="","",S32)</f>
        <v/>
      </c>
      <c r="AT32" s="24" t="str">
        <f>IF(T32="","",T32)</f>
        <v/>
      </c>
      <c r="AU32" s="24" t="str">
        <f t="shared" si="6"/>
        <v/>
      </c>
      <c r="AV32" s="24" t="str">
        <f t="shared" si="7"/>
        <v/>
      </c>
      <c r="AW32" s="24" t="str">
        <f t="shared" si="8"/>
        <v/>
      </c>
      <c r="AX32" s="22" t="str">
        <f t="shared" si="9"/>
        <v/>
      </c>
      <c r="AY32" s="25" t="str">
        <f t="shared" si="10"/>
        <v/>
      </c>
      <c r="AZ32" s="25" t="str">
        <f t="shared" si="11"/>
        <v/>
      </c>
      <c r="BA32" s="25" t="str">
        <f t="shared" si="12"/>
        <v>Y</v>
      </c>
      <c r="BB32" s="25" t="str">
        <f t="shared" si="13"/>
        <v>N</v>
      </c>
      <c r="BC32" s="25" t="str">
        <f t="shared" si="14"/>
        <v>N</v>
      </c>
      <c r="BD32" s="25" t="str">
        <f>IF(I32&gt;4,"Y","N")</f>
        <v>N</v>
      </c>
      <c r="BE32" s="192">
        <f t="shared" si="15"/>
        <v>1</v>
      </c>
      <c r="BF32" s="238">
        <v>29</v>
      </c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</row>
    <row r="33" spans="1:77" ht="17.25" customHeight="1" x14ac:dyDescent="0.3">
      <c r="A33" s="279"/>
      <c r="B33" s="268">
        <v>28</v>
      </c>
      <c r="C33" s="229">
        <f>B33-D33</f>
        <v>-2</v>
      </c>
      <c r="D33" s="268">
        <v>30</v>
      </c>
      <c r="E33" s="28" t="s">
        <v>150</v>
      </c>
      <c r="F33" s="29">
        <f>SUM(G33:I33)</f>
        <v>135</v>
      </c>
      <c r="G33" s="19">
        <f>SUM(K33,L33,N33,R33,U33,Z33,AB33,AD33)</f>
        <v>5</v>
      </c>
      <c r="H33" s="20">
        <f>SUM(AM33:AO33)</f>
        <v>130</v>
      </c>
      <c r="I33" s="21">
        <f>SUM(AX33:AZ33)</f>
        <v>0</v>
      </c>
      <c r="J33" s="30" t="str">
        <f>IF(BE33=4,"Y","N")</f>
        <v>N</v>
      </c>
      <c r="K33" s="22">
        <f>IFERROR(VLOOKUP(E33,XC!B:M,2,FALSE),"")</f>
        <v>0</v>
      </c>
      <c r="L33" s="22">
        <f>IFERROR(VLOOKUP(E33,XC!B:M,3,FALSE),"")</f>
        <v>0</v>
      </c>
      <c r="M33" s="22" t="str">
        <f>IFERROR(VLOOKUP(E33,WGP!CW:DB,5,FALSE),"")</f>
        <v/>
      </c>
      <c r="N33" s="22">
        <f>IFERROR(VLOOKUP(E33,XC!B:M,4,FALSE),"")</f>
        <v>0</v>
      </c>
      <c r="O33" s="16" t="str">
        <f>IFERROR(VLOOKUP(E33,'Road&amp;Relay'!C:M,11,FALSE),"")</f>
        <v/>
      </c>
      <c r="P33" s="16">
        <f>IFERROR(VLOOKUP(E33,WGP!CE:CK,5,FALSE),"")</f>
        <v>21</v>
      </c>
      <c r="Q33" s="16" t="str">
        <f>IFERROR(VLOOKUP(E33,'Road&amp;Relay'!Q:AA,11,FALSE),"")</f>
        <v/>
      </c>
      <c r="R33" s="22">
        <f>IFERROR(VLOOKUP(E33,XC!B:M,5,FALSE),"")</f>
        <v>0</v>
      </c>
      <c r="S33" s="16" t="str">
        <f>IFERROR(VLOOKUP(E33,'Road&amp;Relay'!AE:AO,11,FALSE),"")</f>
        <v/>
      </c>
      <c r="T33" s="16" t="str">
        <f>IFERROR(VLOOKUP(E33,'Road&amp;Relay'!AS:BC,11,FALSE),"")</f>
        <v/>
      </c>
      <c r="U33" s="22">
        <f>IFERROR(VLOOKUP(E33,XC!B:M,6,FALSE),"")</f>
        <v>0</v>
      </c>
      <c r="V33" s="16">
        <f>IFERROR(VLOOKUP(E33,WGP!BM:BQ,5,FALSE),"")</f>
        <v>44</v>
      </c>
      <c r="W33" s="22">
        <f>IFERROR(VLOOKUP(E33,WGP!AU:BA,5,FALSE),"")</f>
        <v>50</v>
      </c>
      <c r="X33" s="16">
        <f>IFERROR(VLOOKUP(E33,WGP!AC:AI,5,FALSE),"")</f>
        <v>36</v>
      </c>
      <c r="Y33" s="16" t="str">
        <f>IFERROR(VLOOKUP(E33,'Road&amp;Relay'!BG:BQ,11,FALSE),"")</f>
        <v/>
      </c>
      <c r="Z33" s="16">
        <f>IFERROR(VLOOKUP(E33,XC!B:M,7,FALSE),"")</f>
        <v>0</v>
      </c>
      <c r="AA33" s="16" t="str">
        <f>IFERROR(VLOOKUP(E33,'Road&amp;Relay'!BU:CE,11,FALSE),"")</f>
        <v/>
      </c>
      <c r="AB33" s="16">
        <f>IFERROR(VLOOKUP(E33,XC!B:M,8,FALSE),"")</f>
        <v>5</v>
      </c>
      <c r="AC33" s="22">
        <f>IFERROR(VLOOKUP(E33,WGP!K:Q,5,FALSE),"")</f>
        <v>33</v>
      </c>
      <c r="AD33" s="20">
        <f>IFERROR(VLOOKUP(E33,XC!B:M,9,FALSE),"")</f>
        <v>0</v>
      </c>
      <c r="AE33" s="30" t="str">
        <f>IFERROR(VLOOKUP(E33,'Road&amp;Relay'!CI:CS,11,FALSE),"")</f>
        <v/>
      </c>
      <c r="AF33" s="23"/>
      <c r="AG33" s="24" t="str">
        <f>IF(M33="","",M33)</f>
        <v/>
      </c>
      <c r="AH33" s="24">
        <f>IF(P33="","",P33)</f>
        <v>21</v>
      </c>
      <c r="AI33" s="24">
        <f>IF(V33="","",V33)</f>
        <v>44</v>
      </c>
      <c r="AJ33" s="24">
        <f>IF(W33="","",W33)</f>
        <v>50</v>
      </c>
      <c r="AK33" s="24">
        <f t="shared" si="0"/>
        <v>36</v>
      </c>
      <c r="AL33" s="24">
        <f t="shared" si="1"/>
        <v>33</v>
      </c>
      <c r="AM33" s="25">
        <f t="shared" si="2"/>
        <v>50</v>
      </c>
      <c r="AN33" s="25">
        <f t="shared" si="3"/>
        <v>44</v>
      </c>
      <c r="AO33" s="25">
        <f t="shared" si="4"/>
        <v>36</v>
      </c>
      <c r="AP33" s="25">
        <f t="shared" si="5"/>
        <v>33</v>
      </c>
      <c r="AQ33" s="24" t="str">
        <f>IF(O33="","",O33)</f>
        <v/>
      </c>
      <c r="AR33" s="24" t="str">
        <f>IF(Q33="","",Q33)</f>
        <v/>
      </c>
      <c r="AS33" s="24" t="str">
        <f>IF(S33="","",S33)</f>
        <v/>
      </c>
      <c r="AT33" s="24" t="str">
        <f>IF(T33="","",T33)</f>
        <v/>
      </c>
      <c r="AU33" s="24" t="str">
        <f t="shared" si="6"/>
        <v/>
      </c>
      <c r="AV33" s="24" t="str">
        <f t="shared" si="7"/>
        <v/>
      </c>
      <c r="AW33" s="24" t="str">
        <f t="shared" si="8"/>
        <v/>
      </c>
      <c r="AX33" s="22" t="str">
        <f t="shared" si="9"/>
        <v/>
      </c>
      <c r="AY33" s="25" t="str">
        <f t="shared" si="10"/>
        <v/>
      </c>
      <c r="AZ33" s="25" t="str">
        <f t="shared" si="11"/>
        <v/>
      </c>
      <c r="BA33" s="25" t="str">
        <f t="shared" si="12"/>
        <v>Y</v>
      </c>
      <c r="BB33" s="25" t="str">
        <f t="shared" si="13"/>
        <v>N</v>
      </c>
      <c r="BC33" s="25" t="str">
        <f t="shared" si="14"/>
        <v>N</v>
      </c>
      <c r="BD33" s="25" t="str">
        <f>IF(I33&gt;4,"Y","N")</f>
        <v>N</v>
      </c>
      <c r="BE33" s="192">
        <f t="shared" si="15"/>
        <v>1</v>
      </c>
      <c r="BF33" s="238">
        <v>30</v>
      </c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</row>
    <row r="34" spans="1:77" ht="17.25" customHeight="1" x14ac:dyDescent="0.3">
      <c r="A34" s="279"/>
      <c r="B34" s="268">
        <v>29</v>
      </c>
      <c r="C34" s="229">
        <f>B34-D34</f>
        <v>-2</v>
      </c>
      <c r="D34" s="268">
        <v>31</v>
      </c>
      <c r="E34" s="97" t="s">
        <v>104</v>
      </c>
      <c r="F34" s="29">
        <f>SUM(G34:I34)</f>
        <v>129</v>
      </c>
      <c r="G34" s="19">
        <f>SUM(K34,L34,N34,R34,U34,Z34,AB34,AD34)</f>
        <v>10</v>
      </c>
      <c r="H34" s="20">
        <f>SUM(AM34:AO34)</f>
        <v>77</v>
      </c>
      <c r="I34" s="21">
        <f>SUM(AX34:AZ34)</f>
        <v>42</v>
      </c>
      <c r="J34" s="30" t="str">
        <f>IF(BE34=4,"Y","N")</f>
        <v>N</v>
      </c>
      <c r="K34" s="22">
        <f>IFERROR(VLOOKUP(E34,XC!B:M,2,FALSE),"")</f>
        <v>5</v>
      </c>
      <c r="L34" s="22">
        <f>IFERROR(VLOOKUP(E34,XC!B:M,3,FALSE),"")</f>
        <v>0</v>
      </c>
      <c r="M34" s="22" t="str">
        <f>IFERROR(VLOOKUP(E34,WGP!CW:DB,5,FALSE),"")</f>
        <v/>
      </c>
      <c r="N34" s="22">
        <f>IFERROR(VLOOKUP(E34,XC!B:M,4,FALSE),"")</f>
        <v>0</v>
      </c>
      <c r="O34" s="16" t="str">
        <f>IFERROR(VLOOKUP(E34,'Road&amp;Relay'!C:M,11,FALSE),"")</f>
        <v/>
      </c>
      <c r="P34" s="16" t="str">
        <f>IFERROR(VLOOKUP(E34,WGP!CE:CK,5,FALSE),"")</f>
        <v/>
      </c>
      <c r="Q34" s="16" t="str">
        <f>IFERROR(VLOOKUP(E34,'Road&amp;Relay'!Q:AA,11,FALSE),"")</f>
        <v/>
      </c>
      <c r="R34" s="22">
        <f>IFERROR(VLOOKUP(E34,XC!B:M,5,FALSE),"")</f>
        <v>0</v>
      </c>
      <c r="S34" s="16" t="str">
        <f>IFERROR(VLOOKUP(E34,'Road&amp;Relay'!AE:AO,11,FALSE),"")</f>
        <v/>
      </c>
      <c r="T34" s="16" t="str">
        <f>IFERROR(VLOOKUP(E34,'Road&amp;Relay'!AS:BC,11,FALSE),"")</f>
        <v/>
      </c>
      <c r="U34" s="22">
        <f>IFERROR(VLOOKUP(E34,XC!B:M,6,FALSE),"")</f>
        <v>0</v>
      </c>
      <c r="V34" s="16" t="str">
        <f>IFERROR(VLOOKUP(E34,WGP!BM:BQ,5,FALSE),"")</f>
        <v/>
      </c>
      <c r="W34" s="22">
        <f>IFERROR(VLOOKUP(E34,WGP!AU:BA,5,FALSE),"")</f>
        <v>50</v>
      </c>
      <c r="X34" s="16">
        <f>IFERROR(VLOOKUP(E34,WGP!AC:AI,5,FALSE),"")</f>
        <v>27</v>
      </c>
      <c r="Y34" s="16">
        <f>IFERROR(VLOOKUP(E34,'Road&amp;Relay'!BG:BQ,11,FALSE),"")</f>
        <v>42</v>
      </c>
      <c r="Z34" s="16">
        <f>IFERROR(VLOOKUP(E34,XC!B:M,7,FALSE),"")</f>
        <v>0</v>
      </c>
      <c r="AA34" s="16" t="str">
        <f>IFERROR(VLOOKUP(E34,'Road&amp;Relay'!BU:CE,11,FALSE),"")</f>
        <v/>
      </c>
      <c r="AB34" s="16">
        <f>IFERROR(VLOOKUP(E34,XC!B:M,8,FALSE),"")</f>
        <v>5</v>
      </c>
      <c r="AC34" s="22" t="str">
        <f>IFERROR(VLOOKUP(E34,WGP!K:Q,5,FALSE),"")</f>
        <v/>
      </c>
      <c r="AD34" s="20">
        <f>IFERROR(VLOOKUP(E34,XC!B:M,9,FALSE),"")</f>
        <v>0</v>
      </c>
      <c r="AE34" s="30" t="str">
        <f>IFERROR(VLOOKUP(E34,'Road&amp;Relay'!CI:CS,11,FALSE),"")</f>
        <v/>
      </c>
      <c r="AF34" s="23"/>
      <c r="AG34" s="24" t="str">
        <f>IF(M34="","",M34)</f>
        <v/>
      </c>
      <c r="AH34" s="24" t="str">
        <f>IF(P34="","",P34)</f>
        <v/>
      </c>
      <c r="AI34" s="24" t="str">
        <f>IF(V34="","",V34)</f>
        <v/>
      </c>
      <c r="AJ34" s="24">
        <f>IF(W34="","",W34)</f>
        <v>50</v>
      </c>
      <c r="AK34" s="24">
        <f t="shared" si="0"/>
        <v>27</v>
      </c>
      <c r="AL34" s="24" t="str">
        <f t="shared" si="1"/>
        <v/>
      </c>
      <c r="AM34" s="25">
        <f t="shared" si="2"/>
        <v>50</v>
      </c>
      <c r="AN34" s="25">
        <f t="shared" si="3"/>
        <v>27</v>
      </c>
      <c r="AO34" s="25" t="str">
        <f t="shared" si="4"/>
        <v/>
      </c>
      <c r="AP34" s="25" t="str">
        <f t="shared" si="5"/>
        <v/>
      </c>
      <c r="AQ34" s="24" t="str">
        <f>IF(O34="","",O34)</f>
        <v/>
      </c>
      <c r="AR34" s="24" t="str">
        <f>IF(Q34="","",Q34)</f>
        <v/>
      </c>
      <c r="AS34" s="24" t="str">
        <f>IF(S34="","",S34)</f>
        <v/>
      </c>
      <c r="AT34" s="24" t="str">
        <f>IF(T34="","",T34)</f>
        <v/>
      </c>
      <c r="AU34" s="24">
        <f t="shared" si="6"/>
        <v>42</v>
      </c>
      <c r="AV34" s="24" t="str">
        <f t="shared" si="7"/>
        <v/>
      </c>
      <c r="AW34" s="24" t="str">
        <f t="shared" si="8"/>
        <v/>
      </c>
      <c r="AX34" s="22">
        <f t="shared" si="9"/>
        <v>42</v>
      </c>
      <c r="AY34" s="25" t="str">
        <f t="shared" si="10"/>
        <v/>
      </c>
      <c r="AZ34" s="25" t="str">
        <f t="shared" si="11"/>
        <v/>
      </c>
      <c r="BA34" s="25" t="str">
        <f t="shared" si="12"/>
        <v>Y</v>
      </c>
      <c r="BB34" s="25" t="str">
        <f t="shared" si="13"/>
        <v>Y</v>
      </c>
      <c r="BC34" s="25" t="str">
        <f t="shared" si="14"/>
        <v>N</v>
      </c>
      <c r="BD34" s="25" t="str">
        <f>IF(I34&gt;4,"Y","N")</f>
        <v>Y</v>
      </c>
      <c r="BE34" s="192">
        <f t="shared" si="15"/>
        <v>3</v>
      </c>
      <c r="BF34" s="238">
        <v>31</v>
      </c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</row>
    <row r="35" spans="1:77" ht="17.25" customHeight="1" x14ac:dyDescent="0.3">
      <c r="A35" s="279"/>
      <c r="B35" s="268">
        <v>31</v>
      </c>
      <c r="C35" s="229">
        <f>B35-D35</f>
        <v>-1</v>
      </c>
      <c r="D35" s="268">
        <v>32</v>
      </c>
      <c r="E35" s="28" t="s">
        <v>119</v>
      </c>
      <c r="F35" s="29">
        <f>SUM(G35:I35)</f>
        <v>126</v>
      </c>
      <c r="G35" s="19">
        <f>SUM(K35,L35,N35,R35,U35,Z35,AB35,AD35)</f>
        <v>0</v>
      </c>
      <c r="H35" s="20">
        <f>SUM(AM35:AO35)</f>
        <v>126</v>
      </c>
      <c r="I35" s="21">
        <f>SUM(AX35:AZ35)</f>
        <v>0</v>
      </c>
      <c r="J35" s="30" t="str">
        <f>IF(BE35=4,"Y","N")</f>
        <v>N</v>
      </c>
      <c r="K35" s="22" t="str">
        <f>IFERROR(VLOOKUP(E35,XC!B:M,2,FALSE),"")</f>
        <v/>
      </c>
      <c r="L35" s="22" t="str">
        <f>IFERROR(VLOOKUP(E35,XC!B:M,3,FALSE),"")</f>
        <v/>
      </c>
      <c r="M35" s="247">
        <f>IFERROR(VLOOKUP(E35,WGP!CW:DB,5,FALSE),"")</f>
        <v>48</v>
      </c>
      <c r="N35" s="22" t="str">
        <f>IFERROR(VLOOKUP(E35,XC!B:M,4,FALSE),"")</f>
        <v/>
      </c>
      <c r="O35" s="16" t="str">
        <f>IFERROR(VLOOKUP(E35,'Road&amp;Relay'!C:M,11,FALSE),"")</f>
        <v/>
      </c>
      <c r="P35" s="16">
        <f>IFERROR(VLOOKUP(E35,WGP!CE:CK,5,FALSE),"")</f>
        <v>35</v>
      </c>
      <c r="Q35" s="16" t="str">
        <f>IFERROR(VLOOKUP(E35,'Road&amp;Relay'!Q:AA,11,FALSE),"")</f>
        <v/>
      </c>
      <c r="R35" s="22" t="str">
        <f>IFERROR(VLOOKUP(E35,XC!B:M,5,FALSE),"")</f>
        <v/>
      </c>
      <c r="S35" s="16" t="str">
        <f>IFERROR(VLOOKUP(E35,'Road&amp;Relay'!AE:AO,11,FALSE),"")</f>
        <v/>
      </c>
      <c r="T35" s="16" t="str">
        <f>IFERROR(VLOOKUP(E35,'Road&amp;Relay'!AS:BC,11,FALSE),"")</f>
        <v/>
      </c>
      <c r="U35" s="22" t="str">
        <f>IFERROR(VLOOKUP(E35,XC!B:M,6,FALSE),"")</f>
        <v/>
      </c>
      <c r="V35" s="16">
        <f>IFERROR(VLOOKUP(E35,WGP!BM:BQ,5,FALSE),"")</f>
        <v>30</v>
      </c>
      <c r="W35" s="22" t="str">
        <f>IFERROR(VLOOKUP(E35,WGP!AU:BA,5,FALSE),"")</f>
        <v/>
      </c>
      <c r="X35" s="16">
        <f>IFERROR(VLOOKUP(E35,WGP!AC:AI,5,FALSE),"")</f>
        <v>43</v>
      </c>
      <c r="Y35" s="16" t="str">
        <f>IFERROR(VLOOKUP(E35,'Road&amp;Relay'!BG:BQ,11,FALSE),"")</f>
        <v/>
      </c>
      <c r="Z35" s="16" t="str">
        <f>IFERROR(VLOOKUP(E35,XC!B:M,7,FALSE),"")</f>
        <v/>
      </c>
      <c r="AA35" s="16" t="str">
        <f>IFERROR(VLOOKUP(E35,'Road&amp;Relay'!BU:CE,11,FALSE),"")</f>
        <v/>
      </c>
      <c r="AB35" s="16" t="str">
        <f>IFERROR(VLOOKUP(E35,XC!B:M,8,FALSE),"")</f>
        <v/>
      </c>
      <c r="AC35" s="22" t="str">
        <f>IFERROR(VLOOKUP(E35,WGP!K:Q,5,FALSE),"")</f>
        <v/>
      </c>
      <c r="AD35" s="20" t="str">
        <f>IFERROR(VLOOKUP(E35,XC!B:M,9,FALSE),"")</f>
        <v/>
      </c>
      <c r="AE35" s="30" t="str">
        <f>IFERROR(VLOOKUP(E35,'Road&amp;Relay'!CI:CS,11,FALSE),"")</f>
        <v/>
      </c>
      <c r="AF35" s="23"/>
      <c r="AG35" s="24">
        <f>IF(M35="","",M35)</f>
        <v>48</v>
      </c>
      <c r="AH35" s="24">
        <f>IF(P35="","",P35)</f>
        <v>35</v>
      </c>
      <c r="AI35" s="24">
        <f>IF(V35="","",V35)</f>
        <v>30</v>
      </c>
      <c r="AJ35" s="24" t="str">
        <f>IF(W35="","",W35)</f>
        <v/>
      </c>
      <c r="AK35" s="24">
        <f t="shared" si="0"/>
        <v>43</v>
      </c>
      <c r="AL35" s="24" t="str">
        <f t="shared" si="1"/>
        <v/>
      </c>
      <c r="AM35" s="25">
        <f t="shared" si="2"/>
        <v>48</v>
      </c>
      <c r="AN35" s="25">
        <f t="shared" si="3"/>
        <v>43</v>
      </c>
      <c r="AO35" s="25">
        <f t="shared" si="4"/>
        <v>35</v>
      </c>
      <c r="AP35" s="25">
        <f t="shared" si="5"/>
        <v>30</v>
      </c>
      <c r="AQ35" s="24" t="str">
        <f>IF(O35="","",O35)</f>
        <v/>
      </c>
      <c r="AR35" s="24" t="str">
        <f>IF(Q35="","",Q35)</f>
        <v/>
      </c>
      <c r="AS35" s="24" t="str">
        <f>IF(S35="","",S35)</f>
        <v/>
      </c>
      <c r="AT35" s="24" t="str">
        <f>IF(T35="","",T35)</f>
        <v/>
      </c>
      <c r="AU35" s="24" t="str">
        <f t="shared" si="6"/>
        <v/>
      </c>
      <c r="AV35" s="24" t="str">
        <f t="shared" si="7"/>
        <v/>
      </c>
      <c r="AW35" s="24" t="str">
        <f t="shared" si="8"/>
        <v/>
      </c>
      <c r="AX35" s="22" t="str">
        <f t="shared" si="9"/>
        <v/>
      </c>
      <c r="AY35" s="25" t="str">
        <f t="shared" si="10"/>
        <v/>
      </c>
      <c r="AZ35" s="25" t="str">
        <f t="shared" si="11"/>
        <v/>
      </c>
      <c r="BA35" s="25" t="str">
        <f t="shared" si="12"/>
        <v>Y</v>
      </c>
      <c r="BB35" s="25" t="str">
        <f t="shared" si="13"/>
        <v>N</v>
      </c>
      <c r="BC35" s="25" t="str">
        <f t="shared" si="14"/>
        <v>N</v>
      </c>
      <c r="BD35" s="25" t="str">
        <f>IF(I35&gt;4,"Y","N")</f>
        <v>N</v>
      </c>
      <c r="BE35" s="192">
        <f t="shared" si="15"/>
        <v>1</v>
      </c>
      <c r="BF35" s="238">
        <v>32</v>
      </c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</row>
    <row r="36" spans="1:77" ht="17.25" customHeight="1" x14ac:dyDescent="0.3">
      <c r="A36" s="279"/>
      <c r="B36" s="268">
        <v>32</v>
      </c>
      <c r="C36" s="229">
        <f>B36-D36</f>
        <v>-1</v>
      </c>
      <c r="D36" s="268">
        <v>33</v>
      </c>
      <c r="E36" s="28" t="s">
        <v>109</v>
      </c>
      <c r="F36" s="29">
        <f>SUM(G36:I36)</f>
        <v>125</v>
      </c>
      <c r="G36" s="19">
        <f>SUM(K36,L36,N36,R36,U36,Z36,AB36,AD36)</f>
        <v>35</v>
      </c>
      <c r="H36" s="20">
        <f>SUM(AM36:AO36)</f>
        <v>40</v>
      </c>
      <c r="I36" s="21">
        <f>SUM(AX36:AZ36)</f>
        <v>50</v>
      </c>
      <c r="J36" s="30" t="str">
        <f>IF(BE36=4,"Y","N")</f>
        <v>N</v>
      </c>
      <c r="K36" s="22">
        <f>IFERROR(VLOOKUP(E36,XC!B:M,2,FALSE),"")</f>
        <v>0</v>
      </c>
      <c r="L36" s="22">
        <f>IFERROR(VLOOKUP(E36,XC!B:M,3,FALSE),"")</f>
        <v>0</v>
      </c>
      <c r="M36" s="22">
        <f>IFERROR(VLOOKUP(E36,WGP!CW:DB,5,FALSE),"")</f>
        <v>20</v>
      </c>
      <c r="N36" s="22">
        <f>IFERROR(VLOOKUP(E36,XC!B:M,4,FALSE),"")</f>
        <v>5</v>
      </c>
      <c r="O36" s="16" t="str">
        <f>IFERROR(VLOOKUP(E36,'Road&amp;Relay'!C:M,11,FALSE),"")</f>
        <v/>
      </c>
      <c r="P36" s="16">
        <f>IFERROR(VLOOKUP(E36,WGP!CE:CK,5,FALSE),"")</f>
        <v>20</v>
      </c>
      <c r="Q36" s="16" t="str">
        <f>IFERROR(VLOOKUP(E36,'Road&amp;Relay'!Q:AA,11,FALSE),"")</f>
        <v/>
      </c>
      <c r="R36" s="22">
        <f>IFERROR(VLOOKUP(E36,XC!B:M,5,FALSE),"")</f>
        <v>5</v>
      </c>
      <c r="S36" s="16" t="str">
        <f>IFERROR(VLOOKUP(E36,'Road&amp;Relay'!AE:AO,11,FALSE),"")</f>
        <v/>
      </c>
      <c r="T36" s="16" t="str">
        <f>IFERROR(VLOOKUP(E36,'Road&amp;Relay'!AS:BC,11,FALSE),"")</f>
        <v/>
      </c>
      <c r="U36" s="22">
        <f>IFERROR(VLOOKUP(E36,XC!B:M,6,FALSE),"")</f>
        <v>5</v>
      </c>
      <c r="V36" s="16" t="str">
        <f>IFERROR(VLOOKUP(E36,WGP!BM:BQ,5,FALSE),"")</f>
        <v/>
      </c>
      <c r="W36" s="22" t="str">
        <f>IFERROR(VLOOKUP(E36,WGP!AU:BA,5,FALSE),"")</f>
        <v/>
      </c>
      <c r="X36" s="16" t="str">
        <f>IFERROR(VLOOKUP(E36,WGP!AC:AI,5,FALSE),"")</f>
        <v/>
      </c>
      <c r="Y36" s="16" t="str">
        <f>IFERROR(VLOOKUP(E36,'Road&amp;Relay'!BG:BQ,11,FALSE),"")</f>
        <v/>
      </c>
      <c r="Z36" s="16">
        <f>IFERROR(VLOOKUP(E36,XC!B:M,7,FALSE),"")</f>
        <v>5</v>
      </c>
      <c r="AA36" s="16" t="str">
        <f>IFERROR(VLOOKUP(E36,'Road&amp;Relay'!BU:CE,11,FALSE),"")</f>
        <v/>
      </c>
      <c r="AB36" s="16">
        <f>IFERROR(VLOOKUP(E36,XC!B:M,8,FALSE),"")</f>
        <v>5</v>
      </c>
      <c r="AC36" s="22" t="str">
        <f>IFERROR(VLOOKUP(E36,WGP!K:Q,5,FALSE),"")</f>
        <v/>
      </c>
      <c r="AD36" s="20">
        <f>IFERROR(VLOOKUP(E36,XC!B:M,9,FALSE),"")</f>
        <v>10</v>
      </c>
      <c r="AE36" s="30">
        <f>IFERROR(VLOOKUP(E36,'Road&amp;Relay'!CI:CS,11,FALSE),"")</f>
        <v>50</v>
      </c>
      <c r="AF36" s="23"/>
      <c r="AG36" s="24">
        <f>IF(M36="","",M36)</f>
        <v>20</v>
      </c>
      <c r="AH36" s="24">
        <f>IF(P36="","",P36)</f>
        <v>20</v>
      </c>
      <c r="AI36" s="24" t="str">
        <f>IF(V36="","",V36)</f>
        <v/>
      </c>
      <c r="AJ36" s="24" t="str">
        <f>IF(W36="","",W36)</f>
        <v/>
      </c>
      <c r="AK36" s="24" t="str">
        <f t="shared" ref="AK36:AK67" si="16">IF(X36="","",X36)</f>
        <v/>
      </c>
      <c r="AL36" s="24" t="str">
        <f t="shared" ref="AL36:AL67" si="17">IF(AC36="","",AC36)</f>
        <v/>
      </c>
      <c r="AM36" s="25">
        <f t="shared" ref="AM36:AM67" si="18">IF(COUNT(AG36:AL36)&gt;=1,(LARGE(AG36:AL36,1)),"")</f>
        <v>20</v>
      </c>
      <c r="AN36" s="25">
        <f t="shared" ref="AN36:AN67" si="19">IF(COUNT(AG36:AL36)&gt;=2,(LARGE(AG36:AL36,2)),"")</f>
        <v>20</v>
      </c>
      <c r="AO36" s="25" t="str">
        <f t="shared" ref="AO36:AO67" si="20">IF(COUNT(AG36:AL36)&gt;=3,(LARGE(AG36:AL36,3)),"")</f>
        <v/>
      </c>
      <c r="AP36" s="25" t="str">
        <f t="shared" ref="AP36:AP67" si="21">IF(COUNT(AG36:AL36)&gt;=4,(LARGE(AG36:AL36,4)),"")</f>
        <v/>
      </c>
      <c r="AQ36" s="24" t="str">
        <f>IF(O36="","",O36)</f>
        <v/>
      </c>
      <c r="AR36" s="24" t="str">
        <f>IF(Q36="","",Q36)</f>
        <v/>
      </c>
      <c r="AS36" s="24" t="str">
        <f>IF(S36="","",S36)</f>
        <v/>
      </c>
      <c r="AT36" s="24" t="str">
        <f>IF(T36="","",T36)</f>
        <v/>
      </c>
      <c r="AU36" s="24" t="str">
        <f t="shared" ref="AU36:AU67" si="22">IF(Y36="","",Y36)</f>
        <v/>
      </c>
      <c r="AV36" s="24" t="str">
        <f t="shared" ref="AV36:AV67" si="23">IF(AA36="","",AA36)</f>
        <v/>
      </c>
      <c r="AW36" s="24">
        <f t="shared" ref="AW36:AW67" si="24">IF(AE36="","",AE36)</f>
        <v>50</v>
      </c>
      <c r="AX36" s="22">
        <f t="shared" ref="AX36:AX67" si="25">IF(COUNT(AQ36:AW36)&gt;=1,(LARGE(AQ36:AW36,1)),"")</f>
        <v>50</v>
      </c>
      <c r="AY36" s="25" t="str">
        <f t="shared" ref="AY36:AY67" si="26">IF(COUNT(AQ36:AW36)&gt;=2,(LARGE(AQ36:AW36,2)),"")</f>
        <v/>
      </c>
      <c r="AZ36" s="25" t="str">
        <f t="shared" ref="AZ36:AZ67" si="27">IF(COUNT(AQ36:AW36)&gt;=3,(LARGE(AQ36:AW36,3)),"")</f>
        <v/>
      </c>
      <c r="BA36" s="25" t="str">
        <f t="shared" ref="BA36:BA67" si="28">IF(AM36="","N","Y")</f>
        <v>Y</v>
      </c>
      <c r="BB36" s="25" t="str">
        <f t="shared" ref="BB36:BB67" si="29">IF(AX36="","N","Y")</f>
        <v>Y</v>
      </c>
      <c r="BC36" s="25" t="str">
        <f t="shared" ref="BC36:BC67" si="30">IF(AY36="","N","Y")</f>
        <v>N</v>
      </c>
      <c r="BD36" s="25" t="str">
        <f>IF(I36&gt;4,"Y","N")</f>
        <v>Y</v>
      </c>
      <c r="BE36" s="192">
        <f t="shared" ref="BE36:BE67" si="31">COUNTIF(BA36:BD36,"Y")</f>
        <v>3</v>
      </c>
      <c r="BF36" s="238">
        <v>33</v>
      </c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</row>
    <row r="37" spans="1:77" ht="17.25" customHeight="1" x14ac:dyDescent="0.3">
      <c r="A37" s="279"/>
      <c r="B37" s="268">
        <v>33</v>
      </c>
      <c r="C37" s="229">
        <f>B37-D37</f>
        <v>-1</v>
      </c>
      <c r="D37" s="268">
        <v>34</v>
      </c>
      <c r="E37" s="28" t="s">
        <v>45</v>
      </c>
      <c r="F37" s="29">
        <f>SUM(G37:I37)</f>
        <v>124</v>
      </c>
      <c r="G37" s="19">
        <f>SUM(K37,L37,N37,R37,U37,Z37,AB37,AD37)</f>
        <v>5</v>
      </c>
      <c r="H37" s="20">
        <f>SUM(AM37:AO37)</f>
        <v>119</v>
      </c>
      <c r="I37" s="21">
        <f>SUM(AX37:AZ37)</f>
        <v>0</v>
      </c>
      <c r="J37" s="30" t="str">
        <f>IF(BE37=4,"Y","N")</f>
        <v>N</v>
      </c>
      <c r="K37" s="22">
        <f>IFERROR(VLOOKUP(E37,XC!B:M,2,FALSE),"")</f>
        <v>0</v>
      </c>
      <c r="L37" s="22">
        <f>IFERROR(VLOOKUP(E37,XC!B:M,3,FALSE),"")</f>
        <v>0</v>
      </c>
      <c r="M37" s="22">
        <f>IFERROR(VLOOKUP(E37,WGP!CW:DB,5,FALSE),"")</f>
        <v>37</v>
      </c>
      <c r="N37" s="22">
        <f>IFERROR(VLOOKUP(E37,XC!B:M,4,FALSE),"")</f>
        <v>5</v>
      </c>
      <c r="O37" s="16" t="str">
        <f>IFERROR(VLOOKUP(E37,'Road&amp;Relay'!C:M,11,FALSE),"")</f>
        <v/>
      </c>
      <c r="P37" s="16">
        <f>IFERROR(VLOOKUP(E37,WGP!CE:CK,5,FALSE),"")</f>
        <v>41</v>
      </c>
      <c r="Q37" s="16" t="str">
        <f>IFERROR(VLOOKUP(E37,'Road&amp;Relay'!Q:AA,11,FALSE),"")</f>
        <v/>
      </c>
      <c r="R37" s="22">
        <f>IFERROR(VLOOKUP(E37,XC!B:M,5,FALSE),"")</f>
        <v>0</v>
      </c>
      <c r="S37" s="16" t="str">
        <f>IFERROR(VLOOKUP(E37,'Road&amp;Relay'!AE:AO,11,FALSE),"")</f>
        <v/>
      </c>
      <c r="T37" s="16" t="str">
        <f>IFERROR(VLOOKUP(E37,'Road&amp;Relay'!AS:BC,11,FALSE),"")</f>
        <v/>
      </c>
      <c r="U37" s="22">
        <f>IFERROR(VLOOKUP(E37,XC!B:M,6,FALSE),"")</f>
        <v>0</v>
      </c>
      <c r="V37" s="16">
        <f>IFERROR(VLOOKUP(E37,WGP!BM:BQ,5,FALSE),"")</f>
        <v>41</v>
      </c>
      <c r="W37" s="22" t="str">
        <f>IFERROR(VLOOKUP(E37,WGP!AU:BA,5,FALSE),"")</f>
        <v/>
      </c>
      <c r="X37" s="16" t="str">
        <f>IFERROR(VLOOKUP(E37,WGP!AC:AI,5,FALSE),"")</f>
        <v/>
      </c>
      <c r="Y37" s="16" t="str">
        <f>IFERROR(VLOOKUP(E37,'Road&amp;Relay'!BG:BQ,11,FALSE),"")</f>
        <v/>
      </c>
      <c r="Z37" s="16">
        <f>IFERROR(VLOOKUP(E37,XC!B:M,7,FALSE),"")</f>
        <v>0</v>
      </c>
      <c r="AA37" s="16" t="str">
        <f>IFERROR(VLOOKUP(E37,'Road&amp;Relay'!BU:CE,11,FALSE),"")</f>
        <v/>
      </c>
      <c r="AB37" s="16">
        <f>IFERROR(VLOOKUP(E37,XC!B:M,8,FALSE),"")</f>
        <v>0</v>
      </c>
      <c r="AC37" s="22" t="str">
        <f>IFERROR(VLOOKUP(E37,WGP!K:Q,5,FALSE),"")</f>
        <v/>
      </c>
      <c r="AD37" s="20">
        <f>IFERROR(VLOOKUP(E37,XC!B:M,9,FALSE),"")</f>
        <v>0</v>
      </c>
      <c r="AE37" s="30" t="str">
        <f>IFERROR(VLOOKUP(E37,'Road&amp;Relay'!CI:CS,11,FALSE),"")</f>
        <v/>
      </c>
      <c r="AF37" s="23"/>
      <c r="AG37" s="24">
        <f>IF(M37="","",M37)</f>
        <v>37</v>
      </c>
      <c r="AH37" s="24">
        <f>IF(P37="","",P37)</f>
        <v>41</v>
      </c>
      <c r="AI37" s="24">
        <f>IF(V37="","",V37)</f>
        <v>41</v>
      </c>
      <c r="AJ37" s="24" t="str">
        <f>IF(W37="","",W37)</f>
        <v/>
      </c>
      <c r="AK37" s="24" t="str">
        <f t="shared" si="16"/>
        <v/>
      </c>
      <c r="AL37" s="24" t="str">
        <f t="shared" si="17"/>
        <v/>
      </c>
      <c r="AM37" s="25">
        <f t="shared" si="18"/>
        <v>41</v>
      </c>
      <c r="AN37" s="25">
        <f t="shared" si="19"/>
        <v>41</v>
      </c>
      <c r="AO37" s="25">
        <f t="shared" si="20"/>
        <v>37</v>
      </c>
      <c r="AP37" s="25" t="str">
        <f t="shared" si="21"/>
        <v/>
      </c>
      <c r="AQ37" s="24" t="str">
        <f>IF(O37="","",O37)</f>
        <v/>
      </c>
      <c r="AR37" s="24" t="str">
        <f>IF(Q37="","",Q37)</f>
        <v/>
      </c>
      <c r="AS37" s="24" t="str">
        <f>IF(S37="","",S37)</f>
        <v/>
      </c>
      <c r="AT37" s="24" t="str">
        <f>IF(T37="","",T37)</f>
        <v/>
      </c>
      <c r="AU37" s="24" t="str">
        <f t="shared" si="22"/>
        <v/>
      </c>
      <c r="AV37" s="24" t="str">
        <f t="shared" si="23"/>
        <v/>
      </c>
      <c r="AW37" s="24" t="str">
        <f t="shared" si="24"/>
        <v/>
      </c>
      <c r="AX37" s="22" t="str">
        <f t="shared" si="25"/>
        <v/>
      </c>
      <c r="AY37" s="25" t="str">
        <f t="shared" si="26"/>
        <v/>
      </c>
      <c r="AZ37" s="25" t="str">
        <f t="shared" si="27"/>
        <v/>
      </c>
      <c r="BA37" s="25" t="str">
        <f t="shared" si="28"/>
        <v>Y</v>
      </c>
      <c r="BB37" s="25" t="str">
        <f t="shared" si="29"/>
        <v>N</v>
      </c>
      <c r="BC37" s="25" t="str">
        <f t="shared" si="30"/>
        <v>N</v>
      </c>
      <c r="BD37" s="25" t="str">
        <f>IF(I37&gt;4,"Y","N")</f>
        <v>N</v>
      </c>
      <c r="BE37" s="192">
        <f t="shared" si="31"/>
        <v>1</v>
      </c>
      <c r="BF37" s="238">
        <v>34</v>
      </c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</row>
    <row r="38" spans="1:77" ht="17.25" customHeight="1" x14ac:dyDescent="0.3">
      <c r="A38" s="279"/>
      <c r="B38" s="268">
        <v>40</v>
      </c>
      <c r="C38" s="229">
        <f>B38-D38</f>
        <v>6</v>
      </c>
      <c r="D38" s="268">
        <v>34</v>
      </c>
      <c r="E38" s="28" t="s">
        <v>111</v>
      </c>
      <c r="F38" s="29">
        <f>SUM(G38:I38)</f>
        <v>124</v>
      </c>
      <c r="G38" s="19">
        <f>SUM(K38,L38,N38,R38,U38,Z38,AB38,AD38)</f>
        <v>0</v>
      </c>
      <c r="H38" s="20">
        <f>SUM(AM38:AO38)</f>
        <v>124</v>
      </c>
      <c r="I38" s="21">
        <f>SUM(AX38:AZ38)</f>
        <v>0</v>
      </c>
      <c r="J38" s="30" t="str">
        <f>IF(BE38=4,"Y","N")</f>
        <v>N</v>
      </c>
      <c r="K38" s="22" t="str">
        <f>IFERROR(VLOOKUP(E38,XC!B:M,2,FALSE),"")</f>
        <v/>
      </c>
      <c r="L38" s="22" t="str">
        <f>IFERROR(VLOOKUP(E38,XC!B:M,3,FALSE),"")</f>
        <v/>
      </c>
      <c r="M38" s="245">
        <f>IFERROR(VLOOKUP(E38,WGP!CW:DB,5,FALSE),"")</f>
        <v>50</v>
      </c>
      <c r="N38" s="22" t="str">
        <f>IFERROR(VLOOKUP(E38,XC!B:M,4,FALSE),"")</f>
        <v/>
      </c>
      <c r="O38" s="16" t="str">
        <f>IFERROR(VLOOKUP(E38,'Road&amp;Relay'!C:M,11,FALSE),"")</f>
        <v/>
      </c>
      <c r="P38" s="16">
        <f>IFERROR(VLOOKUP(E38,WGP!CE:CK,5,FALSE),"")</f>
        <v>20</v>
      </c>
      <c r="Q38" s="16" t="str">
        <f>IFERROR(VLOOKUP(E38,'Road&amp;Relay'!Q:AA,11,FALSE),"")</f>
        <v/>
      </c>
      <c r="R38" s="22" t="str">
        <f>IFERROR(VLOOKUP(E38,XC!B:M,5,FALSE),"")</f>
        <v/>
      </c>
      <c r="S38" s="16" t="str">
        <f>IFERROR(VLOOKUP(E38,'Road&amp;Relay'!AE:AO,11,FALSE),"")</f>
        <v/>
      </c>
      <c r="T38" s="16" t="str">
        <f>IFERROR(VLOOKUP(E38,'Road&amp;Relay'!AS:BC,11,FALSE),"")</f>
        <v/>
      </c>
      <c r="U38" s="22" t="str">
        <f>IFERROR(VLOOKUP(E38,XC!B:M,6,FALSE),"")</f>
        <v/>
      </c>
      <c r="V38" s="16" t="str">
        <f>IFERROR(VLOOKUP(E38,WGP!BM:BQ,5,FALSE),"")</f>
        <v/>
      </c>
      <c r="W38" s="22" t="str">
        <f>IFERROR(VLOOKUP(E38,WGP!AU:BA,5,FALSE),"")</f>
        <v/>
      </c>
      <c r="X38" s="22">
        <f>IFERROR(VLOOKUP(E38,WGP!AC:AI,5,FALSE),"")</f>
        <v>31</v>
      </c>
      <c r="Y38" s="16" t="str">
        <f>IFERROR(VLOOKUP(E38,'Road&amp;Relay'!BG:BQ,11,FALSE),"")</f>
        <v/>
      </c>
      <c r="Z38" s="16" t="str">
        <f>IFERROR(VLOOKUP(E38,XC!B:M,7,FALSE),"")</f>
        <v/>
      </c>
      <c r="AA38" s="16" t="str">
        <f>IFERROR(VLOOKUP(E38,'Road&amp;Relay'!BU:CE,11,FALSE),"")</f>
        <v/>
      </c>
      <c r="AB38" s="16" t="str">
        <f>IFERROR(VLOOKUP(E38,XC!B:M,8,FALSE),"")</f>
        <v/>
      </c>
      <c r="AC38" s="22">
        <f>IFERROR(VLOOKUP(E38,WGP!K:Q,5,FALSE),"")</f>
        <v>43</v>
      </c>
      <c r="AD38" s="20" t="str">
        <f>IFERROR(VLOOKUP(E38,XC!B:M,9,FALSE),"")</f>
        <v/>
      </c>
      <c r="AE38" s="30" t="str">
        <f>IFERROR(VLOOKUP(E38,'Road&amp;Relay'!CI:CS,11,FALSE),"")</f>
        <v/>
      </c>
      <c r="AF38" s="23"/>
      <c r="AG38" s="24">
        <f>IF(M38="","",M38)</f>
        <v>50</v>
      </c>
      <c r="AH38" s="24">
        <f>IF(P38="","",P38)</f>
        <v>20</v>
      </c>
      <c r="AI38" s="24" t="str">
        <f>IF(V38="","",V38)</f>
        <v/>
      </c>
      <c r="AJ38" s="24" t="str">
        <f>IF(W38="","",W38)</f>
        <v/>
      </c>
      <c r="AK38" s="24">
        <f t="shared" si="16"/>
        <v>31</v>
      </c>
      <c r="AL38" s="24">
        <f t="shared" si="17"/>
        <v>43</v>
      </c>
      <c r="AM38" s="25">
        <f t="shared" si="18"/>
        <v>50</v>
      </c>
      <c r="AN38" s="25">
        <f t="shared" si="19"/>
        <v>43</v>
      </c>
      <c r="AO38" s="25">
        <f t="shared" si="20"/>
        <v>31</v>
      </c>
      <c r="AP38" s="25">
        <f t="shared" si="21"/>
        <v>20</v>
      </c>
      <c r="AQ38" s="24" t="str">
        <f>IF(O38="","",O38)</f>
        <v/>
      </c>
      <c r="AR38" s="24" t="str">
        <f>IF(Q38="","",Q38)</f>
        <v/>
      </c>
      <c r="AS38" s="24" t="str">
        <f>IF(S38="","",S38)</f>
        <v/>
      </c>
      <c r="AT38" s="24" t="str">
        <f>IF(T38="","",T38)</f>
        <v/>
      </c>
      <c r="AU38" s="24" t="str">
        <f t="shared" si="22"/>
        <v/>
      </c>
      <c r="AV38" s="24" t="str">
        <f t="shared" si="23"/>
        <v/>
      </c>
      <c r="AW38" s="24" t="str">
        <f t="shared" si="24"/>
        <v/>
      </c>
      <c r="AX38" s="22" t="str">
        <f t="shared" si="25"/>
        <v/>
      </c>
      <c r="AY38" s="25" t="str">
        <f t="shared" si="26"/>
        <v/>
      </c>
      <c r="AZ38" s="25" t="str">
        <f t="shared" si="27"/>
        <v/>
      </c>
      <c r="BA38" s="25" t="str">
        <f t="shared" si="28"/>
        <v>Y</v>
      </c>
      <c r="BB38" s="25" t="str">
        <f t="shared" si="29"/>
        <v>N</v>
      </c>
      <c r="BC38" s="25" t="str">
        <f t="shared" si="30"/>
        <v>N</v>
      </c>
      <c r="BD38" s="25" t="str">
        <f>IF(I38&gt;4,"Y","N")</f>
        <v>N</v>
      </c>
      <c r="BE38" s="192">
        <f t="shared" si="31"/>
        <v>1</v>
      </c>
      <c r="BF38" s="238">
        <v>35</v>
      </c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</row>
    <row r="39" spans="1:77" ht="17.25" customHeight="1" x14ac:dyDescent="0.3">
      <c r="A39" s="279"/>
      <c r="B39" s="268">
        <v>34</v>
      </c>
      <c r="C39" s="229">
        <f>B39-D39</f>
        <v>-2</v>
      </c>
      <c r="D39" s="268">
        <v>36</v>
      </c>
      <c r="E39" s="28" t="s">
        <v>174</v>
      </c>
      <c r="F39" s="29">
        <f>SUM(G39:I39)</f>
        <v>119</v>
      </c>
      <c r="G39" s="19">
        <f>SUM(K39,L39,N39,R39,U39,Z39,AB39,AD39)</f>
        <v>0</v>
      </c>
      <c r="H39" s="20">
        <f>SUM(AM39:AO39)</f>
        <v>119</v>
      </c>
      <c r="I39" s="21">
        <f>SUM(AX39:AZ39)</f>
        <v>0</v>
      </c>
      <c r="J39" s="30" t="str">
        <f>IF(BE39=4,"Y","N")</f>
        <v>N</v>
      </c>
      <c r="K39" s="22" t="str">
        <f>IFERROR(VLOOKUP(E39,XC!B:M,2,FALSE),"")</f>
        <v/>
      </c>
      <c r="L39" s="22" t="str">
        <f>IFERROR(VLOOKUP(E39,XC!B:M,3,FALSE),"")</f>
        <v/>
      </c>
      <c r="M39" s="22">
        <f>IFERROR(VLOOKUP(E39,WGP!CW:DB,5,FALSE),"")</f>
        <v>20</v>
      </c>
      <c r="N39" s="22" t="str">
        <f>IFERROR(VLOOKUP(E39,XC!B:M,4,FALSE),"")</f>
        <v/>
      </c>
      <c r="O39" s="16" t="str">
        <f>IFERROR(VLOOKUP(E39,'Road&amp;Relay'!C:M,11,FALSE),"")</f>
        <v/>
      </c>
      <c r="P39" s="16" t="str">
        <f>IFERROR(VLOOKUP(E39,WGP!CE:CK,5,FALSE),"")</f>
        <v/>
      </c>
      <c r="Q39" s="16" t="str">
        <f>IFERROR(VLOOKUP(E39,'Road&amp;Relay'!Q:AA,11,FALSE),"")</f>
        <v/>
      </c>
      <c r="R39" s="22" t="str">
        <f>IFERROR(VLOOKUP(E39,XC!B:M,5,FALSE),"")</f>
        <v/>
      </c>
      <c r="S39" s="16" t="str">
        <f>IFERROR(VLOOKUP(E39,'Road&amp;Relay'!AE:AO,11,FALSE),"")</f>
        <v/>
      </c>
      <c r="T39" s="16" t="str">
        <f>IFERROR(VLOOKUP(E39,'Road&amp;Relay'!AS:BC,11,FALSE),"")</f>
        <v/>
      </c>
      <c r="U39" s="22" t="str">
        <f>IFERROR(VLOOKUP(E39,XC!B:M,6,FALSE),"")</f>
        <v/>
      </c>
      <c r="V39" s="16">
        <f>IFERROR(VLOOKUP(E39,WGP!BM:BQ,5,FALSE),"")</f>
        <v>39</v>
      </c>
      <c r="W39" s="22">
        <f>IFERROR(VLOOKUP(E39,WGP!AU:BA,5,FALSE),"")</f>
        <v>50</v>
      </c>
      <c r="X39" s="16">
        <f>IFERROR(VLOOKUP(E39,WGP!AC:AI,5,FALSE),"")</f>
        <v>30</v>
      </c>
      <c r="Y39" s="16" t="str">
        <f>IFERROR(VLOOKUP(E39,'Road&amp;Relay'!BG:BQ,11,FALSE),"")</f>
        <v/>
      </c>
      <c r="Z39" s="16" t="str">
        <f>IFERROR(VLOOKUP(E39,XC!B:M,7,FALSE),"")</f>
        <v/>
      </c>
      <c r="AA39" s="16" t="str">
        <f>IFERROR(VLOOKUP(E39,'Road&amp;Relay'!BU:CE,11,FALSE),"")</f>
        <v/>
      </c>
      <c r="AB39" s="16" t="str">
        <f>IFERROR(VLOOKUP(E39,XC!B:M,8,FALSE),"")</f>
        <v/>
      </c>
      <c r="AC39" s="22">
        <f>IFERROR(VLOOKUP(E39,WGP!K:Q,5,FALSE),"")</f>
        <v>28</v>
      </c>
      <c r="AD39" s="20" t="str">
        <f>IFERROR(VLOOKUP(E39,XC!B:M,9,FALSE),"")</f>
        <v/>
      </c>
      <c r="AE39" s="30" t="str">
        <f>IFERROR(VLOOKUP(E39,'Road&amp;Relay'!CI:CS,11,FALSE),"")</f>
        <v/>
      </c>
      <c r="AF39" s="23"/>
      <c r="AG39" s="24">
        <f>IF(M39="","",M39)</f>
        <v>20</v>
      </c>
      <c r="AH39" s="24" t="str">
        <f>IF(P39="","",P39)</f>
        <v/>
      </c>
      <c r="AI39" s="24">
        <f>IF(V39="","",V39)</f>
        <v>39</v>
      </c>
      <c r="AJ39" s="24">
        <f>IF(W39="","",W39)</f>
        <v>50</v>
      </c>
      <c r="AK39" s="24">
        <f t="shared" si="16"/>
        <v>30</v>
      </c>
      <c r="AL39" s="24">
        <f t="shared" si="17"/>
        <v>28</v>
      </c>
      <c r="AM39" s="25">
        <f t="shared" si="18"/>
        <v>50</v>
      </c>
      <c r="AN39" s="25">
        <f t="shared" si="19"/>
        <v>39</v>
      </c>
      <c r="AO39" s="25">
        <f t="shared" si="20"/>
        <v>30</v>
      </c>
      <c r="AP39" s="25">
        <f t="shared" si="21"/>
        <v>28</v>
      </c>
      <c r="AQ39" s="24" t="str">
        <f>IF(O39="","",O39)</f>
        <v/>
      </c>
      <c r="AR39" s="24" t="str">
        <f>IF(Q39="","",Q39)</f>
        <v/>
      </c>
      <c r="AS39" s="24" t="str">
        <f>IF(S39="","",S39)</f>
        <v/>
      </c>
      <c r="AT39" s="24" t="str">
        <f>IF(T39="","",T39)</f>
        <v/>
      </c>
      <c r="AU39" s="24" t="str">
        <f t="shared" si="22"/>
        <v/>
      </c>
      <c r="AV39" s="24" t="str">
        <f t="shared" si="23"/>
        <v/>
      </c>
      <c r="AW39" s="24" t="str">
        <f t="shared" si="24"/>
        <v/>
      </c>
      <c r="AX39" s="22" t="str">
        <f t="shared" si="25"/>
        <v/>
      </c>
      <c r="AY39" s="25" t="str">
        <f t="shared" si="26"/>
        <v/>
      </c>
      <c r="AZ39" s="25" t="str">
        <f t="shared" si="27"/>
        <v/>
      </c>
      <c r="BA39" s="25" t="str">
        <f t="shared" si="28"/>
        <v>Y</v>
      </c>
      <c r="BB39" s="25" t="str">
        <f t="shared" si="29"/>
        <v>N</v>
      </c>
      <c r="BC39" s="25" t="str">
        <f t="shared" si="30"/>
        <v>N</v>
      </c>
      <c r="BD39" s="25" t="str">
        <f>IF(I39&gt;4,"Y","N")</f>
        <v>N</v>
      </c>
      <c r="BE39" s="192">
        <f t="shared" si="31"/>
        <v>1</v>
      </c>
      <c r="BF39" s="238">
        <v>36</v>
      </c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</row>
    <row r="40" spans="1:77" ht="17.25" customHeight="1" x14ac:dyDescent="0.3">
      <c r="A40" s="279"/>
      <c r="B40" s="268">
        <v>47</v>
      </c>
      <c r="C40" s="229">
        <f>B40-D40</f>
        <v>10</v>
      </c>
      <c r="D40" s="268">
        <v>37</v>
      </c>
      <c r="E40" s="97" t="s">
        <v>106</v>
      </c>
      <c r="F40" s="29">
        <f>SUM(G40:I40)</f>
        <v>118</v>
      </c>
      <c r="G40" s="19">
        <f>SUM(K40,L40,N40,R40,U40,Z40,AB40,AD40)</f>
        <v>30</v>
      </c>
      <c r="H40" s="20">
        <f>SUM(AM40:AO40)</f>
        <v>88</v>
      </c>
      <c r="I40" s="21">
        <f>SUM(AX40:AZ40)</f>
        <v>0</v>
      </c>
      <c r="J40" s="30" t="str">
        <f>IF(BE40=4,"Y","N")</f>
        <v>N</v>
      </c>
      <c r="K40" s="22">
        <f>IFERROR(VLOOKUP(E40,XC!B:M,2,FALSE),"")</f>
        <v>0</v>
      </c>
      <c r="L40" s="22">
        <f>IFERROR(VLOOKUP(E40,XC!B:M,3,FALSE),"")</f>
        <v>5</v>
      </c>
      <c r="M40" s="22">
        <f>IFERROR(VLOOKUP(E40,WGP!CW:DB,5,FALSE),"")</f>
        <v>30</v>
      </c>
      <c r="N40" s="22">
        <f>IFERROR(VLOOKUP(E40,XC!B:M,4,FALSE),"")</f>
        <v>5</v>
      </c>
      <c r="O40" s="16" t="str">
        <f>IFERROR(VLOOKUP(E40,'Road&amp;Relay'!C:M,11,FALSE),"")</f>
        <v/>
      </c>
      <c r="P40" s="16" t="str">
        <f>IFERROR(VLOOKUP(E40,WGP!CE:CK,5,FALSE),"")</f>
        <v/>
      </c>
      <c r="Q40" s="16" t="str">
        <f>IFERROR(VLOOKUP(E40,'Road&amp;Relay'!Q:AA,11,FALSE),"")</f>
        <v/>
      </c>
      <c r="R40" s="22">
        <f>IFERROR(VLOOKUP(E40,XC!B:M,5,FALSE),"")</f>
        <v>0</v>
      </c>
      <c r="S40" s="16" t="str">
        <f>IFERROR(VLOOKUP(E40,'Road&amp;Relay'!AE:AO,11,FALSE),"")</f>
        <v/>
      </c>
      <c r="T40" s="16" t="str">
        <f>IFERROR(VLOOKUP(E40,'Road&amp;Relay'!AS:BC,11,FALSE),"")</f>
        <v/>
      </c>
      <c r="U40" s="22">
        <f>IFERROR(VLOOKUP(E40,XC!B:M,6,FALSE),"")</f>
        <v>5</v>
      </c>
      <c r="V40" s="16">
        <f>IFERROR(VLOOKUP(E40,WGP!BM:BQ,5,FALSE),"")</f>
        <v>33</v>
      </c>
      <c r="W40" s="22" t="str">
        <f>IFERROR(VLOOKUP(E40,WGP!AU:BA,5,FALSE),"")</f>
        <v/>
      </c>
      <c r="X40" s="16" t="str">
        <f>IFERROR(VLOOKUP(E40,WGP!AC:AI,5,FALSE),"")</f>
        <v/>
      </c>
      <c r="Y40" s="16" t="str">
        <f>IFERROR(VLOOKUP(E40,'Road&amp;Relay'!BG:BQ,11,FALSE),"")</f>
        <v/>
      </c>
      <c r="Z40" s="16">
        <f>IFERROR(VLOOKUP(E40,XC!B:M,7,FALSE),"")</f>
        <v>0</v>
      </c>
      <c r="AA40" s="16" t="str">
        <f>IFERROR(VLOOKUP(E40,'Road&amp;Relay'!BU:CE,11,FALSE),"")</f>
        <v/>
      </c>
      <c r="AB40" s="16">
        <f>IFERROR(VLOOKUP(E40,XC!B:M,8,FALSE),"")</f>
        <v>5</v>
      </c>
      <c r="AC40" s="22">
        <f>IFERROR(VLOOKUP(E40,WGP!K:Q,5,FALSE),"")</f>
        <v>25</v>
      </c>
      <c r="AD40" s="20">
        <f>IFERROR(VLOOKUP(E40,XC!B:M,9,FALSE),"")</f>
        <v>10</v>
      </c>
      <c r="AE40" s="30" t="str">
        <f>IFERROR(VLOOKUP(E40,'Road&amp;Relay'!CI:CS,11,FALSE),"")</f>
        <v/>
      </c>
      <c r="AF40" s="23"/>
      <c r="AG40" s="24">
        <f>IF(M40="","",M40)</f>
        <v>30</v>
      </c>
      <c r="AH40" s="24" t="str">
        <f>IF(P40="","",P40)</f>
        <v/>
      </c>
      <c r="AI40" s="24">
        <f>IF(V40="","",V40)</f>
        <v>33</v>
      </c>
      <c r="AJ40" s="24" t="str">
        <f>IF(W40="","",W40)</f>
        <v/>
      </c>
      <c r="AK40" s="24" t="str">
        <f t="shared" si="16"/>
        <v/>
      </c>
      <c r="AL40" s="24">
        <f t="shared" si="17"/>
        <v>25</v>
      </c>
      <c r="AM40" s="25">
        <f t="shared" si="18"/>
        <v>33</v>
      </c>
      <c r="AN40" s="25">
        <f t="shared" si="19"/>
        <v>30</v>
      </c>
      <c r="AO40" s="25">
        <f t="shared" si="20"/>
        <v>25</v>
      </c>
      <c r="AP40" s="25" t="str">
        <f t="shared" si="21"/>
        <v/>
      </c>
      <c r="AQ40" s="24" t="str">
        <f>IF(O40="","",O40)</f>
        <v/>
      </c>
      <c r="AR40" s="24" t="str">
        <f>IF(Q40="","",Q40)</f>
        <v/>
      </c>
      <c r="AS40" s="24" t="str">
        <f>IF(S40="","",S40)</f>
        <v/>
      </c>
      <c r="AT40" s="24" t="str">
        <f>IF(T40="","",T40)</f>
        <v/>
      </c>
      <c r="AU40" s="24" t="str">
        <f t="shared" si="22"/>
        <v/>
      </c>
      <c r="AV40" s="24" t="str">
        <f t="shared" si="23"/>
        <v/>
      </c>
      <c r="AW40" s="24" t="str">
        <f t="shared" si="24"/>
        <v/>
      </c>
      <c r="AX40" s="22" t="str">
        <f t="shared" si="25"/>
        <v/>
      </c>
      <c r="AY40" s="25" t="str">
        <f t="shared" si="26"/>
        <v/>
      </c>
      <c r="AZ40" s="25" t="str">
        <f t="shared" si="27"/>
        <v/>
      </c>
      <c r="BA40" s="25" t="str">
        <f t="shared" si="28"/>
        <v>Y</v>
      </c>
      <c r="BB40" s="25" t="str">
        <f t="shared" si="29"/>
        <v>N</v>
      </c>
      <c r="BC40" s="25" t="str">
        <f t="shared" si="30"/>
        <v>N</v>
      </c>
      <c r="BD40" s="25" t="str">
        <f>IF(I40&gt;4,"Y","N")</f>
        <v>N</v>
      </c>
      <c r="BE40" s="192">
        <f t="shared" si="31"/>
        <v>1</v>
      </c>
      <c r="BF40" s="238">
        <v>37</v>
      </c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</row>
    <row r="41" spans="1:77" ht="17.25" customHeight="1" x14ac:dyDescent="0.3">
      <c r="A41" s="279"/>
      <c r="B41" s="268">
        <v>51</v>
      </c>
      <c r="C41" s="229">
        <f>B41-D41</f>
        <v>13</v>
      </c>
      <c r="D41" s="268">
        <v>38</v>
      </c>
      <c r="E41" s="97" t="s">
        <v>137</v>
      </c>
      <c r="F41" s="29">
        <f>SUM(G41:I41)</f>
        <v>112</v>
      </c>
      <c r="G41" s="19">
        <f>SUM(K41,L41,N41,R41,U41,Z41,AB41,AD41)</f>
        <v>5</v>
      </c>
      <c r="H41" s="20">
        <f>SUM(AM41:AO41)</f>
        <v>107</v>
      </c>
      <c r="I41" s="21">
        <f>SUM(AX41:AZ41)</f>
        <v>0</v>
      </c>
      <c r="J41" s="30" t="str">
        <f>IF(BE41=4,"Y","N")</f>
        <v>N</v>
      </c>
      <c r="K41" s="22">
        <f>IFERROR(VLOOKUP(E41,XC!B:M,2,FALSE),"")</f>
        <v>0</v>
      </c>
      <c r="L41" s="22">
        <f>IFERROR(VLOOKUP(E41,XC!B:M,3,FALSE),"")</f>
        <v>0</v>
      </c>
      <c r="M41" s="22">
        <f>IFERROR(VLOOKUP(E41,WGP!CW:DB,5,FALSE),"")</f>
        <v>20</v>
      </c>
      <c r="N41" s="22">
        <f>IFERROR(VLOOKUP(E41,XC!B:M,4,FALSE),"")</f>
        <v>0</v>
      </c>
      <c r="O41" s="16" t="str">
        <f>IFERROR(VLOOKUP(E41,'Road&amp;Relay'!C:M,11,FALSE),"")</f>
        <v/>
      </c>
      <c r="P41" s="16">
        <f>IFERROR(VLOOKUP(E41,WGP!CE:CK,5,FALSE),"")</f>
        <v>38</v>
      </c>
      <c r="Q41" s="16" t="str">
        <f>IFERROR(VLOOKUP(E41,'Road&amp;Relay'!Q:AA,11,FALSE),"")</f>
        <v/>
      </c>
      <c r="R41" s="22">
        <f>IFERROR(VLOOKUP(E41,XC!B:M,5,FALSE),"")</f>
        <v>0</v>
      </c>
      <c r="S41" s="16" t="str">
        <f>IFERROR(VLOOKUP(E41,'Road&amp;Relay'!AE:AO,11,FALSE),"")</f>
        <v/>
      </c>
      <c r="T41" s="16" t="str">
        <f>IFERROR(VLOOKUP(E41,'Road&amp;Relay'!AS:BC,11,FALSE),"")</f>
        <v/>
      </c>
      <c r="U41" s="22">
        <f>IFERROR(VLOOKUP(E41,XC!B:M,6,FALSE),"")</f>
        <v>5</v>
      </c>
      <c r="V41" s="16" t="str">
        <f>IFERROR(VLOOKUP(E41,WGP!BM:BQ,5,FALSE),"")</f>
        <v/>
      </c>
      <c r="W41" s="22" t="str">
        <f>IFERROR(VLOOKUP(E41,WGP!AU:BA,5,FALSE),"")</f>
        <v/>
      </c>
      <c r="X41" s="16">
        <f>IFERROR(VLOOKUP(E41,WGP!AC:AI,5,FALSE),"")</f>
        <v>25</v>
      </c>
      <c r="Y41" s="16" t="str">
        <f>IFERROR(VLOOKUP(E41,'Road&amp;Relay'!BG:BQ,11,FALSE),"")</f>
        <v/>
      </c>
      <c r="Z41" s="16">
        <f>IFERROR(VLOOKUP(E41,XC!B:M,7,FALSE),"")</f>
        <v>0</v>
      </c>
      <c r="AA41" s="16" t="str">
        <f>IFERROR(VLOOKUP(E41,'Road&amp;Relay'!BU:CE,11,FALSE),"")</f>
        <v/>
      </c>
      <c r="AB41" s="16">
        <f>IFERROR(VLOOKUP(E41,XC!B:M,8,FALSE),"")</f>
        <v>0</v>
      </c>
      <c r="AC41" s="22">
        <f>IFERROR(VLOOKUP(E41,WGP!K:Q,5,FALSE),"")</f>
        <v>44</v>
      </c>
      <c r="AD41" s="20">
        <f>IFERROR(VLOOKUP(E41,XC!B:M,9,FALSE),"")</f>
        <v>0</v>
      </c>
      <c r="AE41" s="30" t="str">
        <f>IFERROR(VLOOKUP(E41,'Road&amp;Relay'!CI:CS,11,FALSE),"")</f>
        <v/>
      </c>
      <c r="AF41" s="23"/>
      <c r="AG41" s="24">
        <f>IF(M41="","",M41)</f>
        <v>20</v>
      </c>
      <c r="AH41" s="24">
        <f>IF(P41="","",P41)</f>
        <v>38</v>
      </c>
      <c r="AI41" s="24" t="str">
        <f>IF(V41="","",V41)</f>
        <v/>
      </c>
      <c r="AJ41" s="24" t="str">
        <f>IF(W41="","",W41)</f>
        <v/>
      </c>
      <c r="AK41" s="24">
        <f t="shared" si="16"/>
        <v>25</v>
      </c>
      <c r="AL41" s="24">
        <f t="shared" si="17"/>
        <v>44</v>
      </c>
      <c r="AM41" s="25">
        <f t="shared" si="18"/>
        <v>44</v>
      </c>
      <c r="AN41" s="25">
        <f t="shared" si="19"/>
        <v>38</v>
      </c>
      <c r="AO41" s="25">
        <f t="shared" si="20"/>
        <v>25</v>
      </c>
      <c r="AP41" s="25">
        <f t="shared" si="21"/>
        <v>20</v>
      </c>
      <c r="AQ41" s="24" t="str">
        <f>IF(O41="","",O41)</f>
        <v/>
      </c>
      <c r="AR41" s="24" t="str">
        <f>IF(Q41="","",Q41)</f>
        <v/>
      </c>
      <c r="AS41" s="24" t="str">
        <f>IF(S41="","",S41)</f>
        <v/>
      </c>
      <c r="AT41" s="24" t="str">
        <f>IF(T41="","",T41)</f>
        <v/>
      </c>
      <c r="AU41" s="24" t="str">
        <f t="shared" si="22"/>
        <v/>
      </c>
      <c r="AV41" s="24" t="str">
        <f t="shared" si="23"/>
        <v/>
      </c>
      <c r="AW41" s="24" t="str">
        <f t="shared" si="24"/>
        <v/>
      </c>
      <c r="AX41" s="22" t="str">
        <f t="shared" si="25"/>
        <v/>
      </c>
      <c r="AY41" s="25" t="str">
        <f t="shared" si="26"/>
        <v/>
      </c>
      <c r="AZ41" s="25" t="str">
        <f t="shared" si="27"/>
        <v/>
      </c>
      <c r="BA41" s="25" t="str">
        <f t="shared" si="28"/>
        <v>Y</v>
      </c>
      <c r="BB41" s="25" t="str">
        <f t="shared" si="29"/>
        <v>N</v>
      </c>
      <c r="BC41" s="25" t="str">
        <f t="shared" si="30"/>
        <v>N</v>
      </c>
      <c r="BD41" s="25" t="str">
        <f>IF(I41&gt;4,"Y","N")</f>
        <v>N</v>
      </c>
      <c r="BE41" s="192">
        <f t="shared" si="31"/>
        <v>1</v>
      </c>
      <c r="BF41" s="238">
        <v>38</v>
      </c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</row>
    <row r="42" spans="1:77" ht="17.25" customHeight="1" x14ac:dyDescent="0.3">
      <c r="A42" s="279"/>
      <c r="B42" s="268">
        <v>35</v>
      </c>
      <c r="C42" s="229">
        <f>B42-D42</f>
        <v>-4</v>
      </c>
      <c r="D42" s="268">
        <v>39</v>
      </c>
      <c r="E42" s="28" t="s">
        <v>135</v>
      </c>
      <c r="F42" s="29">
        <f>SUM(G42:I42)</f>
        <v>110</v>
      </c>
      <c r="G42" s="19">
        <f>SUM(K42,L42,N42,R42,U42,Z42,AB42,AD42)</f>
        <v>0</v>
      </c>
      <c r="H42" s="20">
        <f>SUM(AM42:AO42)</f>
        <v>110</v>
      </c>
      <c r="I42" s="21">
        <f>SUM(AX42:AZ42)</f>
        <v>0</v>
      </c>
      <c r="J42" s="30" t="str">
        <f>IF(BE42=4,"Y","N")</f>
        <v>N</v>
      </c>
      <c r="K42" s="22" t="str">
        <f>IFERROR(VLOOKUP(E42,XC!B:M,2,FALSE),"")</f>
        <v/>
      </c>
      <c r="L42" s="22" t="str">
        <f>IFERROR(VLOOKUP(E42,XC!B:M,3,FALSE),"")</f>
        <v/>
      </c>
      <c r="M42" s="22">
        <f>IFERROR(VLOOKUP(E42,WGP!CW:DB,5,FALSE),"")</f>
        <v>31</v>
      </c>
      <c r="N42" s="22" t="str">
        <f>IFERROR(VLOOKUP(E42,XC!B:M,4,FALSE),"")</f>
        <v/>
      </c>
      <c r="O42" s="16" t="str">
        <f>IFERROR(VLOOKUP(E42,'Road&amp;Relay'!C:M,11,FALSE),"")</f>
        <v/>
      </c>
      <c r="P42" s="16">
        <f>IFERROR(VLOOKUP(E42,WGP!CE:CK,5,FALSE),"")</f>
        <v>40</v>
      </c>
      <c r="Q42" s="16" t="str">
        <f>IFERROR(VLOOKUP(E42,'Road&amp;Relay'!Q:AA,11,FALSE),"")</f>
        <v/>
      </c>
      <c r="R42" s="22" t="str">
        <f>IFERROR(VLOOKUP(E42,XC!B:M,5,FALSE),"")</f>
        <v/>
      </c>
      <c r="S42" s="16" t="str">
        <f>IFERROR(VLOOKUP(E42,'Road&amp;Relay'!AE:AO,11,FALSE),"")</f>
        <v/>
      </c>
      <c r="T42" s="16" t="str">
        <f>IFERROR(VLOOKUP(E42,'Road&amp;Relay'!AS:BC,11,FALSE),"")</f>
        <v/>
      </c>
      <c r="U42" s="22" t="str">
        <f>IFERROR(VLOOKUP(E42,XC!B:M,6,FALSE),"")</f>
        <v/>
      </c>
      <c r="V42" s="16">
        <f>IFERROR(VLOOKUP(E42,WGP!BM:BQ,5,FALSE),"")</f>
        <v>36</v>
      </c>
      <c r="W42" s="22" t="str">
        <f>IFERROR(VLOOKUP(E42,WGP!AU:BA,5,FALSE),"")</f>
        <v/>
      </c>
      <c r="X42" s="16">
        <f>IFERROR(VLOOKUP(E42,WGP!AC:AI,5,FALSE),"")</f>
        <v>32</v>
      </c>
      <c r="Y42" s="16" t="str">
        <f>IFERROR(VLOOKUP(E42,'Road&amp;Relay'!BG:BQ,11,FALSE),"")</f>
        <v/>
      </c>
      <c r="Z42" s="16" t="str">
        <f>IFERROR(VLOOKUP(E42,XC!B:M,7,FALSE),"")</f>
        <v/>
      </c>
      <c r="AA42" s="16" t="str">
        <f>IFERROR(VLOOKUP(E42,'Road&amp;Relay'!BU:CE,11,FALSE),"")</f>
        <v/>
      </c>
      <c r="AB42" s="16" t="str">
        <f>IFERROR(VLOOKUP(E42,XC!B:M,8,FALSE),"")</f>
        <v/>
      </c>
      <c r="AC42" s="22">
        <f>IFERROR(VLOOKUP(E42,WGP!K:Q,5,FALSE),"")</f>
        <v>34</v>
      </c>
      <c r="AD42" s="20" t="str">
        <f>IFERROR(VLOOKUP(E42,XC!B:M,9,FALSE),"")</f>
        <v/>
      </c>
      <c r="AE42" s="30" t="str">
        <f>IFERROR(VLOOKUP(E42,'Road&amp;Relay'!CI:CS,11,FALSE),"")</f>
        <v/>
      </c>
      <c r="AF42" s="23"/>
      <c r="AG42" s="24">
        <f>IF(M42="","",M42)</f>
        <v>31</v>
      </c>
      <c r="AH42" s="24">
        <f>IF(P42="","",P42)</f>
        <v>40</v>
      </c>
      <c r="AI42" s="24">
        <f>IF(V42="","",V42)</f>
        <v>36</v>
      </c>
      <c r="AJ42" s="24" t="str">
        <f>IF(W42="","",W42)</f>
        <v/>
      </c>
      <c r="AK42" s="24">
        <f t="shared" si="16"/>
        <v>32</v>
      </c>
      <c r="AL42" s="24">
        <f t="shared" si="17"/>
        <v>34</v>
      </c>
      <c r="AM42" s="25">
        <f t="shared" si="18"/>
        <v>40</v>
      </c>
      <c r="AN42" s="25">
        <f t="shared" si="19"/>
        <v>36</v>
      </c>
      <c r="AO42" s="25">
        <f t="shared" si="20"/>
        <v>34</v>
      </c>
      <c r="AP42" s="25">
        <f t="shared" si="21"/>
        <v>32</v>
      </c>
      <c r="AQ42" s="24" t="str">
        <f>IF(O42="","",O42)</f>
        <v/>
      </c>
      <c r="AR42" s="24" t="str">
        <f>IF(Q42="","",Q42)</f>
        <v/>
      </c>
      <c r="AS42" s="24" t="str">
        <f>IF(S42="","",S42)</f>
        <v/>
      </c>
      <c r="AT42" s="24" t="str">
        <f>IF(T42="","",T42)</f>
        <v/>
      </c>
      <c r="AU42" s="24" t="str">
        <f t="shared" si="22"/>
        <v/>
      </c>
      <c r="AV42" s="24" t="str">
        <f t="shared" si="23"/>
        <v/>
      </c>
      <c r="AW42" s="24" t="str">
        <f t="shared" si="24"/>
        <v/>
      </c>
      <c r="AX42" s="22" t="str">
        <f t="shared" si="25"/>
        <v/>
      </c>
      <c r="AY42" s="25" t="str">
        <f t="shared" si="26"/>
        <v/>
      </c>
      <c r="AZ42" s="25" t="str">
        <f t="shared" si="27"/>
        <v/>
      </c>
      <c r="BA42" s="25" t="str">
        <f t="shared" si="28"/>
        <v>Y</v>
      </c>
      <c r="BB42" s="25" t="str">
        <f t="shared" si="29"/>
        <v>N</v>
      </c>
      <c r="BC42" s="25" t="str">
        <f t="shared" si="30"/>
        <v>N</v>
      </c>
      <c r="BD42" s="25" t="str">
        <f>IF(I42&gt;4,"Y","N")</f>
        <v>N</v>
      </c>
      <c r="BE42" s="192">
        <f t="shared" si="31"/>
        <v>1</v>
      </c>
      <c r="BF42" s="238">
        <v>39</v>
      </c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</row>
    <row r="43" spans="1:77" ht="17.25" customHeight="1" x14ac:dyDescent="0.3">
      <c r="A43" s="279"/>
      <c r="B43" s="268">
        <v>40</v>
      </c>
      <c r="C43" s="229">
        <f>B43-D43</f>
        <v>0</v>
      </c>
      <c r="D43" s="268">
        <v>40</v>
      </c>
      <c r="E43" s="28" t="s">
        <v>141</v>
      </c>
      <c r="F43" s="29">
        <f>SUM(G43:I43)</f>
        <v>107</v>
      </c>
      <c r="G43" s="19">
        <f>SUM(K43,L43,N43,R43,U43,Z43,AB43,AD43)</f>
        <v>0</v>
      </c>
      <c r="H43" s="20">
        <f>SUM(AM43:AO43)</f>
        <v>92</v>
      </c>
      <c r="I43" s="21">
        <f>SUM(AX43:AZ43)</f>
        <v>15</v>
      </c>
      <c r="J43" s="30" t="str">
        <f>IF(BE43=4,"Y","N")</f>
        <v>N</v>
      </c>
      <c r="K43" s="22" t="str">
        <f>IFERROR(VLOOKUP(E43,XC!B:M,2,FALSE),"")</f>
        <v/>
      </c>
      <c r="L43" s="22" t="str">
        <f>IFERROR(VLOOKUP(E43,XC!B:M,3,FALSE),"")</f>
        <v/>
      </c>
      <c r="M43" s="22" t="str">
        <f>IFERROR(VLOOKUP(E43,WGP!CW:DB,5,FALSE),"")</f>
        <v/>
      </c>
      <c r="N43" s="22" t="str">
        <f>IFERROR(VLOOKUP(E43,XC!B:M,4,FALSE),"")</f>
        <v/>
      </c>
      <c r="O43" s="16" t="str">
        <f>IFERROR(VLOOKUP(E43,'Road&amp;Relay'!C:M,11,FALSE),"")</f>
        <v/>
      </c>
      <c r="P43" s="16">
        <f>IFERROR(VLOOKUP(E43,WGP!CE:CK,5,FALSE),"")</f>
        <v>20</v>
      </c>
      <c r="Q43" s="16" t="str">
        <f>IFERROR(VLOOKUP(E43,'Road&amp;Relay'!Q:AA,11,FALSE),"")</f>
        <v/>
      </c>
      <c r="R43" s="22" t="str">
        <f>IFERROR(VLOOKUP(E43,XC!B:M,5,FALSE),"")</f>
        <v/>
      </c>
      <c r="S43" s="16" t="str">
        <f>IFERROR(VLOOKUP(E43,'Road&amp;Relay'!AE:AO,11,FALSE),"")</f>
        <v/>
      </c>
      <c r="T43" s="16" t="str">
        <f>IFERROR(VLOOKUP(E43,'Road&amp;Relay'!AS:BC,11,FALSE),"")</f>
        <v/>
      </c>
      <c r="U43" s="22" t="str">
        <f>IFERROR(VLOOKUP(E43,XC!B:M,6,FALSE),"")</f>
        <v/>
      </c>
      <c r="V43" s="16">
        <f>IFERROR(VLOOKUP(E43,WGP!BM:BQ,5,FALSE),"")</f>
        <v>46</v>
      </c>
      <c r="W43" s="22" t="str">
        <f>IFERROR(VLOOKUP(E43,WGP!AU:BA,5,FALSE),"")</f>
        <v/>
      </c>
      <c r="X43" s="16">
        <f>IFERROR(VLOOKUP(E43,WGP!AC:AI,5,FALSE),"")</f>
        <v>20</v>
      </c>
      <c r="Y43" s="16">
        <f>IFERROR(VLOOKUP(E43,'Road&amp;Relay'!BG:BQ,11,FALSE),"")</f>
        <v>15</v>
      </c>
      <c r="Z43" s="16" t="str">
        <f>IFERROR(VLOOKUP(E43,XC!B:M,7,FALSE),"")</f>
        <v/>
      </c>
      <c r="AA43" s="16" t="str">
        <f>IFERROR(VLOOKUP(E43,'Road&amp;Relay'!BU:CE,11,FALSE),"")</f>
        <v/>
      </c>
      <c r="AB43" s="16" t="str">
        <f>IFERROR(VLOOKUP(E43,XC!B:M,8,FALSE),"")</f>
        <v/>
      </c>
      <c r="AC43" s="22">
        <f>IFERROR(VLOOKUP(E43,WGP!K:Q,5,FALSE),"")</f>
        <v>26</v>
      </c>
      <c r="AD43" s="20" t="str">
        <f>IFERROR(VLOOKUP(E43,XC!B:M,9,FALSE),"")</f>
        <v/>
      </c>
      <c r="AE43" s="30" t="str">
        <f>IFERROR(VLOOKUP(E43,'Road&amp;Relay'!CI:CS,11,FALSE),"")</f>
        <v/>
      </c>
      <c r="AF43" s="23"/>
      <c r="AG43" s="24" t="str">
        <f>IF(M43="","",M43)</f>
        <v/>
      </c>
      <c r="AH43" s="24">
        <f>IF(P43="","",P43)</f>
        <v>20</v>
      </c>
      <c r="AI43" s="24">
        <f>IF(V43="","",V43)</f>
        <v>46</v>
      </c>
      <c r="AJ43" s="24" t="str">
        <f>IF(W43="","",W43)</f>
        <v/>
      </c>
      <c r="AK43" s="24">
        <f t="shared" si="16"/>
        <v>20</v>
      </c>
      <c r="AL43" s="24">
        <f t="shared" si="17"/>
        <v>26</v>
      </c>
      <c r="AM43" s="25">
        <f t="shared" si="18"/>
        <v>46</v>
      </c>
      <c r="AN43" s="25">
        <f t="shared" si="19"/>
        <v>26</v>
      </c>
      <c r="AO43" s="25">
        <f t="shared" si="20"/>
        <v>20</v>
      </c>
      <c r="AP43" s="25">
        <f t="shared" si="21"/>
        <v>20</v>
      </c>
      <c r="AQ43" s="24" t="str">
        <f>IF(O43="","",O43)</f>
        <v/>
      </c>
      <c r="AR43" s="24" t="str">
        <f>IF(Q43="","",Q43)</f>
        <v/>
      </c>
      <c r="AS43" s="24" t="str">
        <f>IF(S43="","",S43)</f>
        <v/>
      </c>
      <c r="AT43" s="24" t="str">
        <f>IF(T43="","",T43)</f>
        <v/>
      </c>
      <c r="AU43" s="24">
        <f t="shared" si="22"/>
        <v>15</v>
      </c>
      <c r="AV43" s="24" t="str">
        <f t="shared" si="23"/>
        <v/>
      </c>
      <c r="AW43" s="24" t="str">
        <f t="shared" si="24"/>
        <v/>
      </c>
      <c r="AX43" s="22">
        <f t="shared" si="25"/>
        <v>15</v>
      </c>
      <c r="AY43" s="25" t="str">
        <f t="shared" si="26"/>
        <v/>
      </c>
      <c r="AZ43" s="25" t="str">
        <f t="shared" si="27"/>
        <v/>
      </c>
      <c r="BA43" s="25" t="str">
        <f t="shared" si="28"/>
        <v>Y</v>
      </c>
      <c r="BB43" s="25" t="str">
        <f t="shared" si="29"/>
        <v>Y</v>
      </c>
      <c r="BC43" s="25" t="str">
        <f t="shared" si="30"/>
        <v>N</v>
      </c>
      <c r="BD43" s="25" t="str">
        <f>IF(I43&gt;4,"Y","N")</f>
        <v>Y</v>
      </c>
      <c r="BE43" s="192">
        <f t="shared" si="31"/>
        <v>3</v>
      </c>
      <c r="BF43" s="238">
        <v>40</v>
      </c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</row>
    <row r="44" spans="1:77" ht="17.25" customHeight="1" x14ac:dyDescent="0.3">
      <c r="A44" s="279"/>
      <c r="B44" s="268">
        <v>37</v>
      </c>
      <c r="C44" s="229">
        <f>B44-D44</f>
        <v>-4</v>
      </c>
      <c r="D44" s="268">
        <v>41</v>
      </c>
      <c r="E44" s="97" t="s">
        <v>108</v>
      </c>
      <c r="F44" s="29">
        <f>SUM(G44:I44)</f>
        <v>104</v>
      </c>
      <c r="G44" s="19">
        <f>SUM(K44,L44,N44,R44,U44,Z44,AB44,AD44)</f>
        <v>5</v>
      </c>
      <c r="H44" s="20">
        <f>SUM(AM44:AO44)</f>
        <v>99</v>
      </c>
      <c r="I44" s="21">
        <f>SUM(AX44:AZ44)</f>
        <v>0</v>
      </c>
      <c r="J44" s="30" t="str">
        <f>IF(BE44=4,"Y","N")</f>
        <v>N</v>
      </c>
      <c r="K44" s="22">
        <f>IFERROR(VLOOKUP(E44,XC!B:M,2,FALSE),"")</f>
        <v>0</v>
      </c>
      <c r="L44" s="22">
        <f>IFERROR(VLOOKUP(E44,XC!B:M,3,FALSE),"")</f>
        <v>5</v>
      </c>
      <c r="M44" s="22" t="str">
        <f>IFERROR(VLOOKUP(E44,WGP!CW:DB,5,FALSE),"")</f>
        <v/>
      </c>
      <c r="N44" s="22">
        <f>IFERROR(VLOOKUP(E44,XC!B:M,4,FALSE),"")</f>
        <v>0</v>
      </c>
      <c r="O44" s="16" t="str">
        <f>IFERROR(VLOOKUP(E44,'Road&amp;Relay'!C:M,11,FALSE),"")</f>
        <v/>
      </c>
      <c r="P44" s="16" t="str">
        <f>IFERROR(VLOOKUP(E44,WGP!CE:CK,5,FALSE),"")</f>
        <v/>
      </c>
      <c r="Q44" s="16" t="str">
        <f>IFERROR(VLOOKUP(E44,'Road&amp;Relay'!Q:AA,11,FALSE),"")</f>
        <v/>
      </c>
      <c r="R44" s="22">
        <f>IFERROR(VLOOKUP(E44,XC!B:M,5,FALSE),"")</f>
        <v>0</v>
      </c>
      <c r="S44" s="16" t="str">
        <f>IFERROR(VLOOKUP(E44,'Road&amp;Relay'!AE:AO,11,FALSE),"")</f>
        <v/>
      </c>
      <c r="T44" s="16" t="str">
        <f>IFERROR(VLOOKUP(E44,'Road&amp;Relay'!AS:BC,11,FALSE),"")</f>
        <v/>
      </c>
      <c r="U44" s="22">
        <f>IFERROR(VLOOKUP(E44,XC!B:M,6,FALSE),"")</f>
        <v>0</v>
      </c>
      <c r="V44" s="16" t="str">
        <f>IFERROR(VLOOKUP(E44,WGP!BM:BQ,5,FALSE),"")</f>
        <v/>
      </c>
      <c r="W44" s="22">
        <f>IFERROR(VLOOKUP(E44,WGP!AU:BA,5,FALSE),"")</f>
        <v>50</v>
      </c>
      <c r="X44" s="243">
        <f>IFERROR(VLOOKUP(E44,WGP!AC:AI,5,FALSE),"")</f>
        <v>49</v>
      </c>
      <c r="Y44" s="16" t="str">
        <f>IFERROR(VLOOKUP(E44,'Road&amp;Relay'!BG:BQ,11,FALSE),"")</f>
        <v/>
      </c>
      <c r="Z44" s="16">
        <f>IFERROR(VLOOKUP(E44,XC!B:M,7,FALSE),"")</f>
        <v>0</v>
      </c>
      <c r="AA44" s="16" t="str">
        <f>IFERROR(VLOOKUP(E44,'Road&amp;Relay'!BU:CE,11,FALSE),"")</f>
        <v/>
      </c>
      <c r="AB44" s="16">
        <f>IFERROR(VLOOKUP(E44,XC!B:M,8,FALSE),"")</f>
        <v>0</v>
      </c>
      <c r="AC44" s="22" t="str">
        <f>IFERROR(VLOOKUP(E44,WGP!K:Q,5,FALSE),"")</f>
        <v/>
      </c>
      <c r="AD44" s="20">
        <f>IFERROR(VLOOKUP(E44,XC!B:M,9,FALSE),"")</f>
        <v>0</v>
      </c>
      <c r="AE44" s="30" t="str">
        <f>IFERROR(VLOOKUP(E44,'Road&amp;Relay'!CI:CS,11,FALSE),"")</f>
        <v/>
      </c>
      <c r="AF44" s="23"/>
      <c r="AG44" s="24" t="str">
        <f>IF(M44="","",M44)</f>
        <v/>
      </c>
      <c r="AH44" s="24" t="str">
        <f>IF(P44="","",P44)</f>
        <v/>
      </c>
      <c r="AI44" s="24" t="str">
        <f>IF(V44="","",V44)</f>
        <v/>
      </c>
      <c r="AJ44" s="24">
        <f>IF(W44="","",W44)</f>
        <v>50</v>
      </c>
      <c r="AK44" s="24">
        <f t="shared" si="16"/>
        <v>49</v>
      </c>
      <c r="AL44" s="24" t="str">
        <f t="shared" si="17"/>
        <v/>
      </c>
      <c r="AM44" s="25">
        <f t="shared" si="18"/>
        <v>50</v>
      </c>
      <c r="AN44" s="25">
        <f t="shared" si="19"/>
        <v>49</v>
      </c>
      <c r="AO44" s="25" t="str">
        <f t="shared" si="20"/>
        <v/>
      </c>
      <c r="AP44" s="25" t="str">
        <f t="shared" si="21"/>
        <v/>
      </c>
      <c r="AQ44" s="24" t="str">
        <f>IF(O44="","",O44)</f>
        <v/>
      </c>
      <c r="AR44" s="24" t="str">
        <f>IF(Q44="","",Q44)</f>
        <v/>
      </c>
      <c r="AS44" s="24" t="str">
        <f>IF(S44="","",S44)</f>
        <v/>
      </c>
      <c r="AT44" s="24" t="str">
        <f>IF(T44="","",T44)</f>
        <v/>
      </c>
      <c r="AU44" s="24" t="str">
        <f t="shared" si="22"/>
        <v/>
      </c>
      <c r="AV44" s="24" t="str">
        <f t="shared" si="23"/>
        <v/>
      </c>
      <c r="AW44" s="24" t="str">
        <f t="shared" si="24"/>
        <v/>
      </c>
      <c r="AX44" s="22" t="str">
        <f t="shared" si="25"/>
        <v/>
      </c>
      <c r="AY44" s="25" t="str">
        <f t="shared" si="26"/>
        <v/>
      </c>
      <c r="AZ44" s="25" t="str">
        <f t="shared" si="27"/>
        <v/>
      </c>
      <c r="BA44" s="25" t="str">
        <f t="shared" si="28"/>
        <v>Y</v>
      </c>
      <c r="BB44" s="25" t="str">
        <f t="shared" si="29"/>
        <v>N</v>
      </c>
      <c r="BC44" s="25" t="str">
        <f t="shared" si="30"/>
        <v>N</v>
      </c>
      <c r="BD44" s="25" t="str">
        <f>IF(I44&gt;4,"Y","N")</f>
        <v>N</v>
      </c>
      <c r="BE44" s="192">
        <f t="shared" si="31"/>
        <v>1</v>
      </c>
      <c r="BF44" s="238">
        <v>41</v>
      </c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</row>
    <row r="45" spans="1:77" ht="17.25" customHeight="1" x14ac:dyDescent="0.3">
      <c r="A45" s="279"/>
      <c r="B45" s="268">
        <v>38</v>
      </c>
      <c r="C45" s="229">
        <f>B45-D45</f>
        <v>-4</v>
      </c>
      <c r="D45" s="268">
        <v>42</v>
      </c>
      <c r="E45" s="28" t="s">
        <v>128</v>
      </c>
      <c r="F45" s="29">
        <f>SUM(G45:I45)</f>
        <v>102</v>
      </c>
      <c r="G45" s="19">
        <f>SUM(K45,L45,N45,R45,U45,Z45,AB45,AD45)</f>
        <v>0</v>
      </c>
      <c r="H45" s="20">
        <f>SUM(AM45:AO45)</f>
        <v>102</v>
      </c>
      <c r="I45" s="21">
        <f>SUM(AX45:AZ45)</f>
        <v>0</v>
      </c>
      <c r="J45" s="30" t="str">
        <f>IF(BE45=4,"Y","N")</f>
        <v>N</v>
      </c>
      <c r="K45" s="22" t="str">
        <f>IFERROR(VLOOKUP(E45,XC!B:M,2,FALSE),"")</f>
        <v/>
      </c>
      <c r="L45" s="22" t="str">
        <f>IFERROR(VLOOKUP(E45,XC!B:M,3,FALSE),"")</f>
        <v/>
      </c>
      <c r="M45" s="22">
        <f>IFERROR(VLOOKUP(E45,WGP!CW:DB,5,FALSE),"")</f>
        <v>20</v>
      </c>
      <c r="N45" s="22" t="str">
        <f>IFERROR(VLOOKUP(E45,XC!B:M,4,FALSE),"")</f>
        <v/>
      </c>
      <c r="O45" s="16" t="str">
        <f>IFERROR(VLOOKUP(E45,'Road&amp;Relay'!C:M,11,FALSE),"")</f>
        <v/>
      </c>
      <c r="P45" s="16">
        <f>IFERROR(VLOOKUP(E45,WGP!CE:CK,5,FALSE),"")</f>
        <v>43</v>
      </c>
      <c r="Q45" s="16" t="str">
        <f>IFERROR(VLOOKUP(E45,'Road&amp;Relay'!Q:AA,11,FALSE),"")</f>
        <v/>
      </c>
      <c r="R45" s="22" t="str">
        <f>IFERROR(VLOOKUP(E45,XC!B:M,5,FALSE),"")</f>
        <v/>
      </c>
      <c r="S45" s="16" t="str">
        <f>IFERROR(VLOOKUP(E45,'Road&amp;Relay'!AE:AO,11,FALSE),"")</f>
        <v/>
      </c>
      <c r="T45" s="16" t="str">
        <f>IFERROR(VLOOKUP(E45,'Road&amp;Relay'!AS:BC,11,FALSE),"")</f>
        <v/>
      </c>
      <c r="U45" s="22" t="str">
        <f>IFERROR(VLOOKUP(E45,XC!B:M,6,FALSE),"")</f>
        <v/>
      </c>
      <c r="V45" s="16" t="str">
        <f>IFERROR(VLOOKUP(E45,WGP!BM:BQ,5,FALSE),"")</f>
        <v/>
      </c>
      <c r="W45" s="22" t="str">
        <f>IFERROR(VLOOKUP(E45,WGP!AU:BA,5,FALSE),"")</f>
        <v/>
      </c>
      <c r="X45" s="16">
        <f>IFERROR(VLOOKUP(E45,WGP!AC:AI,5,FALSE),"")</f>
        <v>39</v>
      </c>
      <c r="Y45" s="16" t="str">
        <f>IFERROR(VLOOKUP(E45,'Road&amp;Relay'!BG:BQ,11,FALSE),"")</f>
        <v/>
      </c>
      <c r="Z45" s="16" t="str">
        <f>IFERROR(VLOOKUP(E45,XC!B:M,7,FALSE),"")</f>
        <v/>
      </c>
      <c r="AA45" s="16" t="str">
        <f>IFERROR(VLOOKUP(E45,'Road&amp;Relay'!BU:CE,11,FALSE),"")</f>
        <v/>
      </c>
      <c r="AB45" s="16" t="str">
        <f>IFERROR(VLOOKUP(E45,XC!B:M,8,FALSE),"")</f>
        <v/>
      </c>
      <c r="AC45" s="22" t="str">
        <f>IFERROR(VLOOKUP(E45,WGP!K:Q,5,FALSE),"")</f>
        <v/>
      </c>
      <c r="AD45" s="20" t="str">
        <f>IFERROR(VLOOKUP(E45,XC!B:M,9,FALSE),"")</f>
        <v/>
      </c>
      <c r="AE45" s="30" t="str">
        <f>IFERROR(VLOOKUP(E45,'Road&amp;Relay'!CI:CS,11,FALSE),"")</f>
        <v/>
      </c>
      <c r="AF45" s="23"/>
      <c r="AG45" s="24">
        <f>IF(M45="","",M45)</f>
        <v>20</v>
      </c>
      <c r="AH45" s="24">
        <f>IF(P45="","",P45)</f>
        <v>43</v>
      </c>
      <c r="AI45" s="24" t="str">
        <f>IF(V45="","",V45)</f>
        <v/>
      </c>
      <c r="AJ45" s="24" t="str">
        <f>IF(W45="","",W45)</f>
        <v/>
      </c>
      <c r="AK45" s="24">
        <f t="shared" si="16"/>
        <v>39</v>
      </c>
      <c r="AL45" s="24" t="str">
        <f t="shared" si="17"/>
        <v/>
      </c>
      <c r="AM45" s="25">
        <f t="shared" si="18"/>
        <v>43</v>
      </c>
      <c r="AN45" s="25">
        <f t="shared" si="19"/>
        <v>39</v>
      </c>
      <c r="AO45" s="25">
        <f t="shared" si="20"/>
        <v>20</v>
      </c>
      <c r="AP45" s="25" t="str">
        <f t="shared" si="21"/>
        <v/>
      </c>
      <c r="AQ45" s="24" t="str">
        <f>IF(O45="","",O45)</f>
        <v/>
      </c>
      <c r="AR45" s="24" t="str">
        <f>IF(Q45="","",Q45)</f>
        <v/>
      </c>
      <c r="AS45" s="24" t="str">
        <f>IF(S45="","",S45)</f>
        <v/>
      </c>
      <c r="AT45" s="24" t="str">
        <f>IF(T45="","",T45)</f>
        <v/>
      </c>
      <c r="AU45" s="24" t="str">
        <f t="shared" si="22"/>
        <v/>
      </c>
      <c r="AV45" s="24" t="str">
        <f t="shared" si="23"/>
        <v/>
      </c>
      <c r="AW45" s="24" t="str">
        <f t="shared" si="24"/>
        <v/>
      </c>
      <c r="AX45" s="22" t="str">
        <f t="shared" si="25"/>
        <v/>
      </c>
      <c r="AY45" s="25" t="str">
        <f t="shared" si="26"/>
        <v/>
      </c>
      <c r="AZ45" s="25" t="str">
        <f t="shared" si="27"/>
        <v/>
      </c>
      <c r="BA45" s="25" t="str">
        <f t="shared" si="28"/>
        <v>Y</v>
      </c>
      <c r="BB45" s="25" t="str">
        <f t="shared" si="29"/>
        <v>N</v>
      </c>
      <c r="BC45" s="25" t="str">
        <f t="shared" si="30"/>
        <v>N</v>
      </c>
      <c r="BD45" s="25" t="str">
        <f>IF(I45&gt;4,"Y","N")</f>
        <v>N</v>
      </c>
      <c r="BE45" s="192">
        <f t="shared" si="31"/>
        <v>1</v>
      </c>
      <c r="BF45" s="238">
        <v>42</v>
      </c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</row>
    <row r="46" spans="1:77" ht="17.25" customHeight="1" x14ac:dyDescent="0.3">
      <c r="A46" s="279"/>
      <c r="B46" s="268">
        <v>38</v>
      </c>
      <c r="C46" s="229">
        <f>B46-D46</f>
        <v>-4</v>
      </c>
      <c r="D46" s="268">
        <v>42</v>
      </c>
      <c r="E46" s="97" t="s">
        <v>76</v>
      </c>
      <c r="F46" s="29">
        <f>SUM(G46:I46)</f>
        <v>102</v>
      </c>
      <c r="G46" s="19">
        <f>SUM(K46,L46,N46,R46,U46,Z46,AB46,AD46)</f>
        <v>5</v>
      </c>
      <c r="H46" s="20">
        <f>SUM(AM46:AO46)</f>
        <v>97</v>
      </c>
      <c r="I46" s="21">
        <f>SUM(AX46:AZ46)</f>
        <v>0</v>
      </c>
      <c r="J46" s="30" t="str">
        <f>IF(BE46=4,"Y","N")</f>
        <v>N</v>
      </c>
      <c r="K46" s="22">
        <f>IFERROR(VLOOKUP(E46,XC!B:M,2,FALSE),"")</f>
        <v>0</v>
      </c>
      <c r="L46" s="22">
        <f>IFERROR(VLOOKUP(E46,XC!B:M,3,FALSE),"")</f>
        <v>5</v>
      </c>
      <c r="M46" s="22">
        <f>IFERROR(VLOOKUP(E46,WGP!CW:DB,5,FALSE),"")</f>
        <v>20</v>
      </c>
      <c r="N46" s="22">
        <f>IFERROR(VLOOKUP(E46,XC!B:M,4,FALSE),"")</f>
        <v>0</v>
      </c>
      <c r="O46" s="16" t="str">
        <f>IFERROR(VLOOKUP(E46,'Road&amp;Relay'!C:M,11,FALSE),"")</f>
        <v/>
      </c>
      <c r="P46" s="16">
        <f>IFERROR(VLOOKUP(E46,WGP!CE:CK,5,FALSE),"")</f>
        <v>29</v>
      </c>
      <c r="Q46" s="16" t="str">
        <f>IFERROR(VLOOKUP(E46,'Road&amp;Relay'!Q:AA,11,FALSE),"")</f>
        <v/>
      </c>
      <c r="R46" s="22">
        <f>IFERROR(VLOOKUP(E46,XC!B:M,5,FALSE),"")</f>
        <v>0</v>
      </c>
      <c r="S46" s="16" t="str">
        <f>IFERROR(VLOOKUP(E46,'Road&amp;Relay'!AE:AO,11,FALSE),"")</f>
        <v/>
      </c>
      <c r="T46" s="16" t="str">
        <f>IFERROR(VLOOKUP(E46,'Road&amp;Relay'!AS:BC,11,FALSE),"")</f>
        <v/>
      </c>
      <c r="U46" s="22">
        <f>IFERROR(VLOOKUP(E46,XC!B:M,6,FALSE),"")</f>
        <v>0</v>
      </c>
      <c r="V46" s="16">
        <f>IFERROR(VLOOKUP(E46,WGP!BM:BQ,5,FALSE),"")</f>
        <v>27</v>
      </c>
      <c r="W46" s="22" t="str">
        <f>IFERROR(VLOOKUP(E46,WGP!AU:BA,5,FALSE),"")</f>
        <v/>
      </c>
      <c r="X46" s="16">
        <f>IFERROR(VLOOKUP(E46,WGP!AC:AI,5,FALSE),"")</f>
        <v>41</v>
      </c>
      <c r="Y46" s="16" t="str">
        <f>IFERROR(VLOOKUP(E46,'Road&amp;Relay'!BG:BQ,11,FALSE),"")</f>
        <v/>
      </c>
      <c r="Z46" s="16">
        <f>IFERROR(VLOOKUP(E46,XC!B:M,7,FALSE),"")</f>
        <v>0</v>
      </c>
      <c r="AA46" s="16" t="str">
        <f>IFERROR(VLOOKUP(E46,'Road&amp;Relay'!BU:CE,11,FALSE),"")</f>
        <v/>
      </c>
      <c r="AB46" s="16">
        <f>IFERROR(VLOOKUP(E46,XC!B:M,8,FALSE),"")</f>
        <v>0</v>
      </c>
      <c r="AC46" s="22" t="str">
        <f>IFERROR(VLOOKUP(E46,WGP!K:Q,5,FALSE),"")</f>
        <v/>
      </c>
      <c r="AD46" s="20">
        <f>IFERROR(VLOOKUP(E46,XC!B:M,9,FALSE),"")</f>
        <v>0</v>
      </c>
      <c r="AE46" s="30" t="str">
        <f>IFERROR(VLOOKUP(E46,'Road&amp;Relay'!CI:CS,11,FALSE),"")</f>
        <v/>
      </c>
      <c r="AF46" s="23"/>
      <c r="AG46" s="24">
        <f>IF(M46="","",M46)</f>
        <v>20</v>
      </c>
      <c r="AH46" s="24">
        <f>IF(P46="","",P46)</f>
        <v>29</v>
      </c>
      <c r="AI46" s="24">
        <f>IF(V46="","",V46)</f>
        <v>27</v>
      </c>
      <c r="AJ46" s="24" t="str">
        <f>IF(W46="","",W46)</f>
        <v/>
      </c>
      <c r="AK46" s="24">
        <f t="shared" si="16"/>
        <v>41</v>
      </c>
      <c r="AL46" s="24" t="str">
        <f t="shared" si="17"/>
        <v/>
      </c>
      <c r="AM46" s="25">
        <f t="shared" si="18"/>
        <v>41</v>
      </c>
      <c r="AN46" s="25">
        <f t="shared" si="19"/>
        <v>29</v>
      </c>
      <c r="AO46" s="25">
        <f t="shared" si="20"/>
        <v>27</v>
      </c>
      <c r="AP46" s="25">
        <f t="shared" si="21"/>
        <v>20</v>
      </c>
      <c r="AQ46" s="24" t="str">
        <f>IF(O46="","",O46)</f>
        <v/>
      </c>
      <c r="AR46" s="24" t="str">
        <f>IF(Q46="","",Q46)</f>
        <v/>
      </c>
      <c r="AS46" s="24" t="str">
        <f>IF(S46="","",S46)</f>
        <v/>
      </c>
      <c r="AT46" s="24" t="str">
        <f>IF(T46="","",T46)</f>
        <v/>
      </c>
      <c r="AU46" s="24" t="str">
        <f t="shared" si="22"/>
        <v/>
      </c>
      <c r="AV46" s="24" t="str">
        <f t="shared" si="23"/>
        <v/>
      </c>
      <c r="AW46" s="24" t="str">
        <f t="shared" si="24"/>
        <v/>
      </c>
      <c r="AX46" s="22" t="str">
        <f t="shared" si="25"/>
        <v/>
      </c>
      <c r="AY46" s="25" t="str">
        <f t="shared" si="26"/>
        <v/>
      </c>
      <c r="AZ46" s="25" t="str">
        <f t="shared" si="27"/>
        <v/>
      </c>
      <c r="BA46" s="25" t="str">
        <f t="shared" si="28"/>
        <v>Y</v>
      </c>
      <c r="BB46" s="25" t="str">
        <f t="shared" si="29"/>
        <v>N</v>
      </c>
      <c r="BC46" s="25" t="str">
        <f t="shared" si="30"/>
        <v>N</v>
      </c>
      <c r="BD46" s="25" t="str">
        <f>IF(I46&gt;4,"Y","N")</f>
        <v>N</v>
      </c>
      <c r="BE46" s="192">
        <f t="shared" si="31"/>
        <v>1</v>
      </c>
      <c r="BF46" s="238">
        <v>43</v>
      </c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</row>
    <row r="47" spans="1:77" ht="17.25" customHeight="1" x14ac:dyDescent="0.3">
      <c r="A47" s="279"/>
      <c r="B47" s="268">
        <v>42</v>
      </c>
      <c r="C47" s="229">
        <f>B47-D47</f>
        <v>-2</v>
      </c>
      <c r="D47" s="268">
        <v>44</v>
      </c>
      <c r="E47" s="28" t="s">
        <v>58</v>
      </c>
      <c r="F47" s="29">
        <f>SUM(G47:I47)</f>
        <v>98</v>
      </c>
      <c r="G47" s="19">
        <f>SUM(K47,L47,N47,R47,U47,Z47,AB47,AD47)</f>
        <v>10</v>
      </c>
      <c r="H47" s="20">
        <f>SUM(AM47:AO47)</f>
        <v>88</v>
      </c>
      <c r="I47" s="21">
        <f>SUM(AX47:AZ47)</f>
        <v>0</v>
      </c>
      <c r="J47" s="30" t="str">
        <f>IF(BE47=4,"Y","N")</f>
        <v>N</v>
      </c>
      <c r="K47" s="22">
        <f>IFERROR(VLOOKUP(E47,XC!B:M,2,FALSE),"")</f>
        <v>0</v>
      </c>
      <c r="L47" s="22">
        <f>IFERROR(VLOOKUP(E47,XC!B:M,3,FALSE),"")</f>
        <v>5</v>
      </c>
      <c r="M47" s="22" t="str">
        <f>IFERROR(VLOOKUP(E47,WGP!CW:DB,5,FALSE),"")</f>
        <v/>
      </c>
      <c r="N47" s="22">
        <f>IFERROR(VLOOKUP(E47,XC!B:M,4,FALSE),"")</f>
        <v>0</v>
      </c>
      <c r="O47" s="16" t="str">
        <f>IFERROR(VLOOKUP(E47,'Road&amp;Relay'!C:M,11,FALSE),"")</f>
        <v/>
      </c>
      <c r="P47" s="16" t="str">
        <f>IFERROR(VLOOKUP(E47,WGP!CE:CK,5,FALSE),"")</f>
        <v/>
      </c>
      <c r="Q47" s="16" t="str">
        <f>IFERROR(VLOOKUP(E47,'Road&amp;Relay'!Q:AA,11,FALSE),"")</f>
        <v/>
      </c>
      <c r="R47" s="22">
        <f>IFERROR(VLOOKUP(E47,XC!B:M,5,FALSE),"")</f>
        <v>0</v>
      </c>
      <c r="S47" s="16" t="str">
        <f>IFERROR(VLOOKUP(E47,'Road&amp;Relay'!AE:AO,11,FALSE),"")</f>
        <v/>
      </c>
      <c r="T47" s="16" t="str">
        <f>IFERROR(VLOOKUP(E47,'Road&amp;Relay'!AS:BC,11,FALSE),"")</f>
        <v/>
      </c>
      <c r="U47" s="22">
        <f>IFERROR(VLOOKUP(E47,XC!B:M,6,FALSE),"")</f>
        <v>5</v>
      </c>
      <c r="V47" s="16" t="str">
        <f>IFERROR(VLOOKUP(E47,WGP!BM:BQ,5,FALSE),"")</f>
        <v/>
      </c>
      <c r="W47" s="22">
        <f>IFERROR(VLOOKUP(E47,WGP!AU:BA,5,FALSE),"")</f>
        <v>50</v>
      </c>
      <c r="X47" s="16">
        <f>IFERROR(VLOOKUP(E47,WGP!AC:AI,5,FALSE),"")</f>
        <v>38</v>
      </c>
      <c r="Y47" s="16" t="str">
        <f>IFERROR(VLOOKUP(E47,'Road&amp;Relay'!BG:BQ,11,FALSE),"")</f>
        <v/>
      </c>
      <c r="Z47" s="16">
        <f>IFERROR(VLOOKUP(E47,XC!B:M,7,FALSE),"")</f>
        <v>0</v>
      </c>
      <c r="AA47" s="16" t="str">
        <f>IFERROR(VLOOKUP(E47,'Road&amp;Relay'!BU:CE,11,FALSE),"")</f>
        <v/>
      </c>
      <c r="AB47" s="16">
        <f>IFERROR(VLOOKUP(E47,XC!B:M,8,FALSE),"")</f>
        <v>0</v>
      </c>
      <c r="AC47" s="22" t="str">
        <f>IFERROR(VLOOKUP(E47,WGP!K:Q,5,FALSE),"")</f>
        <v/>
      </c>
      <c r="AD47" s="20">
        <f>IFERROR(VLOOKUP(E47,XC!B:M,9,FALSE),"")</f>
        <v>0</v>
      </c>
      <c r="AE47" s="30" t="str">
        <f>IFERROR(VLOOKUP(E47,'Road&amp;Relay'!CI:CS,11,FALSE),"")</f>
        <v/>
      </c>
      <c r="AF47" s="23"/>
      <c r="AG47" s="24" t="str">
        <f>IF(M47="","",M47)</f>
        <v/>
      </c>
      <c r="AH47" s="24" t="str">
        <f>IF(P47="","",P47)</f>
        <v/>
      </c>
      <c r="AI47" s="24" t="str">
        <f>IF(V47="","",V47)</f>
        <v/>
      </c>
      <c r="AJ47" s="24">
        <f>IF(W47="","",W47)</f>
        <v>50</v>
      </c>
      <c r="AK47" s="24">
        <f t="shared" si="16"/>
        <v>38</v>
      </c>
      <c r="AL47" s="24" t="str">
        <f t="shared" si="17"/>
        <v/>
      </c>
      <c r="AM47" s="25">
        <f t="shared" si="18"/>
        <v>50</v>
      </c>
      <c r="AN47" s="25">
        <f t="shared" si="19"/>
        <v>38</v>
      </c>
      <c r="AO47" s="25" t="str">
        <f t="shared" si="20"/>
        <v/>
      </c>
      <c r="AP47" s="25" t="str">
        <f t="shared" si="21"/>
        <v/>
      </c>
      <c r="AQ47" s="24" t="str">
        <f>IF(O47="","",O47)</f>
        <v/>
      </c>
      <c r="AR47" s="24" t="str">
        <f>IF(Q47="","",Q47)</f>
        <v/>
      </c>
      <c r="AS47" s="24" t="str">
        <f>IF(S47="","",S47)</f>
        <v/>
      </c>
      <c r="AT47" s="24" t="str">
        <f>IF(T47="","",T47)</f>
        <v/>
      </c>
      <c r="AU47" s="24" t="str">
        <f t="shared" si="22"/>
        <v/>
      </c>
      <c r="AV47" s="24" t="str">
        <f t="shared" si="23"/>
        <v/>
      </c>
      <c r="AW47" s="24" t="str">
        <f t="shared" si="24"/>
        <v/>
      </c>
      <c r="AX47" s="22" t="str">
        <f t="shared" si="25"/>
        <v/>
      </c>
      <c r="AY47" s="25" t="str">
        <f t="shared" si="26"/>
        <v/>
      </c>
      <c r="AZ47" s="25" t="str">
        <f t="shared" si="27"/>
        <v/>
      </c>
      <c r="BA47" s="25" t="str">
        <f t="shared" si="28"/>
        <v>Y</v>
      </c>
      <c r="BB47" s="25" t="str">
        <f t="shared" si="29"/>
        <v>N</v>
      </c>
      <c r="BC47" s="25" t="str">
        <f t="shared" si="30"/>
        <v>N</v>
      </c>
      <c r="BD47" s="25" t="str">
        <f>IF(I47&gt;4,"Y","N")</f>
        <v>N</v>
      </c>
      <c r="BE47" s="192">
        <f t="shared" si="31"/>
        <v>1</v>
      </c>
      <c r="BF47" s="238">
        <v>44</v>
      </c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</row>
    <row r="48" spans="1:77" ht="17.25" customHeight="1" x14ac:dyDescent="0.3">
      <c r="A48" s="279"/>
      <c r="B48" s="268">
        <v>43</v>
      </c>
      <c r="C48" s="229">
        <f>B48-D48</f>
        <v>-2</v>
      </c>
      <c r="D48" s="268">
        <v>45</v>
      </c>
      <c r="E48" s="28" t="s">
        <v>224</v>
      </c>
      <c r="F48" s="29">
        <f>SUM(G48:I48)</f>
        <v>96</v>
      </c>
      <c r="G48" s="19">
        <f>SUM(K48,L48,N48,R48,U48,Z48,AB48,AD48)</f>
        <v>0</v>
      </c>
      <c r="H48" s="20">
        <f>SUM(AM48:AO48)</f>
        <v>96</v>
      </c>
      <c r="I48" s="21">
        <f>SUM(AX48:AZ48)</f>
        <v>0</v>
      </c>
      <c r="J48" s="30" t="str">
        <f>IF(BE48=4,"Y","N")</f>
        <v>N</v>
      </c>
      <c r="K48" s="22" t="str">
        <f>IFERROR(VLOOKUP(E48,XC!B:M,2,FALSE),"")</f>
        <v/>
      </c>
      <c r="L48" s="22" t="str">
        <f>IFERROR(VLOOKUP(E48,XC!B:M,3,FALSE),"")</f>
        <v/>
      </c>
      <c r="M48" s="22" t="str">
        <f>IFERROR(VLOOKUP(E48,WGP!CW:DB,5,FALSE),"")</f>
        <v/>
      </c>
      <c r="N48" s="22" t="str">
        <f>IFERROR(VLOOKUP(E48,XC!B:M,4,FALSE),"")</f>
        <v/>
      </c>
      <c r="O48" s="16" t="str">
        <f>IFERROR(VLOOKUP(E48,'Road&amp;Relay'!C:M,11,FALSE),"")</f>
        <v/>
      </c>
      <c r="P48" s="16" t="str">
        <f>IFERROR(VLOOKUP(E48,WGP!CE:CK,5,FALSE),"")</f>
        <v/>
      </c>
      <c r="Q48" s="16" t="str">
        <f>IFERROR(VLOOKUP(E48,'Road&amp;Relay'!Q:AA,11,FALSE),"")</f>
        <v/>
      </c>
      <c r="R48" s="22" t="str">
        <f>IFERROR(VLOOKUP(E48,XC!B:M,5,FALSE),"")</f>
        <v/>
      </c>
      <c r="S48" s="16" t="str">
        <f>IFERROR(VLOOKUP(E48,'Road&amp;Relay'!AE:AO,11,FALSE),"")</f>
        <v/>
      </c>
      <c r="T48" s="16" t="str">
        <f>IFERROR(VLOOKUP(E48,'Road&amp;Relay'!AS:BC,11,FALSE),"")</f>
        <v/>
      </c>
      <c r="U48" s="22" t="str">
        <f>IFERROR(VLOOKUP(E48,XC!B:M,6,FALSE),"")</f>
        <v/>
      </c>
      <c r="V48" s="16" t="str">
        <f>IFERROR(VLOOKUP(E48,WGP!BM:BQ,5,FALSE),"")</f>
        <v/>
      </c>
      <c r="W48" s="22">
        <f>IFERROR(VLOOKUP(E48,WGP!AU:BA,5,FALSE),"")</f>
        <v>50</v>
      </c>
      <c r="X48" s="16">
        <f>IFERROR(VLOOKUP(E48,WGP!AC:AI,5,FALSE),"")</f>
        <v>46</v>
      </c>
      <c r="Y48" s="16" t="str">
        <f>IFERROR(VLOOKUP(E48,'Road&amp;Relay'!BG:BQ,11,FALSE),"")</f>
        <v/>
      </c>
      <c r="Z48" s="16" t="str">
        <f>IFERROR(VLOOKUP(E48,XC!B:M,7,FALSE),"")</f>
        <v/>
      </c>
      <c r="AA48" s="16" t="str">
        <f>IFERROR(VLOOKUP(E48,'Road&amp;Relay'!BU:CE,11,FALSE),"")</f>
        <v/>
      </c>
      <c r="AB48" s="16" t="str">
        <f>IFERROR(VLOOKUP(E48,XC!B:M,8,FALSE),"")</f>
        <v/>
      </c>
      <c r="AC48" s="22" t="str">
        <f>IFERROR(VLOOKUP(E48,WGP!K:Q,5,FALSE),"")</f>
        <v/>
      </c>
      <c r="AD48" s="20" t="str">
        <f>IFERROR(VLOOKUP(E48,XC!B:M,9,FALSE),"")</f>
        <v/>
      </c>
      <c r="AE48" s="30" t="str">
        <f>IFERROR(VLOOKUP(E48,'Road&amp;Relay'!CI:CS,11,FALSE),"")</f>
        <v/>
      </c>
      <c r="AF48" s="23"/>
      <c r="AG48" s="24" t="str">
        <f>IF(M48="","",M48)</f>
        <v/>
      </c>
      <c r="AH48" s="24" t="str">
        <f>IF(P48="","",P48)</f>
        <v/>
      </c>
      <c r="AI48" s="24" t="str">
        <f>IF(V48="","",V48)</f>
        <v/>
      </c>
      <c r="AJ48" s="24">
        <f>IF(W48="","",W48)</f>
        <v>50</v>
      </c>
      <c r="AK48" s="24">
        <f t="shared" si="16"/>
        <v>46</v>
      </c>
      <c r="AL48" s="24" t="str">
        <f t="shared" si="17"/>
        <v/>
      </c>
      <c r="AM48" s="25">
        <f t="shared" si="18"/>
        <v>50</v>
      </c>
      <c r="AN48" s="25">
        <f t="shared" si="19"/>
        <v>46</v>
      </c>
      <c r="AO48" s="25" t="str">
        <f t="shared" si="20"/>
        <v/>
      </c>
      <c r="AP48" s="25" t="str">
        <f t="shared" si="21"/>
        <v/>
      </c>
      <c r="AQ48" s="24" t="str">
        <f>IF(O48="","",O48)</f>
        <v/>
      </c>
      <c r="AR48" s="24" t="str">
        <f>IF(Q48="","",Q48)</f>
        <v/>
      </c>
      <c r="AS48" s="24" t="str">
        <f>IF(S48="","",S48)</f>
        <v/>
      </c>
      <c r="AT48" s="24" t="str">
        <f>IF(T48="","",T48)</f>
        <v/>
      </c>
      <c r="AU48" s="24" t="str">
        <f t="shared" si="22"/>
        <v/>
      </c>
      <c r="AV48" s="24" t="str">
        <f t="shared" si="23"/>
        <v/>
      </c>
      <c r="AW48" s="24" t="str">
        <f t="shared" si="24"/>
        <v/>
      </c>
      <c r="AX48" s="22" t="str">
        <f t="shared" si="25"/>
        <v/>
      </c>
      <c r="AY48" s="25" t="str">
        <f t="shared" si="26"/>
        <v/>
      </c>
      <c r="AZ48" s="25" t="str">
        <f t="shared" si="27"/>
        <v/>
      </c>
      <c r="BA48" s="25" t="str">
        <f t="shared" si="28"/>
        <v>Y</v>
      </c>
      <c r="BB48" s="25" t="str">
        <f t="shared" si="29"/>
        <v>N</v>
      </c>
      <c r="BC48" s="25" t="str">
        <f t="shared" si="30"/>
        <v>N</v>
      </c>
      <c r="BD48" s="25" t="str">
        <f>IF(I48&gt;4,"Y","N")</f>
        <v>N</v>
      </c>
      <c r="BE48" s="192">
        <f t="shared" si="31"/>
        <v>1</v>
      </c>
      <c r="BF48" s="238">
        <v>45</v>
      </c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</row>
    <row r="49" spans="1:77" ht="17.25" customHeight="1" x14ac:dyDescent="0.3">
      <c r="A49" s="279"/>
      <c r="B49" s="268">
        <v>57</v>
      </c>
      <c r="C49" s="229">
        <f>B49-D49</f>
        <v>11</v>
      </c>
      <c r="D49" s="268">
        <v>46</v>
      </c>
      <c r="E49" s="28" t="s">
        <v>161</v>
      </c>
      <c r="F49" s="29">
        <f>SUM(G49:I49)</f>
        <v>95</v>
      </c>
      <c r="G49" s="19">
        <f>SUM(K49,L49,N49,R49,U49,Z49,AB49,AD49)</f>
        <v>0</v>
      </c>
      <c r="H49" s="20">
        <f>SUM(AM49:AO49)</f>
        <v>95</v>
      </c>
      <c r="I49" s="21">
        <f>SUM(AX49:AZ49)</f>
        <v>0</v>
      </c>
      <c r="J49" s="30" t="str">
        <f>IF(BE49=4,"Y","N")</f>
        <v>N</v>
      </c>
      <c r="K49" s="22" t="str">
        <f>IFERROR(VLOOKUP(E49,XC!B:M,2,FALSE),"")</f>
        <v/>
      </c>
      <c r="L49" s="22" t="str">
        <f>IFERROR(VLOOKUP(E49,XC!B:M,3,FALSE),"")</f>
        <v/>
      </c>
      <c r="M49" s="22" t="str">
        <f>IFERROR(VLOOKUP(E49,WGP!CW:DB,5,FALSE),"")</f>
        <v/>
      </c>
      <c r="N49" s="22" t="str">
        <f>IFERROR(VLOOKUP(E49,XC!B:M,4,FALSE),"")</f>
        <v/>
      </c>
      <c r="O49" s="16" t="str">
        <f>IFERROR(VLOOKUP(E49,'Road&amp;Relay'!C:M,11,FALSE),"")</f>
        <v/>
      </c>
      <c r="P49" s="16">
        <f>IFERROR(VLOOKUP(E49,WGP!CE:CK,5,FALSE),"")</f>
        <v>20</v>
      </c>
      <c r="Q49" s="16" t="str">
        <f>IFERROR(VLOOKUP(E49,'Road&amp;Relay'!Q:AA,11,FALSE),"")</f>
        <v/>
      </c>
      <c r="R49" s="22" t="str">
        <f>IFERROR(VLOOKUP(E49,XC!B:M,5,FALSE),"")</f>
        <v/>
      </c>
      <c r="S49" s="16" t="str">
        <f>IFERROR(VLOOKUP(E49,'Road&amp;Relay'!AE:AO,11,FALSE),"")</f>
        <v/>
      </c>
      <c r="T49" s="16" t="str">
        <f>IFERROR(VLOOKUP(E49,'Road&amp;Relay'!AS:BC,11,FALSE),"")</f>
        <v/>
      </c>
      <c r="U49" s="22" t="str">
        <f>IFERROR(VLOOKUP(E49,XC!B:M,6,FALSE),"")</f>
        <v/>
      </c>
      <c r="V49" s="16" t="str">
        <f>IFERROR(VLOOKUP(E49,WGP!BM:BQ,5,FALSE),"")</f>
        <v/>
      </c>
      <c r="W49" s="22" t="str">
        <f>IFERROR(VLOOKUP(E49,WGP!AU:BA,5,FALSE),"")</f>
        <v/>
      </c>
      <c r="X49" s="16">
        <f>IFERROR(VLOOKUP(E49,WGP!AC:AI,5,FALSE),"")</f>
        <v>40</v>
      </c>
      <c r="Y49" s="16" t="str">
        <f>IFERROR(VLOOKUP(E49,'Road&amp;Relay'!BG:BQ,11,FALSE),"")</f>
        <v/>
      </c>
      <c r="Z49" s="16" t="str">
        <f>IFERROR(VLOOKUP(E49,XC!B:M,7,FALSE),"")</f>
        <v/>
      </c>
      <c r="AA49" s="16" t="str">
        <f>IFERROR(VLOOKUP(E49,'Road&amp;Relay'!BU:CE,11,FALSE),"")</f>
        <v/>
      </c>
      <c r="AB49" s="16" t="str">
        <f>IFERROR(VLOOKUP(E49,XC!B:M,8,FALSE),"")</f>
        <v/>
      </c>
      <c r="AC49" s="22">
        <f>IFERROR(VLOOKUP(E49,WGP!K:Q,5,FALSE),"")</f>
        <v>35</v>
      </c>
      <c r="AD49" s="20" t="str">
        <f>IFERROR(VLOOKUP(E49,XC!B:M,9,FALSE),"")</f>
        <v/>
      </c>
      <c r="AE49" s="30" t="str">
        <f>IFERROR(VLOOKUP(E49,'Road&amp;Relay'!CI:CS,11,FALSE),"")</f>
        <v/>
      </c>
      <c r="AF49" s="23"/>
      <c r="AG49" s="24" t="str">
        <f>IF(M49="","",M49)</f>
        <v/>
      </c>
      <c r="AH49" s="24">
        <f>IF(P49="","",P49)</f>
        <v>20</v>
      </c>
      <c r="AI49" s="24" t="str">
        <f>IF(V49="","",V49)</f>
        <v/>
      </c>
      <c r="AJ49" s="24" t="str">
        <f>IF(W49="","",W49)</f>
        <v/>
      </c>
      <c r="AK49" s="24">
        <f t="shared" si="16"/>
        <v>40</v>
      </c>
      <c r="AL49" s="24">
        <f t="shared" si="17"/>
        <v>35</v>
      </c>
      <c r="AM49" s="25">
        <f t="shared" si="18"/>
        <v>40</v>
      </c>
      <c r="AN49" s="25">
        <f t="shared" si="19"/>
        <v>35</v>
      </c>
      <c r="AO49" s="25">
        <f t="shared" si="20"/>
        <v>20</v>
      </c>
      <c r="AP49" s="25" t="str">
        <f t="shared" si="21"/>
        <v/>
      </c>
      <c r="AQ49" s="24" t="str">
        <f>IF(O49="","",O49)</f>
        <v/>
      </c>
      <c r="AR49" s="24" t="str">
        <f>IF(Q49="","",Q49)</f>
        <v/>
      </c>
      <c r="AS49" s="24" t="str">
        <f>IF(S49="","",S49)</f>
        <v/>
      </c>
      <c r="AT49" s="24" t="str">
        <f>IF(T49="","",T49)</f>
        <v/>
      </c>
      <c r="AU49" s="24" t="str">
        <f t="shared" si="22"/>
        <v/>
      </c>
      <c r="AV49" s="24" t="str">
        <f t="shared" si="23"/>
        <v/>
      </c>
      <c r="AW49" s="24" t="str">
        <f t="shared" si="24"/>
        <v/>
      </c>
      <c r="AX49" s="22" t="str">
        <f t="shared" si="25"/>
        <v/>
      </c>
      <c r="AY49" s="25" t="str">
        <f t="shared" si="26"/>
        <v/>
      </c>
      <c r="AZ49" s="25" t="str">
        <f t="shared" si="27"/>
        <v/>
      </c>
      <c r="BA49" s="25" t="str">
        <f t="shared" si="28"/>
        <v>Y</v>
      </c>
      <c r="BB49" s="25" t="str">
        <f t="shared" si="29"/>
        <v>N</v>
      </c>
      <c r="BC49" s="25" t="str">
        <f t="shared" si="30"/>
        <v>N</v>
      </c>
      <c r="BD49" s="25" t="str">
        <f>IF(I49&gt;4,"Y","N")</f>
        <v>N</v>
      </c>
      <c r="BE49" s="192">
        <f t="shared" si="31"/>
        <v>1</v>
      </c>
      <c r="BF49" s="238">
        <v>46</v>
      </c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</row>
    <row r="50" spans="1:77" ht="17.25" customHeight="1" x14ac:dyDescent="0.3">
      <c r="A50" s="279"/>
      <c r="B50" s="268">
        <v>44</v>
      </c>
      <c r="C50" s="229">
        <f>B50-D50</f>
        <v>-2</v>
      </c>
      <c r="D50" s="268">
        <v>46</v>
      </c>
      <c r="E50" s="28" t="s">
        <v>82</v>
      </c>
      <c r="F50" s="29">
        <f>SUM(G50:I50)</f>
        <v>95</v>
      </c>
      <c r="G50" s="19">
        <f>SUM(K50,L50,N50,R50,U50,Z50,AB50,AD50)</f>
        <v>45</v>
      </c>
      <c r="H50" s="20">
        <f>SUM(AM50:AO50)</f>
        <v>50</v>
      </c>
      <c r="I50" s="21">
        <f>SUM(AX50:AZ50)</f>
        <v>0</v>
      </c>
      <c r="J50" s="30" t="str">
        <f>IF(BE50=4,"Y","N")</f>
        <v>N</v>
      </c>
      <c r="K50" s="22">
        <f>IFERROR(VLOOKUP(E50,XC!B:M,2,FALSE),"")</f>
        <v>5</v>
      </c>
      <c r="L50" s="22">
        <f>IFERROR(VLOOKUP(E50,XC!B:M,3,FALSE),"")</f>
        <v>5</v>
      </c>
      <c r="M50" s="22" t="str">
        <f>IFERROR(VLOOKUP(E50,WGP!CW:DB,5,FALSE),"")</f>
        <v/>
      </c>
      <c r="N50" s="22">
        <f>IFERROR(VLOOKUP(E50,XC!B:M,4,FALSE),"")</f>
        <v>5</v>
      </c>
      <c r="O50" s="16" t="str">
        <f>IFERROR(VLOOKUP(E50,'Road&amp;Relay'!C:M,11,FALSE),"")</f>
        <v/>
      </c>
      <c r="P50" s="16" t="str">
        <f>IFERROR(VLOOKUP(E50,WGP!CE:CK,5,FALSE),"")</f>
        <v/>
      </c>
      <c r="Q50" s="16" t="str">
        <f>IFERROR(VLOOKUP(E50,'Road&amp;Relay'!Q:AA,11,FALSE),"")</f>
        <v/>
      </c>
      <c r="R50" s="22">
        <f>IFERROR(VLOOKUP(E50,XC!B:M,5,FALSE),"")</f>
        <v>5</v>
      </c>
      <c r="S50" s="16" t="str">
        <f>IFERROR(VLOOKUP(E50,'Road&amp;Relay'!AE:AO,11,FALSE),"")</f>
        <v/>
      </c>
      <c r="T50" s="16" t="str">
        <f>IFERROR(VLOOKUP(E50,'Road&amp;Relay'!AS:BC,11,FALSE),"")</f>
        <v/>
      </c>
      <c r="U50" s="22">
        <f>IFERROR(VLOOKUP(E50,XC!B:M,6,FALSE),"")</f>
        <v>5</v>
      </c>
      <c r="V50" s="16" t="str">
        <f>IFERROR(VLOOKUP(E50,WGP!BM:BQ,5,FALSE),"")</f>
        <v/>
      </c>
      <c r="W50" s="22">
        <f>IFERROR(VLOOKUP(E50,WGP!AU:BA,5,FALSE),"")</f>
        <v>50</v>
      </c>
      <c r="X50" s="16" t="str">
        <f>IFERROR(VLOOKUP(E50,WGP!AC:AI,5,FALSE),"")</f>
        <v/>
      </c>
      <c r="Y50" s="16" t="str">
        <f>IFERROR(VLOOKUP(E50,'Road&amp;Relay'!BG:BQ,11,FALSE),"")</f>
        <v/>
      </c>
      <c r="Z50" s="16">
        <f>IFERROR(VLOOKUP(E50,XC!B:M,7,FALSE),"")</f>
        <v>5</v>
      </c>
      <c r="AA50" s="16" t="str">
        <f>IFERROR(VLOOKUP(E50,'Road&amp;Relay'!BU:CE,11,FALSE),"")</f>
        <v/>
      </c>
      <c r="AB50" s="16">
        <f>IFERROR(VLOOKUP(E50,XC!B:M,8,FALSE),"")</f>
        <v>5</v>
      </c>
      <c r="AC50" s="22" t="str">
        <f>IFERROR(VLOOKUP(E50,WGP!K:Q,5,FALSE),"")</f>
        <v/>
      </c>
      <c r="AD50" s="20">
        <f>IFERROR(VLOOKUP(E50,XC!B:M,9,FALSE),"")</f>
        <v>10</v>
      </c>
      <c r="AE50" s="30" t="str">
        <f>IFERROR(VLOOKUP(E50,'Road&amp;Relay'!CI:CS,11,FALSE),"")</f>
        <v/>
      </c>
      <c r="AF50" s="23"/>
      <c r="AG50" s="24" t="str">
        <f>IF(M50="","",M50)</f>
        <v/>
      </c>
      <c r="AH50" s="24" t="str">
        <f>IF(P50="","",P50)</f>
        <v/>
      </c>
      <c r="AI50" s="24" t="str">
        <f>IF(V50="","",V50)</f>
        <v/>
      </c>
      <c r="AJ50" s="24">
        <f>IF(W50="","",W50)</f>
        <v>50</v>
      </c>
      <c r="AK50" s="24" t="str">
        <f t="shared" si="16"/>
        <v/>
      </c>
      <c r="AL50" s="24" t="str">
        <f t="shared" si="17"/>
        <v/>
      </c>
      <c r="AM50" s="25">
        <f t="shared" si="18"/>
        <v>50</v>
      </c>
      <c r="AN50" s="25" t="str">
        <f t="shared" si="19"/>
        <v/>
      </c>
      <c r="AO50" s="25" t="str">
        <f t="shared" si="20"/>
        <v/>
      </c>
      <c r="AP50" s="25" t="str">
        <f t="shared" si="21"/>
        <v/>
      </c>
      <c r="AQ50" s="24" t="str">
        <f>IF(O50="","",O50)</f>
        <v/>
      </c>
      <c r="AR50" s="24" t="str">
        <f>IF(Q50="","",Q50)</f>
        <v/>
      </c>
      <c r="AS50" s="24" t="str">
        <f>IF(S50="","",S50)</f>
        <v/>
      </c>
      <c r="AT50" s="24" t="str">
        <f>IF(T50="","",T50)</f>
        <v/>
      </c>
      <c r="AU50" s="24" t="str">
        <f t="shared" si="22"/>
        <v/>
      </c>
      <c r="AV50" s="24" t="str">
        <f t="shared" si="23"/>
        <v/>
      </c>
      <c r="AW50" s="24" t="str">
        <f t="shared" si="24"/>
        <v/>
      </c>
      <c r="AX50" s="22" t="str">
        <f t="shared" si="25"/>
        <v/>
      </c>
      <c r="AY50" s="25" t="str">
        <f t="shared" si="26"/>
        <v/>
      </c>
      <c r="AZ50" s="25" t="str">
        <f t="shared" si="27"/>
        <v/>
      </c>
      <c r="BA50" s="25" t="str">
        <f t="shared" si="28"/>
        <v>Y</v>
      </c>
      <c r="BB50" s="25" t="str">
        <f t="shared" si="29"/>
        <v>N</v>
      </c>
      <c r="BC50" s="25" t="str">
        <f t="shared" si="30"/>
        <v>N</v>
      </c>
      <c r="BD50" s="25" t="str">
        <f>IF(I50&gt;4,"Y","N")</f>
        <v>N</v>
      </c>
      <c r="BE50" s="192">
        <f t="shared" si="31"/>
        <v>1</v>
      </c>
      <c r="BF50" s="238">
        <v>47</v>
      </c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</row>
    <row r="51" spans="1:77" ht="17.25" customHeight="1" x14ac:dyDescent="0.3">
      <c r="A51" s="279"/>
      <c r="B51" s="268">
        <v>44</v>
      </c>
      <c r="C51" s="229">
        <f>B51-D51</f>
        <v>-2</v>
      </c>
      <c r="D51" s="268">
        <v>46</v>
      </c>
      <c r="E51" s="96" t="s">
        <v>83</v>
      </c>
      <c r="F51" s="29">
        <f>SUM(G51:I51)</f>
        <v>95</v>
      </c>
      <c r="G51" s="19">
        <f>SUM(K51,L51,N51,R51,U51,Z51,AB51,AD51)</f>
        <v>15</v>
      </c>
      <c r="H51" s="20">
        <f>SUM(AM51:AO51)</f>
        <v>80</v>
      </c>
      <c r="I51" s="21">
        <f>SUM(AX51:AZ51)</f>
        <v>0</v>
      </c>
      <c r="J51" s="30" t="str">
        <f>IF(BE51=4,"Y","N")</f>
        <v>N</v>
      </c>
      <c r="K51" s="22">
        <f>IFERROR(VLOOKUP(E51,XC!B:M,2,FALSE),"")</f>
        <v>0</v>
      </c>
      <c r="L51" s="22">
        <f>IFERROR(VLOOKUP(E51,XC!B:M,3,FALSE),"")</f>
        <v>10</v>
      </c>
      <c r="M51" s="22">
        <f>IFERROR(VLOOKUP(E51,WGP!CW:DB,5,FALSE),"")</f>
        <v>26</v>
      </c>
      <c r="N51" s="22">
        <f>IFERROR(VLOOKUP(E51,XC!B:M,4,FALSE),"")</f>
        <v>0</v>
      </c>
      <c r="O51" s="16" t="str">
        <f>IFERROR(VLOOKUP(E51,'Road&amp;Relay'!C:M,11,FALSE),"")</f>
        <v/>
      </c>
      <c r="P51" s="16">
        <f>IFERROR(VLOOKUP(E51,WGP!CE:CK,5,FALSE),"")</f>
        <v>26</v>
      </c>
      <c r="Q51" s="16" t="str">
        <f>IFERROR(VLOOKUP(E51,'Road&amp;Relay'!Q:AA,11,FALSE),"")</f>
        <v/>
      </c>
      <c r="R51" s="22">
        <f>IFERROR(VLOOKUP(E51,XC!B:M,5,FALSE),"")</f>
        <v>5</v>
      </c>
      <c r="S51" s="16" t="str">
        <f>IFERROR(VLOOKUP(E51,'Road&amp;Relay'!AE:AO,11,FALSE),"")</f>
        <v/>
      </c>
      <c r="T51" s="16" t="str">
        <f>IFERROR(VLOOKUP(E51,'Road&amp;Relay'!AS:BC,11,FALSE),"")</f>
        <v/>
      </c>
      <c r="U51" s="22">
        <f>IFERROR(VLOOKUP(E51,XC!B:M,6,FALSE),"")</f>
        <v>0</v>
      </c>
      <c r="V51" s="16">
        <f>IFERROR(VLOOKUP(E51,WGP!BM:BQ,5,FALSE),"")</f>
        <v>28</v>
      </c>
      <c r="W51" s="22" t="str">
        <f>IFERROR(VLOOKUP(E51,WGP!AU:BA,5,FALSE),"")</f>
        <v/>
      </c>
      <c r="X51" s="16">
        <f>IFERROR(VLOOKUP(E51,WGP!AC:AI,5,FALSE),"")</f>
        <v>24</v>
      </c>
      <c r="Y51" s="16" t="str">
        <f>IFERROR(VLOOKUP(E51,'Road&amp;Relay'!BG:BQ,11,FALSE),"")</f>
        <v/>
      </c>
      <c r="Z51" s="16">
        <f>IFERROR(VLOOKUP(E51,XC!B:M,7,FALSE),"")</f>
        <v>0</v>
      </c>
      <c r="AA51" s="16" t="str">
        <f>IFERROR(VLOOKUP(E51,'Road&amp;Relay'!BU:CE,11,FALSE),"")</f>
        <v/>
      </c>
      <c r="AB51" s="16">
        <f>IFERROR(VLOOKUP(E51,XC!B:M,8,FALSE),"")</f>
        <v>0</v>
      </c>
      <c r="AC51" s="22" t="str">
        <f>IFERROR(VLOOKUP(E51,WGP!K:Q,5,FALSE),"")</f>
        <v/>
      </c>
      <c r="AD51" s="20">
        <f>IFERROR(VLOOKUP(E51,XC!B:M,9,FALSE),"")</f>
        <v>0</v>
      </c>
      <c r="AE51" s="30" t="str">
        <f>IFERROR(VLOOKUP(E51,'Road&amp;Relay'!CI:CS,11,FALSE),"")</f>
        <v/>
      </c>
      <c r="AF51" s="23"/>
      <c r="AG51" s="24">
        <f>IF(M51="","",M51)</f>
        <v>26</v>
      </c>
      <c r="AH51" s="24">
        <f>IF(P51="","",P51)</f>
        <v>26</v>
      </c>
      <c r="AI51" s="24">
        <f>IF(V51="","",V51)</f>
        <v>28</v>
      </c>
      <c r="AJ51" s="24" t="str">
        <f>IF(W51="","",W51)</f>
        <v/>
      </c>
      <c r="AK51" s="24">
        <f t="shared" si="16"/>
        <v>24</v>
      </c>
      <c r="AL51" s="24" t="str">
        <f t="shared" si="17"/>
        <v/>
      </c>
      <c r="AM51" s="25">
        <f t="shared" si="18"/>
        <v>28</v>
      </c>
      <c r="AN51" s="25">
        <f t="shared" si="19"/>
        <v>26</v>
      </c>
      <c r="AO51" s="25">
        <f t="shared" si="20"/>
        <v>26</v>
      </c>
      <c r="AP51" s="25">
        <f t="shared" si="21"/>
        <v>24</v>
      </c>
      <c r="AQ51" s="24" t="str">
        <f>IF(O51="","",O51)</f>
        <v/>
      </c>
      <c r="AR51" s="24" t="str">
        <f>IF(Q51="","",Q51)</f>
        <v/>
      </c>
      <c r="AS51" s="24" t="str">
        <f>IF(S51="","",S51)</f>
        <v/>
      </c>
      <c r="AT51" s="24" t="str">
        <f>IF(T51="","",T51)</f>
        <v/>
      </c>
      <c r="AU51" s="24" t="str">
        <f t="shared" si="22"/>
        <v/>
      </c>
      <c r="AV51" s="24" t="str">
        <f t="shared" si="23"/>
        <v/>
      </c>
      <c r="AW51" s="24" t="str">
        <f t="shared" si="24"/>
        <v/>
      </c>
      <c r="AX51" s="22" t="str">
        <f t="shared" si="25"/>
        <v/>
      </c>
      <c r="AY51" s="25" t="str">
        <f t="shared" si="26"/>
        <v/>
      </c>
      <c r="AZ51" s="25" t="str">
        <f t="shared" si="27"/>
        <v/>
      </c>
      <c r="BA51" s="25" t="str">
        <f t="shared" si="28"/>
        <v>Y</v>
      </c>
      <c r="BB51" s="25" t="str">
        <f t="shared" si="29"/>
        <v>N</v>
      </c>
      <c r="BC51" s="25" t="str">
        <f t="shared" si="30"/>
        <v>N</v>
      </c>
      <c r="BD51" s="25" t="str">
        <f>IF(I51&gt;4,"Y","N")</f>
        <v>N</v>
      </c>
      <c r="BE51" s="192">
        <f t="shared" si="31"/>
        <v>1</v>
      </c>
      <c r="BF51" s="238">
        <v>48</v>
      </c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</row>
    <row r="52" spans="1:77" ht="17.25" customHeight="1" x14ac:dyDescent="0.3">
      <c r="A52" s="279"/>
      <c r="B52" s="268">
        <v>44</v>
      </c>
      <c r="C52" s="229">
        <f>B52-D52</f>
        <v>-2</v>
      </c>
      <c r="D52" s="268">
        <v>46</v>
      </c>
      <c r="E52" s="97" t="s">
        <v>118</v>
      </c>
      <c r="F52" s="29">
        <f>SUM(G52:I52)</f>
        <v>95</v>
      </c>
      <c r="G52" s="19">
        <f>SUM(K52,L52,N52,R52,U52,Z52,AB52,AD52)</f>
        <v>0</v>
      </c>
      <c r="H52" s="20">
        <f>SUM(AM52:AO52)</f>
        <v>95</v>
      </c>
      <c r="I52" s="21">
        <f>SUM(AX52:AZ52)</f>
        <v>0</v>
      </c>
      <c r="J52" s="30" t="str">
        <f>IF(BE52=4,"Y","N")</f>
        <v>N</v>
      </c>
      <c r="K52" s="22" t="str">
        <f>IFERROR(VLOOKUP(E52,XC!B:M,2,FALSE),"")</f>
        <v/>
      </c>
      <c r="L52" s="22" t="str">
        <f>IFERROR(VLOOKUP(E52,XC!B:M,3,FALSE),"")</f>
        <v/>
      </c>
      <c r="M52" s="22" t="str">
        <f>IFERROR(VLOOKUP(E52,WGP!CW:DB,5,FALSE),"")</f>
        <v/>
      </c>
      <c r="N52" s="22" t="str">
        <f>IFERROR(VLOOKUP(E52,XC!B:M,4,FALSE),"")</f>
        <v/>
      </c>
      <c r="O52" s="16" t="str">
        <f>IFERROR(VLOOKUP(E52,'Road&amp;Relay'!C:M,11,FALSE),"")</f>
        <v/>
      </c>
      <c r="P52" s="244">
        <f>IFERROR(VLOOKUP(E52,WGP!CE:CK,5,FALSE),"")</f>
        <v>48</v>
      </c>
      <c r="Q52" s="16" t="str">
        <f>IFERROR(VLOOKUP(E52,'Road&amp;Relay'!Q:AA,11,FALSE),"")</f>
        <v/>
      </c>
      <c r="R52" s="22" t="str">
        <f>IFERROR(VLOOKUP(E52,XC!B:M,5,FALSE),"")</f>
        <v/>
      </c>
      <c r="S52" s="16" t="str">
        <f>IFERROR(VLOOKUP(E52,'Road&amp;Relay'!AE:AO,11,FALSE),"")</f>
        <v/>
      </c>
      <c r="T52" s="16" t="str">
        <f>IFERROR(VLOOKUP(E52,'Road&amp;Relay'!AS:BC,11,FALSE),"")</f>
        <v/>
      </c>
      <c r="U52" s="22" t="str">
        <f>IFERROR(VLOOKUP(E52,XC!B:M,6,FALSE),"")</f>
        <v/>
      </c>
      <c r="V52" s="16">
        <f>IFERROR(VLOOKUP(E52,WGP!BM:BQ,5,FALSE),"")</f>
        <v>47</v>
      </c>
      <c r="W52" s="22" t="str">
        <f>IFERROR(VLOOKUP(E52,WGP!AU:BA,5,FALSE),"")</f>
        <v/>
      </c>
      <c r="X52" s="16" t="str">
        <f>IFERROR(VLOOKUP(E52,WGP!AC:AI,5,FALSE),"")</f>
        <v/>
      </c>
      <c r="Y52" s="16" t="str">
        <f>IFERROR(VLOOKUP(E52,'Road&amp;Relay'!BG:BQ,11,FALSE),"")</f>
        <v/>
      </c>
      <c r="Z52" s="16" t="str">
        <f>IFERROR(VLOOKUP(E52,XC!B:M,7,FALSE),"")</f>
        <v/>
      </c>
      <c r="AA52" s="16" t="str">
        <f>IFERROR(VLOOKUP(E52,'Road&amp;Relay'!BU:CE,11,FALSE),"")</f>
        <v/>
      </c>
      <c r="AB52" s="16" t="str">
        <f>IFERROR(VLOOKUP(E52,XC!B:M,8,FALSE),"")</f>
        <v/>
      </c>
      <c r="AC52" s="22" t="str">
        <f>IFERROR(VLOOKUP(E52,WGP!K:Q,5,FALSE),"")</f>
        <v/>
      </c>
      <c r="AD52" s="20" t="str">
        <f>IFERROR(VLOOKUP(E52,XC!B:M,9,FALSE),"")</f>
        <v/>
      </c>
      <c r="AE52" s="30" t="str">
        <f>IFERROR(VLOOKUP(E52,'Road&amp;Relay'!CI:CS,11,FALSE),"")</f>
        <v/>
      </c>
      <c r="AF52" s="23"/>
      <c r="AG52" s="24" t="str">
        <f>IF(M52="","",M52)</f>
        <v/>
      </c>
      <c r="AH52" s="24">
        <f>IF(P52="","",P52)</f>
        <v>48</v>
      </c>
      <c r="AI52" s="24">
        <f>IF(V52="","",V52)</f>
        <v>47</v>
      </c>
      <c r="AJ52" s="24" t="str">
        <f>IF(W52="","",W52)</f>
        <v/>
      </c>
      <c r="AK52" s="24" t="str">
        <f t="shared" si="16"/>
        <v/>
      </c>
      <c r="AL52" s="24" t="str">
        <f t="shared" si="17"/>
        <v/>
      </c>
      <c r="AM52" s="25">
        <f t="shared" si="18"/>
        <v>48</v>
      </c>
      <c r="AN52" s="25">
        <f t="shared" si="19"/>
        <v>47</v>
      </c>
      <c r="AO52" s="25" t="str">
        <f t="shared" si="20"/>
        <v/>
      </c>
      <c r="AP52" s="25" t="str">
        <f t="shared" si="21"/>
        <v/>
      </c>
      <c r="AQ52" s="24" t="str">
        <f>IF(O52="","",O52)</f>
        <v/>
      </c>
      <c r="AR52" s="24" t="str">
        <f>IF(Q52="","",Q52)</f>
        <v/>
      </c>
      <c r="AS52" s="24" t="str">
        <f>IF(S52="","",S52)</f>
        <v/>
      </c>
      <c r="AT52" s="24" t="str">
        <f>IF(T52="","",T52)</f>
        <v/>
      </c>
      <c r="AU52" s="24" t="str">
        <f t="shared" si="22"/>
        <v/>
      </c>
      <c r="AV52" s="24" t="str">
        <f t="shared" si="23"/>
        <v/>
      </c>
      <c r="AW52" s="24" t="str">
        <f t="shared" si="24"/>
        <v/>
      </c>
      <c r="AX52" s="22" t="str">
        <f t="shared" si="25"/>
        <v/>
      </c>
      <c r="AY52" s="25" t="str">
        <f t="shared" si="26"/>
        <v/>
      </c>
      <c r="AZ52" s="25" t="str">
        <f t="shared" si="27"/>
        <v/>
      </c>
      <c r="BA52" s="25" t="str">
        <f t="shared" si="28"/>
        <v>Y</v>
      </c>
      <c r="BB52" s="25" t="str">
        <f t="shared" si="29"/>
        <v>N</v>
      </c>
      <c r="BC52" s="25" t="str">
        <f t="shared" si="30"/>
        <v>N</v>
      </c>
      <c r="BD52" s="25" t="str">
        <f>IF(I52&gt;4,"Y","N")</f>
        <v>N</v>
      </c>
      <c r="BE52" s="192">
        <f t="shared" si="31"/>
        <v>1</v>
      </c>
      <c r="BF52" s="238">
        <v>49</v>
      </c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</row>
    <row r="53" spans="1:77" ht="17.25" customHeight="1" x14ac:dyDescent="0.3">
      <c r="A53" s="279"/>
      <c r="B53" s="268">
        <v>54</v>
      </c>
      <c r="C53" s="229">
        <f>B53-D53</f>
        <v>8</v>
      </c>
      <c r="D53" s="268">
        <v>46</v>
      </c>
      <c r="E53" s="97" t="s">
        <v>86</v>
      </c>
      <c r="F53" s="29">
        <f>SUM(G53:I53)</f>
        <v>95</v>
      </c>
      <c r="G53" s="19">
        <f>SUM(K53,L53,N53,R53,U53,Z53,AB53,AD53)</f>
        <v>35</v>
      </c>
      <c r="H53" s="20">
        <f>SUM(AM53:AO53)</f>
        <v>60</v>
      </c>
      <c r="I53" s="21">
        <f>SUM(AX53:AZ53)</f>
        <v>0</v>
      </c>
      <c r="J53" s="30" t="str">
        <f>IF(BE53=4,"Y","N")</f>
        <v>N</v>
      </c>
      <c r="K53" s="22">
        <f>IFERROR(VLOOKUP(E53,XC!B:M,2,FALSE),"")</f>
        <v>5</v>
      </c>
      <c r="L53" s="22">
        <f>IFERROR(VLOOKUP(E53,XC!B:M,3,FALSE),"")</f>
        <v>0</v>
      </c>
      <c r="M53" s="22">
        <f>IFERROR(VLOOKUP(E53,WGP!CW:DB,5,FALSE),"")</f>
        <v>20</v>
      </c>
      <c r="N53" s="22">
        <f>IFERROR(VLOOKUP(E53,XC!B:M,4,FALSE),"")</f>
        <v>5</v>
      </c>
      <c r="O53" s="16" t="str">
        <f>IFERROR(VLOOKUP(E53,'Road&amp;Relay'!C:M,11,FALSE),"")</f>
        <v/>
      </c>
      <c r="P53" s="16">
        <f>IFERROR(VLOOKUP(E53,WGP!CE:CK,5,FALSE),"")</f>
        <v>20</v>
      </c>
      <c r="Q53" s="16" t="str">
        <f>IFERROR(VLOOKUP(E53,'Road&amp;Relay'!Q:AA,11,FALSE),"")</f>
        <v/>
      </c>
      <c r="R53" s="22">
        <f>IFERROR(VLOOKUP(E53,XC!B:M,5,FALSE),"")</f>
        <v>5</v>
      </c>
      <c r="S53" s="16" t="str">
        <f>IFERROR(VLOOKUP(E53,'Road&amp;Relay'!AE:AO,11,FALSE),"")</f>
        <v/>
      </c>
      <c r="T53" s="16" t="str">
        <f>IFERROR(VLOOKUP(E53,'Road&amp;Relay'!AS:BC,11,FALSE),"")</f>
        <v/>
      </c>
      <c r="U53" s="22">
        <f>IFERROR(VLOOKUP(E53,XC!B:M,6,FALSE),"")</f>
        <v>0</v>
      </c>
      <c r="V53" s="16" t="str">
        <f>IFERROR(VLOOKUP(E53,WGP!BM:BQ,5,FALSE),"")</f>
        <v/>
      </c>
      <c r="W53" s="22" t="str">
        <f>IFERROR(VLOOKUP(E53,WGP!AU:BA,5,FALSE),"")</f>
        <v/>
      </c>
      <c r="X53" s="16" t="str">
        <f>IFERROR(VLOOKUP(E53,WGP!AC:AI,5,FALSE),"")</f>
        <v/>
      </c>
      <c r="Y53" s="16">
        <f>IFERROR(VLOOKUP(E53,'Road&amp;Relay'!BG:BQ,11,FALSE),"")</f>
        <v>0</v>
      </c>
      <c r="Z53" s="16">
        <f>IFERROR(VLOOKUP(E53,XC!B:M,7,FALSE),"")</f>
        <v>5</v>
      </c>
      <c r="AA53" s="16" t="str">
        <f>IFERROR(VLOOKUP(E53,'Road&amp;Relay'!BU:CE,11,FALSE),"")</f>
        <v/>
      </c>
      <c r="AB53" s="16">
        <f>IFERROR(VLOOKUP(E53,XC!B:M,8,FALSE),"")</f>
        <v>5</v>
      </c>
      <c r="AC53" s="22">
        <f>IFERROR(VLOOKUP(E53,WGP!K:Q,5,FALSE),"")</f>
        <v>20</v>
      </c>
      <c r="AD53" s="20">
        <f>IFERROR(VLOOKUP(E53,XC!B:M,9,FALSE),"")</f>
        <v>10</v>
      </c>
      <c r="AE53" s="30" t="str">
        <f>IFERROR(VLOOKUP(E53,'Road&amp;Relay'!CI:CS,11,FALSE),"")</f>
        <v/>
      </c>
      <c r="AF53" s="23"/>
      <c r="AG53" s="24">
        <f>IF(M53="","",M53)</f>
        <v>20</v>
      </c>
      <c r="AH53" s="24">
        <f>IF(P53="","",P53)</f>
        <v>20</v>
      </c>
      <c r="AI53" s="24" t="str">
        <f>IF(V53="","",V53)</f>
        <v/>
      </c>
      <c r="AJ53" s="24" t="str">
        <f>IF(W53="","",W53)</f>
        <v/>
      </c>
      <c r="AK53" s="24" t="str">
        <f t="shared" si="16"/>
        <v/>
      </c>
      <c r="AL53" s="24">
        <f t="shared" si="17"/>
        <v>20</v>
      </c>
      <c r="AM53" s="25">
        <f t="shared" si="18"/>
        <v>20</v>
      </c>
      <c r="AN53" s="25">
        <f t="shared" si="19"/>
        <v>20</v>
      </c>
      <c r="AO53" s="25">
        <f t="shared" si="20"/>
        <v>20</v>
      </c>
      <c r="AP53" s="25" t="str">
        <f t="shared" si="21"/>
        <v/>
      </c>
      <c r="AQ53" s="24" t="str">
        <f>IF(O53="","",O53)</f>
        <v/>
      </c>
      <c r="AR53" s="24" t="str">
        <f>IF(Q53="","",Q53)</f>
        <v/>
      </c>
      <c r="AS53" s="24" t="str">
        <f>IF(S53="","",S53)</f>
        <v/>
      </c>
      <c r="AT53" s="24" t="str">
        <f>IF(T53="","",T53)</f>
        <v/>
      </c>
      <c r="AU53" s="24">
        <f t="shared" si="22"/>
        <v>0</v>
      </c>
      <c r="AV53" s="24" t="str">
        <f t="shared" si="23"/>
        <v/>
      </c>
      <c r="AW53" s="24" t="str">
        <f t="shared" si="24"/>
        <v/>
      </c>
      <c r="AX53" s="22">
        <f t="shared" si="25"/>
        <v>0</v>
      </c>
      <c r="AY53" s="25" t="str">
        <f t="shared" si="26"/>
        <v/>
      </c>
      <c r="AZ53" s="25" t="str">
        <f t="shared" si="27"/>
        <v/>
      </c>
      <c r="BA53" s="25" t="str">
        <f t="shared" si="28"/>
        <v>Y</v>
      </c>
      <c r="BB53" s="25" t="str">
        <f t="shared" si="29"/>
        <v>Y</v>
      </c>
      <c r="BC53" s="25" t="str">
        <f t="shared" si="30"/>
        <v>N</v>
      </c>
      <c r="BD53" s="25" t="str">
        <f>IF(I53&gt;4,"Y","N")</f>
        <v>N</v>
      </c>
      <c r="BE53" s="192">
        <f t="shared" si="31"/>
        <v>2</v>
      </c>
      <c r="BF53" s="238">
        <v>50</v>
      </c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</row>
    <row r="54" spans="1:77" ht="17.25" customHeight="1" x14ac:dyDescent="0.3">
      <c r="A54" s="279"/>
      <c r="B54" s="268">
        <v>79</v>
      </c>
      <c r="C54" s="229">
        <f>B54-D54</f>
        <v>28</v>
      </c>
      <c r="D54" s="268">
        <v>51</v>
      </c>
      <c r="E54" s="97" t="s">
        <v>113</v>
      </c>
      <c r="F54" s="29">
        <f>SUM(G54:I54)</f>
        <v>93</v>
      </c>
      <c r="G54" s="19">
        <f>SUM(K54,L54,N54,R54,U54,Z54,AB54,AD54)</f>
        <v>0</v>
      </c>
      <c r="H54" s="20">
        <f>SUM(AM54:AO54)</f>
        <v>93</v>
      </c>
      <c r="I54" s="21">
        <f>SUM(AX54:AZ54)</f>
        <v>0</v>
      </c>
      <c r="J54" s="30" t="str">
        <f>IF(BE54=4,"Y","N")</f>
        <v>N</v>
      </c>
      <c r="K54" s="22" t="str">
        <f>IFERROR(VLOOKUP(E54,XC!B:M,2,FALSE),"")</f>
        <v/>
      </c>
      <c r="L54" s="22" t="str">
        <f>IFERROR(VLOOKUP(E54,XC!B:M,3,FALSE),"")</f>
        <v/>
      </c>
      <c r="M54" s="22">
        <f>IFERROR(VLOOKUP(E54,WGP!CW:DB,5,FALSE),"")</f>
        <v>20</v>
      </c>
      <c r="N54" s="22" t="str">
        <f>IFERROR(VLOOKUP(E54,XC!B:M,4,FALSE),"")</f>
        <v/>
      </c>
      <c r="O54" s="16" t="str">
        <f>IFERROR(VLOOKUP(E54,'Road&amp;Relay'!C:M,11,FALSE),"")</f>
        <v/>
      </c>
      <c r="P54" s="16">
        <f>IFERROR(VLOOKUP(E54,WGP!CE:CK,5,FALSE),"")</f>
        <v>28</v>
      </c>
      <c r="Q54" s="16" t="str">
        <f>IFERROR(VLOOKUP(E54,'Road&amp;Relay'!Q:AA,11,FALSE),"")</f>
        <v/>
      </c>
      <c r="R54" s="22" t="str">
        <f>IFERROR(VLOOKUP(E54,XC!B:M,5,FALSE),"")</f>
        <v/>
      </c>
      <c r="S54" s="16" t="str">
        <f>IFERROR(VLOOKUP(E54,'Road&amp;Relay'!AE:AO,11,FALSE),"")</f>
        <v/>
      </c>
      <c r="T54" s="16" t="str">
        <f>IFERROR(VLOOKUP(E54,'Road&amp;Relay'!AS:BC,11,FALSE),"")</f>
        <v/>
      </c>
      <c r="U54" s="22" t="str">
        <f>IFERROR(VLOOKUP(E54,XC!B:M,6,FALSE),"")</f>
        <v/>
      </c>
      <c r="V54" s="16" t="str">
        <f>IFERROR(VLOOKUP(E54,WGP!BM:BQ,5,FALSE),"")</f>
        <v/>
      </c>
      <c r="W54" s="22" t="str">
        <f>IFERROR(VLOOKUP(E54,WGP!AU:BA,5,FALSE),"")</f>
        <v/>
      </c>
      <c r="X54" s="16" t="str">
        <f>IFERROR(VLOOKUP(E54,WGP!AC:AI,5,FALSE),"")</f>
        <v/>
      </c>
      <c r="Y54" s="16" t="str">
        <f>IFERROR(VLOOKUP(E54,'Road&amp;Relay'!BG:BQ,11,FALSE),"")</f>
        <v/>
      </c>
      <c r="Z54" s="16" t="str">
        <f>IFERROR(VLOOKUP(E54,XC!B:M,7,FALSE),"")</f>
        <v/>
      </c>
      <c r="AA54" s="16" t="str">
        <f>IFERROR(VLOOKUP(E54,'Road&amp;Relay'!BU:CE,11,FALSE),"")</f>
        <v/>
      </c>
      <c r="AB54" s="16" t="str">
        <f>IFERROR(VLOOKUP(E54,XC!B:M,8,FALSE),"")</f>
        <v/>
      </c>
      <c r="AC54" s="22">
        <f>IFERROR(VLOOKUP(E54,WGP!K:Q,5,FALSE),"")</f>
        <v>45</v>
      </c>
      <c r="AD54" s="20" t="str">
        <f>IFERROR(VLOOKUP(E54,XC!B:M,9,FALSE),"")</f>
        <v/>
      </c>
      <c r="AE54" s="30" t="str">
        <f>IFERROR(VLOOKUP(E54,'Road&amp;Relay'!CI:CS,11,FALSE),"")</f>
        <v/>
      </c>
      <c r="AF54" s="23"/>
      <c r="AG54" s="24">
        <f>IF(M54="","",M54)</f>
        <v>20</v>
      </c>
      <c r="AH54" s="24">
        <f>IF(P54="","",P54)</f>
        <v>28</v>
      </c>
      <c r="AI54" s="24" t="str">
        <f>IF(V54="","",V54)</f>
        <v/>
      </c>
      <c r="AJ54" s="24" t="str">
        <f>IF(W54="","",W54)</f>
        <v/>
      </c>
      <c r="AK54" s="24" t="str">
        <f t="shared" si="16"/>
        <v/>
      </c>
      <c r="AL54" s="24">
        <f t="shared" si="17"/>
        <v>45</v>
      </c>
      <c r="AM54" s="25">
        <f t="shared" si="18"/>
        <v>45</v>
      </c>
      <c r="AN54" s="25">
        <f t="shared" si="19"/>
        <v>28</v>
      </c>
      <c r="AO54" s="25">
        <f t="shared" si="20"/>
        <v>20</v>
      </c>
      <c r="AP54" s="25" t="str">
        <f t="shared" si="21"/>
        <v/>
      </c>
      <c r="AQ54" s="24" t="str">
        <f>IF(O54="","",O54)</f>
        <v/>
      </c>
      <c r="AR54" s="24" t="str">
        <f>IF(Q54="","",Q54)</f>
        <v/>
      </c>
      <c r="AS54" s="24" t="str">
        <f>IF(S54="","",S54)</f>
        <v/>
      </c>
      <c r="AT54" s="24" t="str">
        <f>IF(T54="","",T54)</f>
        <v/>
      </c>
      <c r="AU54" s="24" t="str">
        <f t="shared" si="22"/>
        <v/>
      </c>
      <c r="AV54" s="24" t="str">
        <f t="shared" si="23"/>
        <v/>
      </c>
      <c r="AW54" s="24" t="str">
        <f t="shared" si="24"/>
        <v/>
      </c>
      <c r="AX54" s="22" t="str">
        <f t="shared" si="25"/>
        <v/>
      </c>
      <c r="AY54" s="25" t="str">
        <f t="shared" si="26"/>
        <v/>
      </c>
      <c r="AZ54" s="25" t="str">
        <f t="shared" si="27"/>
        <v/>
      </c>
      <c r="BA54" s="25" t="str">
        <f t="shared" si="28"/>
        <v>Y</v>
      </c>
      <c r="BB54" s="25" t="str">
        <f t="shared" si="29"/>
        <v>N</v>
      </c>
      <c r="BC54" s="25" t="str">
        <f t="shared" si="30"/>
        <v>N</v>
      </c>
      <c r="BD54" s="25" t="str">
        <f>IF(I54&gt;4,"Y","N")</f>
        <v>N</v>
      </c>
      <c r="BE54" s="192">
        <f t="shared" si="31"/>
        <v>1</v>
      </c>
      <c r="BF54" s="238">
        <v>51</v>
      </c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</row>
    <row r="55" spans="1:77" ht="17.25" customHeight="1" x14ac:dyDescent="0.3">
      <c r="A55" s="279"/>
      <c r="B55" s="268">
        <v>48</v>
      </c>
      <c r="C55" s="229">
        <f>B55-D55</f>
        <v>-4</v>
      </c>
      <c r="D55" s="268">
        <v>52</v>
      </c>
      <c r="E55" s="28" t="s">
        <v>114</v>
      </c>
      <c r="F55" s="29">
        <f>SUM(G55:I55)</f>
        <v>92</v>
      </c>
      <c r="G55" s="19">
        <f>SUM(K55,L55,N55,R55,U55,Z55,AB55,AD55)</f>
        <v>0</v>
      </c>
      <c r="H55" s="20">
        <f>SUM(AM55:AO55)</f>
        <v>92</v>
      </c>
      <c r="I55" s="21">
        <f>SUM(AX55:AZ55)</f>
        <v>0</v>
      </c>
      <c r="J55" s="30" t="str">
        <f>IF(BE55=4,"Y","N")</f>
        <v>N</v>
      </c>
      <c r="K55" s="22" t="str">
        <f>IFERROR(VLOOKUP(E55,XC!B:M,2,FALSE),"")</f>
        <v/>
      </c>
      <c r="L55" s="22" t="str">
        <f>IFERROR(VLOOKUP(E55,XC!B:M,3,FALSE),"")</f>
        <v/>
      </c>
      <c r="M55" s="246">
        <f>IFERROR(VLOOKUP(E55,WGP!CW:DB,5,FALSE),"")</f>
        <v>49</v>
      </c>
      <c r="N55" s="22" t="str">
        <f>IFERROR(VLOOKUP(E55,XC!B:M,4,FALSE),"")</f>
        <v/>
      </c>
      <c r="O55" s="16" t="str">
        <f>IFERROR(VLOOKUP(E55,'Road&amp;Relay'!C:M,11,FALSE),"")</f>
        <v/>
      </c>
      <c r="P55" s="16">
        <f>IFERROR(VLOOKUP(E55,WGP!CE:CK,5,FALSE),"")</f>
        <v>20</v>
      </c>
      <c r="Q55" s="16" t="str">
        <f>IFERROR(VLOOKUP(E55,'Road&amp;Relay'!Q:AA,11,FALSE),"")</f>
        <v/>
      </c>
      <c r="R55" s="22" t="str">
        <f>IFERROR(VLOOKUP(E55,XC!B:M,5,FALSE),"")</f>
        <v/>
      </c>
      <c r="S55" s="16" t="str">
        <f>IFERROR(VLOOKUP(E55,'Road&amp;Relay'!AE:AO,11,FALSE),"")</f>
        <v/>
      </c>
      <c r="T55" s="16" t="str">
        <f>IFERROR(VLOOKUP(E55,'Road&amp;Relay'!AS:BC,11,FALSE),"")</f>
        <v/>
      </c>
      <c r="U55" s="22" t="str">
        <f>IFERROR(VLOOKUP(E55,XC!B:M,6,FALSE),"")</f>
        <v/>
      </c>
      <c r="V55" s="16">
        <f>IFERROR(VLOOKUP(E55,WGP!BM:BQ,5,FALSE),"")</f>
        <v>23</v>
      </c>
      <c r="W55" s="22" t="str">
        <f>IFERROR(VLOOKUP(E55,WGP!AU:BA,5,FALSE),"")</f>
        <v/>
      </c>
      <c r="X55" s="16">
        <f>IFERROR(VLOOKUP(E55,WGP!AC:AI,5,FALSE),"")</f>
        <v>20</v>
      </c>
      <c r="Y55" s="16" t="str">
        <f>IFERROR(VLOOKUP(E55,'Road&amp;Relay'!BG:BQ,11,FALSE),"")</f>
        <v/>
      </c>
      <c r="Z55" s="16" t="str">
        <f>IFERROR(VLOOKUP(E55,XC!B:M,7,FALSE),"")</f>
        <v/>
      </c>
      <c r="AA55" s="16" t="str">
        <f>IFERROR(VLOOKUP(E55,'Road&amp;Relay'!BU:CE,11,FALSE),"")</f>
        <v/>
      </c>
      <c r="AB55" s="16" t="str">
        <f>IFERROR(VLOOKUP(E55,XC!B:M,8,FALSE),"")</f>
        <v/>
      </c>
      <c r="AC55" s="22" t="str">
        <f>IFERROR(VLOOKUP(E55,WGP!K:Q,5,FALSE),"")</f>
        <v/>
      </c>
      <c r="AD55" s="20" t="str">
        <f>IFERROR(VLOOKUP(E55,XC!B:M,9,FALSE),"")</f>
        <v/>
      </c>
      <c r="AE55" s="30" t="str">
        <f>IFERROR(VLOOKUP(E55,'Road&amp;Relay'!CI:CS,11,FALSE),"")</f>
        <v/>
      </c>
      <c r="AF55" s="23"/>
      <c r="AG55" s="24">
        <f>IF(M55="","",M55)</f>
        <v>49</v>
      </c>
      <c r="AH55" s="24">
        <f>IF(P55="","",P55)</f>
        <v>20</v>
      </c>
      <c r="AI55" s="24">
        <f>IF(V55="","",V55)</f>
        <v>23</v>
      </c>
      <c r="AJ55" s="24" t="str">
        <f>IF(W55="","",W55)</f>
        <v/>
      </c>
      <c r="AK55" s="24">
        <f t="shared" si="16"/>
        <v>20</v>
      </c>
      <c r="AL55" s="24" t="str">
        <f t="shared" si="17"/>
        <v/>
      </c>
      <c r="AM55" s="25">
        <f t="shared" si="18"/>
        <v>49</v>
      </c>
      <c r="AN55" s="25">
        <f t="shared" si="19"/>
        <v>23</v>
      </c>
      <c r="AO55" s="25">
        <f t="shared" si="20"/>
        <v>20</v>
      </c>
      <c r="AP55" s="25">
        <f t="shared" si="21"/>
        <v>20</v>
      </c>
      <c r="AQ55" s="24" t="str">
        <f>IF(O55="","",O55)</f>
        <v/>
      </c>
      <c r="AR55" s="24" t="str">
        <f>IF(Q55="","",Q55)</f>
        <v/>
      </c>
      <c r="AS55" s="24" t="str">
        <f>IF(S55="","",S55)</f>
        <v/>
      </c>
      <c r="AT55" s="24" t="str">
        <f>IF(T55="","",T55)</f>
        <v/>
      </c>
      <c r="AU55" s="24" t="str">
        <f t="shared" si="22"/>
        <v/>
      </c>
      <c r="AV55" s="24" t="str">
        <f t="shared" si="23"/>
        <v/>
      </c>
      <c r="AW55" s="24" t="str">
        <f t="shared" si="24"/>
        <v/>
      </c>
      <c r="AX55" s="22" t="str">
        <f t="shared" si="25"/>
        <v/>
      </c>
      <c r="AY55" s="25" t="str">
        <f t="shared" si="26"/>
        <v/>
      </c>
      <c r="AZ55" s="25" t="str">
        <f t="shared" si="27"/>
        <v/>
      </c>
      <c r="BA55" s="25" t="str">
        <f t="shared" si="28"/>
        <v>Y</v>
      </c>
      <c r="BB55" s="25" t="str">
        <f t="shared" si="29"/>
        <v>N</v>
      </c>
      <c r="BC55" s="25" t="str">
        <f t="shared" si="30"/>
        <v>N</v>
      </c>
      <c r="BD55" s="25" t="str">
        <f>IF(I55&gt;4,"Y","N")</f>
        <v>N</v>
      </c>
      <c r="BE55" s="192">
        <f t="shared" si="31"/>
        <v>1</v>
      </c>
      <c r="BF55" s="238">
        <v>52</v>
      </c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</row>
    <row r="56" spans="1:77" ht="17.25" customHeight="1" x14ac:dyDescent="0.3">
      <c r="A56" s="279"/>
      <c r="B56" s="268">
        <v>67</v>
      </c>
      <c r="C56" s="229">
        <f>B56-D56</f>
        <v>15</v>
      </c>
      <c r="D56" s="268">
        <v>52</v>
      </c>
      <c r="E56" s="28" t="s">
        <v>198</v>
      </c>
      <c r="F56" s="29">
        <f>SUM(G56:I56)</f>
        <v>92</v>
      </c>
      <c r="G56" s="19">
        <f>SUM(K56,L56,N56,R56,U56,Z56,AB56,AD56)</f>
        <v>0</v>
      </c>
      <c r="H56" s="20">
        <f>SUM(AM56:AO56)</f>
        <v>92</v>
      </c>
      <c r="I56" s="21">
        <f>SUM(AX56:AZ56)</f>
        <v>0</v>
      </c>
      <c r="J56" s="30" t="str">
        <f>IF(BE56=4,"Y","N")</f>
        <v>N</v>
      </c>
      <c r="K56" s="22" t="str">
        <f>IFERROR(VLOOKUP(E56,XC!B:M,2,FALSE),"")</f>
        <v/>
      </c>
      <c r="L56" s="22" t="str">
        <f>IFERROR(VLOOKUP(E56,XC!B:M,3,FALSE),"")</f>
        <v/>
      </c>
      <c r="M56" s="22" t="str">
        <f>IFERROR(VLOOKUP(E56,WGP!CW:DB,5,FALSE),"")</f>
        <v/>
      </c>
      <c r="N56" s="22" t="str">
        <f>IFERROR(VLOOKUP(E56,XC!B:M,4,FALSE),"")</f>
        <v/>
      </c>
      <c r="O56" s="16" t="str">
        <f>IFERROR(VLOOKUP(E56,'Road&amp;Relay'!C:M,11,FALSE),"")</f>
        <v/>
      </c>
      <c r="P56" s="16" t="str">
        <f>IFERROR(VLOOKUP(E56,WGP!CE:CK,5,FALSE),"")</f>
        <v/>
      </c>
      <c r="Q56" s="16" t="str">
        <f>IFERROR(VLOOKUP(E56,'Road&amp;Relay'!Q:AA,11,FALSE),"")</f>
        <v/>
      </c>
      <c r="R56" s="22" t="str">
        <f>IFERROR(VLOOKUP(E56,XC!B:M,5,FALSE),"")</f>
        <v/>
      </c>
      <c r="S56" s="16" t="str">
        <f>IFERROR(VLOOKUP(E56,'Road&amp;Relay'!AE:AO,11,FALSE),"")</f>
        <v/>
      </c>
      <c r="T56" s="16" t="str">
        <f>IFERROR(VLOOKUP(E56,'Road&amp;Relay'!AS:BC,11,FALSE),"")</f>
        <v/>
      </c>
      <c r="U56" s="22" t="str">
        <f>IFERROR(VLOOKUP(E56,XC!B:M,6,FALSE),"")</f>
        <v/>
      </c>
      <c r="V56" s="16" t="str">
        <f>IFERROR(VLOOKUP(E56,WGP!BM:BQ,5,FALSE),"")</f>
        <v/>
      </c>
      <c r="W56" s="22">
        <f>IFERROR(VLOOKUP(E56,WGP!AU:BA,5,FALSE),"")</f>
        <v>50</v>
      </c>
      <c r="X56" s="16" t="str">
        <f>IFERROR(VLOOKUP(E56,WGP!AC:AI,5,FALSE),"")</f>
        <v/>
      </c>
      <c r="Y56" s="16" t="str">
        <f>IFERROR(VLOOKUP(E56,'Road&amp;Relay'!BG:BQ,11,FALSE),"")</f>
        <v/>
      </c>
      <c r="Z56" s="16" t="str">
        <f>IFERROR(VLOOKUP(E56,XC!B:M,7,FALSE),"")</f>
        <v/>
      </c>
      <c r="AA56" s="16" t="str">
        <f>IFERROR(VLOOKUP(E56,'Road&amp;Relay'!BU:CE,11,FALSE),"")</f>
        <v/>
      </c>
      <c r="AB56" s="16" t="str">
        <f>IFERROR(VLOOKUP(E56,XC!B:M,8,FALSE),"")</f>
        <v/>
      </c>
      <c r="AC56" s="22">
        <f>IFERROR(VLOOKUP(E56,WGP!K:Q,5,FALSE),"")</f>
        <v>42</v>
      </c>
      <c r="AD56" s="20" t="str">
        <f>IFERROR(VLOOKUP(E56,XC!B:M,9,FALSE),"")</f>
        <v/>
      </c>
      <c r="AE56" s="30" t="str">
        <f>IFERROR(VLOOKUP(E56,'Road&amp;Relay'!CI:CS,11,FALSE),"")</f>
        <v/>
      </c>
      <c r="AF56" s="23"/>
      <c r="AG56" s="24" t="str">
        <f>IF(M56="","",M56)</f>
        <v/>
      </c>
      <c r="AH56" s="24" t="str">
        <f>IF(P56="","",P56)</f>
        <v/>
      </c>
      <c r="AI56" s="24" t="str">
        <f>IF(V56="","",V56)</f>
        <v/>
      </c>
      <c r="AJ56" s="24">
        <f>IF(W56="","",W56)</f>
        <v>50</v>
      </c>
      <c r="AK56" s="24" t="str">
        <f t="shared" si="16"/>
        <v/>
      </c>
      <c r="AL56" s="24">
        <f t="shared" si="17"/>
        <v>42</v>
      </c>
      <c r="AM56" s="25">
        <f t="shared" si="18"/>
        <v>50</v>
      </c>
      <c r="AN56" s="25">
        <f t="shared" si="19"/>
        <v>42</v>
      </c>
      <c r="AO56" s="25" t="str">
        <f t="shared" si="20"/>
        <v/>
      </c>
      <c r="AP56" s="25" t="str">
        <f t="shared" si="21"/>
        <v/>
      </c>
      <c r="AQ56" s="24" t="str">
        <f>IF(O56="","",O56)</f>
        <v/>
      </c>
      <c r="AR56" s="24" t="str">
        <f>IF(Q56="","",Q56)</f>
        <v/>
      </c>
      <c r="AS56" s="24" t="str">
        <f>IF(S56="","",S56)</f>
        <v/>
      </c>
      <c r="AT56" s="24" t="str">
        <f>IF(T56="","",T56)</f>
        <v/>
      </c>
      <c r="AU56" s="24" t="str">
        <f t="shared" si="22"/>
        <v/>
      </c>
      <c r="AV56" s="24" t="str">
        <f t="shared" si="23"/>
        <v/>
      </c>
      <c r="AW56" s="24" t="str">
        <f t="shared" si="24"/>
        <v/>
      </c>
      <c r="AX56" s="22" t="str">
        <f t="shared" si="25"/>
        <v/>
      </c>
      <c r="AY56" s="25" t="str">
        <f t="shared" si="26"/>
        <v/>
      </c>
      <c r="AZ56" s="25" t="str">
        <f t="shared" si="27"/>
        <v/>
      </c>
      <c r="BA56" s="25" t="str">
        <f t="shared" si="28"/>
        <v>Y</v>
      </c>
      <c r="BB56" s="25" t="str">
        <f t="shared" si="29"/>
        <v>N</v>
      </c>
      <c r="BC56" s="25" t="str">
        <f t="shared" si="30"/>
        <v>N</v>
      </c>
      <c r="BD56" s="25" t="str">
        <f>IF(I56&gt;4,"Y","N")</f>
        <v>N</v>
      </c>
      <c r="BE56" s="192">
        <f t="shared" si="31"/>
        <v>1</v>
      </c>
      <c r="BF56" s="238">
        <v>53</v>
      </c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</row>
    <row r="57" spans="1:77" ht="17.25" customHeight="1" x14ac:dyDescent="0.3">
      <c r="A57" s="279"/>
      <c r="B57" s="268">
        <v>63</v>
      </c>
      <c r="C57" s="229">
        <f>B57-D57</f>
        <v>11</v>
      </c>
      <c r="D57" s="268">
        <v>52</v>
      </c>
      <c r="E57" s="97" t="s">
        <v>68</v>
      </c>
      <c r="F57" s="29">
        <f>SUM(G57:I57)</f>
        <v>92</v>
      </c>
      <c r="G57" s="19">
        <f>SUM(K57,L57,N57,R57,U57,Z57,AB57,AD57)</f>
        <v>10</v>
      </c>
      <c r="H57" s="20">
        <f>SUM(AM57:AO57)</f>
        <v>82</v>
      </c>
      <c r="I57" s="21">
        <f>SUM(AX57:AZ57)</f>
        <v>0</v>
      </c>
      <c r="J57" s="30" t="str">
        <f>IF(BE57=4,"Y","N")</f>
        <v>N</v>
      </c>
      <c r="K57" s="22">
        <f>IFERROR(VLOOKUP(E57,XC!B:M,2,FALSE),"")</f>
        <v>5</v>
      </c>
      <c r="L57" s="22">
        <f>IFERROR(VLOOKUP(E57,XC!B:M,3,FALSE),"")</f>
        <v>0</v>
      </c>
      <c r="M57" s="22">
        <f>IFERROR(VLOOKUP(E57,WGP!CW:DB,5,FALSE),"")</f>
        <v>45</v>
      </c>
      <c r="N57" s="22">
        <f>IFERROR(VLOOKUP(E57,XC!B:M,4,FALSE),"")</f>
        <v>0</v>
      </c>
      <c r="O57" s="16" t="str">
        <f>IFERROR(VLOOKUP(E57,'Road&amp;Relay'!C:M,11,FALSE),"")</f>
        <v/>
      </c>
      <c r="P57" s="16" t="str">
        <f>IFERROR(VLOOKUP(E57,WGP!CE:CK,5,FALSE),"")</f>
        <v/>
      </c>
      <c r="Q57" s="16" t="str">
        <f>IFERROR(VLOOKUP(E57,'Road&amp;Relay'!Q:AA,11,FALSE),"")</f>
        <v/>
      </c>
      <c r="R57" s="22">
        <f>IFERROR(VLOOKUP(E57,XC!B:M,5,FALSE),"")</f>
        <v>0</v>
      </c>
      <c r="S57" s="16" t="str">
        <f>IFERROR(VLOOKUP(E57,'Road&amp;Relay'!AE:AO,11,FALSE),"")</f>
        <v/>
      </c>
      <c r="T57" s="16" t="str">
        <f>IFERROR(VLOOKUP(E57,'Road&amp;Relay'!AS:BC,11,FALSE),"")</f>
        <v/>
      </c>
      <c r="U57" s="22">
        <f>IFERROR(VLOOKUP(E57,XC!B:M,6,FALSE),"")</f>
        <v>0</v>
      </c>
      <c r="V57" s="16" t="str">
        <f>IFERROR(VLOOKUP(E57,WGP!BM:BQ,5,FALSE),"")</f>
        <v/>
      </c>
      <c r="W57" s="22" t="str">
        <f>IFERROR(VLOOKUP(E57,WGP!AU:BA,5,FALSE),"")</f>
        <v/>
      </c>
      <c r="X57" s="16" t="str">
        <f>IFERROR(VLOOKUP(E57,WGP!AC:AI,5,FALSE),"")</f>
        <v/>
      </c>
      <c r="Y57" s="16">
        <f>IFERROR(VLOOKUP(E57,'Road&amp;Relay'!BG:BQ,11,FALSE),"")</f>
        <v>0</v>
      </c>
      <c r="Z57" s="16">
        <f>IFERROR(VLOOKUP(E57,XC!B:M,7,FALSE),"")</f>
        <v>0</v>
      </c>
      <c r="AA57" s="16" t="str">
        <f>IFERROR(VLOOKUP(E57,'Road&amp;Relay'!BU:CE,11,FALSE),"")</f>
        <v/>
      </c>
      <c r="AB57" s="16">
        <f>IFERROR(VLOOKUP(E57,XC!B:M,8,FALSE),"")</f>
        <v>5</v>
      </c>
      <c r="AC57" s="22">
        <f>IFERROR(VLOOKUP(E57,WGP!K:Q,5,FALSE),"")</f>
        <v>37</v>
      </c>
      <c r="AD57" s="20">
        <f>IFERROR(VLOOKUP(E57,XC!B:M,9,FALSE),"")</f>
        <v>0</v>
      </c>
      <c r="AE57" s="30" t="str">
        <f>IFERROR(VLOOKUP(E57,'Road&amp;Relay'!CI:CS,11,FALSE),"")</f>
        <v/>
      </c>
      <c r="AF57" s="23"/>
      <c r="AG57" s="24">
        <f>IF(M57="","",M57)</f>
        <v>45</v>
      </c>
      <c r="AH57" s="24" t="str">
        <f>IF(P57="","",P57)</f>
        <v/>
      </c>
      <c r="AI57" s="24" t="str">
        <f>IF(V57="","",V57)</f>
        <v/>
      </c>
      <c r="AJ57" s="24" t="str">
        <f>IF(W57="","",W57)</f>
        <v/>
      </c>
      <c r="AK57" s="24" t="str">
        <f t="shared" si="16"/>
        <v/>
      </c>
      <c r="AL57" s="24">
        <f t="shared" si="17"/>
        <v>37</v>
      </c>
      <c r="AM57" s="25">
        <f t="shared" si="18"/>
        <v>45</v>
      </c>
      <c r="AN57" s="25">
        <f t="shared" si="19"/>
        <v>37</v>
      </c>
      <c r="AO57" s="25" t="str">
        <f t="shared" si="20"/>
        <v/>
      </c>
      <c r="AP57" s="25" t="str">
        <f t="shared" si="21"/>
        <v/>
      </c>
      <c r="AQ57" s="24" t="str">
        <f>IF(O57="","",O57)</f>
        <v/>
      </c>
      <c r="AR57" s="24" t="str">
        <f>IF(Q57="","",Q57)</f>
        <v/>
      </c>
      <c r="AS57" s="24" t="str">
        <f>IF(S57="","",S57)</f>
        <v/>
      </c>
      <c r="AT57" s="24" t="str">
        <f>IF(T57="","",T57)</f>
        <v/>
      </c>
      <c r="AU57" s="24">
        <f t="shared" si="22"/>
        <v>0</v>
      </c>
      <c r="AV57" s="24" t="str">
        <f t="shared" si="23"/>
        <v/>
      </c>
      <c r="AW57" s="24" t="str">
        <f t="shared" si="24"/>
        <v/>
      </c>
      <c r="AX57" s="22">
        <f t="shared" si="25"/>
        <v>0</v>
      </c>
      <c r="AY57" s="25" t="str">
        <f t="shared" si="26"/>
        <v/>
      </c>
      <c r="AZ57" s="25" t="str">
        <f t="shared" si="27"/>
        <v/>
      </c>
      <c r="BA57" s="25" t="str">
        <f t="shared" si="28"/>
        <v>Y</v>
      </c>
      <c r="BB57" s="25" t="str">
        <f t="shared" si="29"/>
        <v>Y</v>
      </c>
      <c r="BC57" s="25" t="str">
        <f t="shared" si="30"/>
        <v>N</v>
      </c>
      <c r="BD57" s="25" t="str">
        <f>IF(I57&gt;4,"Y","N")</f>
        <v>N</v>
      </c>
      <c r="BE57" s="192">
        <f t="shared" si="31"/>
        <v>2</v>
      </c>
      <c r="BF57" s="238">
        <v>54</v>
      </c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</row>
    <row r="58" spans="1:77" ht="17.25" customHeight="1" x14ac:dyDescent="0.3">
      <c r="A58" s="279"/>
      <c r="B58" s="268">
        <v>49</v>
      </c>
      <c r="C58" s="229">
        <f>B58-D58</f>
        <v>-6</v>
      </c>
      <c r="D58" s="268">
        <v>55</v>
      </c>
      <c r="E58" s="28" t="s">
        <v>77</v>
      </c>
      <c r="F58" s="29">
        <f>SUM(G58:I58)</f>
        <v>91</v>
      </c>
      <c r="G58" s="19">
        <f>SUM(K58,L58,N58,R58,U58,Z58,AB58,AD58)</f>
        <v>25</v>
      </c>
      <c r="H58" s="20">
        <f>SUM(AM58:AO58)</f>
        <v>66</v>
      </c>
      <c r="I58" s="21">
        <f>SUM(AX58:AZ58)</f>
        <v>0</v>
      </c>
      <c r="J58" s="30" t="str">
        <f>IF(BE58=4,"Y","N")</f>
        <v>N</v>
      </c>
      <c r="K58" s="22">
        <f>IFERROR(VLOOKUP(E58,XC!B:M,2,FALSE),"")</f>
        <v>0</v>
      </c>
      <c r="L58" s="22">
        <f>IFERROR(VLOOKUP(E58,XC!B:M,3,FALSE),"")</f>
        <v>5</v>
      </c>
      <c r="M58" s="22">
        <f>IFERROR(VLOOKUP(E58,WGP!CW:DB,5,FALSE),"")</f>
        <v>20</v>
      </c>
      <c r="N58" s="22">
        <f>IFERROR(VLOOKUP(E58,XC!B:M,4,FALSE),"")</f>
        <v>5</v>
      </c>
      <c r="O58" s="16" t="str">
        <f>IFERROR(VLOOKUP(E58,'Road&amp;Relay'!C:M,11,FALSE),"")</f>
        <v/>
      </c>
      <c r="P58" s="16">
        <f>IFERROR(VLOOKUP(E58,WGP!CE:CK,5,FALSE),"")</f>
        <v>46</v>
      </c>
      <c r="Q58" s="16" t="str">
        <f>IFERROR(VLOOKUP(E58,'Road&amp;Relay'!Q:AA,11,FALSE),"")</f>
        <v/>
      </c>
      <c r="R58" s="22">
        <f>IFERROR(VLOOKUP(E58,XC!B:M,5,FALSE),"")</f>
        <v>5</v>
      </c>
      <c r="S58" s="16" t="str">
        <f>IFERROR(VLOOKUP(E58,'Road&amp;Relay'!AE:AO,11,FALSE),"")</f>
        <v/>
      </c>
      <c r="T58" s="16" t="str">
        <f>IFERROR(VLOOKUP(E58,'Road&amp;Relay'!AS:BC,11,FALSE),"")</f>
        <v/>
      </c>
      <c r="U58" s="22">
        <f>IFERROR(VLOOKUP(E58,XC!B:M,6,FALSE),"")</f>
        <v>0</v>
      </c>
      <c r="V58" s="16" t="str">
        <f>IFERROR(VLOOKUP(E58,WGP!BM:BQ,5,FALSE),"")</f>
        <v/>
      </c>
      <c r="W58" s="22" t="str">
        <f>IFERROR(VLOOKUP(E58,WGP!AU:BA,5,FALSE),"")</f>
        <v/>
      </c>
      <c r="X58" s="16" t="str">
        <f>IFERROR(VLOOKUP(E58,WGP!AC:AI,5,FALSE),"")</f>
        <v/>
      </c>
      <c r="Y58" s="16" t="str">
        <f>IFERROR(VLOOKUP(E58,'Road&amp;Relay'!BG:BQ,11,FALSE),"")</f>
        <v/>
      </c>
      <c r="Z58" s="16">
        <f>IFERROR(VLOOKUP(E58,XC!B:M,7,FALSE),"")</f>
        <v>0</v>
      </c>
      <c r="AA58" s="16" t="str">
        <f>IFERROR(VLOOKUP(E58,'Road&amp;Relay'!BU:CE,11,FALSE),"")</f>
        <v/>
      </c>
      <c r="AB58" s="16">
        <f>IFERROR(VLOOKUP(E58,XC!B:M,8,FALSE),"")</f>
        <v>0</v>
      </c>
      <c r="AC58" s="22" t="str">
        <f>IFERROR(VLOOKUP(E58,WGP!K:Q,5,FALSE),"")</f>
        <v/>
      </c>
      <c r="AD58" s="20">
        <f>IFERROR(VLOOKUP(E58,XC!B:M,9,FALSE),"")</f>
        <v>10</v>
      </c>
      <c r="AE58" s="30" t="str">
        <f>IFERROR(VLOOKUP(E58,'Road&amp;Relay'!CI:CS,11,FALSE),"")</f>
        <v/>
      </c>
      <c r="AF58" s="23"/>
      <c r="AG58" s="24">
        <f>IF(M58="","",M58)</f>
        <v>20</v>
      </c>
      <c r="AH58" s="24">
        <f>IF(P58="","",P58)</f>
        <v>46</v>
      </c>
      <c r="AI58" s="24" t="str">
        <f>IF(V58="","",V58)</f>
        <v/>
      </c>
      <c r="AJ58" s="24" t="str">
        <f>IF(W58="","",W58)</f>
        <v/>
      </c>
      <c r="AK58" s="24" t="str">
        <f t="shared" si="16"/>
        <v/>
      </c>
      <c r="AL58" s="24" t="str">
        <f t="shared" si="17"/>
        <v/>
      </c>
      <c r="AM58" s="25">
        <f t="shared" si="18"/>
        <v>46</v>
      </c>
      <c r="AN58" s="25">
        <f t="shared" si="19"/>
        <v>20</v>
      </c>
      <c r="AO58" s="25" t="str">
        <f t="shared" si="20"/>
        <v/>
      </c>
      <c r="AP58" s="25" t="str">
        <f t="shared" si="21"/>
        <v/>
      </c>
      <c r="AQ58" s="24" t="str">
        <f>IF(O58="","",O58)</f>
        <v/>
      </c>
      <c r="AR58" s="24" t="str">
        <f>IF(Q58="","",Q58)</f>
        <v/>
      </c>
      <c r="AS58" s="24" t="str">
        <f>IF(S58="","",S58)</f>
        <v/>
      </c>
      <c r="AT58" s="24" t="str">
        <f>IF(T58="","",T58)</f>
        <v/>
      </c>
      <c r="AU58" s="24" t="str">
        <f t="shared" si="22"/>
        <v/>
      </c>
      <c r="AV58" s="24" t="str">
        <f t="shared" si="23"/>
        <v/>
      </c>
      <c r="AW58" s="24" t="str">
        <f t="shared" si="24"/>
        <v/>
      </c>
      <c r="AX58" s="22" t="str">
        <f t="shared" si="25"/>
        <v/>
      </c>
      <c r="AY58" s="25" t="str">
        <f t="shared" si="26"/>
        <v/>
      </c>
      <c r="AZ58" s="25" t="str">
        <f t="shared" si="27"/>
        <v/>
      </c>
      <c r="BA58" s="25" t="str">
        <f t="shared" si="28"/>
        <v>Y</v>
      </c>
      <c r="BB58" s="25" t="str">
        <f t="shared" si="29"/>
        <v>N</v>
      </c>
      <c r="BC58" s="25" t="str">
        <f t="shared" si="30"/>
        <v>N</v>
      </c>
      <c r="BD58" s="25" t="str">
        <f>IF(I58&gt;4,"Y","N")</f>
        <v>N</v>
      </c>
      <c r="BE58" s="192">
        <f t="shared" si="31"/>
        <v>1</v>
      </c>
      <c r="BF58" s="238">
        <v>55</v>
      </c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</row>
    <row r="59" spans="1:77" ht="17.25" customHeight="1" x14ac:dyDescent="0.3">
      <c r="A59" s="279"/>
      <c r="B59" s="268">
        <v>50</v>
      </c>
      <c r="C59" s="229">
        <f>B59-D59</f>
        <v>-6</v>
      </c>
      <c r="D59" s="268">
        <v>56</v>
      </c>
      <c r="E59" s="28" t="s">
        <v>158</v>
      </c>
      <c r="F59" s="29">
        <f>SUM(G59:I59)</f>
        <v>90</v>
      </c>
      <c r="G59" s="19">
        <f>SUM(K59,L59,N59,R59,U59,Z59,AB59,AD59)</f>
        <v>0</v>
      </c>
      <c r="H59" s="20">
        <f>SUM(AM59:AO59)</f>
        <v>90</v>
      </c>
      <c r="I59" s="21">
        <f>SUM(AX59:AZ59)</f>
        <v>0</v>
      </c>
      <c r="J59" s="30" t="str">
        <f>IF(BE59=4,"Y","N")</f>
        <v>N</v>
      </c>
      <c r="K59" s="22" t="str">
        <f>IFERROR(VLOOKUP(E59,XC!B:M,2,FALSE),"")</f>
        <v/>
      </c>
      <c r="L59" s="22" t="str">
        <f>IFERROR(VLOOKUP(E59,XC!B:M,3,FALSE),"")</f>
        <v/>
      </c>
      <c r="M59" s="22">
        <f>IFERROR(VLOOKUP(E59,WGP!CW:DB,5,FALSE),"")</f>
        <v>20</v>
      </c>
      <c r="N59" s="22" t="str">
        <f>IFERROR(VLOOKUP(E59,XC!B:M,4,FALSE),"")</f>
        <v/>
      </c>
      <c r="O59" s="16" t="str">
        <f>IFERROR(VLOOKUP(E59,'Road&amp;Relay'!C:M,11,FALSE),"")</f>
        <v/>
      </c>
      <c r="P59" s="16" t="str">
        <f>IFERROR(VLOOKUP(E59,WGP!CE:CK,5,FALSE),"")</f>
        <v/>
      </c>
      <c r="Q59" s="16" t="str">
        <f>IFERROR(VLOOKUP(E59,'Road&amp;Relay'!Q:AA,11,FALSE),"")</f>
        <v/>
      </c>
      <c r="R59" s="22" t="str">
        <f>IFERROR(VLOOKUP(E59,XC!B:M,5,FALSE),"")</f>
        <v/>
      </c>
      <c r="S59" s="16" t="str">
        <f>IFERROR(VLOOKUP(E59,'Road&amp;Relay'!AE:AO,11,FALSE),"")</f>
        <v/>
      </c>
      <c r="T59" s="16" t="str">
        <f>IFERROR(VLOOKUP(E59,'Road&amp;Relay'!AS:BC,11,FALSE),"")</f>
        <v/>
      </c>
      <c r="U59" s="22" t="str">
        <f>IFERROR(VLOOKUP(E59,XC!B:M,6,FALSE),"")</f>
        <v/>
      </c>
      <c r="V59" s="16" t="str">
        <f>IFERROR(VLOOKUP(E59,WGP!BM:BQ,5,FALSE),"")</f>
        <v/>
      </c>
      <c r="W59" s="22">
        <f>IFERROR(VLOOKUP(E59,WGP!AU:BA,5,FALSE),"")</f>
        <v>50</v>
      </c>
      <c r="X59" s="16">
        <f>IFERROR(VLOOKUP(E59,WGP!AC:AI,5,FALSE),"")</f>
        <v>20</v>
      </c>
      <c r="Y59" s="16" t="str">
        <f>IFERROR(VLOOKUP(E59,'Road&amp;Relay'!BG:BQ,11,FALSE),"")</f>
        <v/>
      </c>
      <c r="Z59" s="16" t="str">
        <f>IFERROR(VLOOKUP(E59,XC!B:M,7,FALSE),"")</f>
        <v/>
      </c>
      <c r="AA59" s="16" t="str">
        <f>IFERROR(VLOOKUP(E59,'Road&amp;Relay'!BU:CE,11,FALSE),"")</f>
        <v/>
      </c>
      <c r="AB59" s="16" t="str">
        <f>IFERROR(VLOOKUP(E59,XC!B:M,8,FALSE),"")</f>
        <v/>
      </c>
      <c r="AC59" s="22" t="str">
        <f>IFERROR(VLOOKUP(E59,WGP!K:Q,5,FALSE),"")</f>
        <v/>
      </c>
      <c r="AD59" s="20" t="str">
        <f>IFERROR(VLOOKUP(E59,XC!B:M,9,FALSE),"")</f>
        <v/>
      </c>
      <c r="AE59" s="30" t="str">
        <f>IFERROR(VLOOKUP(E59,'Road&amp;Relay'!CI:CS,11,FALSE),"")</f>
        <v/>
      </c>
      <c r="AF59" s="23"/>
      <c r="AG59" s="24">
        <f>IF(M59="","",M59)</f>
        <v>20</v>
      </c>
      <c r="AH59" s="24" t="str">
        <f>IF(P59="","",P59)</f>
        <v/>
      </c>
      <c r="AI59" s="24" t="str">
        <f>IF(V59="","",V59)</f>
        <v/>
      </c>
      <c r="AJ59" s="24">
        <f>IF(W59="","",W59)</f>
        <v>50</v>
      </c>
      <c r="AK59" s="24">
        <f t="shared" si="16"/>
        <v>20</v>
      </c>
      <c r="AL59" s="24" t="str">
        <f t="shared" si="17"/>
        <v/>
      </c>
      <c r="AM59" s="25">
        <f t="shared" si="18"/>
        <v>50</v>
      </c>
      <c r="AN59" s="25">
        <f t="shared" si="19"/>
        <v>20</v>
      </c>
      <c r="AO59" s="25">
        <f t="shared" si="20"/>
        <v>20</v>
      </c>
      <c r="AP59" s="25" t="str">
        <f t="shared" si="21"/>
        <v/>
      </c>
      <c r="AQ59" s="24" t="str">
        <f>IF(O59="","",O59)</f>
        <v/>
      </c>
      <c r="AR59" s="24" t="str">
        <f>IF(Q59="","",Q59)</f>
        <v/>
      </c>
      <c r="AS59" s="24" t="str">
        <f>IF(S59="","",S59)</f>
        <v/>
      </c>
      <c r="AT59" s="24" t="str">
        <f>IF(T59="","",T59)</f>
        <v/>
      </c>
      <c r="AU59" s="24" t="str">
        <f t="shared" si="22"/>
        <v/>
      </c>
      <c r="AV59" s="24" t="str">
        <f t="shared" si="23"/>
        <v/>
      </c>
      <c r="AW59" s="24" t="str">
        <f t="shared" si="24"/>
        <v/>
      </c>
      <c r="AX59" s="22" t="str">
        <f t="shared" si="25"/>
        <v/>
      </c>
      <c r="AY59" s="25" t="str">
        <f t="shared" si="26"/>
        <v/>
      </c>
      <c r="AZ59" s="25" t="str">
        <f t="shared" si="27"/>
        <v/>
      </c>
      <c r="BA59" s="25" t="str">
        <f t="shared" si="28"/>
        <v>Y</v>
      </c>
      <c r="BB59" s="25" t="str">
        <f t="shared" si="29"/>
        <v>N</v>
      </c>
      <c r="BC59" s="25" t="str">
        <f t="shared" si="30"/>
        <v>N</v>
      </c>
      <c r="BD59" s="25" t="str">
        <f>IF(I59&gt;4,"Y","N")</f>
        <v>N</v>
      </c>
      <c r="BE59" s="192">
        <f t="shared" si="31"/>
        <v>1</v>
      </c>
      <c r="BF59" s="238">
        <v>56</v>
      </c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</row>
    <row r="60" spans="1:77" ht="17.25" customHeight="1" x14ac:dyDescent="0.3">
      <c r="A60" s="279"/>
      <c r="B60" s="268">
        <v>52</v>
      </c>
      <c r="C60" s="229">
        <f>B60-D60</f>
        <v>-5</v>
      </c>
      <c r="D60" s="268">
        <v>57</v>
      </c>
      <c r="E60" s="28" t="s">
        <v>65</v>
      </c>
      <c r="F60" s="29">
        <f>SUM(G60:I60)</f>
        <v>85</v>
      </c>
      <c r="G60" s="19">
        <f>SUM(K60,L60,N60,R60,U60,Z60,AB60,AD60)</f>
        <v>35</v>
      </c>
      <c r="H60" s="20">
        <f>SUM(AM60:AO60)</f>
        <v>50</v>
      </c>
      <c r="I60" s="21">
        <f>SUM(AX60:AZ60)</f>
        <v>0</v>
      </c>
      <c r="J60" s="30" t="str">
        <f>IF(BE60=4,"Y","N")</f>
        <v>N</v>
      </c>
      <c r="K60" s="22">
        <f>IFERROR(VLOOKUP(E60,XC!B:M,2,FALSE),"")</f>
        <v>5</v>
      </c>
      <c r="L60" s="22">
        <f>IFERROR(VLOOKUP(E60,XC!B:M,3,FALSE),"")</f>
        <v>5</v>
      </c>
      <c r="M60" s="22" t="str">
        <f>IFERROR(VLOOKUP(E60,WGP!CW:DB,5,FALSE),"")</f>
        <v/>
      </c>
      <c r="N60" s="22">
        <f>IFERROR(VLOOKUP(E60,XC!B:M,4,FALSE),"")</f>
        <v>5</v>
      </c>
      <c r="O60" s="16" t="str">
        <f>IFERROR(VLOOKUP(E60,'Road&amp;Relay'!C:M,11,FALSE),"")</f>
        <v/>
      </c>
      <c r="P60" s="16" t="str">
        <f>IFERROR(VLOOKUP(E60,WGP!CE:CK,5,FALSE),"")</f>
        <v/>
      </c>
      <c r="Q60" s="16" t="str">
        <f>IFERROR(VLOOKUP(E60,'Road&amp;Relay'!Q:AA,11,FALSE),"")</f>
        <v/>
      </c>
      <c r="R60" s="22">
        <f>IFERROR(VLOOKUP(E60,XC!B:M,5,FALSE),"")</f>
        <v>0</v>
      </c>
      <c r="S60" s="16" t="str">
        <f>IFERROR(VLOOKUP(E60,'Road&amp;Relay'!AE:AO,11,FALSE),"")</f>
        <v/>
      </c>
      <c r="T60" s="16" t="str">
        <f>IFERROR(VLOOKUP(E60,'Road&amp;Relay'!AS:BC,11,FALSE),"")</f>
        <v/>
      </c>
      <c r="U60" s="22">
        <f>IFERROR(VLOOKUP(E60,XC!B:M,6,FALSE),"")</f>
        <v>0</v>
      </c>
      <c r="V60" s="16" t="str">
        <f>IFERROR(VLOOKUP(E60,WGP!BM:BQ,5,FALSE),"")</f>
        <v/>
      </c>
      <c r="W60" s="22">
        <f>IFERROR(VLOOKUP(E60,WGP!AU:BA,5,FALSE),"")</f>
        <v>50</v>
      </c>
      <c r="X60" s="16" t="str">
        <f>IFERROR(VLOOKUP(E60,WGP!AC:AI,5,FALSE),"")</f>
        <v/>
      </c>
      <c r="Y60" s="16" t="str">
        <f>IFERROR(VLOOKUP(E60,'Road&amp;Relay'!BG:BQ,11,FALSE),"")</f>
        <v/>
      </c>
      <c r="Z60" s="16">
        <f>IFERROR(VLOOKUP(E60,XC!B:M,7,FALSE),"")</f>
        <v>5</v>
      </c>
      <c r="AA60" s="16" t="str">
        <f>IFERROR(VLOOKUP(E60,'Road&amp;Relay'!BU:CE,11,FALSE),"")</f>
        <v/>
      </c>
      <c r="AB60" s="16">
        <f>IFERROR(VLOOKUP(E60,XC!B:M,8,FALSE),"")</f>
        <v>5</v>
      </c>
      <c r="AC60" s="22" t="str">
        <f>IFERROR(VLOOKUP(E60,WGP!K:Q,5,FALSE),"")</f>
        <v/>
      </c>
      <c r="AD60" s="20">
        <f>IFERROR(VLOOKUP(E60,XC!B:M,9,FALSE),"")</f>
        <v>10</v>
      </c>
      <c r="AE60" s="30" t="str">
        <f>IFERROR(VLOOKUP(E60,'Road&amp;Relay'!CI:CS,11,FALSE),"")</f>
        <v/>
      </c>
      <c r="AF60" s="23"/>
      <c r="AG60" s="24" t="str">
        <f>IF(M60="","",M60)</f>
        <v/>
      </c>
      <c r="AH60" s="24" t="str">
        <f>IF(P60="","",P60)</f>
        <v/>
      </c>
      <c r="AI60" s="24" t="str">
        <f>IF(V60="","",V60)</f>
        <v/>
      </c>
      <c r="AJ60" s="24">
        <f>IF(W60="","",W60)</f>
        <v>50</v>
      </c>
      <c r="AK60" s="24" t="str">
        <f t="shared" si="16"/>
        <v/>
      </c>
      <c r="AL60" s="24" t="str">
        <f t="shared" si="17"/>
        <v/>
      </c>
      <c r="AM60" s="25">
        <f t="shared" si="18"/>
        <v>50</v>
      </c>
      <c r="AN60" s="25" t="str">
        <f t="shared" si="19"/>
        <v/>
      </c>
      <c r="AO60" s="25" t="str">
        <f t="shared" si="20"/>
        <v/>
      </c>
      <c r="AP60" s="25" t="str">
        <f t="shared" si="21"/>
        <v/>
      </c>
      <c r="AQ60" s="24" t="str">
        <f>IF(O60="","",O60)</f>
        <v/>
      </c>
      <c r="AR60" s="24" t="str">
        <f>IF(Q60="","",Q60)</f>
        <v/>
      </c>
      <c r="AS60" s="24" t="str">
        <f>IF(S60="","",S60)</f>
        <v/>
      </c>
      <c r="AT60" s="24" t="str">
        <f>IF(T60="","",T60)</f>
        <v/>
      </c>
      <c r="AU60" s="24" t="str">
        <f t="shared" si="22"/>
        <v/>
      </c>
      <c r="AV60" s="24" t="str">
        <f t="shared" si="23"/>
        <v/>
      </c>
      <c r="AW60" s="24" t="str">
        <f t="shared" si="24"/>
        <v/>
      </c>
      <c r="AX60" s="22" t="str">
        <f t="shared" si="25"/>
        <v/>
      </c>
      <c r="AY60" s="25" t="str">
        <f t="shared" si="26"/>
        <v/>
      </c>
      <c r="AZ60" s="25" t="str">
        <f t="shared" si="27"/>
        <v/>
      </c>
      <c r="BA60" s="25" t="str">
        <f t="shared" si="28"/>
        <v>Y</v>
      </c>
      <c r="BB60" s="25" t="str">
        <f t="shared" si="29"/>
        <v>N</v>
      </c>
      <c r="BC60" s="25" t="str">
        <f t="shared" si="30"/>
        <v>N</v>
      </c>
      <c r="BD60" s="25" t="str">
        <f>IF(I60&gt;4,"Y","N")</f>
        <v>N</v>
      </c>
      <c r="BE60" s="192">
        <f t="shared" si="31"/>
        <v>1</v>
      </c>
      <c r="BF60" s="238">
        <v>57</v>
      </c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</row>
    <row r="61" spans="1:77" ht="17.25" customHeight="1" x14ac:dyDescent="0.3">
      <c r="A61" s="279"/>
      <c r="B61" s="268">
        <v>62</v>
      </c>
      <c r="C61" s="229">
        <f>B61-D61</f>
        <v>5</v>
      </c>
      <c r="D61" s="268">
        <v>57</v>
      </c>
      <c r="E61" s="97" t="s">
        <v>138</v>
      </c>
      <c r="F61" s="29">
        <f>SUM(G61:I61)</f>
        <v>85</v>
      </c>
      <c r="G61" s="19">
        <f>SUM(K61,L61,N61,R61,U61,Z61,AB61,AD61)</f>
        <v>0</v>
      </c>
      <c r="H61" s="20">
        <f>SUM(AM61:AO61)</f>
        <v>85</v>
      </c>
      <c r="I61" s="21">
        <f>SUM(AX61:AZ61)</f>
        <v>0</v>
      </c>
      <c r="J61" s="30" t="str">
        <f>IF(BE61=4,"Y","N")</f>
        <v>N</v>
      </c>
      <c r="K61" s="22" t="str">
        <f>IFERROR(VLOOKUP(E61,XC!B:M,2,FALSE),"")</f>
        <v/>
      </c>
      <c r="L61" s="22" t="str">
        <f>IFERROR(VLOOKUP(E61,XC!B:M,3,FALSE),"")</f>
        <v/>
      </c>
      <c r="M61" s="22">
        <f>IFERROR(VLOOKUP(E61,WGP!CW:DB,5,FALSE),"")</f>
        <v>34</v>
      </c>
      <c r="N61" s="22" t="str">
        <f>IFERROR(VLOOKUP(E61,XC!B:M,4,FALSE),"")</f>
        <v/>
      </c>
      <c r="O61" s="16" t="str">
        <f>IFERROR(VLOOKUP(E61,'Road&amp;Relay'!C:M,11,FALSE),"")</f>
        <v/>
      </c>
      <c r="P61" s="16">
        <f>IFERROR(VLOOKUP(E61,WGP!CE:CK,5,FALSE),"")</f>
        <v>22</v>
      </c>
      <c r="Q61" s="16" t="str">
        <f>IFERROR(VLOOKUP(E61,'Road&amp;Relay'!Q:AA,11,FALSE),"")</f>
        <v/>
      </c>
      <c r="R61" s="22" t="str">
        <f>IFERROR(VLOOKUP(E61,XC!B:M,5,FALSE),"")</f>
        <v/>
      </c>
      <c r="S61" s="16" t="str">
        <f>IFERROR(VLOOKUP(E61,'Road&amp;Relay'!AE:AO,11,FALSE),"")</f>
        <v/>
      </c>
      <c r="T61" s="16" t="str">
        <f>IFERROR(VLOOKUP(E61,'Road&amp;Relay'!AS:BC,11,FALSE),"")</f>
        <v/>
      </c>
      <c r="U61" s="22" t="str">
        <f>IFERROR(VLOOKUP(E61,XC!B:M,6,FALSE),"")</f>
        <v/>
      </c>
      <c r="V61" s="16" t="str">
        <f>IFERROR(VLOOKUP(E61,WGP!BM:BQ,5,FALSE),"")</f>
        <v/>
      </c>
      <c r="W61" s="22" t="str">
        <f>IFERROR(VLOOKUP(E61,WGP!AU:BA,5,FALSE),"")</f>
        <v/>
      </c>
      <c r="X61" s="16" t="str">
        <f>IFERROR(VLOOKUP(E61,WGP!AC:AI,5,FALSE),"")</f>
        <v/>
      </c>
      <c r="Y61" s="16" t="str">
        <f>IFERROR(VLOOKUP(E61,'Road&amp;Relay'!BG:BQ,11,FALSE),"")</f>
        <v/>
      </c>
      <c r="Z61" s="16" t="str">
        <f>IFERROR(VLOOKUP(E61,XC!B:M,7,FALSE),"")</f>
        <v/>
      </c>
      <c r="AA61" s="16" t="str">
        <f>IFERROR(VLOOKUP(E61,'Road&amp;Relay'!BU:CE,11,FALSE),"")</f>
        <v/>
      </c>
      <c r="AB61" s="16" t="str">
        <f>IFERROR(VLOOKUP(E61,XC!B:M,8,FALSE),"")</f>
        <v/>
      </c>
      <c r="AC61" s="22">
        <f>IFERROR(VLOOKUP(E61,WGP!K:Q,5,FALSE),"")</f>
        <v>29</v>
      </c>
      <c r="AD61" s="20" t="str">
        <f>IFERROR(VLOOKUP(E61,XC!B:M,9,FALSE),"")</f>
        <v/>
      </c>
      <c r="AE61" s="30" t="str">
        <f>IFERROR(VLOOKUP(E61,'Road&amp;Relay'!CI:CS,11,FALSE),"")</f>
        <v/>
      </c>
      <c r="AF61" s="23"/>
      <c r="AG61" s="24">
        <f>IF(M61="","",M61)</f>
        <v>34</v>
      </c>
      <c r="AH61" s="24">
        <f>IF(P61="","",P61)</f>
        <v>22</v>
      </c>
      <c r="AI61" s="24" t="str">
        <f>IF(V61="","",V61)</f>
        <v/>
      </c>
      <c r="AJ61" s="24" t="str">
        <f>IF(W61="","",W61)</f>
        <v/>
      </c>
      <c r="AK61" s="24" t="str">
        <f t="shared" si="16"/>
        <v/>
      </c>
      <c r="AL61" s="24">
        <f t="shared" si="17"/>
        <v>29</v>
      </c>
      <c r="AM61" s="25">
        <f t="shared" si="18"/>
        <v>34</v>
      </c>
      <c r="AN61" s="25">
        <f t="shared" si="19"/>
        <v>29</v>
      </c>
      <c r="AO61" s="25">
        <f t="shared" si="20"/>
        <v>22</v>
      </c>
      <c r="AP61" s="25" t="str">
        <f t="shared" si="21"/>
        <v/>
      </c>
      <c r="AQ61" s="24" t="str">
        <f>IF(O61="","",O61)</f>
        <v/>
      </c>
      <c r="AR61" s="24" t="str">
        <f>IF(Q61="","",Q61)</f>
        <v/>
      </c>
      <c r="AS61" s="24" t="str">
        <f>IF(S61="","",S61)</f>
        <v/>
      </c>
      <c r="AT61" s="24" t="str">
        <f>IF(T61="","",T61)</f>
        <v/>
      </c>
      <c r="AU61" s="24" t="str">
        <f t="shared" si="22"/>
        <v/>
      </c>
      <c r="AV61" s="24" t="str">
        <f t="shared" si="23"/>
        <v/>
      </c>
      <c r="AW61" s="24" t="str">
        <f t="shared" si="24"/>
        <v/>
      </c>
      <c r="AX61" s="22" t="str">
        <f t="shared" si="25"/>
        <v/>
      </c>
      <c r="AY61" s="25" t="str">
        <f t="shared" si="26"/>
        <v/>
      </c>
      <c r="AZ61" s="25" t="str">
        <f t="shared" si="27"/>
        <v/>
      </c>
      <c r="BA61" s="25" t="str">
        <f t="shared" si="28"/>
        <v>Y</v>
      </c>
      <c r="BB61" s="25" t="str">
        <f t="shared" si="29"/>
        <v>N</v>
      </c>
      <c r="BC61" s="25" t="str">
        <f t="shared" si="30"/>
        <v>N</v>
      </c>
      <c r="BD61" s="25" t="str">
        <f>IF(I61&gt;4,"Y","N")</f>
        <v>N</v>
      </c>
      <c r="BE61" s="192">
        <f t="shared" si="31"/>
        <v>1</v>
      </c>
      <c r="BF61" s="238">
        <v>58</v>
      </c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</row>
    <row r="62" spans="1:77" ht="17.25" customHeight="1" x14ac:dyDescent="0.3">
      <c r="A62" s="279"/>
      <c r="B62" s="268">
        <v>60</v>
      </c>
      <c r="C62" s="229">
        <f>B62-D62</f>
        <v>1</v>
      </c>
      <c r="D62" s="268">
        <v>59</v>
      </c>
      <c r="E62" s="97" t="s">
        <v>110</v>
      </c>
      <c r="F62" s="29">
        <f>SUM(G62:I62)</f>
        <v>81</v>
      </c>
      <c r="G62" s="19">
        <f>SUM(K62,L62,N62,R62,U62,Z62,AB62,AD62)</f>
        <v>25</v>
      </c>
      <c r="H62" s="20">
        <f>SUM(AM62:AO62)</f>
        <v>56</v>
      </c>
      <c r="I62" s="21">
        <f>SUM(AX62:AZ62)</f>
        <v>0</v>
      </c>
      <c r="J62" s="30" t="str">
        <f>IF(BE62=4,"Y","N")</f>
        <v>N</v>
      </c>
      <c r="K62" s="22">
        <f>IFERROR(VLOOKUP(E62,XC!B:M,2,FALSE),"")</f>
        <v>0</v>
      </c>
      <c r="L62" s="22">
        <f>IFERROR(VLOOKUP(E62,XC!B:M,3,FALSE),"")</f>
        <v>5</v>
      </c>
      <c r="M62" s="22">
        <f>IFERROR(VLOOKUP(E62,WGP!CW:DB,5,FALSE),"")</f>
        <v>33</v>
      </c>
      <c r="N62" s="22">
        <f>IFERROR(VLOOKUP(E62,XC!B:M,4,FALSE),"")</f>
        <v>5</v>
      </c>
      <c r="O62" s="16" t="str">
        <f>IFERROR(VLOOKUP(E62,'Road&amp;Relay'!C:M,11,FALSE),"")</f>
        <v/>
      </c>
      <c r="P62" s="16" t="str">
        <f>IFERROR(VLOOKUP(E62,WGP!CE:CK,5,FALSE),"")</f>
        <v/>
      </c>
      <c r="Q62" s="16" t="str">
        <f>IFERROR(VLOOKUP(E62,'Road&amp;Relay'!Q:AA,11,FALSE),"")</f>
        <v/>
      </c>
      <c r="R62" s="22">
        <f>IFERROR(VLOOKUP(E62,XC!B:M,5,FALSE),"")</f>
        <v>0</v>
      </c>
      <c r="S62" s="16" t="str">
        <f>IFERROR(VLOOKUP(E62,'Road&amp;Relay'!AE:AO,11,FALSE),"")</f>
        <v/>
      </c>
      <c r="T62" s="16" t="str">
        <f>IFERROR(VLOOKUP(E62,'Road&amp;Relay'!AS:BC,11,FALSE),"")</f>
        <v/>
      </c>
      <c r="U62" s="22">
        <f>IFERROR(VLOOKUP(E62,XC!B:M,6,FALSE),"")</f>
        <v>0</v>
      </c>
      <c r="V62" s="16" t="str">
        <f>IFERROR(VLOOKUP(E62,WGP!BM:BQ,5,FALSE),"")</f>
        <v/>
      </c>
      <c r="W62" s="22" t="str">
        <f>IFERROR(VLOOKUP(E62,WGP!AU:BA,5,FALSE),"")</f>
        <v/>
      </c>
      <c r="X62" s="16" t="str">
        <f>IFERROR(VLOOKUP(E62,WGP!AC:AI,5,FALSE),"")</f>
        <v/>
      </c>
      <c r="Y62" s="16">
        <f>IFERROR(VLOOKUP(E62,'Road&amp;Relay'!BG:BQ,11,FALSE),"")</f>
        <v>0</v>
      </c>
      <c r="Z62" s="16">
        <f>IFERROR(VLOOKUP(E62,XC!B:M,7,FALSE),"")</f>
        <v>5</v>
      </c>
      <c r="AA62" s="16" t="str">
        <f>IFERROR(VLOOKUP(E62,'Road&amp;Relay'!BU:CE,11,FALSE),"")</f>
        <v/>
      </c>
      <c r="AB62" s="16">
        <f>IFERROR(VLOOKUP(E62,XC!B:M,8,FALSE),"")</f>
        <v>0</v>
      </c>
      <c r="AC62" s="22">
        <f>IFERROR(VLOOKUP(E62,WGP!K:Q,5,FALSE),"")</f>
        <v>23</v>
      </c>
      <c r="AD62" s="20">
        <f>IFERROR(VLOOKUP(E62,XC!B:M,9,FALSE),"")</f>
        <v>10</v>
      </c>
      <c r="AE62" s="30" t="str">
        <f>IFERROR(VLOOKUP(E62,'Road&amp;Relay'!CI:CS,11,FALSE),"")</f>
        <v/>
      </c>
      <c r="AF62" s="23"/>
      <c r="AG62" s="24">
        <f>IF(M62="","",M62)</f>
        <v>33</v>
      </c>
      <c r="AH62" s="24" t="str">
        <f>IF(P62="","",P62)</f>
        <v/>
      </c>
      <c r="AI62" s="24" t="str">
        <f>IF(V62="","",V62)</f>
        <v/>
      </c>
      <c r="AJ62" s="24" t="str">
        <f>IF(W62="","",W62)</f>
        <v/>
      </c>
      <c r="AK62" s="24" t="str">
        <f t="shared" si="16"/>
        <v/>
      </c>
      <c r="AL62" s="24">
        <f t="shared" si="17"/>
        <v>23</v>
      </c>
      <c r="AM62" s="25">
        <f t="shared" si="18"/>
        <v>33</v>
      </c>
      <c r="AN62" s="25">
        <f t="shared" si="19"/>
        <v>23</v>
      </c>
      <c r="AO62" s="25" t="str">
        <f t="shared" si="20"/>
        <v/>
      </c>
      <c r="AP62" s="25" t="str">
        <f t="shared" si="21"/>
        <v/>
      </c>
      <c r="AQ62" s="24" t="str">
        <f>IF(O62="","",O62)</f>
        <v/>
      </c>
      <c r="AR62" s="24" t="str">
        <f>IF(Q62="","",Q62)</f>
        <v/>
      </c>
      <c r="AS62" s="24" t="str">
        <f>IF(S62="","",S62)</f>
        <v/>
      </c>
      <c r="AT62" s="24" t="str">
        <f>IF(T62="","",T62)</f>
        <v/>
      </c>
      <c r="AU62" s="24">
        <f t="shared" si="22"/>
        <v>0</v>
      </c>
      <c r="AV62" s="24" t="str">
        <f t="shared" si="23"/>
        <v/>
      </c>
      <c r="AW62" s="24" t="str">
        <f t="shared" si="24"/>
        <v/>
      </c>
      <c r="AX62" s="22">
        <f t="shared" si="25"/>
        <v>0</v>
      </c>
      <c r="AY62" s="25" t="str">
        <f t="shared" si="26"/>
        <v/>
      </c>
      <c r="AZ62" s="25" t="str">
        <f t="shared" si="27"/>
        <v/>
      </c>
      <c r="BA62" s="25" t="str">
        <f t="shared" si="28"/>
        <v>Y</v>
      </c>
      <c r="BB62" s="25" t="str">
        <f t="shared" si="29"/>
        <v>Y</v>
      </c>
      <c r="BC62" s="25" t="str">
        <f t="shared" si="30"/>
        <v>N</v>
      </c>
      <c r="BD62" s="25" t="str">
        <f>IF(I62&gt;4,"Y","N")</f>
        <v>N</v>
      </c>
      <c r="BE62" s="192">
        <f t="shared" si="31"/>
        <v>2</v>
      </c>
      <c r="BF62" s="238">
        <v>59</v>
      </c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</row>
    <row r="63" spans="1:77" ht="17.25" customHeight="1" x14ac:dyDescent="0.3">
      <c r="A63" s="279"/>
      <c r="B63" s="268">
        <v>53</v>
      </c>
      <c r="C63" s="229">
        <f>B63-D63</f>
        <v>-7</v>
      </c>
      <c r="D63" s="268">
        <v>60</v>
      </c>
      <c r="E63" s="28" t="s">
        <v>222</v>
      </c>
      <c r="F63" s="29">
        <f>SUM(G63:I63)</f>
        <v>79</v>
      </c>
      <c r="G63" s="19">
        <f>SUM(K63,L63,N63,R63,U63,Z63,AB63,AD63)</f>
        <v>0</v>
      </c>
      <c r="H63" s="20">
        <f>SUM(AM63:AO63)</f>
        <v>79</v>
      </c>
      <c r="I63" s="21">
        <f>SUM(AX63:AZ63)</f>
        <v>0</v>
      </c>
      <c r="J63" s="30" t="str">
        <f>IF(BE63=4,"Y","N")</f>
        <v>N</v>
      </c>
      <c r="K63" s="22" t="str">
        <f>IFERROR(VLOOKUP(E63,XC!B:M,2,FALSE),"")</f>
        <v/>
      </c>
      <c r="L63" s="22" t="str">
        <f>IFERROR(VLOOKUP(E63,XC!B:M,3,FALSE),"")</f>
        <v/>
      </c>
      <c r="M63" s="22" t="str">
        <f>IFERROR(VLOOKUP(E63,WGP!CW:DB,5,FALSE),"")</f>
        <v/>
      </c>
      <c r="N63" s="22" t="str">
        <f>IFERROR(VLOOKUP(E63,XC!B:M,4,FALSE),"")</f>
        <v/>
      </c>
      <c r="O63" s="16" t="str">
        <f>IFERROR(VLOOKUP(E63,'Road&amp;Relay'!C:M,11,FALSE),"")</f>
        <v/>
      </c>
      <c r="P63" s="16" t="str">
        <f>IFERROR(VLOOKUP(E63,WGP!CE:CK,5,FALSE),"")</f>
        <v/>
      </c>
      <c r="Q63" s="16" t="str">
        <f>IFERROR(VLOOKUP(E63,'Road&amp;Relay'!Q:AA,11,FALSE),"")</f>
        <v/>
      </c>
      <c r="R63" s="22" t="str">
        <f>IFERROR(VLOOKUP(E63,XC!B:M,5,FALSE),"")</f>
        <v/>
      </c>
      <c r="S63" s="16" t="str">
        <f>IFERROR(VLOOKUP(E63,'Road&amp;Relay'!AE:AO,11,FALSE),"")</f>
        <v/>
      </c>
      <c r="T63" s="16" t="str">
        <f>IFERROR(VLOOKUP(E63,'Road&amp;Relay'!AS:BC,11,FALSE),"")</f>
        <v/>
      </c>
      <c r="U63" s="22" t="str">
        <f>IFERROR(VLOOKUP(E63,XC!B:M,6,FALSE),"")</f>
        <v/>
      </c>
      <c r="V63" s="16" t="str">
        <f>IFERROR(VLOOKUP(E63,WGP!BM:BQ,5,FALSE),"")</f>
        <v/>
      </c>
      <c r="W63" s="22">
        <f>IFERROR(VLOOKUP(E63,WGP!AU:BA,5,FALSE),"")</f>
        <v>50</v>
      </c>
      <c r="X63" s="16">
        <f>IFERROR(VLOOKUP(E63,WGP!AC:AI,5,FALSE),"")</f>
        <v>29</v>
      </c>
      <c r="Y63" s="16" t="str">
        <f>IFERROR(VLOOKUP(E63,'Road&amp;Relay'!BG:BQ,11,FALSE),"")</f>
        <v/>
      </c>
      <c r="Z63" s="16" t="str">
        <f>IFERROR(VLOOKUP(E63,XC!B:M,7,FALSE),"")</f>
        <v/>
      </c>
      <c r="AA63" s="16" t="str">
        <f>IFERROR(VLOOKUP(E63,'Road&amp;Relay'!BU:CE,11,FALSE),"")</f>
        <v/>
      </c>
      <c r="AB63" s="16" t="str">
        <f>IFERROR(VLOOKUP(E63,XC!B:M,8,FALSE),"")</f>
        <v/>
      </c>
      <c r="AC63" s="22" t="str">
        <f>IFERROR(VLOOKUP(E63,WGP!K:Q,5,FALSE),"")</f>
        <v/>
      </c>
      <c r="AD63" s="20" t="str">
        <f>IFERROR(VLOOKUP(E63,XC!B:M,9,FALSE),"")</f>
        <v/>
      </c>
      <c r="AE63" s="30" t="str">
        <f>IFERROR(VLOOKUP(E63,'Road&amp;Relay'!CI:CS,11,FALSE),"")</f>
        <v/>
      </c>
      <c r="AF63" s="23"/>
      <c r="AG63" s="24" t="str">
        <f>IF(M63="","",M63)</f>
        <v/>
      </c>
      <c r="AH63" s="24" t="str">
        <f>IF(P63="","",P63)</f>
        <v/>
      </c>
      <c r="AI63" s="24" t="str">
        <f>IF(V63="","",V63)</f>
        <v/>
      </c>
      <c r="AJ63" s="24">
        <f>IF(W63="","",W63)</f>
        <v>50</v>
      </c>
      <c r="AK63" s="24">
        <f t="shared" si="16"/>
        <v>29</v>
      </c>
      <c r="AL63" s="24" t="str">
        <f t="shared" si="17"/>
        <v/>
      </c>
      <c r="AM63" s="25">
        <f t="shared" si="18"/>
        <v>50</v>
      </c>
      <c r="AN63" s="25">
        <f t="shared" si="19"/>
        <v>29</v>
      </c>
      <c r="AO63" s="25" t="str">
        <f t="shared" si="20"/>
        <v/>
      </c>
      <c r="AP63" s="25" t="str">
        <f t="shared" si="21"/>
        <v/>
      </c>
      <c r="AQ63" s="24" t="str">
        <f>IF(O63="","",O63)</f>
        <v/>
      </c>
      <c r="AR63" s="24" t="str">
        <f>IF(Q63="","",Q63)</f>
        <v/>
      </c>
      <c r="AS63" s="24" t="str">
        <f>IF(S63="","",S63)</f>
        <v/>
      </c>
      <c r="AT63" s="24" t="str">
        <f>IF(T63="","",T63)</f>
        <v/>
      </c>
      <c r="AU63" s="24" t="str">
        <f t="shared" si="22"/>
        <v/>
      </c>
      <c r="AV63" s="24" t="str">
        <f t="shared" si="23"/>
        <v/>
      </c>
      <c r="AW63" s="24" t="str">
        <f t="shared" si="24"/>
        <v/>
      </c>
      <c r="AX63" s="22" t="str">
        <f t="shared" si="25"/>
        <v/>
      </c>
      <c r="AY63" s="25" t="str">
        <f t="shared" si="26"/>
        <v/>
      </c>
      <c r="AZ63" s="25" t="str">
        <f t="shared" si="27"/>
        <v/>
      </c>
      <c r="BA63" s="25" t="str">
        <f t="shared" si="28"/>
        <v>Y</v>
      </c>
      <c r="BB63" s="25" t="str">
        <f t="shared" si="29"/>
        <v>N</v>
      </c>
      <c r="BC63" s="25" t="str">
        <f t="shared" si="30"/>
        <v>N</v>
      </c>
      <c r="BD63" s="25" t="str">
        <f>IF(I63&gt;4,"Y","N")</f>
        <v>N</v>
      </c>
      <c r="BE63" s="192">
        <f t="shared" si="31"/>
        <v>1</v>
      </c>
      <c r="BF63" s="238">
        <v>60</v>
      </c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</row>
    <row r="64" spans="1:77" ht="17.25" customHeight="1" x14ac:dyDescent="0.3">
      <c r="A64" s="279"/>
      <c r="B64" s="268">
        <v>54</v>
      </c>
      <c r="C64" s="229">
        <f>B64-D64</f>
        <v>-7</v>
      </c>
      <c r="D64" s="268">
        <v>61</v>
      </c>
      <c r="E64" s="28" t="s">
        <v>179</v>
      </c>
      <c r="F64" s="29">
        <f>SUM(G64:I64)</f>
        <v>75</v>
      </c>
      <c r="G64" s="19">
        <f>SUM(K64,L64,N64,R64,U64,Z64,AB64,AD64)</f>
        <v>0</v>
      </c>
      <c r="H64" s="20">
        <f>SUM(AM64:AO64)</f>
        <v>50</v>
      </c>
      <c r="I64" s="21">
        <f>SUM(AX64:AZ64)</f>
        <v>25</v>
      </c>
      <c r="J64" s="30" t="str">
        <f>IF(BE64=4,"Y","N")</f>
        <v>N</v>
      </c>
      <c r="K64" s="22" t="str">
        <f>IFERROR(VLOOKUP(E64,XC!B:M,2,FALSE),"")</f>
        <v/>
      </c>
      <c r="L64" s="22" t="str">
        <f>IFERROR(VLOOKUP(E64,XC!B:M,3,FALSE),"")</f>
        <v/>
      </c>
      <c r="M64" s="22" t="str">
        <f>IFERROR(VLOOKUP(E64,WGP!CW:DB,5,FALSE),"")</f>
        <v/>
      </c>
      <c r="N64" s="22" t="str">
        <f>IFERROR(VLOOKUP(E64,XC!B:M,4,FALSE),"")</f>
        <v/>
      </c>
      <c r="O64" s="16" t="str">
        <f>IFERROR(VLOOKUP(E64,'Road&amp;Relay'!C:M,11,FALSE),"")</f>
        <v/>
      </c>
      <c r="P64" s="16" t="str">
        <f>IFERROR(VLOOKUP(E64,WGP!CE:CK,5,FALSE),"")</f>
        <v/>
      </c>
      <c r="Q64" s="16" t="str">
        <f>IFERROR(VLOOKUP(E64,'Road&amp;Relay'!Q:AA,11,FALSE),"")</f>
        <v/>
      </c>
      <c r="R64" s="22" t="str">
        <f>IFERROR(VLOOKUP(E64,XC!B:M,5,FALSE),"")</f>
        <v/>
      </c>
      <c r="S64" s="16" t="str">
        <f>IFERROR(VLOOKUP(E64,'Road&amp;Relay'!AE:AO,11,FALSE),"")</f>
        <v/>
      </c>
      <c r="T64" s="16" t="str">
        <f>IFERROR(VLOOKUP(E64,'Road&amp;Relay'!AS:BC,11,FALSE),"")</f>
        <v/>
      </c>
      <c r="U64" s="22" t="str">
        <f>IFERROR(VLOOKUP(E64,XC!B:M,6,FALSE),"")</f>
        <v/>
      </c>
      <c r="V64" s="16" t="str">
        <f>IFERROR(VLOOKUP(E64,WGP!BM:BQ,5,FALSE),"")</f>
        <v/>
      </c>
      <c r="W64" s="22">
        <f>IFERROR(VLOOKUP(E64,WGP!AU:BA,5,FALSE),"")</f>
        <v>50</v>
      </c>
      <c r="X64" s="16" t="str">
        <f>IFERROR(VLOOKUP(E64,WGP!AC:AI,5,FALSE),"")</f>
        <v/>
      </c>
      <c r="Y64" s="16" t="str">
        <f>IFERROR(VLOOKUP(E64,'Road&amp;Relay'!BG:BQ,11,FALSE),"")</f>
        <v/>
      </c>
      <c r="Z64" s="16" t="str">
        <f>IFERROR(VLOOKUP(E64,XC!B:M,7,FALSE),"")</f>
        <v/>
      </c>
      <c r="AA64" s="16" t="str">
        <f>IFERROR(VLOOKUP(E64,'Road&amp;Relay'!BU:CE,11,FALSE),"")</f>
        <v/>
      </c>
      <c r="AB64" s="16" t="str">
        <f>IFERROR(VLOOKUP(E64,XC!B:M,8,FALSE),"")</f>
        <v/>
      </c>
      <c r="AC64" s="22" t="str">
        <f>IFERROR(VLOOKUP(E64,WGP!K:Q,5,FALSE),"")</f>
        <v/>
      </c>
      <c r="AD64" s="20" t="str">
        <f>IFERROR(VLOOKUP(E64,XC!B:M,9,FALSE),"")</f>
        <v/>
      </c>
      <c r="AE64" s="30">
        <f>IFERROR(VLOOKUP(E64,'Road&amp;Relay'!CI:CS,11,FALSE),"")</f>
        <v>25</v>
      </c>
      <c r="AF64" s="23"/>
      <c r="AG64" s="24" t="str">
        <f>IF(M64="","",M64)</f>
        <v/>
      </c>
      <c r="AH64" s="24" t="str">
        <f>IF(P64="","",P64)</f>
        <v/>
      </c>
      <c r="AI64" s="24" t="str">
        <f>IF(V64="","",V64)</f>
        <v/>
      </c>
      <c r="AJ64" s="24">
        <f>IF(W64="","",W64)</f>
        <v>50</v>
      </c>
      <c r="AK64" s="24" t="str">
        <f t="shared" si="16"/>
        <v/>
      </c>
      <c r="AL64" s="24" t="str">
        <f t="shared" si="17"/>
        <v/>
      </c>
      <c r="AM64" s="25">
        <f t="shared" si="18"/>
        <v>50</v>
      </c>
      <c r="AN64" s="25" t="str">
        <f t="shared" si="19"/>
        <v/>
      </c>
      <c r="AO64" s="25" t="str">
        <f t="shared" si="20"/>
        <v/>
      </c>
      <c r="AP64" s="25" t="str">
        <f t="shared" si="21"/>
        <v/>
      </c>
      <c r="AQ64" s="24" t="str">
        <f>IF(O64="","",O64)</f>
        <v/>
      </c>
      <c r="AR64" s="24" t="str">
        <f>IF(Q64="","",Q64)</f>
        <v/>
      </c>
      <c r="AS64" s="24" t="str">
        <f>IF(S64="","",S64)</f>
        <v/>
      </c>
      <c r="AT64" s="24" t="str">
        <f>IF(T64="","",T64)</f>
        <v/>
      </c>
      <c r="AU64" s="24" t="str">
        <f t="shared" si="22"/>
        <v/>
      </c>
      <c r="AV64" s="24" t="str">
        <f t="shared" si="23"/>
        <v/>
      </c>
      <c r="AW64" s="24">
        <f t="shared" si="24"/>
        <v>25</v>
      </c>
      <c r="AX64" s="22">
        <f t="shared" si="25"/>
        <v>25</v>
      </c>
      <c r="AY64" s="25" t="str">
        <f t="shared" si="26"/>
        <v/>
      </c>
      <c r="AZ64" s="25" t="str">
        <f t="shared" si="27"/>
        <v/>
      </c>
      <c r="BA64" s="25" t="str">
        <f t="shared" si="28"/>
        <v>Y</v>
      </c>
      <c r="BB64" s="25" t="str">
        <f t="shared" si="29"/>
        <v>Y</v>
      </c>
      <c r="BC64" s="25" t="str">
        <f t="shared" si="30"/>
        <v>N</v>
      </c>
      <c r="BD64" s="25" t="str">
        <f>IF(I64&gt;4,"Y","N")</f>
        <v>Y</v>
      </c>
      <c r="BE64" s="192">
        <f t="shared" si="31"/>
        <v>3</v>
      </c>
      <c r="BF64" s="238">
        <v>61</v>
      </c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</row>
    <row r="65" spans="1:77" ht="17.25" customHeight="1" x14ac:dyDescent="0.3">
      <c r="A65" s="279"/>
      <c r="B65" s="268">
        <v>56</v>
      </c>
      <c r="C65" s="229">
        <f>B65-D65</f>
        <v>-6</v>
      </c>
      <c r="D65" s="268">
        <v>62</v>
      </c>
      <c r="E65" s="97" t="s">
        <v>80</v>
      </c>
      <c r="F65" s="29">
        <f>SUM(G65:I65)</f>
        <v>72</v>
      </c>
      <c r="G65" s="19">
        <f>SUM(K65,L65,N65,R65,U65,Z65,AB65,AD65)</f>
        <v>25</v>
      </c>
      <c r="H65" s="20">
        <f>SUM(AM65:AO65)</f>
        <v>32</v>
      </c>
      <c r="I65" s="21">
        <f>SUM(AX65:AZ65)</f>
        <v>15</v>
      </c>
      <c r="J65" s="30" t="str">
        <f>IF(BE65=4,"Y","N")</f>
        <v>N</v>
      </c>
      <c r="K65" s="22">
        <f>IFERROR(VLOOKUP(E65,XC!B:M,2,FALSE),"")</f>
        <v>0</v>
      </c>
      <c r="L65" s="22">
        <f>IFERROR(VLOOKUP(E65,XC!B:M,3,FALSE),"")</f>
        <v>5</v>
      </c>
      <c r="M65" s="22" t="str">
        <f>IFERROR(VLOOKUP(E65,WGP!CW:DB,5,FALSE),"")</f>
        <v/>
      </c>
      <c r="N65" s="22">
        <f>IFERROR(VLOOKUP(E65,XC!B:M,4,FALSE),"")</f>
        <v>5</v>
      </c>
      <c r="O65" s="16" t="str">
        <f>IFERROR(VLOOKUP(E65,'Road&amp;Relay'!C:M,11,FALSE),"")</f>
        <v/>
      </c>
      <c r="P65" s="16">
        <f>IFERROR(VLOOKUP(E65,WGP!CE:CK,5,FALSE),"")</f>
        <v>32</v>
      </c>
      <c r="Q65" s="16" t="str">
        <f>IFERROR(VLOOKUP(E65,'Road&amp;Relay'!Q:AA,11,FALSE),"")</f>
        <v/>
      </c>
      <c r="R65" s="22">
        <f>IFERROR(VLOOKUP(E65,XC!B:M,5,FALSE),"")</f>
        <v>0</v>
      </c>
      <c r="S65" s="16" t="str">
        <f>IFERROR(VLOOKUP(E65,'Road&amp;Relay'!AE:AO,11,FALSE),"")</f>
        <v/>
      </c>
      <c r="T65" s="16" t="str">
        <f>IFERROR(VLOOKUP(E65,'Road&amp;Relay'!AS:BC,11,FALSE),"")</f>
        <v/>
      </c>
      <c r="U65" s="22">
        <f>IFERROR(VLOOKUP(E65,XC!B:M,6,FALSE),"")</f>
        <v>0</v>
      </c>
      <c r="V65" s="16" t="str">
        <f>IFERROR(VLOOKUP(E65,WGP!BM:BQ,5,FALSE),"")</f>
        <v/>
      </c>
      <c r="W65" s="22" t="str">
        <f>IFERROR(VLOOKUP(E65,WGP!AU:BA,5,FALSE),"")</f>
        <v/>
      </c>
      <c r="X65" s="16" t="str">
        <f>IFERROR(VLOOKUP(E65,WGP!AC:AI,5,FALSE),"")</f>
        <v/>
      </c>
      <c r="Y65" s="16">
        <f>IFERROR(VLOOKUP(E65,'Road&amp;Relay'!BG:BQ,11,FALSE),"")</f>
        <v>15</v>
      </c>
      <c r="Z65" s="16">
        <f>IFERROR(VLOOKUP(E65,XC!B:M,7,FALSE),"")</f>
        <v>0</v>
      </c>
      <c r="AA65" s="16" t="str">
        <f>IFERROR(VLOOKUP(E65,'Road&amp;Relay'!BU:CE,11,FALSE),"")</f>
        <v/>
      </c>
      <c r="AB65" s="16">
        <f>IFERROR(VLOOKUP(E65,XC!B:M,8,FALSE),"")</f>
        <v>5</v>
      </c>
      <c r="AC65" s="22" t="str">
        <f>IFERROR(VLOOKUP(E65,WGP!K:Q,5,FALSE),"")</f>
        <v/>
      </c>
      <c r="AD65" s="20">
        <f>IFERROR(VLOOKUP(E65,XC!B:M,9,FALSE),"")</f>
        <v>10</v>
      </c>
      <c r="AE65" s="30" t="str">
        <f>IFERROR(VLOOKUP(E65,'Road&amp;Relay'!CI:CS,11,FALSE),"")</f>
        <v/>
      </c>
      <c r="AF65" s="23"/>
      <c r="AG65" s="24" t="str">
        <f>IF(M65="","",M65)</f>
        <v/>
      </c>
      <c r="AH65" s="24">
        <f>IF(P65="","",P65)</f>
        <v>32</v>
      </c>
      <c r="AI65" s="24" t="str">
        <f>IF(V65="","",V65)</f>
        <v/>
      </c>
      <c r="AJ65" s="24" t="str">
        <f>IF(W65="","",W65)</f>
        <v/>
      </c>
      <c r="AK65" s="24" t="str">
        <f t="shared" si="16"/>
        <v/>
      </c>
      <c r="AL65" s="24" t="str">
        <f t="shared" si="17"/>
        <v/>
      </c>
      <c r="AM65" s="25">
        <f t="shared" si="18"/>
        <v>32</v>
      </c>
      <c r="AN65" s="25" t="str">
        <f t="shared" si="19"/>
        <v/>
      </c>
      <c r="AO65" s="25" t="str">
        <f t="shared" si="20"/>
        <v/>
      </c>
      <c r="AP65" s="25" t="str">
        <f t="shared" si="21"/>
        <v/>
      </c>
      <c r="AQ65" s="24" t="str">
        <f>IF(O65="","",O65)</f>
        <v/>
      </c>
      <c r="AR65" s="24" t="str">
        <f>IF(Q65="","",Q65)</f>
        <v/>
      </c>
      <c r="AS65" s="24" t="str">
        <f>IF(S65="","",S65)</f>
        <v/>
      </c>
      <c r="AT65" s="24" t="str">
        <f>IF(T65="","",T65)</f>
        <v/>
      </c>
      <c r="AU65" s="24">
        <f t="shared" si="22"/>
        <v>15</v>
      </c>
      <c r="AV65" s="24" t="str">
        <f t="shared" si="23"/>
        <v/>
      </c>
      <c r="AW65" s="24" t="str">
        <f t="shared" si="24"/>
        <v/>
      </c>
      <c r="AX65" s="22">
        <f t="shared" si="25"/>
        <v>15</v>
      </c>
      <c r="AY65" s="25" t="str">
        <f t="shared" si="26"/>
        <v/>
      </c>
      <c r="AZ65" s="25" t="str">
        <f t="shared" si="27"/>
        <v/>
      </c>
      <c r="BA65" s="25" t="str">
        <f t="shared" si="28"/>
        <v>Y</v>
      </c>
      <c r="BB65" s="25" t="str">
        <f t="shared" si="29"/>
        <v>Y</v>
      </c>
      <c r="BC65" s="25" t="str">
        <f t="shared" si="30"/>
        <v>N</v>
      </c>
      <c r="BD65" s="25" t="str">
        <f>IF(I65&gt;4,"Y","N")</f>
        <v>Y</v>
      </c>
      <c r="BE65" s="192">
        <f t="shared" si="31"/>
        <v>3</v>
      </c>
      <c r="BF65" s="238">
        <v>62</v>
      </c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</row>
    <row r="66" spans="1:77" ht="17.25" customHeight="1" x14ac:dyDescent="0.3">
      <c r="A66" s="279"/>
      <c r="B66" s="268">
        <v>92</v>
      </c>
      <c r="C66" s="229">
        <f>B66-D66</f>
        <v>29</v>
      </c>
      <c r="D66" s="268">
        <v>63</v>
      </c>
      <c r="E66" s="256" t="s">
        <v>356</v>
      </c>
      <c r="F66" s="29">
        <f>SUM(G66:I66)</f>
        <v>70</v>
      </c>
      <c r="G66" s="19">
        <f>SUM(K66,L66,N66,R66,U66,Z66,AB66,AD66)</f>
        <v>0</v>
      </c>
      <c r="H66" s="20">
        <f>SUM(AM66:AO66)</f>
        <v>70</v>
      </c>
      <c r="I66" s="21">
        <f>SUM(AX66:AZ66)</f>
        <v>0</v>
      </c>
      <c r="J66" s="30" t="str">
        <f>IF(BE66=4,"Y","N")</f>
        <v>N</v>
      </c>
      <c r="K66" s="22" t="str">
        <f>IFERROR(VLOOKUP(E66,XC!B:M,2,FALSE),"")</f>
        <v/>
      </c>
      <c r="L66" s="22" t="str">
        <f>IFERROR(VLOOKUP(E66,XC!B:M,3,FALSE),"")</f>
        <v/>
      </c>
      <c r="M66" s="22" t="str">
        <f>IFERROR(VLOOKUP(E66,WGP!CW:DB,5,FALSE),"")</f>
        <v/>
      </c>
      <c r="N66" s="22" t="str">
        <f>IFERROR(VLOOKUP(E66,XC!B:M,4,FALSE),"")</f>
        <v/>
      </c>
      <c r="O66" s="16" t="str">
        <f>IFERROR(VLOOKUP(E66,'Road&amp;Relay'!C:M,11,FALSE),"")</f>
        <v/>
      </c>
      <c r="P66" s="16" t="str">
        <f>IFERROR(VLOOKUP(E66,WGP!CE:CK,5,FALSE),"")</f>
        <v/>
      </c>
      <c r="Q66" s="16" t="str">
        <f>IFERROR(VLOOKUP(E66,'Road&amp;Relay'!Q:AA,11,FALSE),"")</f>
        <v/>
      </c>
      <c r="R66" s="22" t="str">
        <f>IFERROR(VLOOKUP(E66,XC!B:M,5,FALSE),"")</f>
        <v/>
      </c>
      <c r="S66" s="16" t="str">
        <f>IFERROR(VLOOKUP(E66,'Road&amp;Relay'!AE:AO,11,FALSE),"")</f>
        <v/>
      </c>
      <c r="T66" s="16" t="str">
        <f>IFERROR(VLOOKUP(E66,'Road&amp;Relay'!AS:BC,11,FALSE),"")</f>
        <v/>
      </c>
      <c r="U66" s="22" t="str">
        <f>IFERROR(VLOOKUP(E66,XC!B:M,6,FALSE),"")</f>
        <v/>
      </c>
      <c r="V66" s="16" t="str">
        <f>IFERROR(VLOOKUP(E66,WGP!BM:BQ,5,FALSE),"")</f>
        <v/>
      </c>
      <c r="W66" s="22" t="str">
        <f>IFERROR(VLOOKUP(E66,WGP!AU:BA,5,FALSE),"")</f>
        <v/>
      </c>
      <c r="X66" s="16">
        <f>IFERROR(VLOOKUP(E66,WGP!AC:AI,5,FALSE),"")</f>
        <v>20</v>
      </c>
      <c r="Y66" s="16" t="str">
        <f>IFERROR(VLOOKUP(E66,'Road&amp;Relay'!BG:BQ,11,FALSE),"")</f>
        <v/>
      </c>
      <c r="Z66" s="16" t="str">
        <f>IFERROR(VLOOKUP(E66,XC!B:M,7,FALSE),"")</f>
        <v/>
      </c>
      <c r="AA66" s="16" t="str">
        <f>IFERROR(VLOOKUP(E66,'Road&amp;Relay'!BU:CE,11,FALSE),"")</f>
        <v/>
      </c>
      <c r="AB66" s="16" t="str">
        <f>IFERROR(VLOOKUP(E66,XC!B:M,8,FALSE),"")</f>
        <v/>
      </c>
      <c r="AC66" s="245">
        <f>IFERROR(VLOOKUP(E66,WGP!K:Q,5,FALSE),"")</f>
        <v>50</v>
      </c>
      <c r="AD66" s="20" t="str">
        <f>IFERROR(VLOOKUP(E66,XC!B:M,9,FALSE),"")</f>
        <v/>
      </c>
      <c r="AE66" s="30" t="str">
        <f>IFERROR(VLOOKUP(E66,'Road&amp;Relay'!CI:CS,11,FALSE),"")</f>
        <v/>
      </c>
      <c r="AF66" s="23"/>
      <c r="AG66" s="24" t="str">
        <f>IF(M66="","",M66)</f>
        <v/>
      </c>
      <c r="AH66" s="24" t="str">
        <f>IF(P66="","",P66)</f>
        <v/>
      </c>
      <c r="AI66" s="24" t="str">
        <f>IF(V66="","",V66)</f>
        <v/>
      </c>
      <c r="AJ66" s="24" t="str">
        <f>IF(W66="","",W66)</f>
        <v/>
      </c>
      <c r="AK66" s="24">
        <f t="shared" si="16"/>
        <v>20</v>
      </c>
      <c r="AL66" s="24">
        <f t="shared" si="17"/>
        <v>50</v>
      </c>
      <c r="AM66" s="25">
        <f t="shared" si="18"/>
        <v>50</v>
      </c>
      <c r="AN66" s="25">
        <f t="shared" si="19"/>
        <v>20</v>
      </c>
      <c r="AO66" s="25" t="str">
        <f t="shared" si="20"/>
        <v/>
      </c>
      <c r="AP66" s="25" t="str">
        <f t="shared" si="21"/>
        <v/>
      </c>
      <c r="AQ66" s="24" t="str">
        <f>IF(O66="","",O66)</f>
        <v/>
      </c>
      <c r="AR66" s="24" t="str">
        <f>IF(Q66="","",Q66)</f>
        <v/>
      </c>
      <c r="AS66" s="24" t="str">
        <f>IF(S66="","",S66)</f>
        <v/>
      </c>
      <c r="AT66" s="24" t="str">
        <f>IF(T66="","",T66)</f>
        <v/>
      </c>
      <c r="AU66" s="24" t="str">
        <f t="shared" si="22"/>
        <v/>
      </c>
      <c r="AV66" s="24" t="str">
        <f t="shared" si="23"/>
        <v/>
      </c>
      <c r="AW66" s="24" t="str">
        <f t="shared" si="24"/>
        <v/>
      </c>
      <c r="AX66" s="22" t="str">
        <f t="shared" si="25"/>
        <v/>
      </c>
      <c r="AY66" s="25" t="str">
        <f t="shared" si="26"/>
        <v/>
      </c>
      <c r="AZ66" s="25" t="str">
        <f t="shared" si="27"/>
        <v/>
      </c>
      <c r="BA66" s="25" t="str">
        <f t="shared" si="28"/>
        <v>Y</v>
      </c>
      <c r="BB66" s="25" t="str">
        <f t="shared" si="29"/>
        <v>N</v>
      </c>
      <c r="BC66" s="25" t="str">
        <f t="shared" si="30"/>
        <v>N</v>
      </c>
      <c r="BD66" s="25" t="str">
        <f>IF(I66&gt;4,"Y","N")</f>
        <v>N</v>
      </c>
      <c r="BE66" s="192">
        <f t="shared" si="31"/>
        <v>1</v>
      </c>
      <c r="BF66" s="238">
        <v>63</v>
      </c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</row>
    <row r="67" spans="1:77" ht="17.25" customHeight="1" x14ac:dyDescent="0.3">
      <c r="A67" s="279"/>
      <c r="B67" s="268">
        <v>57</v>
      </c>
      <c r="C67" s="229">
        <f>B67-D67</f>
        <v>-7</v>
      </c>
      <c r="D67" s="268">
        <v>64</v>
      </c>
      <c r="E67" s="28" t="s">
        <v>310</v>
      </c>
      <c r="F67" s="29">
        <f>SUM(G67:I67)</f>
        <v>60</v>
      </c>
      <c r="G67" s="19">
        <f>SUM(K67,L67,N67,R67,U67,Z67,AB67,AD67)</f>
        <v>10</v>
      </c>
      <c r="H67" s="20">
        <f>SUM(AM67:AO67)</f>
        <v>50</v>
      </c>
      <c r="I67" s="21">
        <f>SUM(AX67:AZ67)</f>
        <v>0</v>
      </c>
      <c r="J67" s="30" t="str">
        <f>IF(BE67=4,"Y","N")</f>
        <v>N</v>
      </c>
      <c r="K67" s="22">
        <f>IFERROR(VLOOKUP(E67,XC!B:M,2,FALSE),"")</f>
        <v>0</v>
      </c>
      <c r="L67" s="22">
        <f>IFERROR(VLOOKUP(E67,XC!B:M,3,FALSE),"")</f>
        <v>0</v>
      </c>
      <c r="M67" s="22" t="str">
        <f>IFERROR(VLOOKUP(E67,WGP!CW:DB,5,FALSE),"")</f>
        <v/>
      </c>
      <c r="N67" s="22">
        <f>IFERROR(VLOOKUP(E67,XC!B:M,4,FALSE),"")</f>
        <v>0</v>
      </c>
      <c r="O67" s="16" t="str">
        <f>IFERROR(VLOOKUP(E67,'Road&amp;Relay'!C:M,11,FALSE),"")</f>
        <v/>
      </c>
      <c r="P67" s="16" t="str">
        <f>IFERROR(VLOOKUP(E67,WGP!CE:CK,5,FALSE),"")</f>
        <v/>
      </c>
      <c r="Q67" s="16" t="str">
        <f>IFERROR(VLOOKUP(E67,'Road&amp;Relay'!Q:AA,11,FALSE),"")</f>
        <v/>
      </c>
      <c r="R67" s="22">
        <f>IFERROR(VLOOKUP(E67,XC!B:M,5,FALSE),"")</f>
        <v>5</v>
      </c>
      <c r="S67" s="16" t="str">
        <f>IFERROR(VLOOKUP(E67,'Road&amp;Relay'!AE:AO,11,FALSE),"")</f>
        <v/>
      </c>
      <c r="T67" s="16" t="str">
        <f>IFERROR(VLOOKUP(E67,'Road&amp;Relay'!AS:BC,11,FALSE),"")</f>
        <v/>
      </c>
      <c r="U67" s="22">
        <f>IFERROR(VLOOKUP(E67,XC!B:M,6,FALSE),"")</f>
        <v>0</v>
      </c>
      <c r="V67" s="16" t="str">
        <f>IFERROR(VLOOKUP(E67,WGP!BM:BQ,5,FALSE),"")</f>
        <v/>
      </c>
      <c r="W67" s="22">
        <f>IFERROR(VLOOKUP(E67,WGP!AU:BA,5,FALSE),"")</f>
        <v>50</v>
      </c>
      <c r="X67" s="16" t="str">
        <f>IFERROR(VLOOKUP(E67,WGP!AC:AI,5,FALSE),"")</f>
        <v/>
      </c>
      <c r="Y67" s="16" t="str">
        <f>IFERROR(VLOOKUP(E67,'Road&amp;Relay'!BG:BQ,11,FALSE),"")</f>
        <v/>
      </c>
      <c r="Z67" s="16">
        <f>IFERROR(VLOOKUP(E67,XC!B:M,7,FALSE),"")</f>
        <v>5</v>
      </c>
      <c r="AA67" s="16" t="str">
        <f>IFERROR(VLOOKUP(E67,'Road&amp;Relay'!BU:CE,11,FALSE),"")</f>
        <v/>
      </c>
      <c r="AB67" s="16">
        <f>IFERROR(VLOOKUP(E67,XC!B:M,8,FALSE),"")</f>
        <v>0</v>
      </c>
      <c r="AC67" s="22" t="str">
        <f>IFERROR(VLOOKUP(E67,WGP!K:Q,5,FALSE),"")</f>
        <v/>
      </c>
      <c r="AD67" s="20">
        <f>IFERROR(VLOOKUP(E67,XC!B:M,9,FALSE),"")</f>
        <v>0</v>
      </c>
      <c r="AE67" s="30" t="str">
        <f>IFERROR(VLOOKUP(E67,'Road&amp;Relay'!CI:CS,11,FALSE),"")</f>
        <v/>
      </c>
      <c r="AF67" s="23"/>
      <c r="AG67" s="24" t="str">
        <f>IF(M67="","",M67)</f>
        <v/>
      </c>
      <c r="AH67" s="24" t="str">
        <f>IF(P67="","",P67)</f>
        <v/>
      </c>
      <c r="AI67" s="24" t="str">
        <f>IF(V67="","",V67)</f>
        <v/>
      </c>
      <c r="AJ67" s="24">
        <f>IF(W67="","",W67)</f>
        <v>50</v>
      </c>
      <c r="AK67" s="24" t="str">
        <f t="shared" si="16"/>
        <v/>
      </c>
      <c r="AL67" s="24" t="str">
        <f t="shared" si="17"/>
        <v/>
      </c>
      <c r="AM67" s="25">
        <f t="shared" si="18"/>
        <v>50</v>
      </c>
      <c r="AN67" s="25" t="str">
        <f t="shared" si="19"/>
        <v/>
      </c>
      <c r="AO67" s="25" t="str">
        <f t="shared" si="20"/>
        <v/>
      </c>
      <c r="AP67" s="25" t="str">
        <f t="shared" si="21"/>
        <v/>
      </c>
      <c r="AQ67" s="24" t="str">
        <f>IF(O67="","",O67)</f>
        <v/>
      </c>
      <c r="AR67" s="24" t="str">
        <f>IF(Q67="","",Q67)</f>
        <v/>
      </c>
      <c r="AS67" s="24" t="str">
        <f>IF(S67="","",S67)</f>
        <v/>
      </c>
      <c r="AT67" s="24" t="str">
        <f>IF(T67="","",T67)</f>
        <v/>
      </c>
      <c r="AU67" s="24" t="str">
        <f t="shared" si="22"/>
        <v/>
      </c>
      <c r="AV67" s="24" t="str">
        <f t="shared" si="23"/>
        <v/>
      </c>
      <c r="AW67" s="24" t="str">
        <f t="shared" si="24"/>
        <v/>
      </c>
      <c r="AX67" s="22" t="str">
        <f t="shared" si="25"/>
        <v/>
      </c>
      <c r="AY67" s="25" t="str">
        <f t="shared" si="26"/>
        <v/>
      </c>
      <c r="AZ67" s="25" t="str">
        <f t="shared" si="27"/>
        <v/>
      </c>
      <c r="BA67" s="25" t="str">
        <f t="shared" si="28"/>
        <v>Y</v>
      </c>
      <c r="BB67" s="25" t="str">
        <f t="shared" si="29"/>
        <v>N</v>
      </c>
      <c r="BC67" s="25" t="str">
        <f t="shared" si="30"/>
        <v>N</v>
      </c>
      <c r="BD67" s="25" t="str">
        <f>IF(I67&gt;4,"Y","N")</f>
        <v>N</v>
      </c>
      <c r="BE67" s="192">
        <f t="shared" si="31"/>
        <v>1</v>
      </c>
      <c r="BF67" s="238">
        <v>64</v>
      </c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</row>
    <row r="68" spans="1:77" ht="17.25" customHeight="1" x14ac:dyDescent="0.3">
      <c r="A68" s="279"/>
      <c r="B68" s="268">
        <v>57</v>
      </c>
      <c r="C68" s="229">
        <f>B68-D68</f>
        <v>-7</v>
      </c>
      <c r="D68" s="268">
        <v>64</v>
      </c>
      <c r="E68" s="97" t="s">
        <v>90</v>
      </c>
      <c r="F68" s="29">
        <f>SUM(G68:I68)</f>
        <v>60</v>
      </c>
      <c r="G68" s="19">
        <f>SUM(K68,L68,N68,R68,U68,Z68,AB68,AD68)</f>
        <v>10</v>
      </c>
      <c r="H68" s="20">
        <f>SUM(AM68:AO68)</f>
        <v>0</v>
      </c>
      <c r="I68" s="21">
        <f>SUM(AX68:AZ68)</f>
        <v>50</v>
      </c>
      <c r="J68" s="30" t="str">
        <f>IF(BE68=4,"Y","N")</f>
        <v>N</v>
      </c>
      <c r="K68" s="22">
        <f>IFERROR(VLOOKUP(E68,XC!B:M,2,FALSE),"")</f>
        <v>0</v>
      </c>
      <c r="L68" s="22">
        <f>IFERROR(VLOOKUP(E68,XC!B:M,3,FALSE),"")</f>
        <v>0</v>
      </c>
      <c r="M68" s="22" t="str">
        <f>IFERROR(VLOOKUP(E68,WGP!CW:DB,5,FALSE),"")</f>
        <v/>
      </c>
      <c r="N68" s="22">
        <f>IFERROR(VLOOKUP(E68,XC!B:M,4,FALSE),"")</f>
        <v>5</v>
      </c>
      <c r="O68" s="16" t="str">
        <f>IFERROR(VLOOKUP(E68,'Road&amp;Relay'!C:M,11,FALSE),"")</f>
        <v/>
      </c>
      <c r="P68" s="16" t="str">
        <f>IFERROR(VLOOKUP(E68,WGP!CE:CK,5,FALSE),"")</f>
        <v/>
      </c>
      <c r="Q68" s="16">
        <f>IFERROR(VLOOKUP(E68,'Road&amp;Relay'!Q:AA,11,FALSE),"")</f>
        <v>50</v>
      </c>
      <c r="R68" s="22">
        <f>IFERROR(VLOOKUP(E68,XC!B:M,5,FALSE),"")</f>
        <v>5</v>
      </c>
      <c r="S68" s="16" t="str">
        <f>IFERROR(VLOOKUP(E68,'Road&amp;Relay'!AE:AO,11,FALSE),"")</f>
        <v/>
      </c>
      <c r="T68" s="16" t="str">
        <f>IFERROR(VLOOKUP(E68,'Road&amp;Relay'!AS:BC,11,FALSE),"")</f>
        <v/>
      </c>
      <c r="U68" s="22">
        <f>IFERROR(VLOOKUP(E68,XC!B:M,6,FALSE),"")</f>
        <v>0</v>
      </c>
      <c r="V68" s="16" t="str">
        <f>IFERROR(VLOOKUP(E68,WGP!BM:BQ,5,FALSE),"")</f>
        <v/>
      </c>
      <c r="W68" s="22" t="str">
        <f>IFERROR(VLOOKUP(E68,WGP!AU:BA,5,FALSE),"")</f>
        <v/>
      </c>
      <c r="X68" s="16" t="str">
        <f>IFERROR(VLOOKUP(E68,WGP!AC:AI,5,FALSE),"")</f>
        <v/>
      </c>
      <c r="Y68" s="16" t="str">
        <f>IFERROR(VLOOKUP(E68,'Road&amp;Relay'!BG:BQ,11,FALSE),"")</f>
        <v/>
      </c>
      <c r="Z68" s="16">
        <f>IFERROR(VLOOKUP(E68,XC!B:M,7,FALSE),"")</f>
        <v>0</v>
      </c>
      <c r="AA68" s="16" t="str">
        <f>IFERROR(VLOOKUP(E68,'Road&amp;Relay'!BU:CE,11,FALSE),"")</f>
        <v/>
      </c>
      <c r="AB68" s="16">
        <f>IFERROR(VLOOKUP(E68,XC!B:M,8,FALSE),"")</f>
        <v>0</v>
      </c>
      <c r="AC68" s="22" t="str">
        <f>IFERROR(VLOOKUP(E68,WGP!K:Q,5,FALSE),"")</f>
        <v/>
      </c>
      <c r="AD68" s="20">
        <f>IFERROR(VLOOKUP(E68,XC!B:M,9,FALSE),"")</f>
        <v>0</v>
      </c>
      <c r="AE68" s="30" t="str">
        <f>IFERROR(VLOOKUP(E68,'Road&amp;Relay'!CI:CS,11,FALSE),"")</f>
        <v/>
      </c>
      <c r="AF68" s="23"/>
      <c r="AG68" s="24" t="str">
        <f>IF(M68="","",M68)</f>
        <v/>
      </c>
      <c r="AH68" s="24" t="str">
        <f>IF(P68="","",P68)</f>
        <v/>
      </c>
      <c r="AI68" s="24" t="str">
        <f>IF(V68="","",V68)</f>
        <v/>
      </c>
      <c r="AJ68" s="24" t="str">
        <f>IF(W68="","",W68)</f>
        <v/>
      </c>
      <c r="AK68" s="24" t="str">
        <f t="shared" ref="AK68:AK99" si="32">IF(X68="","",X68)</f>
        <v/>
      </c>
      <c r="AL68" s="24" t="str">
        <f t="shared" ref="AL68:AL99" si="33">IF(AC68="","",AC68)</f>
        <v/>
      </c>
      <c r="AM68" s="25" t="str">
        <f t="shared" ref="AM68:AM99" si="34">IF(COUNT(AG68:AL68)&gt;=1,(LARGE(AG68:AL68,1)),"")</f>
        <v/>
      </c>
      <c r="AN68" s="25" t="str">
        <f t="shared" ref="AN68:AN99" si="35">IF(COUNT(AG68:AL68)&gt;=2,(LARGE(AG68:AL68,2)),"")</f>
        <v/>
      </c>
      <c r="AO68" s="25" t="str">
        <f t="shared" ref="AO68:AO99" si="36">IF(COUNT(AG68:AL68)&gt;=3,(LARGE(AG68:AL68,3)),"")</f>
        <v/>
      </c>
      <c r="AP68" s="25" t="str">
        <f t="shared" ref="AP68:AP99" si="37">IF(COUNT(AG68:AL68)&gt;=4,(LARGE(AG68:AL68,4)),"")</f>
        <v/>
      </c>
      <c r="AQ68" s="24" t="str">
        <f>IF(O68="","",O68)</f>
        <v/>
      </c>
      <c r="AR68" s="24">
        <f>IF(Q68="","",Q68)</f>
        <v>50</v>
      </c>
      <c r="AS68" s="24" t="str">
        <f>IF(S68="","",S68)</f>
        <v/>
      </c>
      <c r="AT68" s="24" t="str">
        <f>IF(T68="","",T68)</f>
        <v/>
      </c>
      <c r="AU68" s="24" t="str">
        <f t="shared" ref="AU68:AU99" si="38">IF(Y68="","",Y68)</f>
        <v/>
      </c>
      <c r="AV68" s="24" t="str">
        <f t="shared" ref="AV68:AV99" si="39">IF(AA68="","",AA68)</f>
        <v/>
      </c>
      <c r="AW68" s="24" t="str">
        <f t="shared" ref="AW68:AW99" si="40">IF(AE68="","",AE68)</f>
        <v/>
      </c>
      <c r="AX68" s="22">
        <f t="shared" ref="AX68:AX99" si="41">IF(COUNT(AQ68:AW68)&gt;=1,(LARGE(AQ68:AW68,1)),"")</f>
        <v>50</v>
      </c>
      <c r="AY68" s="25" t="str">
        <f t="shared" ref="AY68:AY99" si="42">IF(COUNT(AQ68:AW68)&gt;=2,(LARGE(AQ68:AW68,2)),"")</f>
        <v/>
      </c>
      <c r="AZ68" s="25" t="str">
        <f t="shared" ref="AZ68:AZ99" si="43">IF(COUNT(AQ68:AW68)&gt;=3,(LARGE(AQ68:AW68,3)),"")</f>
        <v/>
      </c>
      <c r="BA68" s="25" t="str">
        <f t="shared" ref="BA68:BA99" si="44">IF(AM68="","N","Y")</f>
        <v>N</v>
      </c>
      <c r="BB68" s="25" t="str">
        <f t="shared" ref="BB68:BB99" si="45">IF(AX68="","N","Y")</f>
        <v>Y</v>
      </c>
      <c r="BC68" s="25" t="str">
        <f t="shared" ref="BC68:BC99" si="46">IF(AY68="","N","Y")</f>
        <v>N</v>
      </c>
      <c r="BD68" s="25" t="str">
        <f>IF(I68&gt;4,"Y","N")</f>
        <v>Y</v>
      </c>
      <c r="BE68" s="192">
        <f t="shared" ref="BE68:BE99" si="47">COUNTIF(BA68:BD68,"Y")</f>
        <v>2</v>
      </c>
      <c r="BF68" s="238">
        <v>65</v>
      </c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</row>
    <row r="69" spans="1:77" ht="17.25" customHeight="1" x14ac:dyDescent="0.3">
      <c r="A69" s="279"/>
      <c r="B69" s="268">
        <v>60</v>
      </c>
      <c r="C69" s="229">
        <f>B69-D69</f>
        <v>-6</v>
      </c>
      <c r="D69" s="268">
        <v>66</v>
      </c>
      <c r="E69" s="28" t="s">
        <v>154</v>
      </c>
      <c r="F69" s="29">
        <f>SUM(G69:I69)</f>
        <v>58</v>
      </c>
      <c r="G69" s="19">
        <f>SUM(K69,L69,N69,R69,U69,Z69,AB69,AD69)</f>
        <v>0</v>
      </c>
      <c r="H69" s="20">
        <f>SUM(AM69:AO69)</f>
        <v>58</v>
      </c>
      <c r="I69" s="21">
        <f>SUM(AX69:AZ69)</f>
        <v>0</v>
      </c>
      <c r="J69" s="30" t="str">
        <f>IF(BE69=4,"Y","N")</f>
        <v>N</v>
      </c>
      <c r="K69" s="22" t="str">
        <f>IFERROR(VLOOKUP(E69,XC!B:M,2,FALSE),"")</f>
        <v/>
      </c>
      <c r="L69" s="22" t="str">
        <f>IFERROR(VLOOKUP(E69,XC!B:M,3,FALSE),"")</f>
        <v/>
      </c>
      <c r="M69" s="22" t="str">
        <f>IFERROR(VLOOKUP(E69,WGP!CW:DB,5,FALSE),"")</f>
        <v/>
      </c>
      <c r="N69" s="22" t="str">
        <f>IFERROR(VLOOKUP(E69,XC!B:M,4,FALSE),"")</f>
        <v/>
      </c>
      <c r="O69" s="16" t="str">
        <f>IFERROR(VLOOKUP(E69,'Road&amp;Relay'!C:M,11,FALSE),"")</f>
        <v/>
      </c>
      <c r="P69" s="16">
        <f>IFERROR(VLOOKUP(E69,WGP!CE:CK,5,FALSE),"")</f>
        <v>20</v>
      </c>
      <c r="Q69" s="16" t="str">
        <f>IFERROR(VLOOKUP(E69,'Road&amp;Relay'!Q:AA,11,FALSE),"")</f>
        <v/>
      </c>
      <c r="R69" s="22" t="str">
        <f>IFERROR(VLOOKUP(E69,XC!B:M,5,FALSE),"")</f>
        <v/>
      </c>
      <c r="S69" s="16" t="str">
        <f>IFERROR(VLOOKUP(E69,'Road&amp;Relay'!AE:AO,11,FALSE),"")</f>
        <v/>
      </c>
      <c r="T69" s="16" t="str">
        <f>IFERROR(VLOOKUP(E69,'Road&amp;Relay'!AS:BC,11,FALSE),"")</f>
        <v/>
      </c>
      <c r="U69" s="22" t="str">
        <f>IFERROR(VLOOKUP(E69,XC!B:M,6,FALSE),"")</f>
        <v/>
      </c>
      <c r="V69" s="16">
        <f>IFERROR(VLOOKUP(E69,WGP!BM:BQ,5,FALSE),"")</f>
        <v>38</v>
      </c>
      <c r="W69" s="22" t="str">
        <f>IFERROR(VLOOKUP(E69,WGP!AU:BA,5,FALSE),"")</f>
        <v/>
      </c>
      <c r="X69" s="16" t="str">
        <f>IFERROR(VLOOKUP(E69,WGP!AC:AI,5,FALSE),"")</f>
        <v/>
      </c>
      <c r="Y69" s="16" t="str">
        <f>IFERROR(VLOOKUP(E69,'Road&amp;Relay'!BG:BQ,11,FALSE),"")</f>
        <v/>
      </c>
      <c r="Z69" s="16" t="str">
        <f>IFERROR(VLOOKUP(E69,XC!B:M,7,FALSE),"")</f>
        <v/>
      </c>
      <c r="AA69" s="16" t="str">
        <f>IFERROR(VLOOKUP(E69,'Road&amp;Relay'!BU:CE,11,FALSE),"")</f>
        <v/>
      </c>
      <c r="AB69" s="16" t="str">
        <f>IFERROR(VLOOKUP(E69,XC!B:M,8,FALSE),"")</f>
        <v/>
      </c>
      <c r="AC69" s="22" t="str">
        <f>IFERROR(VLOOKUP(E69,WGP!K:Q,5,FALSE),"")</f>
        <v/>
      </c>
      <c r="AD69" s="20" t="str">
        <f>IFERROR(VLOOKUP(E69,XC!B:M,9,FALSE),"")</f>
        <v/>
      </c>
      <c r="AE69" s="30" t="str">
        <f>IFERROR(VLOOKUP(E69,'Road&amp;Relay'!CI:CS,11,FALSE),"")</f>
        <v/>
      </c>
      <c r="AF69" s="23"/>
      <c r="AG69" s="24" t="str">
        <f>IF(M69="","",M69)</f>
        <v/>
      </c>
      <c r="AH69" s="24">
        <f>IF(P69="","",P69)</f>
        <v>20</v>
      </c>
      <c r="AI69" s="24">
        <f>IF(V69="","",V69)</f>
        <v>38</v>
      </c>
      <c r="AJ69" s="24" t="str">
        <f>IF(W69="","",W69)</f>
        <v/>
      </c>
      <c r="AK69" s="24" t="str">
        <f t="shared" si="32"/>
        <v/>
      </c>
      <c r="AL69" s="24" t="str">
        <f t="shared" si="33"/>
        <v/>
      </c>
      <c r="AM69" s="25">
        <f t="shared" si="34"/>
        <v>38</v>
      </c>
      <c r="AN69" s="25">
        <f t="shared" si="35"/>
        <v>20</v>
      </c>
      <c r="AO69" s="25" t="str">
        <f t="shared" si="36"/>
        <v/>
      </c>
      <c r="AP69" s="25" t="str">
        <f t="shared" si="37"/>
        <v/>
      </c>
      <c r="AQ69" s="24" t="str">
        <f>IF(O69="","",O69)</f>
        <v/>
      </c>
      <c r="AR69" s="24" t="str">
        <f>IF(Q69="","",Q69)</f>
        <v/>
      </c>
      <c r="AS69" s="24" t="str">
        <f>IF(S69="","",S69)</f>
        <v/>
      </c>
      <c r="AT69" s="24" t="str">
        <f>IF(T69="","",T69)</f>
        <v/>
      </c>
      <c r="AU69" s="24" t="str">
        <f t="shared" si="38"/>
        <v/>
      </c>
      <c r="AV69" s="24" t="str">
        <f t="shared" si="39"/>
        <v/>
      </c>
      <c r="AW69" s="24" t="str">
        <f t="shared" si="40"/>
        <v/>
      </c>
      <c r="AX69" s="22" t="str">
        <f t="shared" si="41"/>
        <v/>
      </c>
      <c r="AY69" s="25" t="str">
        <f t="shared" si="42"/>
        <v/>
      </c>
      <c r="AZ69" s="25" t="str">
        <f t="shared" si="43"/>
        <v/>
      </c>
      <c r="BA69" s="25" t="str">
        <f t="shared" si="44"/>
        <v>Y</v>
      </c>
      <c r="BB69" s="25" t="str">
        <f t="shared" si="45"/>
        <v>N</v>
      </c>
      <c r="BC69" s="25" t="str">
        <f t="shared" si="46"/>
        <v>N</v>
      </c>
      <c r="BD69" s="25" t="str">
        <f>IF(I69&gt;4,"Y","N")</f>
        <v>N</v>
      </c>
      <c r="BE69" s="192">
        <f t="shared" si="47"/>
        <v>1</v>
      </c>
      <c r="BF69" s="238">
        <v>66</v>
      </c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</row>
    <row r="70" spans="1:77" ht="17.25" customHeight="1" x14ac:dyDescent="0.3">
      <c r="A70" s="279"/>
      <c r="B70" s="268">
        <v>63</v>
      </c>
      <c r="C70" s="229">
        <f>B70-D70</f>
        <v>-4</v>
      </c>
      <c r="D70" s="268">
        <v>67</v>
      </c>
      <c r="E70" s="97" t="s">
        <v>54</v>
      </c>
      <c r="F70" s="29">
        <f>SUM(G70:I70)</f>
        <v>55</v>
      </c>
      <c r="G70" s="19">
        <f>SUM(K70,L70,N70,R70,U70,Z70,AB70,AD70)</f>
        <v>35</v>
      </c>
      <c r="H70" s="20">
        <f>SUM(AM70:AO70)</f>
        <v>20</v>
      </c>
      <c r="I70" s="21">
        <f>SUM(AX70:AZ70)</f>
        <v>0</v>
      </c>
      <c r="J70" s="30" t="str">
        <f>IF(BE70=4,"Y","N")</f>
        <v>N</v>
      </c>
      <c r="K70" s="22">
        <f>IFERROR(VLOOKUP(E70,XC!B:M,2,FALSE),"")</f>
        <v>0</v>
      </c>
      <c r="L70" s="22">
        <f>IFERROR(VLOOKUP(E70,XC!B:M,3,FALSE),"")</f>
        <v>10</v>
      </c>
      <c r="M70" s="22">
        <f>IFERROR(VLOOKUP(E70,WGP!CW:DB,5,FALSE),"")</f>
        <v>20</v>
      </c>
      <c r="N70" s="22">
        <f>IFERROR(VLOOKUP(E70,XC!B:M,4,FALSE),"")</f>
        <v>10</v>
      </c>
      <c r="O70" s="16" t="str">
        <f>IFERROR(VLOOKUP(E70,'Road&amp;Relay'!C:M,11,FALSE),"")</f>
        <v/>
      </c>
      <c r="P70" s="16" t="str">
        <f>IFERROR(VLOOKUP(E70,WGP!CE:CK,5,FALSE),"")</f>
        <v/>
      </c>
      <c r="Q70" s="16" t="str">
        <f>IFERROR(VLOOKUP(E70,'Road&amp;Relay'!Q:AA,11,FALSE),"")</f>
        <v/>
      </c>
      <c r="R70" s="22">
        <f>IFERROR(VLOOKUP(E70,XC!B:M,5,FALSE),"")</f>
        <v>5</v>
      </c>
      <c r="S70" s="16" t="str">
        <f>IFERROR(VLOOKUP(E70,'Road&amp;Relay'!AE:AO,11,FALSE),"")</f>
        <v/>
      </c>
      <c r="T70" s="16" t="str">
        <f>IFERROR(VLOOKUP(E70,'Road&amp;Relay'!AS:BC,11,FALSE),"")</f>
        <v/>
      </c>
      <c r="U70" s="22">
        <f>IFERROR(VLOOKUP(E70,XC!B:M,6,FALSE),"")</f>
        <v>0</v>
      </c>
      <c r="V70" s="16" t="str">
        <f>IFERROR(VLOOKUP(E70,WGP!BM:BQ,5,FALSE),"")</f>
        <v/>
      </c>
      <c r="W70" s="22" t="str">
        <f>IFERROR(VLOOKUP(E70,WGP!AU:BA,5,FALSE),"")</f>
        <v/>
      </c>
      <c r="X70" s="16" t="str">
        <f>IFERROR(VLOOKUP(E70,WGP!AC:AI,5,FALSE),"")</f>
        <v/>
      </c>
      <c r="Y70" s="16" t="str">
        <f>IFERROR(VLOOKUP(E70,'Road&amp;Relay'!BG:BQ,11,FALSE),"")</f>
        <v/>
      </c>
      <c r="Z70" s="16">
        <f>IFERROR(VLOOKUP(E70,XC!B:M,7,FALSE),"")</f>
        <v>0</v>
      </c>
      <c r="AA70" s="16" t="str">
        <f>IFERROR(VLOOKUP(E70,'Road&amp;Relay'!BU:CE,11,FALSE),"")</f>
        <v/>
      </c>
      <c r="AB70" s="16">
        <f>IFERROR(VLOOKUP(E70,XC!B:M,8,FALSE),"")</f>
        <v>0</v>
      </c>
      <c r="AC70" s="22" t="str">
        <f>IFERROR(VLOOKUP(E70,WGP!K:Q,5,FALSE),"")</f>
        <v/>
      </c>
      <c r="AD70" s="20">
        <f>IFERROR(VLOOKUP(E70,XC!B:M,9,FALSE),"")</f>
        <v>10</v>
      </c>
      <c r="AE70" s="30" t="str">
        <f>IFERROR(VLOOKUP(E70,'Road&amp;Relay'!CI:CS,11,FALSE),"")</f>
        <v/>
      </c>
      <c r="AF70" s="23"/>
      <c r="AG70" s="24">
        <f>IF(M70="","",M70)</f>
        <v>20</v>
      </c>
      <c r="AH70" s="24" t="str">
        <f>IF(P70="","",P70)</f>
        <v/>
      </c>
      <c r="AI70" s="24" t="str">
        <f>IF(V70="","",V70)</f>
        <v/>
      </c>
      <c r="AJ70" s="24" t="str">
        <f>IF(W70="","",W70)</f>
        <v/>
      </c>
      <c r="AK70" s="24" t="str">
        <f t="shared" si="32"/>
        <v/>
      </c>
      <c r="AL70" s="24" t="str">
        <f t="shared" si="33"/>
        <v/>
      </c>
      <c r="AM70" s="25">
        <f t="shared" si="34"/>
        <v>20</v>
      </c>
      <c r="AN70" s="25" t="str">
        <f t="shared" si="35"/>
        <v/>
      </c>
      <c r="AO70" s="25" t="str">
        <f t="shared" si="36"/>
        <v/>
      </c>
      <c r="AP70" s="25" t="str">
        <f t="shared" si="37"/>
        <v/>
      </c>
      <c r="AQ70" s="24" t="str">
        <f>IF(O70="","",O70)</f>
        <v/>
      </c>
      <c r="AR70" s="24" t="str">
        <f>IF(Q70="","",Q70)</f>
        <v/>
      </c>
      <c r="AS70" s="24" t="str">
        <f>IF(S70="","",S70)</f>
        <v/>
      </c>
      <c r="AT70" s="24" t="str">
        <f>IF(T70="","",T70)</f>
        <v/>
      </c>
      <c r="AU70" s="24" t="str">
        <f t="shared" si="38"/>
        <v/>
      </c>
      <c r="AV70" s="24" t="str">
        <f t="shared" si="39"/>
        <v/>
      </c>
      <c r="AW70" s="24" t="str">
        <f t="shared" si="40"/>
        <v/>
      </c>
      <c r="AX70" s="22" t="str">
        <f t="shared" si="41"/>
        <v/>
      </c>
      <c r="AY70" s="25" t="str">
        <f t="shared" si="42"/>
        <v/>
      </c>
      <c r="AZ70" s="25" t="str">
        <f t="shared" si="43"/>
        <v/>
      </c>
      <c r="BA70" s="25" t="str">
        <f t="shared" si="44"/>
        <v>Y</v>
      </c>
      <c r="BB70" s="25" t="str">
        <f t="shared" si="45"/>
        <v>N</v>
      </c>
      <c r="BC70" s="25" t="str">
        <f t="shared" si="46"/>
        <v>N</v>
      </c>
      <c r="BD70" s="25" t="str">
        <f>IF(I70&gt;4,"Y","N")</f>
        <v>N</v>
      </c>
      <c r="BE70" s="192">
        <f t="shared" si="47"/>
        <v>1</v>
      </c>
      <c r="BF70" s="238">
        <v>67</v>
      </c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</row>
    <row r="71" spans="1:77" ht="17.25" customHeight="1" x14ac:dyDescent="0.3">
      <c r="A71" s="279"/>
      <c r="B71" s="268">
        <v>63</v>
      </c>
      <c r="C71" s="229">
        <f>B71-D71</f>
        <v>-4</v>
      </c>
      <c r="D71" s="268">
        <v>67</v>
      </c>
      <c r="E71" s="97" t="s">
        <v>59</v>
      </c>
      <c r="F71" s="29">
        <f>SUM(G71:I71)</f>
        <v>55</v>
      </c>
      <c r="G71" s="19">
        <f>SUM(K71,L71,N71,R71,U71,Z71,AB71,AD71)</f>
        <v>5</v>
      </c>
      <c r="H71" s="20">
        <f>SUM(AM71:AO71)</f>
        <v>0</v>
      </c>
      <c r="I71" s="21">
        <f>SUM(AX71:AZ71)</f>
        <v>50</v>
      </c>
      <c r="J71" s="30" t="str">
        <f>IF(BE71=4,"Y","N")</f>
        <v>N</v>
      </c>
      <c r="K71" s="22">
        <f>IFERROR(VLOOKUP(E71,XC!B:M,2,FALSE),"")</f>
        <v>0</v>
      </c>
      <c r="L71" s="22">
        <f>IFERROR(VLOOKUP(E71,XC!B:M,3,FALSE),"")</f>
        <v>5</v>
      </c>
      <c r="M71" s="22" t="str">
        <f>IFERROR(VLOOKUP(E71,WGP!CW:DB,5,FALSE),"")</f>
        <v/>
      </c>
      <c r="N71" s="22">
        <f>IFERROR(VLOOKUP(E71,XC!B:M,4,FALSE),"")</f>
        <v>0</v>
      </c>
      <c r="O71" s="16" t="str">
        <f>IFERROR(VLOOKUP(E71,'Road&amp;Relay'!C:M,11,FALSE),"")</f>
        <v/>
      </c>
      <c r="P71" s="16" t="str">
        <f>IFERROR(VLOOKUP(E71,WGP!CE:CK,5,FALSE),"")</f>
        <v/>
      </c>
      <c r="Q71" s="16" t="str">
        <f>IFERROR(VLOOKUP(E71,'Road&amp;Relay'!Q:AA,11,FALSE),"")</f>
        <v/>
      </c>
      <c r="R71" s="22">
        <f>IFERROR(VLOOKUP(E71,XC!B:M,5,FALSE),"")</f>
        <v>0</v>
      </c>
      <c r="S71" s="16" t="str">
        <f>IFERROR(VLOOKUP(E71,'Road&amp;Relay'!AE:AO,11,FALSE),"")</f>
        <v/>
      </c>
      <c r="T71" s="16" t="str">
        <f>IFERROR(VLOOKUP(E71,'Road&amp;Relay'!AS:BC,11,FALSE),"")</f>
        <v/>
      </c>
      <c r="U71" s="22">
        <f>IFERROR(VLOOKUP(E71,XC!B:M,6,FALSE),"")</f>
        <v>0</v>
      </c>
      <c r="V71" s="16" t="str">
        <f>IFERROR(VLOOKUP(E71,WGP!BM:BQ,5,FALSE),"")</f>
        <v/>
      </c>
      <c r="W71" s="22" t="str">
        <f>IFERROR(VLOOKUP(E71,WGP!AU:BA,5,FALSE),"")</f>
        <v/>
      </c>
      <c r="X71" s="16" t="str">
        <f>IFERROR(VLOOKUP(E71,WGP!AC:AI,5,FALSE),"")</f>
        <v/>
      </c>
      <c r="Y71" s="16" t="str">
        <f>IFERROR(VLOOKUP(E71,'Road&amp;Relay'!BG:BQ,11,FALSE),"")</f>
        <v/>
      </c>
      <c r="Z71" s="16">
        <f>IFERROR(VLOOKUP(E71,XC!B:M,7,FALSE),"")</f>
        <v>0</v>
      </c>
      <c r="AA71" s="16" t="str">
        <f>IFERROR(VLOOKUP(E71,'Road&amp;Relay'!BU:CE,11,FALSE),"")</f>
        <v/>
      </c>
      <c r="AB71" s="16">
        <f>IFERROR(VLOOKUP(E71,XC!B:M,8,FALSE),"")</f>
        <v>0</v>
      </c>
      <c r="AC71" s="22" t="str">
        <f>IFERROR(VLOOKUP(E71,WGP!K:Q,5,FALSE),"")</f>
        <v/>
      </c>
      <c r="AD71" s="20">
        <f>IFERROR(VLOOKUP(E71,XC!B:M,9,FALSE),"")</f>
        <v>0</v>
      </c>
      <c r="AE71" s="30">
        <f>IFERROR(VLOOKUP(E71,'Road&amp;Relay'!CI:CS,11,FALSE),"")</f>
        <v>50</v>
      </c>
      <c r="AF71" s="23"/>
      <c r="AG71" s="24" t="str">
        <f>IF(M71="","",M71)</f>
        <v/>
      </c>
      <c r="AH71" s="24" t="str">
        <f>IF(P71="","",P71)</f>
        <v/>
      </c>
      <c r="AI71" s="24" t="str">
        <f>IF(V71="","",V71)</f>
        <v/>
      </c>
      <c r="AJ71" s="24" t="str">
        <f>IF(W71="","",W71)</f>
        <v/>
      </c>
      <c r="AK71" s="24" t="str">
        <f t="shared" si="32"/>
        <v/>
      </c>
      <c r="AL71" s="24" t="str">
        <f t="shared" si="33"/>
        <v/>
      </c>
      <c r="AM71" s="25" t="str">
        <f t="shared" si="34"/>
        <v/>
      </c>
      <c r="AN71" s="25" t="str">
        <f t="shared" si="35"/>
        <v/>
      </c>
      <c r="AO71" s="25" t="str">
        <f t="shared" si="36"/>
        <v/>
      </c>
      <c r="AP71" s="25" t="str">
        <f t="shared" si="37"/>
        <v/>
      </c>
      <c r="AQ71" s="24" t="str">
        <f>IF(O71="","",O71)</f>
        <v/>
      </c>
      <c r="AR71" s="24" t="str">
        <f>IF(Q71="","",Q71)</f>
        <v/>
      </c>
      <c r="AS71" s="24" t="str">
        <f>IF(S71="","",S71)</f>
        <v/>
      </c>
      <c r="AT71" s="24" t="str">
        <f>IF(T71="","",T71)</f>
        <v/>
      </c>
      <c r="AU71" s="24" t="str">
        <f t="shared" si="38"/>
        <v/>
      </c>
      <c r="AV71" s="24" t="str">
        <f t="shared" si="39"/>
        <v/>
      </c>
      <c r="AW71" s="24">
        <f t="shared" si="40"/>
        <v>50</v>
      </c>
      <c r="AX71" s="22">
        <f t="shared" si="41"/>
        <v>50</v>
      </c>
      <c r="AY71" s="25" t="str">
        <f t="shared" si="42"/>
        <v/>
      </c>
      <c r="AZ71" s="25" t="str">
        <f t="shared" si="43"/>
        <v/>
      </c>
      <c r="BA71" s="25" t="str">
        <f t="shared" si="44"/>
        <v>N</v>
      </c>
      <c r="BB71" s="25" t="str">
        <f t="shared" si="45"/>
        <v>Y</v>
      </c>
      <c r="BC71" s="25" t="str">
        <f t="shared" si="46"/>
        <v>N</v>
      </c>
      <c r="BD71" s="25" t="str">
        <f>IF(I71&gt;4,"Y","N")</f>
        <v>Y</v>
      </c>
      <c r="BE71" s="192">
        <f t="shared" si="47"/>
        <v>2</v>
      </c>
      <c r="BF71" s="238">
        <v>68</v>
      </c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</row>
    <row r="72" spans="1:77" ht="17.25" customHeight="1" x14ac:dyDescent="0.3">
      <c r="A72" s="279"/>
      <c r="B72" s="268">
        <v>66</v>
      </c>
      <c r="C72" s="229">
        <f>B72-D72</f>
        <v>-3</v>
      </c>
      <c r="D72" s="268">
        <v>69</v>
      </c>
      <c r="E72" s="28" t="s">
        <v>220</v>
      </c>
      <c r="F72" s="29">
        <f>SUM(G72:I72)</f>
        <v>53</v>
      </c>
      <c r="G72" s="19">
        <f>SUM(K72,L72,N72,R72,U72,Z72,AB72,AD72)</f>
        <v>0</v>
      </c>
      <c r="H72" s="20">
        <f>SUM(AM72:AO72)</f>
        <v>50</v>
      </c>
      <c r="I72" s="21">
        <f>SUM(AX72:AZ72)</f>
        <v>3</v>
      </c>
      <c r="J72" s="30" t="str">
        <f>IF(BE72=4,"Y","N")</f>
        <v>N</v>
      </c>
      <c r="K72" s="22" t="str">
        <f>IFERROR(VLOOKUP(E72,XC!B:M,2,FALSE),"")</f>
        <v/>
      </c>
      <c r="L72" s="22" t="str">
        <f>IFERROR(VLOOKUP(E72,XC!B:M,3,FALSE),"")</f>
        <v/>
      </c>
      <c r="M72" s="22" t="str">
        <f>IFERROR(VLOOKUP(E72,WGP!CW:DB,5,FALSE),"")</f>
        <v/>
      </c>
      <c r="N72" s="22" t="str">
        <f>IFERROR(VLOOKUP(E72,XC!B:M,4,FALSE),"")</f>
        <v/>
      </c>
      <c r="O72" s="16" t="str">
        <f>IFERROR(VLOOKUP(E72,'Road&amp;Relay'!C:M,11,FALSE),"")</f>
        <v/>
      </c>
      <c r="P72" s="16" t="str">
        <f>IFERROR(VLOOKUP(E72,WGP!CE:CK,5,FALSE),"")</f>
        <v/>
      </c>
      <c r="Q72" s="16" t="str">
        <f>IFERROR(VLOOKUP(E72,'Road&amp;Relay'!Q:AA,11,FALSE),"")</f>
        <v/>
      </c>
      <c r="R72" s="22" t="str">
        <f>IFERROR(VLOOKUP(E72,XC!B:M,5,FALSE),"")</f>
        <v/>
      </c>
      <c r="S72" s="16" t="str">
        <f>IFERROR(VLOOKUP(E72,'Road&amp;Relay'!AE:AO,11,FALSE),"")</f>
        <v/>
      </c>
      <c r="T72" s="16" t="str">
        <f>IFERROR(VLOOKUP(E72,'Road&amp;Relay'!AS:BC,11,FALSE),"")</f>
        <v/>
      </c>
      <c r="U72" s="22" t="str">
        <f>IFERROR(VLOOKUP(E72,XC!B:M,6,FALSE),"")</f>
        <v/>
      </c>
      <c r="V72" s="16" t="str">
        <f>IFERROR(VLOOKUP(E72,WGP!BM:BQ,5,FALSE),"")</f>
        <v/>
      </c>
      <c r="W72" s="22">
        <f>IFERROR(VLOOKUP(E72,WGP!AU:BA,5,FALSE),"")</f>
        <v>50</v>
      </c>
      <c r="X72" s="16" t="str">
        <f>IFERROR(VLOOKUP(E72,WGP!AC:AI,5,FALSE),"")</f>
        <v/>
      </c>
      <c r="Y72" s="16">
        <f>IFERROR(VLOOKUP(E72,'Road&amp;Relay'!BG:BQ,11,FALSE),"")</f>
        <v>3</v>
      </c>
      <c r="Z72" s="16" t="str">
        <f>IFERROR(VLOOKUP(E72,XC!B:M,7,FALSE),"")</f>
        <v/>
      </c>
      <c r="AA72" s="16" t="str">
        <f>IFERROR(VLOOKUP(E72,'Road&amp;Relay'!BU:CE,11,FALSE),"")</f>
        <v/>
      </c>
      <c r="AB72" s="16" t="str">
        <f>IFERROR(VLOOKUP(E72,XC!B:M,8,FALSE),"")</f>
        <v/>
      </c>
      <c r="AC72" s="22" t="str">
        <f>IFERROR(VLOOKUP(E72,WGP!K:Q,5,FALSE),"")</f>
        <v/>
      </c>
      <c r="AD72" s="20" t="str">
        <f>IFERROR(VLOOKUP(E72,XC!B:M,9,FALSE),"")</f>
        <v/>
      </c>
      <c r="AE72" s="30" t="str">
        <f>IFERROR(VLOOKUP(E72,'Road&amp;Relay'!CI:CS,11,FALSE),"")</f>
        <v/>
      </c>
      <c r="AF72" s="23"/>
      <c r="AG72" s="24" t="str">
        <f>IF(M72="","",M72)</f>
        <v/>
      </c>
      <c r="AH72" s="24" t="str">
        <f>IF(P72="","",P72)</f>
        <v/>
      </c>
      <c r="AI72" s="24" t="str">
        <f>IF(V72="","",V72)</f>
        <v/>
      </c>
      <c r="AJ72" s="24">
        <f>IF(W72="","",W72)</f>
        <v>50</v>
      </c>
      <c r="AK72" s="24" t="str">
        <f t="shared" si="32"/>
        <v/>
      </c>
      <c r="AL72" s="24" t="str">
        <f t="shared" si="33"/>
        <v/>
      </c>
      <c r="AM72" s="25">
        <f t="shared" si="34"/>
        <v>50</v>
      </c>
      <c r="AN72" s="25" t="str">
        <f t="shared" si="35"/>
        <v/>
      </c>
      <c r="AO72" s="25" t="str">
        <f t="shared" si="36"/>
        <v/>
      </c>
      <c r="AP72" s="25" t="str">
        <f t="shared" si="37"/>
        <v/>
      </c>
      <c r="AQ72" s="24" t="str">
        <f>IF(O72="","",O72)</f>
        <v/>
      </c>
      <c r="AR72" s="24" t="str">
        <f>IF(Q72="","",Q72)</f>
        <v/>
      </c>
      <c r="AS72" s="24" t="str">
        <f>IF(S72="","",S72)</f>
        <v/>
      </c>
      <c r="AT72" s="24" t="str">
        <f>IF(T72="","",T72)</f>
        <v/>
      </c>
      <c r="AU72" s="24">
        <f t="shared" si="38"/>
        <v>3</v>
      </c>
      <c r="AV72" s="24" t="str">
        <f t="shared" si="39"/>
        <v/>
      </c>
      <c r="AW72" s="24" t="str">
        <f t="shared" si="40"/>
        <v/>
      </c>
      <c r="AX72" s="22">
        <f t="shared" si="41"/>
        <v>3</v>
      </c>
      <c r="AY72" s="25" t="str">
        <f t="shared" si="42"/>
        <v/>
      </c>
      <c r="AZ72" s="25" t="str">
        <f t="shared" si="43"/>
        <v/>
      </c>
      <c r="BA72" s="25" t="str">
        <f t="shared" si="44"/>
        <v>Y</v>
      </c>
      <c r="BB72" s="25" t="str">
        <f t="shared" si="45"/>
        <v>Y</v>
      </c>
      <c r="BC72" s="25" t="str">
        <f t="shared" si="46"/>
        <v>N</v>
      </c>
      <c r="BD72" s="25" t="str">
        <f>IF(I72&gt;4,"Y","N")</f>
        <v>N</v>
      </c>
      <c r="BE72" s="192">
        <f t="shared" si="47"/>
        <v>2</v>
      </c>
      <c r="BF72" s="238">
        <v>69</v>
      </c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</row>
    <row r="73" spans="1:77" ht="17.25" customHeight="1" x14ac:dyDescent="0.3">
      <c r="A73" s="279"/>
      <c r="B73" s="268">
        <v>67</v>
      </c>
      <c r="C73" s="229">
        <f>B73-D73</f>
        <v>-3</v>
      </c>
      <c r="D73" s="268">
        <v>70</v>
      </c>
      <c r="E73" s="28" t="s">
        <v>189</v>
      </c>
      <c r="F73" s="29">
        <f>SUM(G73:I73)</f>
        <v>50</v>
      </c>
      <c r="G73" s="19">
        <f>SUM(K73,L73,N73,R73,U73,Z73,AB73,AD73)</f>
        <v>0</v>
      </c>
      <c r="H73" s="20">
        <f>SUM(AM73:AO73)</f>
        <v>50</v>
      </c>
      <c r="I73" s="21">
        <f>SUM(AX73:AZ73)</f>
        <v>0</v>
      </c>
      <c r="J73" s="30" t="str">
        <f>IF(BE73=4,"Y","N")</f>
        <v>N</v>
      </c>
      <c r="K73" s="22" t="str">
        <f>IFERROR(VLOOKUP(E73,XC!B:M,2,FALSE),"")</f>
        <v/>
      </c>
      <c r="L73" s="22" t="str">
        <f>IFERROR(VLOOKUP(E73,XC!B:M,3,FALSE),"")</f>
        <v/>
      </c>
      <c r="M73" s="22" t="str">
        <f>IFERROR(VLOOKUP(E73,WGP!CW:DB,5,FALSE),"")</f>
        <v/>
      </c>
      <c r="N73" s="22" t="str">
        <f>IFERROR(VLOOKUP(E73,XC!B:M,4,FALSE),"")</f>
        <v/>
      </c>
      <c r="O73" s="16" t="str">
        <f>IFERROR(VLOOKUP(E73,'Road&amp;Relay'!C:M,11,FALSE),"")</f>
        <v/>
      </c>
      <c r="P73" s="16" t="str">
        <f>IFERROR(VLOOKUP(E73,WGP!CE:CK,5,FALSE),"")</f>
        <v/>
      </c>
      <c r="Q73" s="16" t="str">
        <f>IFERROR(VLOOKUP(E73,'Road&amp;Relay'!Q:AA,11,FALSE),"")</f>
        <v/>
      </c>
      <c r="R73" s="22" t="str">
        <f>IFERROR(VLOOKUP(E73,XC!B:M,5,FALSE),"")</f>
        <v/>
      </c>
      <c r="S73" s="16" t="str">
        <f>IFERROR(VLOOKUP(E73,'Road&amp;Relay'!AE:AO,11,FALSE),"")</f>
        <v/>
      </c>
      <c r="T73" s="16" t="str">
        <f>IFERROR(VLOOKUP(E73,'Road&amp;Relay'!AS:BC,11,FALSE),"")</f>
        <v/>
      </c>
      <c r="U73" s="22" t="str">
        <f>IFERROR(VLOOKUP(E73,XC!B:M,6,FALSE),"")</f>
        <v/>
      </c>
      <c r="V73" s="16" t="str">
        <f>IFERROR(VLOOKUP(E73,WGP!BM:BQ,5,FALSE),"")</f>
        <v/>
      </c>
      <c r="W73" s="22">
        <f>IFERROR(VLOOKUP(E73,WGP!AU:BA,5,FALSE),"")</f>
        <v>50</v>
      </c>
      <c r="X73" s="16" t="str">
        <f>IFERROR(VLOOKUP(E73,WGP!AC:AI,5,FALSE),"")</f>
        <v/>
      </c>
      <c r="Y73" s="16" t="str">
        <f>IFERROR(VLOOKUP(E73,'Road&amp;Relay'!BG:BQ,11,FALSE),"")</f>
        <v/>
      </c>
      <c r="Z73" s="16" t="str">
        <f>IFERROR(VLOOKUP(E73,XC!B:M,7,FALSE),"")</f>
        <v/>
      </c>
      <c r="AA73" s="16" t="str">
        <f>IFERROR(VLOOKUP(E73,'Road&amp;Relay'!BU:CE,11,FALSE),"")</f>
        <v/>
      </c>
      <c r="AB73" s="16" t="str">
        <f>IFERROR(VLOOKUP(E73,XC!B:M,8,FALSE),"")</f>
        <v/>
      </c>
      <c r="AC73" s="22" t="str">
        <f>IFERROR(VLOOKUP(E73,WGP!K:Q,5,FALSE),"")</f>
        <v/>
      </c>
      <c r="AD73" s="20" t="str">
        <f>IFERROR(VLOOKUP(E73,XC!B:M,9,FALSE),"")</f>
        <v/>
      </c>
      <c r="AE73" s="30" t="str">
        <f>IFERROR(VLOOKUP(E73,'Road&amp;Relay'!CI:CS,11,FALSE),"")</f>
        <v/>
      </c>
      <c r="AF73" s="23"/>
      <c r="AG73" s="24" t="str">
        <f>IF(M73="","",M73)</f>
        <v/>
      </c>
      <c r="AH73" s="24" t="str">
        <f>IF(P73="","",P73)</f>
        <v/>
      </c>
      <c r="AI73" s="24" t="str">
        <f>IF(V73="","",V73)</f>
        <v/>
      </c>
      <c r="AJ73" s="24">
        <f>IF(W73="","",W73)</f>
        <v>50</v>
      </c>
      <c r="AK73" s="24" t="str">
        <f t="shared" si="32"/>
        <v/>
      </c>
      <c r="AL73" s="24" t="str">
        <f t="shared" si="33"/>
        <v/>
      </c>
      <c r="AM73" s="25">
        <f t="shared" si="34"/>
        <v>50</v>
      </c>
      <c r="AN73" s="25" t="str">
        <f t="shared" si="35"/>
        <v/>
      </c>
      <c r="AO73" s="25" t="str">
        <f t="shared" si="36"/>
        <v/>
      </c>
      <c r="AP73" s="25" t="str">
        <f t="shared" si="37"/>
        <v/>
      </c>
      <c r="AQ73" s="24" t="str">
        <f>IF(O73="","",O73)</f>
        <v/>
      </c>
      <c r="AR73" s="24" t="str">
        <f>IF(Q73="","",Q73)</f>
        <v/>
      </c>
      <c r="AS73" s="24" t="str">
        <f>IF(S73="","",S73)</f>
        <v/>
      </c>
      <c r="AT73" s="24" t="str">
        <f>IF(T73="","",T73)</f>
        <v/>
      </c>
      <c r="AU73" s="24" t="str">
        <f t="shared" si="38"/>
        <v/>
      </c>
      <c r="AV73" s="24" t="str">
        <f t="shared" si="39"/>
        <v/>
      </c>
      <c r="AW73" s="24" t="str">
        <f t="shared" si="40"/>
        <v/>
      </c>
      <c r="AX73" s="22" t="str">
        <f t="shared" si="41"/>
        <v/>
      </c>
      <c r="AY73" s="25" t="str">
        <f t="shared" si="42"/>
        <v/>
      </c>
      <c r="AZ73" s="25" t="str">
        <f t="shared" si="43"/>
        <v/>
      </c>
      <c r="BA73" s="25" t="str">
        <f t="shared" si="44"/>
        <v>Y</v>
      </c>
      <c r="BB73" s="25" t="str">
        <f t="shared" si="45"/>
        <v>N</v>
      </c>
      <c r="BC73" s="25" t="str">
        <f t="shared" si="46"/>
        <v>N</v>
      </c>
      <c r="BD73" s="25" t="str">
        <f>IF(I73&gt;4,"Y","N")</f>
        <v>N</v>
      </c>
      <c r="BE73" s="192">
        <f t="shared" si="47"/>
        <v>1</v>
      </c>
      <c r="BF73" s="238">
        <v>70</v>
      </c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</row>
    <row r="74" spans="1:77" ht="17.25" customHeight="1" x14ac:dyDescent="0.3">
      <c r="A74" s="279"/>
      <c r="B74" s="268">
        <v>67</v>
      </c>
      <c r="C74" s="229">
        <f>B74-D74</f>
        <v>-3</v>
      </c>
      <c r="D74" s="268">
        <v>70</v>
      </c>
      <c r="E74" s="28" t="s">
        <v>282</v>
      </c>
      <c r="F74" s="29">
        <f>SUM(G74:I74)</f>
        <v>50</v>
      </c>
      <c r="G74" s="19">
        <f>SUM(K74,L74,N74,R74,U74,Z74,AB74,AD74)</f>
        <v>0</v>
      </c>
      <c r="H74" s="20">
        <f>SUM(AM74:AO74)</f>
        <v>50</v>
      </c>
      <c r="I74" s="21">
        <f>SUM(AX74:AZ74)</f>
        <v>0</v>
      </c>
      <c r="J74" s="30" t="str">
        <f>IF(BE74=4,"Y","N")</f>
        <v>N</v>
      </c>
      <c r="K74" s="22" t="str">
        <f>IFERROR(VLOOKUP(E74,XC!B:M,2,FALSE),"")</f>
        <v/>
      </c>
      <c r="L74" s="22" t="str">
        <f>IFERROR(VLOOKUP(E74,XC!B:M,3,FALSE),"")</f>
        <v/>
      </c>
      <c r="M74" s="22" t="str">
        <f>IFERROR(VLOOKUP(E74,WGP!CW:DB,5,FALSE),"")</f>
        <v/>
      </c>
      <c r="N74" s="22" t="str">
        <f>IFERROR(VLOOKUP(E74,XC!B:M,4,FALSE),"")</f>
        <v/>
      </c>
      <c r="O74" s="16" t="str">
        <f>IFERROR(VLOOKUP(E74,'Road&amp;Relay'!C:M,11,FALSE),"")</f>
        <v/>
      </c>
      <c r="P74" s="16" t="str">
        <f>IFERROR(VLOOKUP(E74,WGP!CE:CK,5,FALSE),"")</f>
        <v/>
      </c>
      <c r="Q74" s="16" t="str">
        <f>IFERROR(VLOOKUP(E74,'Road&amp;Relay'!Q:AA,11,FALSE),"")</f>
        <v/>
      </c>
      <c r="R74" s="22" t="str">
        <f>IFERROR(VLOOKUP(E74,XC!B:M,5,FALSE),"")</f>
        <v/>
      </c>
      <c r="S74" s="16" t="str">
        <f>IFERROR(VLOOKUP(E74,'Road&amp;Relay'!AE:AO,11,FALSE),"")</f>
        <v/>
      </c>
      <c r="T74" s="16" t="str">
        <f>IFERROR(VLOOKUP(E74,'Road&amp;Relay'!AS:BC,11,FALSE),"")</f>
        <v/>
      </c>
      <c r="U74" s="22" t="str">
        <f>IFERROR(VLOOKUP(E74,XC!B:M,6,FALSE),"")</f>
        <v/>
      </c>
      <c r="V74" s="16" t="str">
        <f>IFERROR(VLOOKUP(E74,WGP!BM:BQ,5,FALSE),"")</f>
        <v/>
      </c>
      <c r="W74" s="22">
        <f>IFERROR(VLOOKUP(E74,WGP!AU:BA,5,FALSE),"")</f>
        <v>50</v>
      </c>
      <c r="X74" s="16" t="str">
        <f>IFERROR(VLOOKUP(E74,WGP!AC:AI,5,FALSE),"")</f>
        <v/>
      </c>
      <c r="Y74" s="16" t="str">
        <f>IFERROR(VLOOKUP(E74,'Road&amp;Relay'!BG:BQ,11,FALSE),"")</f>
        <v/>
      </c>
      <c r="Z74" s="16" t="str">
        <f>IFERROR(VLOOKUP(E74,XC!B:M,7,FALSE),"")</f>
        <v/>
      </c>
      <c r="AA74" s="16" t="str">
        <f>IFERROR(VLOOKUP(E74,'Road&amp;Relay'!BU:CE,11,FALSE),"")</f>
        <v/>
      </c>
      <c r="AB74" s="16" t="str">
        <f>IFERROR(VLOOKUP(E74,XC!B:M,8,FALSE),"")</f>
        <v/>
      </c>
      <c r="AC74" s="22" t="str">
        <f>IFERROR(VLOOKUP(E74,WGP!K:Q,5,FALSE),"")</f>
        <v/>
      </c>
      <c r="AD74" s="20" t="str">
        <f>IFERROR(VLOOKUP(E74,XC!B:M,9,FALSE),"")</f>
        <v/>
      </c>
      <c r="AE74" s="30" t="str">
        <f>IFERROR(VLOOKUP(E74,'Road&amp;Relay'!CI:CS,11,FALSE),"")</f>
        <v/>
      </c>
      <c r="AF74" s="23"/>
      <c r="AG74" s="24" t="str">
        <f>IF(M74="","",M74)</f>
        <v/>
      </c>
      <c r="AH74" s="24" t="str">
        <f>IF(P74="","",P74)</f>
        <v/>
      </c>
      <c r="AI74" s="24" t="str">
        <f>IF(V74="","",V74)</f>
        <v/>
      </c>
      <c r="AJ74" s="24">
        <f>IF(W74="","",W74)</f>
        <v>50</v>
      </c>
      <c r="AK74" s="24" t="str">
        <f t="shared" si="32"/>
        <v/>
      </c>
      <c r="AL74" s="24" t="str">
        <f t="shared" si="33"/>
        <v/>
      </c>
      <c r="AM74" s="25">
        <f t="shared" si="34"/>
        <v>50</v>
      </c>
      <c r="AN74" s="25" t="str">
        <f t="shared" si="35"/>
        <v/>
      </c>
      <c r="AO74" s="25" t="str">
        <f t="shared" si="36"/>
        <v/>
      </c>
      <c r="AP74" s="25" t="str">
        <f t="shared" si="37"/>
        <v/>
      </c>
      <c r="AQ74" s="24" t="str">
        <f>IF(O74="","",O74)</f>
        <v/>
      </c>
      <c r="AR74" s="24" t="str">
        <f>IF(Q74="","",Q74)</f>
        <v/>
      </c>
      <c r="AS74" s="24" t="str">
        <f>IF(S74="","",S74)</f>
        <v/>
      </c>
      <c r="AT74" s="24" t="str">
        <f>IF(T74="","",T74)</f>
        <v/>
      </c>
      <c r="AU74" s="24" t="str">
        <f t="shared" si="38"/>
        <v/>
      </c>
      <c r="AV74" s="24" t="str">
        <f t="shared" si="39"/>
        <v/>
      </c>
      <c r="AW74" s="24" t="str">
        <f t="shared" si="40"/>
        <v/>
      </c>
      <c r="AX74" s="22" t="str">
        <f t="shared" si="41"/>
        <v/>
      </c>
      <c r="AY74" s="25" t="str">
        <f t="shared" si="42"/>
        <v/>
      </c>
      <c r="AZ74" s="25" t="str">
        <f t="shared" si="43"/>
        <v/>
      </c>
      <c r="BA74" s="25" t="str">
        <f t="shared" si="44"/>
        <v>Y</v>
      </c>
      <c r="BB74" s="25" t="str">
        <f t="shared" si="45"/>
        <v>N</v>
      </c>
      <c r="BC74" s="25" t="str">
        <f t="shared" si="46"/>
        <v>N</v>
      </c>
      <c r="BD74" s="25" t="str">
        <f>IF(I74&gt;4,"Y","N")</f>
        <v>N</v>
      </c>
      <c r="BE74" s="192">
        <f t="shared" si="47"/>
        <v>1</v>
      </c>
      <c r="BF74" s="238">
        <v>71</v>
      </c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</row>
    <row r="75" spans="1:77" ht="17.25" customHeight="1" x14ac:dyDescent="0.3">
      <c r="A75" s="279"/>
      <c r="B75" s="268">
        <v>67</v>
      </c>
      <c r="C75" s="229">
        <f>B75-D75</f>
        <v>-3</v>
      </c>
      <c r="D75" s="268">
        <v>70</v>
      </c>
      <c r="E75" s="28" t="s">
        <v>201</v>
      </c>
      <c r="F75" s="29">
        <f>SUM(G75:I75)</f>
        <v>50</v>
      </c>
      <c r="G75" s="19">
        <f>SUM(K75,L75,N75,R75,U75,Z75,AB75,AD75)</f>
        <v>0</v>
      </c>
      <c r="H75" s="20">
        <f>SUM(AM75:AO75)</f>
        <v>50</v>
      </c>
      <c r="I75" s="21">
        <f>SUM(AX75:AZ75)</f>
        <v>0</v>
      </c>
      <c r="J75" s="30" t="str">
        <f>IF(BE75=4,"Y","N")</f>
        <v>N</v>
      </c>
      <c r="K75" s="22" t="str">
        <f>IFERROR(VLOOKUP(E75,XC!B:M,2,FALSE),"")</f>
        <v/>
      </c>
      <c r="L75" s="22" t="str">
        <f>IFERROR(VLOOKUP(E75,XC!B:M,3,FALSE),"")</f>
        <v/>
      </c>
      <c r="M75" s="22" t="str">
        <f>IFERROR(VLOOKUP(E75,WGP!CW:DB,5,FALSE),"")</f>
        <v/>
      </c>
      <c r="N75" s="22" t="str">
        <f>IFERROR(VLOOKUP(E75,XC!B:M,4,FALSE),"")</f>
        <v/>
      </c>
      <c r="O75" s="16" t="str">
        <f>IFERROR(VLOOKUP(E75,'Road&amp;Relay'!C:M,11,FALSE),"")</f>
        <v/>
      </c>
      <c r="P75" s="16" t="str">
        <f>IFERROR(VLOOKUP(E75,WGP!CE:CK,5,FALSE),"")</f>
        <v/>
      </c>
      <c r="Q75" s="16" t="str">
        <f>IFERROR(VLOOKUP(E75,'Road&amp;Relay'!Q:AA,11,FALSE),"")</f>
        <v/>
      </c>
      <c r="R75" s="22" t="str">
        <f>IFERROR(VLOOKUP(E75,XC!B:M,5,FALSE),"")</f>
        <v/>
      </c>
      <c r="S75" s="16" t="str">
        <f>IFERROR(VLOOKUP(E75,'Road&amp;Relay'!AE:AO,11,FALSE),"")</f>
        <v/>
      </c>
      <c r="T75" s="16" t="str">
        <f>IFERROR(VLOOKUP(E75,'Road&amp;Relay'!AS:BC,11,FALSE),"")</f>
        <v/>
      </c>
      <c r="U75" s="22" t="str">
        <f>IFERROR(VLOOKUP(E75,XC!B:M,6,FALSE),"")</f>
        <v/>
      </c>
      <c r="V75" s="16" t="str">
        <f>IFERROR(VLOOKUP(E75,WGP!BM:BQ,5,FALSE),"")</f>
        <v/>
      </c>
      <c r="W75" s="22">
        <f>IFERROR(VLOOKUP(E75,WGP!AU:BA,5,FALSE),"")</f>
        <v>50</v>
      </c>
      <c r="X75" s="16" t="str">
        <f>IFERROR(VLOOKUP(E75,WGP!AC:AI,5,FALSE),"")</f>
        <v/>
      </c>
      <c r="Y75" s="16" t="str">
        <f>IFERROR(VLOOKUP(E75,'Road&amp;Relay'!BG:BQ,11,FALSE),"")</f>
        <v/>
      </c>
      <c r="Z75" s="16" t="str">
        <f>IFERROR(VLOOKUP(E75,XC!B:M,7,FALSE),"")</f>
        <v/>
      </c>
      <c r="AA75" s="16" t="str">
        <f>IFERROR(VLOOKUP(E75,'Road&amp;Relay'!BU:CE,11,FALSE),"")</f>
        <v/>
      </c>
      <c r="AB75" s="16" t="str">
        <f>IFERROR(VLOOKUP(E75,XC!B:M,8,FALSE),"")</f>
        <v/>
      </c>
      <c r="AC75" s="22" t="str">
        <f>IFERROR(VLOOKUP(E75,WGP!K:Q,5,FALSE),"")</f>
        <v/>
      </c>
      <c r="AD75" s="20" t="str">
        <f>IFERROR(VLOOKUP(E75,XC!B:M,9,FALSE),"")</f>
        <v/>
      </c>
      <c r="AE75" s="30" t="str">
        <f>IFERROR(VLOOKUP(E75,'Road&amp;Relay'!CI:CS,11,FALSE),"")</f>
        <v/>
      </c>
      <c r="AF75" s="23"/>
      <c r="AG75" s="24" t="str">
        <f>IF(M75="","",M75)</f>
        <v/>
      </c>
      <c r="AH75" s="24" t="str">
        <f>IF(P75="","",P75)</f>
        <v/>
      </c>
      <c r="AI75" s="24" t="str">
        <f>IF(V75="","",V75)</f>
        <v/>
      </c>
      <c r="AJ75" s="24">
        <f>IF(W75="","",W75)</f>
        <v>50</v>
      </c>
      <c r="AK75" s="24" t="str">
        <f t="shared" si="32"/>
        <v/>
      </c>
      <c r="AL75" s="24" t="str">
        <f t="shared" si="33"/>
        <v/>
      </c>
      <c r="AM75" s="25">
        <f t="shared" si="34"/>
        <v>50</v>
      </c>
      <c r="AN75" s="25" t="str">
        <f t="shared" si="35"/>
        <v/>
      </c>
      <c r="AO75" s="25" t="str">
        <f t="shared" si="36"/>
        <v/>
      </c>
      <c r="AP75" s="25" t="str">
        <f t="shared" si="37"/>
        <v/>
      </c>
      <c r="AQ75" s="24" t="str">
        <f>IF(O75="","",O75)</f>
        <v/>
      </c>
      <c r="AR75" s="24" t="str">
        <f>IF(Q75="","",Q75)</f>
        <v/>
      </c>
      <c r="AS75" s="24" t="str">
        <f>IF(S75="","",S75)</f>
        <v/>
      </c>
      <c r="AT75" s="24" t="str">
        <f>IF(T75="","",T75)</f>
        <v/>
      </c>
      <c r="AU75" s="24" t="str">
        <f t="shared" si="38"/>
        <v/>
      </c>
      <c r="AV75" s="24" t="str">
        <f t="shared" si="39"/>
        <v/>
      </c>
      <c r="AW75" s="24" t="str">
        <f t="shared" si="40"/>
        <v/>
      </c>
      <c r="AX75" s="22" t="str">
        <f t="shared" si="41"/>
        <v/>
      </c>
      <c r="AY75" s="25" t="str">
        <f t="shared" si="42"/>
        <v/>
      </c>
      <c r="AZ75" s="25" t="str">
        <f t="shared" si="43"/>
        <v/>
      </c>
      <c r="BA75" s="25" t="str">
        <f t="shared" si="44"/>
        <v>Y</v>
      </c>
      <c r="BB75" s="25" t="str">
        <f t="shared" si="45"/>
        <v>N</v>
      </c>
      <c r="BC75" s="25" t="str">
        <f t="shared" si="46"/>
        <v>N</v>
      </c>
      <c r="BD75" s="25" t="str">
        <f>IF(I75&gt;4,"Y","N")</f>
        <v>N</v>
      </c>
      <c r="BE75" s="192">
        <f t="shared" si="47"/>
        <v>1</v>
      </c>
      <c r="BF75" s="238">
        <v>72</v>
      </c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</row>
    <row r="76" spans="1:77" ht="17.25" customHeight="1" x14ac:dyDescent="0.3">
      <c r="A76" s="279"/>
      <c r="B76" s="268">
        <v>67</v>
      </c>
      <c r="C76" s="229">
        <f>B76-D76</f>
        <v>-3</v>
      </c>
      <c r="D76" s="268">
        <v>70</v>
      </c>
      <c r="E76" s="28" t="s">
        <v>246</v>
      </c>
      <c r="F76" s="29">
        <f>SUM(G76:I76)</f>
        <v>50</v>
      </c>
      <c r="G76" s="19">
        <f>SUM(K76,L76,N76,R76,U76,Z76,AB76,AD76)</f>
        <v>0</v>
      </c>
      <c r="H76" s="20">
        <f>SUM(AM76:AO76)</f>
        <v>50</v>
      </c>
      <c r="I76" s="21">
        <f>SUM(AX76:AZ76)</f>
        <v>0</v>
      </c>
      <c r="J76" s="30" t="str">
        <f>IF(BE76=4,"Y","N")</f>
        <v>N</v>
      </c>
      <c r="K76" s="22" t="str">
        <f>IFERROR(VLOOKUP(E76,XC!B:M,2,FALSE),"")</f>
        <v/>
      </c>
      <c r="L76" s="22" t="str">
        <f>IFERROR(VLOOKUP(E76,XC!B:M,3,FALSE),"")</f>
        <v/>
      </c>
      <c r="M76" s="22" t="str">
        <f>IFERROR(VLOOKUP(E76,WGP!CW:DB,5,FALSE),"")</f>
        <v/>
      </c>
      <c r="N76" s="22" t="str">
        <f>IFERROR(VLOOKUP(E76,XC!B:M,4,FALSE),"")</f>
        <v/>
      </c>
      <c r="O76" s="16" t="str">
        <f>IFERROR(VLOOKUP(E76,'Road&amp;Relay'!C:M,11,FALSE),"")</f>
        <v/>
      </c>
      <c r="P76" s="16" t="str">
        <f>IFERROR(VLOOKUP(E76,WGP!CE:CK,5,FALSE),"")</f>
        <v/>
      </c>
      <c r="Q76" s="16" t="str">
        <f>IFERROR(VLOOKUP(E76,'Road&amp;Relay'!Q:AA,11,FALSE),"")</f>
        <v/>
      </c>
      <c r="R76" s="22" t="str">
        <f>IFERROR(VLOOKUP(E76,XC!B:M,5,FALSE),"")</f>
        <v/>
      </c>
      <c r="S76" s="16" t="str">
        <f>IFERROR(VLOOKUP(E76,'Road&amp;Relay'!AE:AO,11,FALSE),"")</f>
        <v/>
      </c>
      <c r="T76" s="16" t="str">
        <f>IFERROR(VLOOKUP(E76,'Road&amp;Relay'!AS:BC,11,FALSE),"")</f>
        <v/>
      </c>
      <c r="U76" s="22" t="str">
        <f>IFERROR(VLOOKUP(E76,XC!B:M,6,FALSE),"")</f>
        <v/>
      </c>
      <c r="V76" s="16" t="str">
        <f>IFERROR(VLOOKUP(E76,WGP!BM:BQ,5,FALSE),"")</f>
        <v/>
      </c>
      <c r="W76" s="22">
        <f>IFERROR(VLOOKUP(E76,WGP!AU:BA,5,FALSE),"")</f>
        <v>50</v>
      </c>
      <c r="X76" s="16" t="str">
        <f>IFERROR(VLOOKUP(E76,WGP!AC:AI,5,FALSE),"")</f>
        <v/>
      </c>
      <c r="Y76" s="16" t="str">
        <f>IFERROR(VLOOKUP(E76,'Road&amp;Relay'!BG:BQ,11,FALSE),"")</f>
        <v/>
      </c>
      <c r="Z76" s="16" t="str">
        <f>IFERROR(VLOOKUP(E76,XC!B:M,7,FALSE),"")</f>
        <v/>
      </c>
      <c r="AA76" s="16" t="str">
        <f>IFERROR(VLOOKUP(E76,'Road&amp;Relay'!BU:CE,11,FALSE),"")</f>
        <v/>
      </c>
      <c r="AB76" s="16" t="str">
        <f>IFERROR(VLOOKUP(E76,XC!B:M,8,FALSE),"")</f>
        <v/>
      </c>
      <c r="AC76" s="22" t="str">
        <f>IFERROR(VLOOKUP(E76,WGP!K:Q,5,FALSE),"")</f>
        <v/>
      </c>
      <c r="AD76" s="20" t="str">
        <f>IFERROR(VLOOKUP(E76,XC!B:M,9,FALSE),"")</f>
        <v/>
      </c>
      <c r="AE76" s="30" t="str">
        <f>IFERROR(VLOOKUP(E76,'Road&amp;Relay'!CI:CS,11,FALSE),"")</f>
        <v/>
      </c>
      <c r="AF76" s="23"/>
      <c r="AG76" s="24" t="str">
        <f>IF(M76="","",M76)</f>
        <v/>
      </c>
      <c r="AH76" s="24" t="str">
        <f>IF(P76="","",P76)</f>
        <v/>
      </c>
      <c r="AI76" s="24" t="str">
        <f>IF(V76="","",V76)</f>
        <v/>
      </c>
      <c r="AJ76" s="24">
        <f>IF(W76="","",W76)</f>
        <v>50</v>
      </c>
      <c r="AK76" s="24" t="str">
        <f t="shared" si="32"/>
        <v/>
      </c>
      <c r="AL76" s="24" t="str">
        <f t="shared" si="33"/>
        <v/>
      </c>
      <c r="AM76" s="25">
        <f t="shared" si="34"/>
        <v>50</v>
      </c>
      <c r="AN76" s="25" t="str">
        <f t="shared" si="35"/>
        <v/>
      </c>
      <c r="AO76" s="25" t="str">
        <f t="shared" si="36"/>
        <v/>
      </c>
      <c r="AP76" s="25" t="str">
        <f t="shared" si="37"/>
        <v/>
      </c>
      <c r="AQ76" s="24" t="str">
        <f>IF(O76="","",O76)</f>
        <v/>
      </c>
      <c r="AR76" s="24" t="str">
        <f>IF(Q76="","",Q76)</f>
        <v/>
      </c>
      <c r="AS76" s="24" t="str">
        <f>IF(S76="","",S76)</f>
        <v/>
      </c>
      <c r="AT76" s="24" t="str">
        <f>IF(T76="","",T76)</f>
        <v/>
      </c>
      <c r="AU76" s="24" t="str">
        <f t="shared" si="38"/>
        <v/>
      </c>
      <c r="AV76" s="24" t="str">
        <f t="shared" si="39"/>
        <v/>
      </c>
      <c r="AW76" s="24" t="str">
        <f t="shared" si="40"/>
        <v/>
      </c>
      <c r="AX76" s="22" t="str">
        <f t="shared" si="41"/>
        <v/>
      </c>
      <c r="AY76" s="25" t="str">
        <f t="shared" si="42"/>
        <v/>
      </c>
      <c r="AZ76" s="25" t="str">
        <f t="shared" si="43"/>
        <v/>
      </c>
      <c r="BA76" s="25" t="str">
        <f t="shared" si="44"/>
        <v>Y</v>
      </c>
      <c r="BB76" s="25" t="str">
        <f t="shared" si="45"/>
        <v>N</v>
      </c>
      <c r="BC76" s="25" t="str">
        <f t="shared" si="46"/>
        <v>N</v>
      </c>
      <c r="BD76" s="25" t="str">
        <f>IF(I76&gt;4,"Y","N")</f>
        <v>N</v>
      </c>
      <c r="BE76" s="192">
        <f t="shared" si="47"/>
        <v>1</v>
      </c>
      <c r="BF76" s="238">
        <v>73</v>
      </c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</row>
    <row r="77" spans="1:77" ht="17.25" customHeight="1" x14ac:dyDescent="0.3">
      <c r="A77" s="279"/>
      <c r="B77" s="268">
        <v>67</v>
      </c>
      <c r="C77" s="229">
        <f>B77-D77</f>
        <v>-3</v>
      </c>
      <c r="D77" s="268">
        <v>70</v>
      </c>
      <c r="E77" s="97" t="s">
        <v>125</v>
      </c>
      <c r="F77" s="29">
        <f>SUM(G77:I77)</f>
        <v>50</v>
      </c>
      <c r="G77" s="19">
        <f>SUM(K77,L77,N77,R77,U77,Z77,AB77,AD77)</f>
        <v>5</v>
      </c>
      <c r="H77" s="20">
        <f>SUM(AM77:AO77)</f>
        <v>45</v>
      </c>
      <c r="I77" s="21">
        <f>SUM(AX77:AZ77)</f>
        <v>0</v>
      </c>
      <c r="J77" s="30" t="str">
        <f>IF(BE77=4,"Y","N")</f>
        <v>N</v>
      </c>
      <c r="K77" s="22">
        <f>IFERROR(VLOOKUP(E77,XC!B:M,2,FALSE),"")</f>
        <v>0</v>
      </c>
      <c r="L77" s="22">
        <f>IFERROR(VLOOKUP(E77,XC!B:M,3,FALSE),"")</f>
        <v>0</v>
      </c>
      <c r="M77" s="22" t="str">
        <f>IFERROR(VLOOKUP(E77,WGP!CW:DB,5,FALSE),"")</f>
        <v/>
      </c>
      <c r="N77" s="22">
        <f>IFERROR(VLOOKUP(E77,XC!B:M,4,FALSE),"")</f>
        <v>0</v>
      </c>
      <c r="O77" s="16" t="str">
        <f>IFERROR(VLOOKUP(E77,'Road&amp;Relay'!C:M,11,FALSE),"")</f>
        <v/>
      </c>
      <c r="P77" s="16">
        <f>IFERROR(VLOOKUP(E77,WGP!CE:CK,5,FALSE),"")</f>
        <v>45</v>
      </c>
      <c r="Q77" s="16" t="str">
        <f>IFERROR(VLOOKUP(E77,'Road&amp;Relay'!Q:AA,11,FALSE),"")</f>
        <v/>
      </c>
      <c r="R77" s="22">
        <f>IFERROR(VLOOKUP(E77,XC!B:M,5,FALSE),"")</f>
        <v>0</v>
      </c>
      <c r="S77" s="16" t="str">
        <f>IFERROR(VLOOKUP(E77,'Road&amp;Relay'!AE:AO,11,FALSE),"")</f>
        <v/>
      </c>
      <c r="T77" s="16" t="str">
        <f>IFERROR(VLOOKUP(E77,'Road&amp;Relay'!AS:BC,11,FALSE),"")</f>
        <v/>
      </c>
      <c r="U77" s="22">
        <f>IFERROR(VLOOKUP(E77,XC!B:M,6,FALSE),"")</f>
        <v>0</v>
      </c>
      <c r="V77" s="16" t="str">
        <f>IFERROR(VLOOKUP(E77,WGP!BM:BQ,5,FALSE),"")</f>
        <v/>
      </c>
      <c r="W77" s="22" t="str">
        <f>IFERROR(VLOOKUP(E77,WGP!AU:BA,5,FALSE),"")</f>
        <v/>
      </c>
      <c r="X77" s="16" t="str">
        <f>IFERROR(VLOOKUP(E77,WGP!AC:AI,5,FALSE),"")</f>
        <v/>
      </c>
      <c r="Y77" s="16" t="str">
        <f>IFERROR(VLOOKUP(E77,'Road&amp;Relay'!BG:BQ,11,FALSE),"")</f>
        <v/>
      </c>
      <c r="Z77" s="16">
        <f>IFERROR(VLOOKUP(E77,XC!B:M,7,FALSE),"")</f>
        <v>0</v>
      </c>
      <c r="AA77" s="16" t="str">
        <f>IFERROR(VLOOKUP(E77,'Road&amp;Relay'!BU:CE,11,FALSE),"")</f>
        <v/>
      </c>
      <c r="AB77" s="16">
        <f>IFERROR(VLOOKUP(E77,XC!B:M,8,FALSE),"")</f>
        <v>5</v>
      </c>
      <c r="AC77" s="22" t="str">
        <f>IFERROR(VLOOKUP(E77,WGP!K:Q,5,FALSE),"")</f>
        <v/>
      </c>
      <c r="AD77" s="20">
        <f>IFERROR(VLOOKUP(E77,XC!B:M,9,FALSE),"")</f>
        <v>0</v>
      </c>
      <c r="AE77" s="30" t="str">
        <f>IFERROR(VLOOKUP(E77,'Road&amp;Relay'!CI:CS,11,FALSE),"")</f>
        <v/>
      </c>
      <c r="AF77" s="23"/>
      <c r="AG77" s="24" t="str">
        <f>IF(M77="","",M77)</f>
        <v/>
      </c>
      <c r="AH77" s="24">
        <f>IF(P77="","",P77)</f>
        <v>45</v>
      </c>
      <c r="AI77" s="24" t="str">
        <f>IF(V77="","",V77)</f>
        <v/>
      </c>
      <c r="AJ77" s="24" t="str">
        <f>IF(W77="","",W77)</f>
        <v/>
      </c>
      <c r="AK77" s="24" t="str">
        <f t="shared" si="32"/>
        <v/>
      </c>
      <c r="AL77" s="24" t="str">
        <f t="shared" si="33"/>
        <v/>
      </c>
      <c r="AM77" s="25">
        <f t="shared" si="34"/>
        <v>45</v>
      </c>
      <c r="AN77" s="25" t="str">
        <f t="shared" si="35"/>
        <v/>
      </c>
      <c r="AO77" s="25" t="str">
        <f t="shared" si="36"/>
        <v/>
      </c>
      <c r="AP77" s="25" t="str">
        <f t="shared" si="37"/>
        <v/>
      </c>
      <c r="AQ77" s="24" t="str">
        <f>IF(O77="","",O77)</f>
        <v/>
      </c>
      <c r="AR77" s="24" t="str">
        <f>IF(Q77="","",Q77)</f>
        <v/>
      </c>
      <c r="AS77" s="24" t="str">
        <f>IF(S77="","",S77)</f>
        <v/>
      </c>
      <c r="AT77" s="24" t="str">
        <f>IF(T77="","",T77)</f>
        <v/>
      </c>
      <c r="AU77" s="24" t="str">
        <f t="shared" si="38"/>
        <v/>
      </c>
      <c r="AV77" s="24" t="str">
        <f t="shared" si="39"/>
        <v/>
      </c>
      <c r="AW77" s="24" t="str">
        <f t="shared" si="40"/>
        <v/>
      </c>
      <c r="AX77" s="22" t="str">
        <f t="shared" si="41"/>
        <v/>
      </c>
      <c r="AY77" s="25" t="str">
        <f t="shared" si="42"/>
        <v/>
      </c>
      <c r="AZ77" s="25" t="str">
        <f t="shared" si="43"/>
        <v/>
      </c>
      <c r="BA77" s="25" t="str">
        <f t="shared" si="44"/>
        <v>Y</v>
      </c>
      <c r="BB77" s="25" t="str">
        <f t="shared" si="45"/>
        <v>N</v>
      </c>
      <c r="BC77" s="25" t="str">
        <f t="shared" si="46"/>
        <v>N</v>
      </c>
      <c r="BD77" s="25" t="str">
        <f>IF(I77&gt;4,"Y","N")</f>
        <v>N</v>
      </c>
      <c r="BE77" s="192">
        <f t="shared" si="47"/>
        <v>1</v>
      </c>
      <c r="BF77" s="238">
        <v>74</v>
      </c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</row>
    <row r="78" spans="1:77" ht="17.25" customHeight="1" x14ac:dyDescent="0.3">
      <c r="A78" s="279"/>
      <c r="B78" s="268">
        <v>67</v>
      </c>
      <c r="C78" s="229">
        <f>B78-D78</f>
        <v>-3</v>
      </c>
      <c r="D78" s="268">
        <v>70</v>
      </c>
      <c r="E78" s="28" t="s">
        <v>326</v>
      </c>
      <c r="F78" s="29">
        <f>SUM(G78:I78)</f>
        <v>50</v>
      </c>
      <c r="G78" s="19">
        <f>SUM(K78,L78,N78,R78,U78,Z78,AB78,AD78)</f>
        <v>0</v>
      </c>
      <c r="H78" s="20">
        <f>SUM(AM78:AO78)</f>
        <v>50</v>
      </c>
      <c r="I78" s="21">
        <f>SUM(AX78:AZ78)</f>
        <v>0</v>
      </c>
      <c r="J78" s="30" t="str">
        <f>IF(BE78=4,"Y","N")</f>
        <v>N</v>
      </c>
      <c r="K78" s="22" t="str">
        <f>IFERROR(VLOOKUP(E78,XC!B:M,2,FALSE),"")</f>
        <v/>
      </c>
      <c r="L78" s="22" t="str">
        <f>IFERROR(VLOOKUP(E78,XC!B:M,3,FALSE),"")</f>
        <v/>
      </c>
      <c r="M78" s="22" t="str">
        <f>IFERROR(VLOOKUP(E78,WGP!CW:DB,5,FALSE),"")</f>
        <v/>
      </c>
      <c r="N78" s="22" t="str">
        <f>IFERROR(VLOOKUP(E78,XC!B:M,4,FALSE),"")</f>
        <v/>
      </c>
      <c r="O78" s="16" t="str">
        <f>IFERROR(VLOOKUP(E78,'Road&amp;Relay'!C:M,11,FALSE),"")</f>
        <v/>
      </c>
      <c r="P78" s="16" t="str">
        <f>IFERROR(VLOOKUP(E78,WGP!CE:CK,5,FALSE),"")</f>
        <v/>
      </c>
      <c r="Q78" s="16" t="str">
        <f>IFERROR(VLOOKUP(E78,'Road&amp;Relay'!Q:AA,11,FALSE),"")</f>
        <v/>
      </c>
      <c r="R78" s="22" t="str">
        <f>IFERROR(VLOOKUP(E78,XC!B:M,5,FALSE),"")</f>
        <v/>
      </c>
      <c r="S78" s="16" t="str">
        <f>IFERROR(VLOOKUP(E78,'Road&amp;Relay'!AE:AO,11,FALSE),"")</f>
        <v/>
      </c>
      <c r="T78" s="16" t="str">
        <f>IFERROR(VLOOKUP(E78,'Road&amp;Relay'!AS:BC,11,FALSE),"")</f>
        <v/>
      </c>
      <c r="U78" s="22" t="str">
        <f>IFERROR(VLOOKUP(E78,XC!B:M,6,FALSE),"")</f>
        <v/>
      </c>
      <c r="V78" s="16" t="str">
        <f>IFERROR(VLOOKUP(E78,WGP!BM:BQ,5,FALSE),"")</f>
        <v/>
      </c>
      <c r="W78" s="22">
        <f>IFERROR(VLOOKUP(E78,WGP!AU:BA,5,FALSE),"")</f>
        <v>50</v>
      </c>
      <c r="X78" s="16" t="str">
        <f>IFERROR(VLOOKUP(E78,WGP!AC:AI,5,FALSE),"")</f>
        <v/>
      </c>
      <c r="Y78" s="16" t="str">
        <f>IFERROR(VLOOKUP(E78,'Road&amp;Relay'!BG:BQ,11,FALSE),"")</f>
        <v/>
      </c>
      <c r="Z78" s="16" t="str">
        <f>IFERROR(VLOOKUP(E78,XC!B:M,7,FALSE),"")</f>
        <v/>
      </c>
      <c r="AA78" s="16" t="str">
        <f>IFERROR(VLOOKUP(E78,'Road&amp;Relay'!BU:CE,11,FALSE),"")</f>
        <v/>
      </c>
      <c r="AB78" s="16" t="str">
        <f>IFERROR(VLOOKUP(E78,XC!B:M,8,FALSE),"")</f>
        <v/>
      </c>
      <c r="AC78" s="22" t="str">
        <f>IFERROR(VLOOKUP(E78,WGP!K:Q,5,FALSE),"")</f>
        <v/>
      </c>
      <c r="AD78" s="20" t="str">
        <f>IFERROR(VLOOKUP(E78,XC!B:M,9,FALSE),"")</f>
        <v/>
      </c>
      <c r="AE78" s="30" t="str">
        <f>IFERROR(VLOOKUP(E78,'Road&amp;Relay'!CI:CS,11,FALSE),"")</f>
        <v/>
      </c>
      <c r="AF78" s="23"/>
      <c r="AG78" s="24" t="str">
        <f>IF(M78="","",M78)</f>
        <v/>
      </c>
      <c r="AH78" s="24" t="str">
        <f>IF(P78="","",P78)</f>
        <v/>
      </c>
      <c r="AI78" s="24" t="str">
        <f>IF(V78="","",V78)</f>
        <v/>
      </c>
      <c r="AJ78" s="24">
        <f>IF(W78="","",W78)</f>
        <v>50</v>
      </c>
      <c r="AK78" s="24" t="str">
        <f t="shared" si="32"/>
        <v/>
      </c>
      <c r="AL78" s="24" t="str">
        <f t="shared" si="33"/>
        <v/>
      </c>
      <c r="AM78" s="25">
        <f t="shared" si="34"/>
        <v>50</v>
      </c>
      <c r="AN78" s="25" t="str">
        <f t="shared" si="35"/>
        <v/>
      </c>
      <c r="AO78" s="25" t="str">
        <f t="shared" si="36"/>
        <v/>
      </c>
      <c r="AP78" s="25" t="str">
        <f t="shared" si="37"/>
        <v/>
      </c>
      <c r="AQ78" s="24" t="str">
        <f>IF(O78="","",O78)</f>
        <v/>
      </c>
      <c r="AR78" s="24" t="str">
        <f>IF(Q78="","",Q78)</f>
        <v/>
      </c>
      <c r="AS78" s="24" t="str">
        <f>IF(S78="","",S78)</f>
        <v/>
      </c>
      <c r="AT78" s="24" t="str">
        <f>IF(T78="","",T78)</f>
        <v/>
      </c>
      <c r="AU78" s="24" t="str">
        <f t="shared" si="38"/>
        <v/>
      </c>
      <c r="AV78" s="24" t="str">
        <f t="shared" si="39"/>
        <v/>
      </c>
      <c r="AW78" s="24" t="str">
        <f t="shared" si="40"/>
        <v/>
      </c>
      <c r="AX78" s="22" t="str">
        <f t="shared" si="41"/>
        <v/>
      </c>
      <c r="AY78" s="25" t="str">
        <f t="shared" si="42"/>
        <v/>
      </c>
      <c r="AZ78" s="25" t="str">
        <f t="shared" si="43"/>
        <v/>
      </c>
      <c r="BA78" s="25" t="str">
        <f t="shared" si="44"/>
        <v>Y</v>
      </c>
      <c r="BB78" s="25" t="str">
        <f t="shared" si="45"/>
        <v>N</v>
      </c>
      <c r="BC78" s="25" t="str">
        <f t="shared" si="46"/>
        <v>N</v>
      </c>
      <c r="BD78" s="25" t="str">
        <f>IF(I78&gt;4,"Y","N")</f>
        <v>N</v>
      </c>
      <c r="BE78" s="192">
        <f t="shared" si="47"/>
        <v>1</v>
      </c>
      <c r="BF78" s="238">
        <v>75</v>
      </c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</row>
    <row r="79" spans="1:77" ht="17.25" customHeight="1" x14ac:dyDescent="0.3">
      <c r="A79" s="279"/>
      <c r="B79" s="268">
        <v>67</v>
      </c>
      <c r="C79" s="229">
        <f>B79-D79</f>
        <v>-3</v>
      </c>
      <c r="D79" s="268">
        <v>70</v>
      </c>
      <c r="E79" s="28" t="s">
        <v>276</v>
      </c>
      <c r="F79" s="29">
        <f>SUM(G79:I79)</f>
        <v>50</v>
      </c>
      <c r="G79" s="19">
        <f>SUM(K79,L79,N79,R79,U79,Z79,AB79,AD79)</f>
        <v>0</v>
      </c>
      <c r="H79" s="20">
        <f>SUM(AM79:AO79)</f>
        <v>50</v>
      </c>
      <c r="I79" s="21">
        <f>SUM(AX79:AZ79)</f>
        <v>0</v>
      </c>
      <c r="J79" s="30" t="str">
        <f>IF(BE79=4,"Y","N")</f>
        <v>N</v>
      </c>
      <c r="K79" s="22" t="str">
        <f>IFERROR(VLOOKUP(E79,XC!B:M,2,FALSE),"")</f>
        <v/>
      </c>
      <c r="L79" s="22" t="str">
        <f>IFERROR(VLOOKUP(E79,XC!B:M,3,FALSE),"")</f>
        <v/>
      </c>
      <c r="M79" s="22" t="str">
        <f>IFERROR(VLOOKUP(E79,WGP!CW:DB,5,FALSE),"")</f>
        <v/>
      </c>
      <c r="N79" s="22" t="str">
        <f>IFERROR(VLOOKUP(E79,XC!B:M,4,FALSE),"")</f>
        <v/>
      </c>
      <c r="O79" s="16" t="str">
        <f>IFERROR(VLOOKUP(E79,'Road&amp;Relay'!C:M,11,FALSE),"")</f>
        <v/>
      </c>
      <c r="P79" s="16" t="str">
        <f>IFERROR(VLOOKUP(E79,WGP!CE:CK,5,FALSE),"")</f>
        <v/>
      </c>
      <c r="Q79" s="16" t="str">
        <f>IFERROR(VLOOKUP(E79,'Road&amp;Relay'!Q:AA,11,FALSE),"")</f>
        <v/>
      </c>
      <c r="R79" s="22" t="str">
        <f>IFERROR(VLOOKUP(E79,XC!B:M,5,FALSE),"")</f>
        <v/>
      </c>
      <c r="S79" s="16" t="str">
        <f>IFERROR(VLOOKUP(E79,'Road&amp;Relay'!AE:AO,11,FALSE),"")</f>
        <v/>
      </c>
      <c r="T79" s="16" t="str">
        <f>IFERROR(VLOOKUP(E79,'Road&amp;Relay'!AS:BC,11,FALSE),"")</f>
        <v/>
      </c>
      <c r="U79" s="22" t="str">
        <f>IFERROR(VLOOKUP(E79,XC!B:M,6,FALSE),"")</f>
        <v/>
      </c>
      <c r="V79" s="16" t="str">
        <f>IFERROR(VLOOKUP(E79,WGP!BM:BQ,5,FALSE),"")</f>
        <v/>
      </c>
      <c r="W79" s="22">
        <f>IFERROR(VLOOKUP(E79,WGP!AU:BA,5,FALSE),"")</f>
        <v>50</v>
      </c>
      <c r="X79" s="16" t="str">
        <f>IFERROR(VLOOKUP(E79,WGP!AC:AI,5,FALSE),"")</f>
        <v/>
      </c>
      <c r="Y79" s="16" t="str">
        <f>IFERROR(VLOOKUP(E79,'Road&amp;Relay'!BG:BQ,11,FALSE),"")</f>
        <v/>
      </c>
      <c r="Z79" s="16" t="str">
        <f>IFERROR(VLOOKUP(E79,XC!B:M,7,FALSE),"")</f>
        <v/>
      </c>
      <c r="AA79" s="16" t="str">
        <f>IFERROR(VLOOKUP(E79,'Road&amp;Relay'!BU:CE,11,FALSE),"")</f>
        <v/>
      </c>
      <c r="AB79" s="16" t="str">
        <f>IFERROR(VLOOKUP(E79,XC!B:M,8,FALSE),"")</f>
        <v/>
      </c>
      <c r="AC79" s="22" t="str">
        <f>IFERROR(VLOOKUP(E79,WGP!K:Q,5,FALSE),"")</f>
        <v/>
      </c>
      <c r="AD79" s="20" t="str">
        <f>IFERROR(VLOOKUP(E79,XC!B:M,9,FALSE),"")</f>
        <v/>
      </c>
      <c r="AE79" s="30" t="str">
        <f>IFERROR(VLOOKUP(E79,'Road&amp;Relay'!CI:CS,11,FALSE),"")</f>
        <v/>
      </c>
      <c r="AF79" s="23"/>
      <c r="AG79" s="24" t="str">
        <f>IF(M79="","",M79)</f>
        <v/>
      </c>
      <c r="AH79" s="24" t="str">
        <f>IF(P79="","",P79)</f>
        <v/>
      </c>
      <c r="AI79" s="24" t="str">
        <f>IF(V79="","",V79)</f>
        <v/>
      </c>
      <c r="AJ79" s="24">
        <f>IF(W79="","",W79)</f>
        <v>50</v>
      </c>
      <c r="AK79" s="24" t="str">
        <f t="shared" si="32"/>
        <v/>
      </c>
      <c r="AL79" s="24" t="str">
        <f t="shared" si="33"/>
        <v/>
      </c>
      <c r="AM79" s="25">
        <f t="shared" si="34"/>
        <v>50</v>
      </c>
      <c r="AN79" s="25" t="str">
        <f t="shared" si="35"/>
        <v/>
      </c>
      <c r="AO79" s="25" t="str">
        <f t="shared" si="36"/>
        <v/>
      </c>
      <c r="AP79" s="25" t="str">
        <f t="shared" si="37"/>
        <v/>
      </c>
      <c r="AQ79" s="24" t="str">
        <f>IF(O79="","",O79)</f>
        <v/>
      </c>
      <c r="AR79" s="24" t="str">
        <f>IF(Q79="","",Q79)</f>
        <v/>
      </c>
      <c r="AS79" s="24" t="str">
        <f>IF(S79="","",S79)</f>
        <v/>
      </c>
      <c r="AT79" s="24" t="str">
        <f>IF(T79="","",T79)</f>
        <v/>
      </c>
      <c r="AU79" s="24" t="str">
        <f t="shared" si="38"/>
        <v/>
      </c>
      <c r="AV79" s="24" t="str">
        <f t="shared" si="39"/>
        <v/>
      </c>
      <c r="AW79" s="24" t="str">
        <f t="shared" si="40"/>
        <v/>
      </c>
      <c r="AX79" s="22" t="str">
        <f t="shared" si="41"/>
        <v/>
      </c>
      <c r="AY79" s="25" t="str">
        <f t="shared" si="42"/>
        <v/>
      </c>
      <c r="AZ79" s="25" t="str">
        <f t="shared" si="43"/>
        <v/>
      </c>
      <c r="BA79" s="25" t="str">
        <f t="shared" si="44"/>
        <v>Y</v>
      </c>
      <c r="BB79" s="25" t="str">
        <f t="shared" si="45"/>
        <v>N</v>
      </c>
      <c r="BC79" s="25" t="str">
        <f t="shared" si="46"/>
        <v>N</v>
      </c>
      <c r="BD79" s="25" t="str">
        <f>IF(I79&gt;4,"Y","N")</f>
        <v>N</v>
      </c>
      <c r="BE79" s="192">
        <f t="shared" si="47"/>
        <v>1</v>
      </c>
      <c r="BF79" s="238">
        <v>76</v>
      </c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</row>
    <row r="80" spans="1:77" ht="17.25" customHeight="1" x14ac:dyDescent="0.3">
      <c r="A80" s="279"/>
      <c r="B80" s="268">
        <v>67</v>
      </c>
      <c r="C80" s="229">
        <f>B80-D80</f>
        <v>-3</v>
      </c>
      <c r="D80" s="268">
        <v>70</v>
      </c>
      <c r="E80" s="28" t="s">
        <v>283</v>
      </c>
      <c r="F80" s="29">
        <f>SUM(G80:I80)</f>
        <v>50</v>
      </c>
      <c r="G80" s="19">
        <f>SUM(K80,L80,N80,R80,U80,Z80,AB80,AD80)</f>
        <v>0</v>
      </c>
      <c r="H80" s="20">
        <f>SUM(AM80:AO80)</f>
        <v>50</v>
      </c>
      <c r="I80" s="21">
        <f>SUM(AX80:AZ80)</f>
        <v>0</v>
      </c>
      <c r="J80" s="30" t="str">
        <f>IF(BE80=4,"Y","N")</f>
        <v>N</v>
      </c>
      <c r="K80" s="22" t="str">
        <f>IFERROR(VLOOKUP(E80,XC!B:M,2,FALSE),"")</f>
        <v/>
      </c>
      <c r="L80" s="22" t="str">
        <f>IFERROR(VLOOKUP(E80,XC!B:M,3,FALSE),"")</f>
        <v/>
      </c>
      <c r="M80" s="22" t="str">
        <f>IFERROR(VLOOKUP(E80,WGP!CW:DB,5,FALSE),"")</f>
        <v/>
      </c>
      <c r="N80" s="22" t="str">
        <f>IFERROR(VLOOKUP(E80,XC!B:M,4,FALSE),"")</f>
        <v/>
      </c>
      <c r="O80" s="16" t="str">
        <f>IFERROR(VLOOKUP(E80,'Road&amp;Relay'!C:M,11,FALSE),"")</f>
        <v/>
      </c>
      <c r="P80" s="16" t="str">
        <f>IFERROR(VLOOKUP(E80,WGP!CE:CK,5,FALSE),"")</f>
        <v/>
      </c>
      <c r="Q80" s="16" t="str">
        <f>IFERROR(VLOOKUP(E80,'Road&amp;Relay'!Q:AA,11,FALSE),"")</f>
        <v/>
      </c>
      <c r="R80" s="22" t="str">
        <f>IFERROR(VLOOKUP(E80,XC!B:M,5,FALSE),"")</f>
        <v/>
      </c>
      <c r="S80" s="16" t="str">
        <f>IFERROR(VLOOKUP(E80,'Road&amp;Relay'!AE:AO,11,FALSE),"")</f>
        <v/>
      </c>
      <c r="T80" s="16" t="str">
        <f>IFERROR(VLOOKUP(E80,'Road&amp;Relay'!AS:BC,11,FALSE),"")</f>
        <v/>
      </c>
      <c r="U80" s="22" t="str">
        <f>IFERROR(VLOOKUP(E80,XC!B:M,6,FALSE),"")</f>
        <v/>
      </c>
      <c r="V80" s="16" t="str">
        <f>IFERROR(VLOOKUP(E80,WGP!BM:BQ,5,FALSE),"")</f>
        <v/>
      </c>
      <c r="W80" s="22">
        <f>IFERROR(VLOOKUP(E80,WGP!AU:BA,5,FALSE),"")</f>
        <v>50</v>
      </c>
      <c r="X80" s="16" t="str">
        <f>IFERROR(VLOOKUP(E80,WGP!AC:AI,5,FALSE),"")</f>
        <v/>
      </c>
      <c r="Y80" s="16" t="str">
        <f>IFERROR(VLOOKUP(E80,'Road&amp;Relay'!BG:BQ,11,FALSE),"")</f>
        <v/>
      </c>
      <c r="Z80" s="16" t="str">
        <f>IFERROR(VLOOKUP(E80,XC!B:M,7,FALSE),"")</f>
        <v/>
      </c>
      <c r="AA80" s="16" t="str">
        <f>IFERROR(VLOOKUP(E80,'Road&amp;Relay'!BU:CE,11,FALSE),"")</f>
        <v/>
      </c>
      <c r="AB80" s="16" t="str">
        <f>IFERROR(VLOOKUP(E80,XC!B:M,8,FALSE),"")</f>
        <v/>
      </c>
      <c r="AC80" s="22" t="str">
        <f>IFERROR(VLOOKUP(E80,WGP!K:Q,5,FALSE),"")</f>
        <v/>
      </c>
      <c r="AD80" s="20" t="str">
        <f>IFERROR(VLOOKUP(E80,XC!B:M,9,FALSE),"")</f>
        <v/>
      </c>
      <c r="AE80" s="30" t="str">
        <f>IFERROR(VLOOKUP(E80,'Road&amp;Relay'!CI:CS,11,FALSE),"")</f>
        <v/>
      </c>
      <c r="AF80" s="23"/>
      <c r="AG80" s="24" t="str">
        <f>IF(M80="","",M80)</f>
        <v/>
      </c>
      <c r="AH80" s="24" t="str">
        <f>IF(P80="","",P80)</f>
        <v/>
      </c>
      <c r="AI80" s="24" t="str">
        <f>IF(V80="","",V80)</f>
        <v/>
      </c>
      <c r="AJ80" s="24">
        <f>IF(W80="","",W80)</f>
        <v>50</v>
      </c>
      <c r="AK80" s="24" t="str">
        <f t="shared" si="32"/>
        <v/>
      </c>
      <c r="AL80" s="24" t="str">
        <f t="shared" si="33"/>
        <v/>
      </c>
      <c r="AM80" s="25">
        <f t="shared" si="34"/>
        <v>50</v>
      </c>
      <c r="AN80" s="25" t="str">
        <f t="shared" si="35"/>
        <v/>
      </c>
      <c r="AO80" s="25" t="str">
        <f t="shared" si="36"/>
        <v/>
      </c>
      <c r="AP80" s="25" t="str">
        <f t="shared" si="37"/>
        <v/>
      </c>
      <c r="AQ80" s="24" t="str">
        <f>IF(O80="","",O80)</f>
        <v/>
      </c>
      <c r="AR80" s="24" t="str">
        <f>IF(Q80="","",Q80)</f>
        <v/>
      </c>
      <c r="AS80" s="24" t="str">
        <f>IF(S80="","",S80)</f>
        <v/>
      </c>
      <c r="AT80" s="24" t="str">
        <f>IF(T80="","",T80)</f>
        <v/>
      </c>
      <c r="AU80" s="24" t="str">
        <f t="shared" si="38"/>
        <v/>
      </c>
      <c r="AV80" s="24" t="str">
        <f t="shared" si="39"/>
        <v/>
      </c>
      <c r="AW80" s="24" t="str">
        <f t="shared" si="40"/>
        <v/>
      </c>
      <c r="AX80" s="22" t="str">
        <f t="shared" si="41"/>
        <v/>
      </c>
      <c r="AY80" s="25" t="str">
        <f t="shared" si="42"/>
        <v/>
      </c>
      <c r="AZ80" s="25" t="str">
        <f t="shared" si="43"/>
        <v/>
      </c>
      <c r="BA80" s="25" t="str">
        <f t="shared" si="44"/>
        <v>Y</v>
      </c>
      <c r="BB80" s="25" t="str">
        <f t="shared" si="45"/>
        <v>N</v>
      </c>
      <c r="BC80" s="25" t="str">
        <f t="shared" si="46"/>
        <v>N</v>
      </c>
      <c r="BD80" s="25" t="str">
        <f>IF(I80&gt;4,"Y","N")</f>
        <v>N</v>
      </c>
      <c r="BE80" s="192">
        <f t="shared" si="47"/>
        <v>1</v>
      </c>
      <c r="BF80" s="238">
        <v>77</v>
      </c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</row>
    <row r="81" spans="1:77" ht="17.25" customHeight="1" x14ac:dyDescent="0.3">
      <c r="A81" s="279"/>
      <c r="B81" s="268">
        <v>67</v>
      </c>
      <c r="C81" s="229">
        <f>B81-D81</f>
        <v>-3</v>
      </c>
      <c r="D81" s="268">
        <v>70</v>
      </c>
      <c r="E81" s="28" t="s">
        <v>218</v>
      </c>
      <c r="F81" s="29">
        <f>SUM(G81:I81)</f>
        <v>50</v>
      </c>
      <c r="G81" s="19">
        <f>SUM(K81,L81,N81,R81,U81,Z81,AB81,AD81)</f>
        <v>0</v>
      </c>
      <c r="H81" s="20">
        <f>SUM(AM81:AO81)</f>
        <v>50</v>
      </c>
      <c r="I81" s="21">
        <f>SUM(AX81:AZ81)</f>
        <v>0</v>
      </c>
      <c r="J81" s="30" t="str">
        <f>IF(BE81=4,"Y","N")</f>
        <v>N</v>
      </c>
      <c r="K81" s="22" t="str">
        <f>IFERROR(VLOOKUP(E81,XC!B:M,2,FALSE),"")</f>
        <v/>
      </c>
      <c r="L81" s="22" t="str">
        <f>IFERROR(VLOOKUP(E81,XC!B:M,3,FALSE),"")</f>
        <v/>
      </c>
      <c r="M81" s="22" t="str">
        <f>IFERROR(VLOOKUP(E81,WGP!CW:DB,5,FALSE),"")</f>
        <v/>
      </c>
      <c r="N81" s="22" t="str">
        <f>IFERROR(VLOOKUP(E81,XC!B:M,4,FALSE),"")</f>
        <v/>
      </c>
      <c r="O81" s="16" t="str">
        <f>IFERROR(VLOOKUP(E81,'Road&amp;Relay'!C:M,11,FALSE),"")</f>
        <v/>
      </c>
      <c r="P81" s="16" t="str">
        <f>IFERROR(VLOOKUP(E81,WGP!CE:CK,5,FALSE),"")</f>
        <v/>
      </c>
      <c r="Q81" s="16" t="str">
        <f>IFERROR(VLOOKUP(E81,'Road&amp;Relay'!Q:AA,11,FALSE),"")</f>
        <v/>
      </c>
      <c r="R81" s="22" t="str">
        <f>IFERROR(VLOOKUP(E81,XC!B:M,5,FALSE),"")</f>
        <v/>
      </c>
      <c r="S81" s="16" t="str">
        <f>IFERROR(VLOOKUP(E81,'Road&amp;Relay'!AE:AO,11,FALSE),"")</f>
        <v/>
      </c>
      <c r="T81" s="16" t="str">
        <f>IFERROR(VLOOKUP(E81,'Road&amp;Relay'!AS:BC,11,FALSE),"")</f>
        <v/>
      </c>
      <c r="U81" s="22" t="str">
        <f>IFERROR(VLOOKUP(E81,XC!B:M,6,FALSE),"")</f>
        <v/>
      </c>
      <c r="V81" s="16" t="str">
        <f>IFERROR(VLOOKUP(E81,WGP!BM:BQ,5,FALSE),"")</f>
        <v/>
      </c>
      <c r="W81" s="22">
        <f>IFERROR(VLOOKUP(E81,WGP!AU:BA,5,FALSE),"")</f>
        <v>50</v>
      </c>
      <c r="X81" s="16" t="str">
        <f>IFERROR(VLOOKUP(E81,WGP!AC:AI,5,FALSE),"")</f>
        <v/>
      </c>
      <c r="Y81" s="16" t="str">
        <f>IFERROR(VLOOKUP(E81,'Road&amp;Relay'!BG:BQ,11,FALSE),"")</f>
        <v/>
      </c>
      <c r="Z81" s="16" t="str">
        <f>IFERROR(VLOOKUP(E81,XC!B:M,7,FALSE),"")</f>
        <v/>
      </c>
      <c r="AA81" s="16" t="str">
        <f>IFERROR(VLOOKUP(E81,'Road&amp;Relay'!BU:CE,11,FALSE),"")</f>
        <v/>
      </c>
      <c r="AB81" s="16" t="str">
        <f>IFERROR(VLOOKUP(E81,XC!B:M,8,FALSE),"")</f>
        <v/>
      </c>
      <c r="AC81" s="22" t="str">
        <f>IFERROR(VLOOKUP(E81,WGP!K:Q,5,FALSE),"")</f>
        <v/>
      </c>
      <c r="AD81" s="20" t="str">
        <f>IFERROR(VLOOKUP(E81,XC!B:M,9,FALSE),"")</f>
        <v/>
      </c>
      <c r="AE81" s="30" t="str">
        <f>IFERROR(VLOOKUP(E81,'Road&amp;Relay'!CI:CS,11,FALSE),"")</f>
        <v/>
      </c>
      <c r="AF81" s="23"/>
      <c r="AG81" s="24" t="str">
        <f>IF(M81="","",M81)</f>
        <v/>
      </c>
      <c r="AH81" s="24" t="str">
        <f>IF(P81="","",P81)</f>
        <v/>
      </c>
      <c r="AI81" s="24" t="str">
        <f>IF(V81="","",V81)</f>
        <v/>
      </c>
      <c r="AJ81" s="24">
        <f>IF(W81="","",W81)</f>
        <v>50</v>
      </c>
      <c r="AK81" s="24" t="str">
        <f t="shared" si="32"/>
        <v/>
      </c>
      <c r="AL81" s="24" t="str">
        <f t="shared" si="33"/>
        <v/>
      </c>
      <c r="AM81" s="25">
        <f t="shared" si="34"/>
        <v>50</v>
      </c>
      <c r="AN81" s="25" t="str">
        <f t="shared" si="35"/>
        <v/>
      </c>
      <c r="AO81" s="25" t="str">
        <f t="shared" si="36"/>
        <v/>
      </c>
      <c r="AP81" s="25" t="str">
        <f t="shared" si="37"/>
        <v/>
      </c>
      <c r="AQ81" s="24" t="str">
        <f>IF(O81="","",O81)</f>
        <v/>
      </c>
      <c r="AR81" s="24" t="str">
        <f>IF(Q81="","",Q81)</f>
        <v/>
      </c>
      <c r="AS81" s="24" t="str">
        <f>IF(S81="","",S81)</f>
        <v/>
      </c>
      <c r="AT81" s="24" t="str">
        <f>IF(T81="","",T81)</f>
        <v/>
      </c>
      <c r="AU81" s="24" t="str">
        <f t="shared" si="38"/>
        <v/>
      </c>
      <c r="AV81" s="24" t="str">
        <f t="shared" si="39"/>
        <v/>
      </c>
      <c r="AW81" s="24" t="str">
        <f t="shared" si="40"/>
        <v/>
      </c>
      <c r="AX81" s="22" t="str">
        <f t="shared" si="41"/>
        <v/>
      </c>
      <c r="AY81" s="25" t="str">
        <f t="shared" si="42"/>
        <v/>
      </c>
      <c r="AZ81" s="25" t="str">
        <f t="shared" si="43"/>
        <v/>
      </c>
      <c r="BA81" s="25" t="str">
        <f t="shared" si="44"/>
        <v>Y</v>
      </c>
      <c r="BB81" s="25" t="str">
        <f t="shared" si="45"/>
        <v>N</v>
      </c>
      <c r="BC81" s="25" t="str">
        <f t="shared" si="46"/>
        <v>N</v>
      </c>
      <c r="BD81" s="25" t="str">
        <f>IF(I81&gt;4,"Y","N")</f>
        <v>N</v>
      </c>
      <c r="BE81" s="192">
        <f t="shared" si="47"/>
        <v>1</v>
      </c>
      <c r="BF81" s="238">
        <v>78</v>
      </c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</row>
    <row r="82" spans="1:77" ht="17.25" customHeight="1" x14ac:dyDescent="0.3">
      <c r="A82" s="279"/>
      <c r="B82" s="268">
        <v>67</v>
      </c>
      <c r="C82" s="229">
        <f>B82-D82</f>
        <v>-3</v>
      </c>
      <c r="D82" s="268">
        <v>70</v>
      </c>
      <c r="E82" s="256" t="s">
        <v>234</v>
      </c>
      <c r="F82" s="29">
        <f>SUM(G82:I82)</f>
        <v>50</v>
      </c>
      <c r="G82" s="19">
        <f>SUM(K82,L82,N82,R82,U82,Z82,AB82,AD82)</f>
        <v>0</v>
      </c>
      <c r="H82" s="20">
        <f>SUM(AM82:AO82)</f>
        <v>50</v>
      </c>
      <c r="I82" s="21">
        <f>SUM(AX82:AZ82)</f>
        <v>0</v>
      </c>
      <c r="J82" s="30" t="str">
        <f>IF(BE82=4,"Y","N")</f>
        <v>N</v>
      </c>
      <c r="K82" s="22" t="str">
        <f>IFERROR(VLOOKUP(E82,XC!B:M,2,FALSE),"")</f>
        <v/>
      </c>
      <c r="L82" s="22" t="str">
        <f>IFERROR(VLOOKUP(E82,XC!B:M,3,FALSE),"")</f>
        <v/>
      </c>
      <c r="M82" s="22" t="str">
        <f>IFERROR(VLOOKUP(E82,WGP!CW:DB,5,FALSE),"")</f>
        <v/>
      </c>
      <c r="N82" s="22" t="str">
        <f>IFERROR(VLOOKUP(E82,XC!B:M,4,FALSE),"")</f>
        <v/>
      </c>
      <c r="O82" s="16" t="str">
        <f>IFERROR(VLOOKUP(E82,'Road&amp;Relay'!C:M,11,FALSE),"")</f>
        <v/>
      </c>
      <c r="P82" s="16" t="str">
        <f>IFERROR(VLOOKUP(E82,WGP!CE:CK,5,FALSE),"")</f>
        <v/>
      </c>
      <c r="Q82" s="16" t="str">
        <f>IFERROR(VLOOKUP(E82,'Road&amp;Relay'!Q:AA,11,FALSE),"")</f>
        <v/>
      </c>
      <c r="R82" s="22" t="str">
        <f>IFERROR(VLOOKUP(E82,XC!B:M,5,FALSE),"")</f>
        <v/>
      </c>
      <c r="S82" s="16" t="str">
        <f>IFERROR(VLOOKUP(E82,'Road&amp;Relay'!AE:AO,11,FALSE),"")</f>
        <v/>
      </c>
      <c r="T82" s="16" t="str">
        <f>IFERROR(VLOOKUP(E82,'Road&amp;Relay'!AS:BC,11,FALSE),"")</f>
        <v/>
      </c>
      <c r="U82" s="22" t="str">
        <f>IFERROR(VLOOKUP(E82,XC!B:M,6,FALSE),"")</f>
        <v/>
      </c>
      <c r="V82" s="16" t="str">
        <f>IFERROR(VLOOKUP(E82,WGP!BM:BQ,5,FALSE),"")</f>
        <v/>
      </c>
      <c r="W82" s="22" t="str">
        <f>IFERROR(VLOOKUP(E82,WGP!AU:BA,5,FALSE),"")</f>
        <v/>
      </c>
      <c r="X82" s="242">
        <f>IFERROR(VLOOKUP(E82,WGP!AC:AI,5,FALSE),"")</f>
        <v>50</v>
      </c>
      <c r="Y82" s="16" t="str">
        <f>IFERROR(VLOOKUP(E82,'Road&amp;Relay'!BG:BQ,11,FALSE),"")</f>
        <v/>
      </c>
      <c r="Z82" s="16" t="str">
        <f>IFERROR(VLOOKUP(E82,XC!B:M,7,FALSE),"")</f>
        <v/>
      </c>
      <c r="AA82" s="16" t="str">
        <f>IFERROR(VLOOKUP(E82,'Road&amp;Relay'!BU:CE,11,FALSE),"")</f>
        <v/>
      </c>
      <c r="AB82" s="16" t="str">
        <f>IFERROR(VLOOKUP(E82,XC!B:M,8,FALSE),"")</f>
        <v/>
      </c>
      <c r="AC82" s="22" t="str">
        <f>IFERROR(VLOOKUP(E82,WGP!K:Q,5,FALSE),"")</f>
        <v/>
      </c>
      <c r="AD82" s="20" t="str">
        <f>IFERROR(VLOOKUP(E82,XC!B:M,9,FALSE),"")</f>
        <v/>
      </c>
      <c r="AE82" s="30" t="str">
        <f>IFERROR(VLOOKUP(E82,'Road&amp;Relay'!CI:CS,11,FALSE),"")</f>
        <v/>
      </c>
      <c r="AF82" s="23"/>
      <c r="AG82" s="24" t="str">
        <f>IF(M82="","",M82)</f>
        <v/>
      </c>
      <c r="AH82" s="24" t="str">
        <f>IF(P82="","",P82)</f>
        <v/>
      </c>
      <c r="AI82" s="24" t="str">
        <f>IF(V82="","",V82)</f>
        <v/>
      </c>
      <c r="AJ82" s="24" t="str">
        <f>IF(W82="","",W82)</f>
        <v/>
      </c>
      <c r="AK82" s="24">
        <f t="shared" si="32"/>
        <v>50</v>
      </c>
      <c r="AL82" s="24" t="str">
        <f t="shared" si="33"/>
        <v/>
      </c>
      <c r="AM82" s="25">
        <f t="shared" si="34"/>
        <v>50</v>
      </c>
      <c r="AN82" s="25" t="str">
        <f t="shared" si="35"/>
        <v/>
      </c>
      <c r="AO82" s="25" t="str">
        <f t="shared" si="36"/>
        <v/>
      </c>
      <c r="AP82" s="25" t="str">
        <f t="shared" si="37"/>
        <v/>
      </c>
      <c r="AQ82" s="24" t="str">
        <f>IF(O82="","",O82)</f>
        <v/>
      </c>
      <c r="AR82" s="24" t="str">
        <f>IF(Q82="","",Q82)</f>
        <v/>
      </c>
      <c r="AS82" s="24" t="str">
        <f>IF(S82="","",S82)</f>
        <v/>
      </c>
      <c r="AT82" s="24" t="str">
        <f>IF(T82="","",T82)</f>
        <v/>
      </c>
      <c r="AU82" s="24" t="str">
        <f t="shared" si="38"/>
        <v/>
      </c>
      <c r="AV82" s="24" t="str">
        <f t="shared" si="39"/>
        <v/>
      </c>
      <c r="AW82" s="24" t="str">
        <f t="shared" si="40"/>
        <v/>
      </c>
      <c r="AX82" s="22" t="str">
        <f t="shared" si="41"/>
        <v/>
      </c>
      <c r="AY82" s="25" t="str">
        <f t="shared" si="42"/>
        <v/>
      </c>
      <c r="AZ82" s="25" t="str">
        <f t="shared" si="43"/>
        <v/>
      </c>
      <c r="BA82" s="25" t="str">
        <f t="shared" si="44"/>
        <v>Y</v>
      </c>
      <c r="BB82" s="25" t="str">
        <f t="shared" si="45"/>
        <v>N</v>
      </c>
      <c r="BC82" s="25" t="str">
        <f t="shared" si="46"/>
        <v>N</v>
      </c>
      <c r="BD82" s="25" t="str">
        <f>IF(I82&gt;4,"Y","N")</f>
        <v>N</v>
      </c>
      <c r="BE82" s="192">
        <f t="shared" si="47"/>
        <v>1</v>
      </c>
      <c r="BF82" s="238">
        <v>79</v>
      </c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</row>
    <row r="83" spans="1:77" ht="17.25" customHeight="1" x14ac:dyDescent="0.3">
      <c r="A83" s="279"/>
      <c r="B83" s="268">
        <v>67</v>
      </c>
      <c r="C83" s="229">
        <f>B83-D83</f>
        <v>-3</v>
      </c>
      <c r="D83" s="268">
        <v>70</v>
      </c>
      <c r="E83" s="28" t="s">
        <v>239</v>
      </c>
      <c r="F83" s="29">
        <f>SUM(G83:I83)</f>
        <v>50</v>
      </c>
      <c r="G83" s="19">
        <f>SUM(K83,L83,N83,R83,U83,Z83,AB83,AD83)</f>
        <v>0</v>
      </c>
      <c r="H83" s="20">
        <f>SUM(AM83:AO83)</f>
        <v>50</v>
      </c>
      <c r="I83" s="21">
        <f>SUM(AX83:AZ83)</f>
        <v>0</v>
      </c>
      <c r="J83" s="30" t="str">
        <f>IF(BE83=4,"Y","N")</f>
        <v>N</v>
      </c>
      <c r="K83" s="22" t="str">
        <f>IFERROR(VLOOKUP(E83,XC!B:M,2,FALSE),"")</f>
        <v/>
      </c>
      <c r="L83" s="22" t="str">
        <f>IFERROR(VLOOKUP(E83,XC!B:M,3,FALSE),"")</f>
        <v/>
      </c>
      <c r="M83" s="22" t="str">
        <f>IFERROR(VLOOKUP(E83,WGP!CW:DB,5,FALSE),"")</f>
        <v/>
      </c>
      <c r="N83" s="22" t="str">
        <f>IFERROR(VLOOKUP(E83,XC!B:M,4,FALSE),"")</f>
        <v/>
      </c>
      <c r="O83" s="16" t="str">
        <f>IFERROR(VLOOKUP(E83,'Road&amp;Relay'!C:M,11,FALSE),"")</f>
        <v/>
      </c>
      <c r="P83" s="16" t="str">
        <f>IFERROR(VLOOKUP(E83,WGP!CE:CK,5,FALSE),"")</f>
        <v/>
      </c>
      <c r="Q83" s="16" t="str">
        <f>IFERROR(VLOOKUP(E83,'Road&amp;Relay'!Q:AA,11,FALSE),"")</f>
        <v/>
      </c>
      <c r="R83" s="22" t="str">
        <f>IFERROR(VLOOKUP(E83,XC!B:M,5,FALSE),"")</f>
        <v/>
      </c>
      <c r="S83" s="16" t="str">
        <f>IFERROR(VLOOKUP(E83,'Road&amp;Relay'!AE:AO,11,FALSE),"")</f>
        <v/>
      </c>
      <c r="T83" s="16" t="str">
        <f>IFERROR(VLOOKUP(E83,'Road&amp;Relay'!AS:BC,11,FALSE),"")</f>
        <v/>
      </c>
      <c r="U83" s="22" t="str">
        <f>IFERROR(VLOOKUP(E83,XC!B:M,6,FALSE),"")</f>
        <v/>
      </c>
      <c r="V83" s="16" t="str">
        <f>IFERROR(VLOOKUP(E83,WGP!BM:BQ,5,FALSE),"")</f>
        <v/>
      </c>
      <c r="W83" s="22">
        <f>IFERROR(VLOOKUP(E83,WGP!AU:BA,5,FALSE),"")</f>
        <v>50</v>
      </c>
      <c r="X83" s="16" t="str">
        <f>IFERROR(VLOOKUP(E83,WGP!AC:AI,5,FALSE),"")</f>
        <v/>
      </c>
      <c r="Y83" s="16" t="str">
        <f>IFERROR(VLOOKUP(E83,'Road&amp;Relay'!BG:BQ,11,FALSE),"")</f>
        <v/>
      </c>
      <c r="Z83" s="16" t="str">
        <f>IFERROR(VLOOKUP(E83,XC!B:M,7,FALSE),"")</f>
        <v/>
      </c>
      <c r="AA83" s="16" t="str">
        <f>IFERROR(VLOOKUP(E83,'Road&amp;Relay'!BU:CE,11,FALSE),"")</f>
        <v/>
      </c>
      <c r="AB83" s="16" t="str">
        <f>IFERROR(VLOOKUP(E83,XC!B:M,8,FALSE),"")</f>
        <v/>
      </c>
      <c r="AC83" s="22" t="str">
        <f>IFERROR(VLOOKUP(E83,WGP!K:Q,5,FALSE),"")</f>
        <v/>
      </c>
      <c r="AD83" s="20" t="str">
        <f>IFERROR(VLOOKUP(E83,XC!B:M,9,FALSE),"")</f>
        <v/>
      </c>
      <c r="AE83" s="30" t="str">
        <f>IFERROR(VLOOKUP(E83,'Road&amp;Relay'!CI:CS,11,FALSE),"")</f>
        <v/>
      </c>
      <c r="AF83" s="23"/>
      <c r="AG83" s="24" t="str">
        <f>IF(M83="","",M83)</f>
        <v/>
      </c>
      <c r="AH83" s="24" t="str">
        <f>IF(P83="","",P83)</f>
        <v/>
      </c>
      <c r="AI83" s="24" t="str">
        <f>IF(V83="","",V83)</f>
        <v/>
      </c>
      <c r="AJ83" s="24">
        <f>IF(W83="","",W83)</f>
        <v>50</v>
      </c>
      <c r="AK83" s="24" t="str">
        <f t="shared" si="32"/>
        <v/>
      </c>
      <c r="AL83" s="24" t="str">
        <f t="shared" si="33"/>
        <v/>
      </c>
      <c r="AM83" s="25">
        <f t="shared" si="34"/>
        <v>50</v>
      </c>
      <c r="AN83" s="25" t="str">
        <f t="shared" si="35"/>
        <v/>
      </c>
      <c r="AO83" s="25" t="str">
        <f t="shared" si="36"/>
        <v/>
      </c>
      <c r="AP83" s="25" t="str">
        <f t="shared" si="37"/>
        <v/>
      </c>
      <c r="AQ83" s="24" t="str">
        <f>IF(O83="","",O83)</f>
        <v/>
      </c>
      <c r="AR83" s="24" t="str">
        <f>IF(Q83="","",Q83)</f>
        <v/>
      </c>
      <c r="AS83" s="24" t="str">
        <f>IF(S83="","",S83)</f>
        <v/>
      </c>
      <c r="AT83" s="24" t="str">
        <f>IF(T83="","",T83)</f>
        <v/>
      </c>
      <c r="AU83" s="24" t="str">
        <f t="shared" si="38"/>
        <v/>
      </c>
      <c r="AV83" s="24" t="str">
        <f t="shared" si="39"/>
        <v/>
      </c>
      <c r="AW83" s="24" t="str">
        <f t="shared" si="40"/>
        <v/>
      </c>
      <c r="AX83" s="22" t="str">
        <f t="shared" si="41"/>
        <v/>
      </c>
      <c r="AY83" s="25" t="str">
        <f t="shared" si="42"/>
        <v/>
      </c>
      <c r="AZ83" s="25" t="str">
        <f t="shared" si="43"/>
        <v/>
      </c>
      <c r="BA83" s="25" t="str">
        <f t="shared" si="44"/>
        <v>Y</v>
      </c>
      <c r="BB83" s="25" t="str">
        <f t="shared" si="45"/>
        <v>N</v>
      </c>
      <c r="BC83" s="25" t="str">
        <f t="shared" si="46"/>
        <v>N</v>
      </c>
      <c r="BD83" s="25" t="str">
        <f>IF(I83&gt;4,"Y","N")</f>
        <v>N</v>
      </c>
      <c r="BE83" s="192">
        <f t="shared" si="47"/>
        <v>1</v>
      </c>
      <c r="BF83" s="238">
        <v>80</v>
      </c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</row>
    <row r="84" spans="1:77" ht="17.25" customHeight="1" x14ac:dyDescent="0.3">
      <c r="A84" s="279"/>
      <c r="B84" s="265">
        <v>109</v>
      </c>
      <c r="C84" s="229">
        <f>B84-D84</f>
        <v>28</v>
      </c>
      <c r="D84" s="268">
        <v>81</v>
      </c>
      <c r="E84" s="28" t="s">
        <v>194</v>
      </c>
      <c r="F84" s="29">
        <f>SUM(G84:I84)</f>
        <v>49</v>
      </c>
      <c r="G84" s="19">
        <f>SUM(K84,L84,N84,R84,U84,Z84,AB84,AD84)</f>
        <v>0</v>
      </c>
      <c r="H84" s="20">
        <f>SUM(AM84:AO84)</f>
        <v>49</v>
      </c>
      <c r="I84" s="21">
        <f>SUM(AX84:AZ84)</f>
        <v>0</v>
      </c>
      <c r="J84" s="30" t="str">
        <f>IF(BE84=4,"Y","N")</f>
        <v>N</v>
      </c>
      <c r="K84" s="22" t="str">
        <f>IFERROR(VLOOKUP(E84,XC!B:M,2,FALSE),"")</f>
        <v/>
      </c>
      <c r="L84" s="22" t="str">
        <f>IFERROR(VLOOKUP(E84,XC!B:M,3,FALSE),"")</f>
        <v/>
      </c>
      <c r="M84" s="22" t="str">
        <f>IFERROR(VLOOKUP(E84,WGP!CW:DB,5,FALSE),"")</f>
        <v/>
      </c>
      <c r="N84" s="22" t="str">
        <f>IFERROR(VLOOKUP(E84,XC!B:M,4,FALSE),"")</f>
        <v/>
      </c>
      <c r="O84" s="16" t="str">
        <f>IFERROR(VLOOKUP(E84,'Road&amp;Relay'!C:M,11,FALSE),"")</f>
        <v/>
      </c>
      <c r="P84" s="16" t="str">
        <f>IFERROR(VLOOKUP(E84,WGP!CE:CK,5,FALSE),"")</f>
        <v/>
      </c>
      <c r="Q84" s="16" t="str">
        <f>IFERROR(VLOOKUP(E84,'Road&amp;Relay'!Q:AA,11,FALSE),"")</f>
        <v/>
      </c>
      <c r="R84" s="22" t="str">
        <f>IFERROR(VLOOKUP(E84,XC!B:M,5,FALSE),"")</f>
        <v/>
      </c>
      <c r="S84" s="16" t="str">
        <f>IFERROR(VLOOKUP(E84,'Road&amp;Relay'!AE:AO,11,FALSE),"")</f>
        <v/>
      </c>
      <c r="T84" s="16" t="str">
        <f>IFERROR(VLOOKUP(E84,'Road&amp;Relay'!AS:BC,11,FALSE),"")</f>
        <v/>
      </c>
      <c r="U84" s="22" t="str">
        <f>IFERROR(VLOOKUP(E84,XC!B:M,6,FALSE),"")</f>
        <v/>
      </c>
      <c r="V84" s="16" t="str">
        <f>IFERROR(VLOOKUP(E84,WGP!BM:BQ,5,FALSE),"")</f>
        <v/>
      </c>
      <c r="W84" s="22" t="str">
        <f>IFERROR(VLOOKUP(E84,WGP!AU:BA,5,FALSE),"")</f>
        <v/>
      </c>
      <c r="X84" s="16" t="str">
        <f>IFERROR(VLOOKUP(E84,WGP!AC:AI,5,FALSE),"")</f>
        <v/>
      </c>
      <c r="Y84" s="16" t="str">
        <f>IFERROR(VLOOKUP(E84,'Road&amp;Relay'!BG:BQ,11,FALSE),"")</f>
        <v/>
      </c>
      <c r="Z84" s="16" t="str">
        <f>IFERROR(VLOOKUP(E84,XC!B:M,7,FALSE),"")</f>
        <v/>
      </c>
      <c r="AA84" s="16" t="str">
        <f>IFERROR(VLOOKUP(E84,'Road&amp;Relay'!BU:CE,11,FALSE),"")</f>
        <v/>
      </c>
      <c r="AB84" s="16" t="str">
        <f>IFERROR(VLOOKUP(E84,XC!B:M,8,FALSE),"")</f>
        <v/>
      </c>
      <c r="AC84" s="246">
        <f>IFERROR(VLOOKUP(E84,WGP!K:Q,5,FALSE),"")</f>
        <v>49</v>
      </c>
      <c r="AD84" s="20" t="str">
        <f>IFERROR(VLOOKUP(E84,XC!B:M,9,FALSE),"")</f>
        <v/>
      </c>
      <c r="AE84" s="30" t="str">
        <f>IFERROR(VLOOKUP(E84,'Road&amp;Relay'!CI:CS,11,FALSE),"")</f>
        <v/>
      </c>
      <c r="AF84" s="23"/>
      <c r="AG84" s="24" t="str">
        <f>IF(M84="","",M84)</f>
        <v/>
      </c>
      <c r="AH84" s="24" t="str">
        <f>IF(P84="","",P84)</f>
        <v/>
      </c>
      <c r="AI84" s="24" t="str">
        <f>IF(V84="","",V84)</f>
        <v/>
      </c>
      <c r="AJ84" s="24" t="str">
        <f>IF(W84="","",W84)</f>
        <v/>
      </c>
      <c r="AK84" s="24" t="str">
        <f t="shared" si="32"/>
        <v/>
      </c>
      <c r="AL84" s="24">
        <f t="shared" si="33"/>
        <v>49</v>
      </c>
      <c r="AM84" s="25">
        <f t="shared" si="34"/>
        <v>49</v>
      </c>
      <c r="AN84" s="25" t="str">
        <f t="shared" si="35"/>
        <v/>
      </c>
      <c r="AO84" s="25" t="str">
        <f t="shared" si="36"/>
        <v/>
      </c>
      <c r="AP84" s="25" t="str">
        <f t="shared" si="37"/>
        <v/>
      </c>
      <c r="AQ84" s="24" t="str">
        <f>IF(O84="","",O84)</f>
        <v/>
      </c>
      <c r="AR84" s="24" t="str">
        <f>IF(Q84="","",Q84)</f>
        <v/>
      </c>
      <c r="AS84" s="24" t="str">
        <f>IF(S84="","",S84)</f>
        <v/>
      </c>
      <c r="AT84" s="24" t="str">
        <f>IF(T84="","",T84)</f>
        <v/>
      </c>
      <c r="AU84" s="24" t="str">
        <f t="shared" si="38"/>
        <v/>
      </c>
      <c r="AV84" s="24" t="str">
        <f t="shared" si="39"/>
        <v/>
      </c>
      <c r="AW84" s="24" t="str">
        <f t="shared" si="40"/>
        <v/>
      </c>
      <c r="AX84" s="22" t="str">
        <f t="shared" si="41"/>
        <v/>
      </c>
      <c r="AY84" s="25" t="str">
        <f t="shared" si="42"/>
        <v/>
      </c>
      <c r="AZ84" s="25" t="str">
        <f t="shared" si="43"/>
        <v/>
      </c>
      <c r="BA84" s="25" t="str">
        <f t="shared" si="44"/>
        <v>Y</v>
      </c>
      <c r="BB84" s="25" t="str">
        <f t="shared" si="45"/>
        <v>N</v>
      </c>
      <c r="BC84" s="25" t="str">
        <f t="shared" si="46"/>
        <v>N</v>
      </c>
      <c r="BD84" s="25" t="str">
        <f>IF(I84&gt;4,"Y","N")</f>
        <v>N</v>
      </c>
      <c r="BE84" s="192">
        <f t="shared" si="47"/>
        <v>1</v>
      </c>
      <c r="BF84" s="238">
        <v>81</v>
      </c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</row>
    <row r="85" spans="1:77" ht="17.25" customHeight="1" x14ac:dyDescent="0.3">
      <c r="A85" s="279"/>
      <c r="B85" s="265">
        <v>109</v>
      </c>
      <c r="C85" s="229">
        <f>B85-D85</f>
        <v>27</v>
      </c>
      <c r="D85" s="268">
        <v>82</v>
      </c>
      <c r="E85" s="28" t="s">
        <v>364</v>
      </c>
      <c r="F85" s="29">
        <f>SUM(G85:I85)</f>
        <v>48</v>
      </c>
      <c r="G85" s="19">
        <f>SUM(K85,L85,N85,R85,U85,Z85,AB85,AD85)</f>
        <v>0</v>
      </c>
      <c r="H85" s="20">
        <f>SUM(AM85:AO85)</f>
        <v>48</v>
      </c>
      <c r="I85" s="21">
        <f>SUM(AX85:AZ85)</f>
        <v>0</v>
      </c>
      <c r="J85" s="30" t="str">
        <f>IF(BE85=4,"Y","N")</f>
        <v>N</v>
      </c>
      <c r="K85" s="22" t="str">
        <f>IFERROR(VLOOKUP(E85,XC!B:M,2,FALSE),"")</f>
        <v/>
      </c>
      <c r="L85" s="22" t="str">
        <f>IFERROR(VLOOKUP(E85,XC!B:M,3,FALSE),"")</f>
        <v/>
      </c>
      <c r="M85" s="22" t="str">
        <f>IFERROR(VLOOKUP(E85,WGP!CW:DB,5,FALSE),"")</f>
        <v/>
      </c>
      <c r="N85" s="22" t="str">
        <f>IFERROR(VLOOKUP(E85,XC!B:M,4,FALSE),"")</f>
        <v/>
      </c>
      <c r="O85" s="16" t="str">
        <f>IFERROR(VLOOKUP(E85,'Road&amp;Relay'!C:M,11,FALSE),"")</f>
        <v/>
      </c>
      <c r="P85" s="16" t="str">
        <f>IFERROR(VLOOKUP(E85,WGP!CE:CK,5,FALSE),"")</f>
        <v/>
      </c>
      <c r="Q85" s="16" t="str">
        <f>IFERROR(VLOOKUP(E85,'Road&amp;Relay'!Q:AA,11,FALSE),"")</f>
        <v/>
      </c>
      <c r="R85" s="22" t="str">
        <f>IFERROR(VLOOKUP(E85,XC!B:M,5,FALSE),"")</f>
        <v/>
      </c>
      <c r="S85" s="16" t="str">
        <f>IFERROR(VLOOKUP(E85,'Road&amp;Relay'!AE:AO,11,FALSE),"")</f>
        <v/>
      </c>
      <c r="T85" s="16" t="str">
        <f>IFERROR(VLOOKUP(E85,'Road&amp;Relay'!AS:BC,11,FALSE),"")</f>
        <v/>
      </c>
      <c r="U85" s="22" t="str">
        <f>IFERROR(VLOOKUP(E85,XC!B:M,6,FALSE),"")</f>
        <v/>
      </c>
      <c r="V85" s="16" t="str">
        <f>IFERROR(VLOOKUP(E85,WGP!BM:BQ,5,FALSE),"")</f>
        <v/>
      </c>
      <c r="W85" s="22" t="str">
        <f>IFERROR(VLOOKUP(E85,WGP!AU:BA,5,FALSE),"")</f>
        <v/>
      </c>
      <c r="X85" s="16" t="str">
        <f>IFERROR(VLOOKUP(E85,WGP!AC:AI,5,FALSE),"")</f>
        <v/>
      </c>
      <c r="Y85" s="16" t="str">
        <f>IFERROR(VLOOKUP(E85,'Road&amp;Relay'!BG:BQ,11,FALSE),"")</f>
        <v/>
      </c>
      <c r="Z85" s="16" t="str">
        <f>IFERROR(VLOOKUP(E85,XC!B:M,7,FALSE),"")</f>
        <v/>
      </c>
      <c r="AA85" s="16" t="str">
        <f>IFERROR(VLOOKUP(E85,'Road&amp;Relay'!BU:CE,11,FALSE),"")</f>
        <v/>
      </c>
      <c r="AB85" s="16" t="str">
        <f>IFERROR(VLOOKUP(E85,XC!B:M,8,FALSE),"")</f>
        <v/>
      </c>
      <c r="AC85" s="244">
        <f>IFERROR(VLOOKUP(E85,WGP!K:Q,5,FALSE),"")</f>
        <v>48</v>
      </c>
      <c r="AD85" s="20" t="str">
        <f>IFERROR(VLOOKUP(E85,XC!B:M,9,FALSE),"")</f>
        <v/>
      </c>
      <c r="AE85" s="30" t="str">
        <f>IFERROR(VLOOKUP(E85,'Road&amp;Relay'!CI:CS,11,FALSE),"")</f>
        <v/>
      </c>
      <c r="AF85" s="23"/>
      <c r="AG85" s="24" t="str">
        <f>IF(M85="","",M85)</f>
        <v/>
      </c>
      <c r="AH85" s="24" t="str">
        <f>IF(P85="","",P85)</f>
        <v/>
      </c>
      <c r="AI85" s="24" t="str">
        <f>IF(V85="","",V85)</f>
        <v/>
      </c>
      <c r="AJ85" s="24" t="str">
        <f>IF(W85="","",W85)</f>
        <v/>
      </c>
      <c r="AK85" s="24" t="str">
        <f t="shared" si="32"/>
        <v/>
      </c>
      <c r="AL85" s="24">
        <f t="shared" si="33"/>
        <v>48</v>
      </c>
      <c r="AM85" s="25">
        <f t="shared" si="34"/>
        <v>48</v>
      </c>
      <c r="AN85" s="25" t="str">
        <f t="shared" si="35"/>
        <v/>
      </c>
      <c r="AO85" s="25" t="str">
        <f t="shared" si="36"/>
        <v/>
      </c>
      <c r="AP85" s="25" t="str">
        <f t="shared" si="37"/>
        <v/>
      </c>
      <c r="AQ85" s="24" t="str">
        <f>IF(O85="","",O85)</f>
        <v/>
      </c>
      <c r="AR85" s="24" t="str">
        <f>IF(Q85="","",Q85)</f>
        <v/>
      </c>
      <c r="AS85" s="24" t="str">
        <f>IF(S85="","",S85)</f>
        <v/>
      </c>
      <c r="AT85" s="24" t="str">
        <f>IF(T85="","",T85)</f>
        <v/>
      </c>
      <c r="AU85" s="24" t="str">
        <f t="shared" si="38"/>
        <v/>
      </c>
      <c r="AV85" s="24" t="str">
        <f t="shared" si="39"/>
        <v/>
      </c>
      <c r="AW85" s="24" t="str">
        <f t="shared" si="40"/>
        <v/>
      </c>
      <c r="AX85" s="22" t="str">
        <f t="shared" si="41"/>
        <v/>
      </c>
      <c r="AY85" s="25" t="str">
        <f t="shared" si="42"/>
        <v/>
      </c>
      <c r="AZ85" s="25" t="str">
        <f t="shared" si="43"/>
        <v/>
      </c>
      <c r="BA85" s="25" t="str">
        <f t="shared" si="44"/>
        <v>Y</v>
      </c>
      <c r="BB85" s="25" t="str">
        <f t="shared" si="45"/>
        <v>N</v>
      </c>
      <c r="BC85" s="25" t="str">
        <f t="shared" si="46"/>
        <v>N</v>
      </c>
      <c r="BD85" s="25" t="str">
        <f>IF(I85&gt;4,"Y","N")</f>
        <v>N</v>
      </c>
      <c r="BE85" s="192">
        <f t="shared" si="47"/>
        <v>1</v>
      </c>
      <c r="BF85" s="238">
        <v>82</v>
      </c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</row>
    <row r="86" spans="1:77" ht="17.25" customHeight="1" x14ac:dyDescent="0.3">
      <c r="A86" s="279"/>
      <c r="B86" s="268">
        <v>79</v>
      </c>
      <c r="C86" s="229">
        <f>B86-D86</f>
        <v>-3</v>
      </c>
      <c r="D86" s="268">
        <v>82</v>
      </c>
      <c r="E86" s="236" t="s">
        <v>190</v>
      </c>
      <c r="F86" s="29">
        <f>SUM(G86:I86)</f>
        <v>48</v>
      </c>
      <c r="G86" s="19">
        <f>SUM(K86,L86,N86,R86,U86,Z86,AB86,AD86)</f>
        <v>0</v>
      </c>
      <c r="H86" s="20">
        <f>SUM(AM86:AO86)</f>
        <v>48</v>
      </c>
      <c r="I86" s="21">
        <f>SUM(AX86:AZ86)</f>
        <v>0</v>
      </c>
      <c r="J86" s="30" t="str">
        <f>IF(BE86=4,"Y","N")</f>
        <v>N</v>
      </c>
      <c r="K86" s="22" t="str">
        <f>IFERROR(VLOOKUP(E86,XC!B:M,2,FALSE),"")</f>
        <v/>
      </c>
      <c r="L86" s="22" t="str">
        <f>IFERROR(VLOOKUP(E86,XC!B:M,3,FALSE),"")</f>
        <v/>
      </c>
      <c r="M86" s="22" t="str">
        <f>IFERROR(VLOOKUP(E86,WGP!CW:DB,5,FALSE),"")</f>
        <v/>
      </c>
      <c r="N86" s="22" t="str">
        <f>IFERROR(VLOOKUP(E86,XC!B:M,4,FALSE),"")</f>
        <v/>
      </c>
      <c r="O86" s="16" t="str">
        <f>IFERROR(VLOOKUP(E86,'Road&amp;Relay'!C:M,11,FALSE),"")</f>
        <v/>
      </c>
      <c r="P86" s="16" t="str">
        <f>IFERROR(VLOOKUP(E86,WGP!CE:CK,5,FALSE),"")</f>
        <v/>
      </c>
      <c r="Q86" s="16" t="str">
        <f>IFERROR(VLOOKUP(E86,'Road&amp;Relay'!Q:AA,11,FALSE),"")</f>
        <v/>
      </c>
      <c r="R86" s="22" t="str">
        <f>IFERROR(VLOOKUP(E86,XC!B:M,5,FALSE),"")</f>
        <v/>
      </c>
      <c r="S86" s="16" t="str">
        <f>IFERROR(VLOOKUP(E86,'Road&amp;Relay'!AE:AO,11,FALSE),"")</f>
        <v/>
      </c>
      <c r="T86" s="16" t="str">
        <f>IFERROR(VLOOKUP(E86,'Road&amp;Relay'!AS:BC,11,FALSE),"")</f>
        <v/>
      </c>
      <c r="U86" s="22" t="str">
        <f>IFERROR(VLOOKUP(E86,XC!B:M,6,FALSE),"")</f>
        <v/>
      </c>
      <c r="V86" s="244">
        <f>IFERROR(VLOOKUP(E86,WGP!BM:BQ,5,FALSE),"")</f>
        <v>48</v>
      </c>
      <c r="W86" s="22" t="str">
        <f>IFERROR(VLOOKUP(E86,WGP!AU:BA,5,FALSE),"")</f>
        <v/>
      </c>
      <c r="X86" s="16" t="str">
        <f>IFERROR(VLOOKUP(E86,WGP!AC:AI,5,FALSE),"")</f>
        <v/>
      </c>
      <c r="Y86" s="16" t="str">
        <f>IFERROR(VLOOKUP(E86,'Road&amp;Relay'!BG:BQ,11,FALSE),"")</f>
        <v/>
      </c>
      <c r="Z86" s="16" t="str">
        <f>IFERROR(VLOOKUP(E86,XC!B:M,7,FALSE),"")</f>
        <v/>
      </c>
      <c r="AA86" s="16" t="str">
        <f>IFERROR(VLOOKUP(E86,'Road&amp;Relay'!BU:CE,11,FALSE),"")</f>
        <v/>
      </c>
      <c r="AB86" s="16" t="str">
        <f>IFERROR(VLOOKUP(E86,XC!B:M,8,FALSE),"")</f>
        <v/>
      </c>
      <c r="AC86" s="16" t="str">
        <f>IFERROR(VLOOKUP(E86,WGP!K:Q,5,FALSE),"")</f>
        <v/>
      </c>
      <c r="AD86" s="20" t="str">
        <f>IFERROR(VLOOKUP(E86,XC!B:M,9,FALSE),"")</f>
        <v/>
      </c>
      <c r="AE86" s="30" t="str">
        <f>IFERROR(VLOOKUP(E86,'Road&amp;Relay'!CI:CS,11,FALSE),"")</f>
        <v/>
      </c>
      <c r="AF86" s="23"/>
      <c r="AG86" s="24" t="str">
        <f>IF(M86="","",M86)</f>
        <v/>
      </c>
      <c r="AH86" s="24" t="str">
        <f>IF(P86="","",P86)</f>
        <v/>
      </c>
      <c r="AI86" s="24">
        <f>IF(V86="","",V86)</f>
        <v>48</v>
      </c>
      <c r="AJ86" s="24" t="str">
        <f>IF(W86="","",W86)</f>
        <v/>
      </c>
      <c r="AK86" s="24" t="str">
        <f t="shared" si="32"/>
        <v/>
      </c>
      <c r="AL86" s="24" t="str">
        <f t="shared" si="33"/>
        <v/>
      </c>
      <c r="AM86" s="25">
        <f t="shared" si="34"/>
        <v>48</v>
      </c>
      <c r="AN86" s="25" t="str">
        <f t="shared" si="35"/>
        <v/>
      </c>
      <c r="AO86" s="25" t="str">
        <f t="shared" si="36"/>
        <v/>
      </c>
      <c r="AP86" s="25" t="str">
        <f t="shared" si="37"/>
        <v/>
      </c>
      <c r="AQ86" s="24" t="str">
        <f>IF(O86="","",O86)</f>
        <v/>
      </c>
      <c r="AR86" s="24" t="str">
        <f>IF(Q86="","",Q86)</f>
        <v/>
      </c>
      <c r="AS86" s="24" t="str">
        <f>IF(S86="","",S86)</f>
        <v/>
      </c>
      <c r="AT86" s="24" t="str">
        <f>IF(T86="","",T86)</f>
        <v/>
      </c>
      <c r="AU86" s="24" t="str">
        <f t="shared" si="38"/>
        <v/>
      </c>
      <c r="AV86" s="24" t="str">
        <f t="shared" si="39"/>
        <v/>
      </c>
      <c r="AW86" s="24" t="str">
        <f t="shared" si="40"/>
        <v/>
      </c>
      <c r="AX86" s="22" t="str">
        <f t="shared" si="41"/>
        <v/>
      </c>
      <c r="AY86" s="25" t="str">
        <f t="shared" si="42"/>
        <v/>
      </c>
      <c r="AZ86" s="25" t="str">
        <f t="shared" si="43"/>
        <v/>
      </c>
      <c r="BA86" s="25" t="str">
        <f t="shared" si="44"/>
        <v>Y</v>
      </c>
      <c r="BB86" s="25" t="str">
        <f t="shared" si="45"/>
        <v>N</v>
      </c>
      <c r="BC86" s="25" t="str">
        <f t="shared" si="46"/>
        <v>N</v>
      </c>
      <c r="BD86" s="25" t="str">
        <f>IF(I86&gt;4,"Y","N")</f>
        <v>N</v>
      </c>
      <c r="BE86" s="192">
        <f t="shared" si="47"/>
        <v>1</v>
      </c>
      <c r="BF86" s="238">
        <v>83</v>
      </c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</row>
    <row r="87" spans="1:77" ht="17.25" customHeight="1" x14ac:dyDescent="0.3">
      <c r="A87" s="279"/>
      <c r="B87" s="268">
        <v>81</v>
      </c>
      <c r="C87" s="229">
        <f>B87-D87</f>
        <v>-3</v>
      </c>
      <c r="D87" s="268">
        <v>84</v>
      </c>
      <c r="E87" s="256" t="s">
        <v>183</v>
      </c>
      <c r="F87" s="29">
        <f>SUM(G87:I87)</f>
        <v>47</v>
      </c>
      <c r="G87" s="19">
        <f>SUM(K87,L87,N87,R87,U87,Z87,AB87,AD87)</f>
        <v>0</v>
      </c>
      <c r="H87" s="20">
        <f>SUM(AM87:AO87)</f>
        <v>47</v>
      </c>
      <c r="I87" s="21">
        <f>SUM(AX87:AZ87)</f>
        <v>0</v>
      </c>
      <c r="J87" s="30" t="str">
        <f>IF(BE87=4,"Y","N")</f>
        <v>N</v>
      </c>
      <c r="K87" s="22" t="str">
        <f>IFERROR(VLOOKUP(E87,XC!B:M,2,FALSE),"")</f>
        <v/>
      </c>
      <c r="L87" s="22" t="str">
        <f>IFERROR(VLOOKUP(E87,XC!B:M,3,FALSE),"")</f>
        <v/>
      </c>
      <c r="M87" s="22" t="str">
        <f>IFERROR(VLOOKUP(E87,WGP!CW:DB,5,FALSE),"")</f>
        <v/>
      </c>
      <c r="N87" s="22" t="str">
        <f>IFERROR(VLOOKUP(E87,XC!B:M,4,FALSE),"")</f>
        <v/>
      </c>
      <c r="O87" s="16" t="str">
        <f>IFERROR(VLOOKUP(E87,'Road&amp;Relay'!C:M,11,FALSE),"")</f>
        <v/>
      </c>
      <c r="P87" s="16" t="str">
        <f>IFERROR(VLOOKUP(E87,WGP!CE:CK,5,FALSE),"")</f>
        <v/>
      </c>
      <c r="Q87" s="16" t="str">
        <f>IFERROR(VLOOKUP(E87,'Road&amp;Relay'!Q:AA,11,FALSE),"")</f>
        <v/>
      </c>
      <c r="R87" s="22" t="str">
        <f>IFERROR(VLOOKUP(E87,XC!B:M,5,FALSE),"")</f>
        <v/>
      </c>
      <c r="S87" s="16" t="str">
        <f>IFERROR(VLOOKUP(E87,'Road&amp;Relay'!AE:AO,11,FALSE),"")</f>
        <v/>
      </c>
      <c r="T87" s="16" t="str">
        <f>IFERROR(VLOOKUP(E87,'Road&amp;Relay'!AS:BC,11,FALSE),"")</f>
        <v/>
      </c>
      <c r="U87" s="22" t="str">
        <f>IFERROR(VLOOKUP(E87,XC!B:M,6,FALSE),"")</f>
        <v/>
      </c>
      <c r="V87" s="16" t="str">
        <f>IFERROR(VLOOKUP(E87,WGP!BM:BQ,5,FALSE),"")</f>
        <v/>
      </c>
      <c r="W87" s="22" t="str">
        <f>IFERROR(VLOOKUP(E87,WGP!AU:BA,5,FALSE),"")</f>
        <v/>
      </c>
      <c r="X87" s="16">
        <f>IFERROR(VLOOKUP(E87,WGP!AC:AI,5,FALSE),"")</f>
        <v>47</v>
      </c>
      <c r="Y87" s="16" t="str">
        <f>IFERROR(VLOOKUP(E87,'Road&amp;Relay'!BG:BQ,11,FALSE),"")</f>
        <v/>
      </c>
      <c r="Z87" s="16" t="str">
        <f>IFERROR(VLOOKUP(E87,XC!B:M,7,FALSE),"")</f>
        <v/>
      </c>
      <c r="AA87" s="16" t="str">
        <f>IFERROR(VLOOKUP(E87,'Road&amp;Relay'!BU:CE,11,FALSE),"")</f>
        <v/>
      </c>
      <c r="AB87" s="16" t="str">
        <f>IFERROR(VLOOKUP(E87,XC!B:M,8,FALSE),"")</f>
        <v/>
      </c>
      <c r="AC87" s="16" t="str">
        <f>IFERROR(VLOOKUP(E87,WGP!K:Q,5,FALSE),"")</f>
        <v/>
      </c>
      <c r="AD87" s="20" t="str">
        <f>IFERROR(VLOOKUP(E87,XC!B:M,9,FALSE),"")</f>
        <v/>
      </c>
      <c r="AE87" s="30" t="str">
        <f>IFERROR(VLOOKUP(E87,'Road&amp;Relay'!CI:CS,11,FALSE),"")</f>
        <v/>
      </c>
      <c r="AF87" s="23"/>
      <c r="AG87" s="24" t="str">
        <f>IF(M87="","",M87)</f>
        <v/>
      </c>
      <c r="AH87" s="24" t="str">
        <f>IF(P87="","",P87)</f>
        <v/>
      </c>
      <c r="AI87" s="24" t="str">
        <f>IF(V87="","",V87)</f>
        <v/>
      </c>
      <c r="AJ87" s="24" t="str">
        <f>IF(W87="","",W87)</f>
        <v/>
      </c>
      <c r="AK87" s="24">
        <f t="shared" si="32"/>
        <v>47</v>
      </c>
      <c r="AL87" s="24" t="str">
        <f t="shared" si="33"/>
        <v/>
      </c>
      <c r="AM87" s="25">
        <f t="shared" si="34"/>
        <v>47</v>
      </c>
      <c r="AN87" s="25" t="str">
        <f t="shared" si="35"/>
        <v/>
      </c>
      <c r="AO87" s="25" t="str">
        <f t="shared" si="36"/>
        <v/>
      </c>
      <c r="AP87" s="25" t="str">
        <f t="shared" si="37"/>
        <v/>
      </c>
      <c r="AQ87" s="24" t="str">
        <f>IF(O87="","",O87)</f>
        <v/>
      </c>
      <c r="AR87" s="24" t="str">
        <f>IF(Q87="","",Q87)</f>
        <v/>
      </c>
      <c r="AS87" s="24" t="str">
        <f>IF(S87="","",S87)</f>
        <v/>
      </c>
      <c r="AT87" s="24" t="str">
        <f>IF(T87="","",T87)</f>
        <v/>
      </c>
      <c r="AU87" s="24" t="str">
        <f t="shared" si="38"/>
        <v/>
      </c>
      <c r="AV87" s="24" t="str">
        <f t="shared" si="39"/>
        <v/>
      </c>
      <c r="AW87" s="24" t="str">
        <f t="shared" si="40"/>
        <v/>
      </c>
      <c r="AX87" s="22" t="str">
        <f t="shared" si="41"/>
        <v/>
      </c>
      <c r="AY87" s="25" t="str">
        <f t="shared" si="42"/>
        <v/>
      </c>
      <c r="AZ87" s="25" t="str">
        <f t="shared" si="43"/>
        <v/>
      </c>
      <c r="BA87" s="25" t="str">
        <f t="shared" si="44"/>
        <v>Y</v>
      </c>
      <c r="BB87" s="25" t="str">
        <f t="shared" si="45"/>
        <v>N</v>
      </c>
      <c r="BC87" s="25" t="str">
        <f t="shared" si="46"/>
        <v>N</v>
      </c>
      <c r="BD87" s="25" t="str">
        <f>IF(I87&gt;4,"Y","N")</f>
        <v>N</v>
      </c>
      <c r="BE87" s="192">
        <f t="shared" si="47"/>
        <v>1</v>
      </c>
      <c r="BF87" s="238">
        <v>84</v>
      </c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</row>
    <row r="88" spans="1:77" ht="17.25" customHeight="1" x14ac:dyDescent="0.3">
      <c r="A88" s="279"/>
      <c r="B88" s="265">
        <v>109</v>
      </c>
      <c r="C88" s="229">
        <f>B88-D88</f>
        <v>25</v>
      </c>
      <c r="D88" s="268">
        <v>84</v>
      </c>
      <c r="E88" s="28" t="s">
        <v>365</v>
      </c>
      <c r="F88" s="29">
        <f>SUM(G88:I88)</f>
        <v>47</v>
      </c>
      <c r="G88" s="19">
        <f>SUM(K88,L88,N88,R88,U88,Z88,AB88,AD88)</f>
        <v>0</v>
      </c>
      <c r="H88" s="20">
        <f>SUM(AM88:AO88)</f>
        <v>47</v>
      </c>
      <c r="I88" s="21">
        <f>SUM(AX88:AZ88)</f>
        <v>0</v>
      </c>
      <c r="J88" s="30" t="str">
        <f>IF(BE88=4,"Y","N")</f>
        <v>N</v>
      </c>
      <c r="K88" s="22" t="str">
        <f>IFERROR(VLOOKUP(E88,XC!B:M,2,FALSE),"")</f>
        <v/>
      </c>
      <c r="L88" s="22" t="str">
        <f>IFERROR(VLOOKUP(E88,XC!B:M,3,FALSE),"")</f>
        <v/>
      </c>
      <c r="M88" s="22" t="str">
        <f>IFERROR(VLOOKUP(E88,WGP!CW:DB,5,FALSE),"")</f>
        <v/>
      </c>
      <c r="N88" s="22" t="str">
        <f>IFERROR(VLOOKUP(E88,XC!B:M,4,FALSE),"")</f>
        <v/>
      </c>
      <c r="O88" s="16" t="str">
        <f>IFERROR(VLOOKUP(E88,'Road&amp;Relay'!C:M,11,FALSE),"")</f>
        <v/>
      </c>
      <c r="P88" s="16" t="str">
        <f>IFERROR(VLOOKUP(E88,WGP!CE:CK,5,FALSE),"")</f>
        <v/>
      </c>
      <c r="Q88" s="16" t="str">
        <f>IFERROR(VLOOKUP(E88,'Road&amp;Relay'!Q:AA,11,FALSE),"")</f>
        <v/>
      </c>
      <c r="R88" s="22" t="str">
        <f>IFERROR(VLOOKUP(E88,XC!B:M,5,FALSE),"")</f>
        <v/>
      </c>
      <c r="S88" s="16" t="str">
        <f>IFERROR(VLOOKUP(E88,'Road&amp;Relay'!AE:AO,11,FALSE),"")</f>
        <v/>
      </c>
      <c r="T88" s="16" t="str">
        <f>IFERROR(VLOOKUP(E88,'Road&amp;Relay'!AS:BC,11,FALSE),"")</f>
        <v/>
      </c>
      <c r="U88" s="22" t="str">
        <f>IFERROR(VLOOKUP(E88,XC!B:M,6,FALSE),"")</f>
        <v/>
      </c>
      <c r="V88" s="16" t="str">
        <f>IFERROR(VLOOKUP(E88,WGP!BM:BQ,5,FALSE),"")</f>
        <v/>
      </c>
      <c r="W88" s="22" t="str">
        <f>IFERROR(VLOOKUP(E88,WGP!AU:BA,5,FALSE),"")</f>
        <v/>
      </c>
      <c r="X88" s="16" t="str">
        <f>IFERROR(VLOOKUP(E88,WGP!AC:AI,5,FALSE),"")</f>
        <v/>
      </c>
      <c r="Y88" s="16" t="str">
        <f>IFERROR(VLOOKUP(E88,'Road&amp;Relay'!BG:BQ,11,FALSE),"")</f>
        <v/>
      </c>
      <c r="Z88" s="16" t="str">
        <f>IFERROR(VLOOKUP(E88,XC!B:M,7,FALSE),"")</f>
        <v/>
      </c>
      <c r="AA88" s="16" t="str">
        <f>IFERROR(VLOOKUP(E88,'Road&amp;Relay'!BU:CE,11,FALSE),"")</f>
        <v/>
      </c>
      <c r="AB88" s="16" t="str">
        <f>IFERROR(VLOOKUP(E88,XC!B:M,8,FALSE),"")</f>
        <v/>
      </c>
      <c r="AC88" s="22">
        <f>IFERROR(VLOOKUP(E88,WGP!K:Q,5,FALSE),"")</f>
        <v>47</v>
      </c>
      <c r="AD88" s="20" t="str">
        <f>IFERROR(VLOOKUP(E88,XC!B:M,9,FALSE),"")</f>
        <v/>
      </c>
      <c r="AE88" s="30" t="str">
        <f>IFERROR(VLOOKUP(E88,'Road&amp;Relay'!CI:CS,11,FALSE),"")</f>
        <v/>
      </c>
      <c r="AF88" s="23"/>
      <c r="AG88" s="24" t="str">
        <f>IF(M88="","",M88)</f>
        <v/>
      </c>
      <c r="AH88" s="24" t="str">
        <f>IF(P88="","",P88)</f>
        <v/>
      </c>
      <c r="AI88" s="24" t="str">
        <f>IF(V88="","",V88)</f>
        <v/>
      </c>
      <c r="AJ88" s="24" t="str">
        <f>IF(W88="","",W88)</f>
        <v/>
      </c>
      <c r="AK88" s="24" t="str">
        <f t="shared" si="32"/>
        <v/>
      </c>
      <c r="AL88" s="24">
        <f t="shared" si="33"/>
        <v>47</v>
      </c>
      <c r="AM88" s="25">
        <f t="shared" si="34"/>
        <v>47</v>
      </c>
      <c r="AN88" s="25" t="str">
        <f t="shared" si="35"/>
        <v/>
      </c>
      <c r="AO88" s="25" t="str">
        <f t="shared" si="36"/>
        <v/>
      </c>
      <c r="AP88" s="25" t="str">
        <f t="shared" si="37"/>
        <v/>
      </c>
      <c r="AQ88" s="24" t="str">
        <f>IF(O88="","",O88)</f>
        <v/>
      </c>
      <c r="AR88" s="24" t="str">
        <f>IF(Q88="","",Q88)</f>
        <v/>
      </c>
      <c r="AS88" s="24" t="str">
        <f>IF(S88="","",S88)</f>
        <v/>
      </c>
      <c r="AT88" s="24" t="str">
        <f>IF(T88="","",T88)</f>
        <v/>
      </c>
      <c r="AU88" s="24" t="str">
        <f t="shared" si="38"/>
        <v/>
      </c>
      <c r="AV88" s="24" t="str">
        <f t="shared" si="39"/>
        <v/>
      </c>
      <c r="AW88" s="24" t="str">
        <f t="shared" si="40"/>
        <v/>
      </c>
      <c r="AX88" s="22" t="str">
        <f t="shared" si="41"/>
        <v/>
      </c>
      <c r="AY88" s="25" t="str">
        <f t="shared" si="42"/>
        <v/>
      </c>
      <c r="AZ88" s="25" t="str">
        <f t="shared" si="43"/>
        <v/>
      </c>
      <c r="BA88" s="25" t="str">
        <f t="shared" si="44"/>
        <v>Y</v>
      </c>
      <c r="BB88" s="25" t="str">
        <f t="shared" si="45"/>
        <v>N</v>
      </c>
      <c r="BC88" s="25" t="str">
        <f t="shared" si="46"/>
        <v>N</v>
      </c>
      <c r="BD88" s="25" t="str">
        <f>IF(I88&gt;4,"Y","N")</f>
        <v>N</v>
      </c>
      <c r="BE88" s="192">
        <f t="shared" si="47"/>
        <v>1</v>
      </c>
      <c r="BF88" s="238">
        <v>85</v>
      </c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</row>
    <row r="89" spans="1:77" ht="17.25" customHeight="1" x14ac:dyDescent="0.3">
      <c r="A89" s="279"/>
      <c r="B89" s="265">
        <v>109</v>
      </c>
      <c r="C89" s="229">
        <f>B89-D89</f>
        <v>23</v>
      </c>
      <c r="D89" s="268">
        <v>86</v>
      </c>
      <c r="E89" s="28" t="s">
        <v>366</v>
      </c>
      <c r="F89" s="29">
        <f>SUM(G89:I89)</f>
        <v>46</v>
      </c>
      <c r="G89" s="19">
        <f>SUM(K89,L89,N89,R89,U89,Z89,AB89,AD89)</f>
        <v>0</v>
      </c>
      <c r="H89" s="20">
        <f>SUM(AM89:AO89)</f>
        <v>46</v>
      </c>
      <c r="I89" s="21">
        <f>SUM(AX89:AZ89)</f>
        <v>0</v>
      </c>
      <c r="J89" s="30" t="str">
        <f>IF(BE89=4,"Y","N")</f>
        <v>N</v>
      </c>
      <c r="K89" s="22" t="str">
        <f>IFERROR(VLOOKUP(E89,XC!B:M,2,FALSE),"")</f>
        <v/>
      </c>
      <c r="L89" s="22" t="str">
        <f>IFERROR(VLOOKUP(E89,XC!B:M,3,FALSE),"")</f>
        <v/>
      </c>
      <c r="M89" s="22" t="str">
        <f>IFERROR(VLOOKUP(E89,WGP!CW:DB,5,FALSE),"")</f>
        <v/>
      </c>
      <c r="N89" s="22" t="str">
        <f>IFERROR(VLOOKUP(E89,XC!B:M,4,FALSE),"")</f>
        <v/>
      </c>
      <c r="O89" s="16" t="str">
        <f>IFERROR(VLOOKUP(E89,'Road&amp;Relay'!C:M,11,FALSE),"")</f>
        <v/>
      </c>
      <c r="P89" s="16" t="str">
        <f>IFERROR(VLOOKUP(E89,WGP!CE:CK,5,FALSE),"")</f>
        <v/>
      </c>
      <c r="Q89" s="16" t="str">
        <f>IFERROR(VLOOKUP(E89,'Road&amp;Relay'!Q:AA,11,FALSE),"")</f>
        <v/>
      </c>
      <c r="R89" s="22" t="str">
        <f>IFERROR(VLOOKUP(E89,XC!B:M,5,FALSE),"")</f>
        <v/>
      </c>
      <c r="S89" s="16" t="str">
        <f>IFERROR(VLOOKUP(E89,'Road&amp;Relay'!AE:AO,11,FALSE),"")</f>
        <v/>
      </c>
      <c r="T89" s="16" t="str">
        <f>IFERROR(VLOOKUP(E89,'Road&amp;Relay'!AS:BC,11,FALSE),"")</f>
        <v/>
      </c>
      <c r="U89" s="22" t="str">
        <f>IFERROR(VLOOKUP(E89,XC!B:M,6,FALSE),"")</f>
        <v/>
      </c>
      <c r="V89" s="16" t="str">
        <f>IFERROR(VLOOKUP(E89,WGP!BM:BQ,5,FALSE),"")</f>
        <v/>
      </c>
      <c r="W89" s="22" t="str">
        <f>IFERROR(VLOOKUP(E89,WGP!AU:BA,5,FALSE),"")</f>
        <v/>
      </c>
      <c r="X89" s="16" t="str">
        <f>IFERROR(VLOOKUP(E89,WGP!AC:AI,5,FALSE),"")</f>
        <v/>
      </c>
      <c r="Y89" s="16" t="str">
        <f>IFERROR(VLOOKUP(E89,'Road&amp;Relay'!BG:BQ,11,FALSE),"")</f>
        <v/>
      </c>
      <c r="Z89" s="16" t="str">
        <f>IFERROR(VLOOKUP(E89,XC!B:M,7,FALSE),"")</f>
        <v/>
      </c>
      <c r="AA89" s="16" t="str">
        <f>IFERROR(VLOOKUP(E89,'Road&amp;Relay'!BU:CE,11,FALSE),"")</f>
        <v/>
      </c>
      <c r="AB89" s="16" t="str">
        <f>IFERROR(VLOOKUP(E89,XC!B:M,8,FALSE),"")</f>
        <v/>
      </c>
      <c r="AC89" s="22">
        <f>IFERROR(VLOOKUP(E89,WGP!K:Q,5,FALSE),"")</f>
        <v>46</v>
      </c>
      <c r="AD89" s="20" t="str">
        <f>IFERROR(VLOOKUP(E89,XC!B:M,9,FALSE),"")</f>
        <v/>
      </c>
      <c r="AE89" s="30" t="str">
        <f>IFERROR(VLOOKUP(E89,'Road&amp;Relay'!CI:CS,11,FALSE),"")</f>
        <v/>
      </c>
      <c r="AF89" s="23"/>
      <c r="AG89" s="24" t="str">
        <f>IF(M89="","",M89)</f>
        <v/>
      </c>
      <c r="AH89" s="24" t="str">
        <f>IF(P89="","",P89)</f>
        <v/>
      </c>
      <c r="AI89" s="24" t="str">
        <f>IF(V89="","",V89)</f>
        <v/>
      </c>
      <c r="AJ89" s="24" t="str">
        <f>IF(W89="","",W89)</f>
        <v/>
      </c>
      <c r="AK89" s="24" t="str">
        <f t="shared" si="32"/>
        <v/>
      </c>
      <c r="AL89" s="24">
        <f t="shared" si="33"/>
        <v>46</v>
      </c>
      <c r="AM89" s="25">
        <f t="shared" si="34"/>
        <v>46</v>
      </c>
      <c r="AN89" s="25" t="str">
        <f t="shared" si="35"/>
        <v/>
      </c>
      <c r="AO89" s="25" t="str">
        <f t="shared" si="36"/>
        <v/>
      </c>
      <c r="AP89" s="25" t="str">
        <f t="shared" si="37"/>
        <v/>
      </c>
      <c r="AQ89" s="24" t="str">
        <f>IF(O89="","",O89)</f>
        <v/>
      </c>
      <c r="AR89" s="24" t="str">
        <f>IF(Q89="","",Q89)</f>
        <v/>
      </c>
      <c r="AS89" s="24" t="str">
        <f>IF(S89="","",S89)</f>
        <v/>
      </c>
      <c r="AT89" s="24" t="str">
        <f>IF(T89="","",T89)</f>
        <v/>
      </c>
      <c r="AU89" s="24" t="str">
        <f t="shared" si="38"/>
        <v/>
      </c>
      <c r="AV89" s="24" t="str">
        <f t="shared" si="39"/>
        <v/>
      </c>
      <c r="AW89" s="24" t="str">
        <f t="shared" si="40"/>
        <v/>
      </c>
      <c r="AX89" s="22" t="str">
        <f t="shared" si="41"/>
        <v/>
      </c>
      <c r="AY89" s="25" t="str">
        <f t="shared" si="42"/>
        <v/>
      </c>
      <c r="AZ89" s="25" t="str">
        <f t="shared" si="43"/>
        <v/>
      </c>
      <c r="BA89" s="25" t="str">
        <f t="shared" si="44"/>
        <v>Y</v>
      </c>
      <c r="BB89" s="25" t="str">
        <f t="shared" si="45"/>
        <v>N</v>
      </c>
      <c r="BC89" s="25" t="str">
        <f t="shared" si="46"/>
        <v>N</v>
      </c>
      <c r="BD89" s="25" t="str">
        <f>IF(I89&gt;4,"Y","N")</f>
        <v>N</v>
      </c>
      <c r="BE89" s="192">
        <f t="shared" si="47"/>
        <v>1</v>
      </c>
      <c r="BF89" s="238">
        <v>86</v>
      </c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</row>
    <row r="90" spans="1:77" ht="17.25" customHeight="1" x14ac:dyDescent="0.3">
      <c r="A90" s="279"/>
      <c r="B90" s="268">
        <v>82</v>
      </c>
      <c r="C90" s="229">
        <f>B90-D90</f>
        <v>-5</v>
      </c>
      <c r="D90" s="268">
        <v>87</v>
      </c>
      <c r="E90" s="97" t="s">
        <v>129</v>
      </c>
      <c r="F90" s="29">
        <f>SUM(G90:I90)</f>
        <v>43</v>
      </c>
      <c r="G90" s="19">
        <f>SUM(K90,L90,N90,R90,U90,Z90,AB90,AD90)</f>
        <v>0</v>
      </c>
      <c r="H90" s="20">
        <f>SUM(AM90:AO90)</f>
        <v>43</v>
      </c>
      <c r="I90" s="21">
        <f>SUM(AX90:AZ90)</f>
        <v>0</v>
      </c>
      <c r="J90" s="30" t="str">
        <f>IF(BE90=4,"Y","N")</f>
        <v>N</v>
      </c>
      <c r="K90" s="22" t="str">
        <f>IFERROR(VLOOKUP(E90,XC!B:M,2,FALSE),"")</f>
        <v/>
      </c>
      <c r="L90" s="22" t="str">
        <f>IFERROR(VLOOKUP(E90,XC!B:M,3,FALSE),"")</f>
        <v/>
      </c>
      <c r="M90" s="22">
        <f>IFERROR(VLOOKUP(E90,WGP!CW:DB,5,FALSE),"")</f>
        <v>43</v>
      </c>
      <c r="N90" s="22" t="str">
        <f>IFERROR(VLOOKUP(E90,XC!B:M,4,FALSE),"")</f>
        <v/>
      </c>
      <c r="O90" s="16" t="str">
        <f>IFERROR(VLOOKUP(E90,'Road&amp;Relay'!C:M,11,FALSE),"")</f>
        <v/>
      </c>
      <c r="P90" s="16" t="str">
        <f>IFERROR(VLOOKUP(E90,WGP!CE:CK,5,FALSE),"")</f>
        <v/>
      </c>
      <c r="Q90" s="16" t="str">
        <f>IFERROR(VLOOKUP(E90,'Road&amp;Relay'!Q:AA,11,FALSE),"")</f>
        <v/>
      </c>
      <c r="R90" s="22" t="str">
        <f>IFERROR(VLOOKUP(E90,XC!B:M,5,FALSE),"")</f>
        <v/>
      </c>
      <c r="S90" s="16" t="str">
        <f>IFERROR(VLOOKUP(E90,'Road&amp;Relay'!AE:AO,11,FALSE),"")</f>
        <v/>
      </c>
      <c r="T90" s="16" t="str">
        <f>IFERROR(VLOOKUP(E90,'Road&amp;Relay'!AS:BC,11,FALSE),"")</f>
        <v/>
      </c>
      <c r="U90" s="22" t="str">
        <f>IFERROR(VLOOKUP(E90,XC!B:M,6,FALSE),"")</f>
        <v/>
      </c>
      <c r="V90" s="16" t="str">
        <f>IFERROR(VLOOKUP(E90,WGP!BM:BQ,5,FALSE),"")</f>
        <v/>
      </c>
      <c r="W90" s="22" t="str">
        <f>IFERROR(VLOOKUP(E90,WGP!AU:BA,5,FALSE),"")</f>
        <v/>
      </c>
      <c r="X90" s="16" t="str">
        <f>IFERROR(VLOOKUP(E90,WGP!AC:AI,5,FALSE),"")</f>
        <v/>
      </c>
      <c r="Y90" s="16" t="str">
        <f>IFERROR(VLOOKUP(E90,'Road&amp;Relay'!BG:BQ,11,FALSE),"")</f>
        <v/>
      </c>
      <c r="Z90" s="16" t="str">
        <f>IFERROR(VLOOKUP(E90,XC!B:M,7,FALSE),"")</f>
        <v/>
      </c>
      <c r="AA90" s="16" t="str">
        <f>IFERROR(VLOOKUP(E90,'Road&amp;Relay'!BU:CE,11,FALSE),"")</f>
        <v/>
      </c>
      <c r="AB90" s="16" t="str">
        <f>IFERROR(VLOOKUP(E90,XC!B:M,8,FALSE),"")</f>
        <v/>
      </c>
      <c r="AC90" s="22" t="str">
        <f>IFERROR(VLOOKUP(E90,WGP!K:Q,5,FALSE),"")</f>
        <v/>
      </c>
      <c r="AD90" s="20" t="str">
        <f>IFERROR(VLOOKUP(E90,XC!B:M,9,FALSE),"")</f>
        <v/>
      </c>
      <c r="AE90" s="30" t="str">
        <f>IFERROR(VLOOKUP(E90,'Road&amp;Relay'!CI:CS,11,FALSE),"")</f>
        <v/>
      </c>
      <c r="AF90" s="23"/>
      <c r="AG90" s="24">
        <f>IF(M90="","",M90)</f>
        <v>43</v>
      </c>
      <c r="AH90" s="24" t="str">
        <f>IF(P90="","",P90)</f>
        <v/>
      </c>
      <c r="AI90" s="24" t="str">
        <f>IF(V90="","",V90)</f>
        <v/>
      </c>
      <c r="AJ90" s="24" t="str">
        <f>IF(W90="","",W90)</f>
        <v/>
      </c>
      <c r="AK90" s="24" t="str">
        <f t="shared" si="32"/>
        <v/>
      </c>
      <c r="AL90" s="24" t="str">
        <f t="shared" si="33"/>
        <v/>
      </c>
      <c r="AM90" s="25">
        <f t="shared" si="34"/>
        <v>43</v>
      </c>
      <c r="AN90" s="25" t="str">
        <f t="shared" si="35"/>
        <v/>
      </c>
      <c r="AO90" s="25" t="str">
        <f t="shared" si="36"/>
        <v/>
      </c>
      <c r="AP90" s="25" t="str">
        <f t="shared" si="37"/>
        <v/>
      </c>
      <c r="AQ90" s="24" t="str">
        <f>IF(O90="","",O90)</f>
        <v/>
      </c>
      <c r="AR90" s="24" t="str">
        <f>IF(Q90="","",Q90)</f>
        <v/>
      </c>
      <c r="AS90" s="24" t="str">
        <f>IF(S90="","",S90)</f>
        <v/>
      </c>
      <c r="AT90" s="24" t="str">
        <f>IF(T90="","",T90)</f>
        <v/>
      </c>
      <c r="AU90" s="24" t="str">
        <f t="shared" si="38"/>
        <v/>
      </c>
      <c r="AV90" s="24" t="str">
        <f t="shared" si="39"/>
        <v/>
      </c>
      <c r="AW90" s="24" t="str">
        <f t="shared" si="40"/>
        <v/>
      </c>
      <c r="AX90" s="22" t="str">
        <f t="shared" si="41"/>
        <v/>
      </c>
      <c r="AY90" s="25" t="str">
        <f t="shared" si="42"/>
        <v/>
      </c>
      <c r="AZ90" s="25" t="str">
        <f t="shared" si="43"/>
        <v/>
      </c>
      <c r="BA90" s="25" t="str">
        <f t="shared" si="44"/>
        <v>Y</v>
      </c>
      <c r="BB90" s="25" t="str">
        <f t="shared" si="45"/>
        <v>N</v>
      </c>
      <c r="BC90" s="25" t="str">
        <f t="shared" si="46"/>
        <v>N</v>
      </c>
      <c r="BD90" s="25" t="str">
        <f>IF(I90&gt;4,"Y","N")</f>
        <v>N</v>
      </c>
      <c r="BE90" s="192">
        <f t="shared" si="47"/>
        <v>1</v>
      </c>
      <c r="BF90" s="238">
        <v>87</v>
      </c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</row>
    <row r="91" spans="1:77" ht="17.25" customHeight="1" x14ac:dyDescent="0.3">
      <c r="A91" s="279"/>
      <c r="B91" s="268">
        <v>95</v>
      </c>
      <c r="C91" s="229">
        <f>B91-D91</f>
        <v>7</v>
      </c>
      <c r="D91" s="268">
        <v>88</v>
      </c>
      <c r="E91" s="28" t="s">
        <v>359</v>
      </c>
      <c r="F91" s="29">
        <f>SUM(G91:I91)</f>
        <v>42</v>
      </c>
      <c r="G91" s="19">
        <f>SUM(K91,L91,N91,R91,U91,Z91,AB91,AD91)</f>
        <v>10</v>
      </c>
      <c r="H91" s="20">
        <f>SUM(AM91:AO91)</f>
        <v>32</v>
      </c>
      <c r="I91" s="21">
        <f>SUM(AX91:AZ91)</f>
        <v>0</v>
      </c>
      <c r="J91" s="30" t="str">
        <f>IF(BE91=4,"Y","N")</f>
        <v>N</v>
      </c>
      <c r="K91" s="22">
        <f>IFERROR(VLOOKUP(E91,XC!B:M,2,FALSE),"")</f>
        <v>0</v>
      </c>
      <c r="L91" s="22">
        <f>IFERROR(VLOOKUP(E91,XC!B:M,3,FALSE),"")</f>
        <v>0</v>
      </c>
      <c r="M91" s="22" t="str">
        <f>IFERROR(VLOOKUP(E91,WGP!CW:DB,5,FALSE),"")</f>
        <v/>
      </c>
      <c r="N91" s="22">
        <f>IFERROR(VLOOKUP(E91,XC!B:M,4,FALSE),"")</f>
        <v>0</v>
      </c>
      <c r="O91" s="16" t="str">
        <f>IFERROR(VLOOKUP(E91,'Road&amp;Relay'!C:M,11,FALSE),"")</f>
        <v/>
      </c>
      <c r="P91" s="16" t="str">
        <f>IFERROR(VLOOKUP(E91,WGP!CE:CK,5,FALSE),"")</f>
        <v/>
      </c>
      <c r="Q91" s="16" t="str">
        <f>IFERROR(VLOOKUP(E91,'Road&amp;Relay'!Q:AA,11,FALSE),"")</f>
        <v/>
      </c>
      <c r="R91" s="22">
        <f>IFERROR(VLOOKUP(E91,XC!B:M,5,FALSE),"")</f>
        <v>0</v>
      </c>
      <c r="S91" s="16" t="str">
        <f>IFERROR(VLOOKUP(E91,'Road&amp;Relay'!AE:AO,11,FALSE),"")</f>
        <v/>
      </c>
      <c r="T91" s="16" t="str">
        <f>IFERROR(VLOOKUP(E91,'Road&amp;Relay'!AS:BC,11,FALSE),"")</f>
        <v/>
      </c>
      <c r="U91" s="22">
        <f>IFERROR(VLOOKUP(E91,XC!B:M,6,FALSE),"")</f>
        <v>0</v>
      </c>
      <c r="V91" s="16" t="str">
        <f>IFERROR(VLOOKUP(E91,WGP!BM:BQ,5,FALSE),"")</f>
        <v/>
      </c>
      <c r="W91" s="22" t="str">
        <f>IFERROR(VLOOKUP(E91,WGP!AU:BA,5,FALSE),"")</f>
        <v/>
      </c>
      <c r="X91" s="16" t="str">
        <f>IFERROR(VLOOKUP(E91,WGP!AC:AI,5,FALSE),"")</f>
        <v/>
      </c>
      <c r="Y91" s="16" t="str">
        <f>IFERROR(VLOOKUP(E91,'Road&amp;Relay'!BG:BQ,11,FALSE),"")</f>
        <v/>
      </c>
      <c r="Z91" s="16">
        <f>IFERROR(VLOOKUP(E91,XC!B:M,7,FALSE),"")</f>
        <v>0</v>
      </c>
      <c r="AA91" s="16" t="str">
        <f>IFERROR(VLOOKUP(E91,'Road&amp;Relay'!BU:CE,11,FALSE),"")</f>
        <v/>
      </c>
      <c r="AB91" s="16">
        <f>IFERROR(VLOOKUP(E91,XC!B:M,8,FALSE),"")</f>
        <v>10</v>
      </c>
      <c r="AC91" s="22">
        <f>IFERROR(VLOOKUP(E91,WGP!K:Q,5,FALSE),"")</f>
        <v>32</v>
      </c>
      <c r="AD91" s="20">
        <f>IFERROR(VLOOKUP(E91,XC!B:M,9,FALSE),"")</f>
        <v>0</v>
      </c>
      <c r="AE91" s="30" t="str">
        <f>IFERROR(VLOOKUP(E91,'Road&amp;Relay'!CI:CS,11,FALSE),"")</f>
        <v/>
      </c>
      <c r="AF91" s="23"/>
      <c r="AG91" s="24" t="str">
        <f>IF(M91="","",M91)</f>
        <v/>
      </c>
      <c r="AH91" s="24" t="str">
        <f>IF(P91="","",P91)</f>
        <v/>
      </c>
      <c r="AI91" s="24" t="str">
        <f>IF(V91="","",V91)</f>
        <v/>
      </c>
      <c r="AJ91" s="24" t="str">
        <f>IF(W91="","",W91)</f>
        <v/>
      </c>
      <c r="AK91" s="24" t="str">
        <f t="shared" si="32"/>
        <v/>
      </c>
      <c r="AL91" s="24">
        <f t="shared" si="33"/>
        <v>32</v>
      </c>
      <c r="AM91" s="25">
        <f t="shared" si="34"/>
        <v>32</v>
      </c>
      <c r="AN91" s="25" t="str">
        <f t="shared" si="35"/>
        <v/>
      </c>
      <c r="AO91" s="25" t="str">
        <f t="shared" si="36"/>
        <v/>
      </c>
      <c r="AP91" s="25" t="str">
        <f t="shared" si="37"/>
        <v/>
      </c>
      <c r="AQ91" s="24" t="str">
        <f>IF(O91="","",O91)</f>
        <v/>
      </c>
      <c r="AR91" s="24" t="str">
        <f>IF(Q91="","",Q91)</f>
        <v/>
      </c>
      <c r="AS91" s="24" t="str">
        <f>IF(S91="","",S91)</f>
        <v/>
      </c>
      <c r="AT91" s="24" t="str">
        <f>IF(T91="","",T91)</f>
        <v/>
      </c>
      <c r="AU91" s="24" t="str">
        <f t="shared" si="38"/>
        <v/>
      </c>
      <c r="AV91" s="24" t="str">
        <f t="shared" si="39"/>
        <v/>
      </c>
      <c r="AW91" s="24" t="str">
        <f t="shared" si="40"/>
        <v/>
      </c>
      <c r="AX91" s="22" t="str">
        <f t="shared" si="41"/>
        <v/>
      </c>
      <c r="AY91" s="25" t="str">
        <f t="shared" si="42"/>
        <v/>
      </c>
      <c r="AZ91" s="25" t="str">
        <f t="shared" si="43"/>
        <v/>
      </c>
      <c r="BA91" s="25" t="str">
        <f t="shared" si="44"/>
        <v>Y</v>
      </c>
      <c r="BB91" s="25" t="str">
        <f t="shared" si="45"/>
        <v>N</v>
      </c>
      <c r="BC91" s="25" t="str">
        <f t="shared" si="46"/>
        <v>N</v>
      </c>
      <c r="BD91" s="25" t="str">
        <f>IF(I91&gt;4,"Y","N")</f>
        <v>N</v>
      </c>
      <c r="BE91" s="192">
        <f t="shared" si="47"/>
        <v>1</v>
      </c>
      <c r="BF91" s="238">
        <v>88</v>
      </c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</row>
    <row r="92" spans="1:77" ht="17.25" customHeight="1" x14ac:dyDescent="0.3">
      <c r="A92" s="279"/>
      <c r="B92" s="265">
        <v>109</v>
      </c>
      <c r="C92" s="229">
        <f>B92-D92</f>
        <v>20</v>
      </c>
      <c r="D92" s="268">
        <v>89</v>
      </c>
      <c r="E92" s="28" t="s">
        <v>367</v>
      </c>
      <c r="F92" s="29">
        <f>SUM(G92:I92)</f>
        <v>41</v>
      </c>
      <c r="G92" s="19">
        <f>SUM(K92,L92,N92,R92,U92,Z92,AB92,AD92)</f>
        <v>0</v>
      </c>
      <c r="H92" s="20">
        <f>SUM(AM92:AO92)</f>
        <v>41</v>
      </c>
      <c r="I92" s="21">
        <f>SUM(AX92:AZ92)</f>
        <v>0</v>
      </c>
      <c r="J92" s="30" t="str">
        <f>IF(BE92=4,"Y","N")</f>
        <v>N</v>
      </c>
      <c r="K92" s="22" t="str">
        <f>IFERROR(VLOOKUP(E92,XC!B:M,2,FALSE),"")</f>
        <v/>
      </c>
      <c r="L92" s="22" t="str">
        <f>IFERROR(VLOOKUP(E92,XC!B:M,3,FALSE),"")</f>
        <v/>
      </c>
      <c r="M92" s="22" t="str">
        <f>IFERROR(VLOOKUP(E92,WGP!CW:DB,5,FALSE),"")</f>
        <v/>
      </c>
      <c r="N92" s="22" t="str">
        <f>IFERROR(VLOOKUP(E92,XC!B:M,4,FALSE),"")</f>
        <v/>
      </c>
      <c r="O92" s="16" t="str">
        <f>IFERROR(VLOOKUP(E92,'Road&amp;Relay'!C:M,11,FALSE),"")</f>
        <v/>
      </c>
      <c r="P92" s="16" t="str">
        <f>IFERROR(VLOOKUP(E92,WGP!CE:CK,5,FALSE),"")</f>
        <v/>
      </c>
      <c r="Q92" s="16" t="str">
        <f>IFERROR(VLOOKUP(E92,'Road&amp;Relay'!Q:AA,11,FALSE),"")</f>
        <v/>
      </c>
      <c r="R92" s="22" t="str">
        <f>IFERROR(VLOOKUP(E92,XC!B:M,5,FALSE),"")</f>
        <v/>
      </c>
      <c r="S92" s="16" t="str">
        <f>IFERROR(VLOOKUP(E92,'Road&amp;Relay'!AE:AO,11,FALSE),"")</f>
        <v/>
      </c>
      <c r="T92" s="16" t="str">
        <f>IFERROR(VLOOKUP(E92,'Road&amp;Relay'!AS:BC,11,FALSE),"")</f>
        <v/>
      </c>
      <c r="U92" s="22" t="str">
        <f>IFERROR(VLOOKUP(E92,XC!B:M,6,FALSE),"")</f>
        <v/>
      </c>
      <c r="V92" s="16" t="str">
        <f>IFERROR(VLOOKUP(E92,WGP!BM:BQ,5,FALSE),"")</f>
        <v/>
      </c>
      <c r="W92" s="22" t="str">
        <f>IFERROR(VLOOKUP(E92,WGP!AU:BA,5,FALSE),"")</f>
        <v/>
      </c>
      <c r="X92" s="16" t="str">
        <f>IFERROR(VLOOKUP(E92,WGP!AC:AI,5,FALSE),"")</f>
        <v/>
      </c>
      <c r="Y92" s="16" t="str">
        <f>IFERROR(VLOOKUP(E92,'Road&amp;Relay'!BG:BQ,11,FALSE),"")</f>
        <v/>
      </c>
      <c r="Z92" s="16" t="str">
        <f>IFERROR(VLOOKUP(E92,XC!B:M,7,FALSE),"")</f>
        <v/>
      </c>
      <c r="AA92" s="16" t="str">
        <f>IFERROR(VLOOKUP(E92,'Road&amp;Relay'!BU:CE,11,FALSE),"")</f>
        <v/>
      </c>
      <c r="AB92" s="16" t="str">
        <f>IFERROR(VLOOKUP(E92,XC!B:M,8,FALSE),"")</f>
        <v/>
      </c>
      <c r="AC92" s="22">
        <f>IFERROR(VLOOKUP(E92,WGP!K:Q,5,FALSE),"")</f>
        <v>41</v>
      </c>
      <c r="AD92" s="20" t="str">
        <f>IFERROR(VLOOKUP(E92,XC!B:M,9,FALSE),"")</f>
        <v/>
      </c>
      <c r="AE92" s="30" t="str">
        <f>IFERROR(VLOOKUP(E92,'Road&amp;Relay'!CI:CS,11,FALSE),"")</f>
        <v/>
      </c>
      <c r="AF92" s="23"/>
      <c r="AG92" s="24" t="str">
        <f>IF(M92="","",M92)</f>
        <v/>
      </c>
      <c r="AH92" s="24" t="str">
        <f>IF(P92="","",P92)</f>
        <v/>
      </c>
      <c r="AI92" s="24" t="str">
        <f>IF(V92="","",V92)</f>
        <v/>
      </c>
      <c r="AJ92" s="24" t="str">
        <f>IF(W92="","",W92)</f>
        <v/>
      </c>
      <c r="AK92" s="24" t="str">
        <f t="shared" si="32"/>
        <v/>
      </c>
      <c r="AL92" s="24">
        <f t="shared" si="33"/>
        <v>41</v>
      </c>
      <c r="AM92" s="25">
        <f t="shared" si="34"/>
        <v>41</v>
      </c>
      <c r="AN92" s="25" t="str">
        <f t="shared" si="35"/>
        <v/>
      </c>
      <c r="AO92" s="25" t="str">
        <f t="shared" si="36"/>
        <v/>
      </c>
      <c r="AP92" s="25" t="str">
        <f t="shared" si="37"/>
        <v/>
      </c>
      <c r="AQ92" s="24" t="str">
        <f>IF(O92="","",O92)</f>
        <v/>
      </c>
      <c r="AR92" s="24" t="str">
        <f>IF(Q92="","",Q92)</f>
        <v/>
      </c>
      <c r="AS92" s="24" t="str">
        <f>IF(S92="","",S92)</f>
        <v/>
      </c>
      <c r="AT92" s="24" t="str">
        <f>IF(T92="","",T92)</f>
        <v/>
      </c>
      <c r="AU92" s="24" t="str">
        <f t="shared" si="38"/>
        <v/>
      </c>
      <c r="AV92" s="24" t="str">
        <f t="shared" si="39"/>
        <v/>
      </c>
      <c r="AW92" s="24" t="str">
        <f t="shared" si="40"/>
        <v/>
      </c>
      <c r="AX92" s="22" t="str">
        <f t="shared" si="41"/>
        <v/>
      </c>
      <c r="AY92" s="25" t="str">
        <f t="shared" si="42"/>
        <v/>
      </c>
      <c r="AZ92" s="25" t="str">
        <f t="shared" si="43"/>
        <v/>
      </c>
      <c r="BA92" s="25" t="str">
        <f t="shared" si="44"/>
        <v>Y</v>
      </c>
      <c r="BB92" s="25" t="str">
        <f t="shared" si="45"/>
        <v>N</v>
      </c>
      <c r="BC92" s="25" t="str">
        <f t="shared" si="46"/>
        <v>N</v>
      </c>
      <c r="BD92" s="25" t="str">
        <f>IF(I92&gt;4,"Y","N")</f>
        <v>N</v>
      </c>
      <c r="BE92" s="192">
        <f t="shared" si="47"/>
        <v>1</v>
      </c>
      <c r="BF92" s="238">
        <v>89</v>
      </c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</row>
    <row r="93" spans="1:77" ht="17.25" customHeight="1" x14ac:dyDescent="0.3">
      <c r="A93" s="279"/>
      <c r="B93" s="268">
        <v>83</v>
      </c>
      <c r="C93" s="229">
        <f>B93-D93</f>
        <v>-6</v>
      </c>
      <c r="D93" s="268">
        <v>89</v>
      </c>
      <c r="E93" s="97" t="s">
        <v>133</v>
      </c>
      <c r="F93" s="29">
        <f>SUM(G93:I93)</f>
        <v>41</v>
      </c>
      <c r="G93" s="19">
        <f>SUM(K93,L93,N93,R93,U93,Z93,AB93,AD93)</f>
        <v>0</v>
      </c>
      <c r="H93" s="20">
        <f>SUM(AM93:AO93)</f>
        <v>41</v>
      </c>
      <c r="I93" s="21">
        <f>SUM(AX93:AZ93)</f>
        <v>0</v>
      </c>
      <c r="J93" s="30" t="str">
        <f>IF(BE93=4,"Y","N")</f>
        <v>N</v>
      </c>
      <c r="K93" s="22" t="str">
        <f>IFERROR(VLOOKUP(E93,XC!B:M,2,FALSE),"")</f>
        <v/>
      </c>
      <c r="L93" s="22" t="str">
        <f>IFERROR(VLOOKUP(E93,XC!B:M,3,FALSE),"")</f>
        <v/>
      </c>
      <c r="M93" s="22">
        <f>IFERROR(VLOOKUP(E93,WGP!CW:DB,5,FALSE),"")</f>
        <v>41</v>
      </c>
      <c r="N93" s="22" t="str">
        <f>IFERROR(VLOOKUP(E93,XC!B:M,4,FALSE),"")</f>
        <v/>
      </c>
      <c r="O93" s="16" t="str">
        <f>IFERROR(VLOOKUP(E93,'Road&amp;Relay'!C:M,11,FALSE),"")</f>
        <v/>
      </c>
      <c r="P93" s="16" t="str">
        <f>IFERROR(VLOOKUP(E93,WGP!CE:CK,5,FALSE),"")</f>
        <v/>
      </c>
      <c r="Q93" s="16" t="str">
        <f>IFERROR(VLOOKUP(E93,'Road&amp;Relay'!Q:AA,11,FALSE),"")</f>
        <v/>
      </c>
      <c r="R93" s="22" t="str">
        <f>IFERROR(VLOOKUP(E93,XC!B:M,5,FALSE),"")</f>
        <v/>
      </c>
      <c r="S93" s="16" t="str">
        <f>IFERROR(VLOOKUP(E93,'Road&amp;Relay'!AE:AO,11,FALSE),"")</f>
        <v/>
      </c>
      <c r="T93" s="16" t="str">
        <f>IFERROR(VLOOKUP(E93,'Road&amp;Relay'!AS:BC,11,FALSE),"")</f>
        <v/>
      </c>
      <c r="U93" s="22" t="str">
        <f>IFERROR(VLOOKUP(E93,XC!B:M,6,FALSE),"")</f>
        <v/>
      </c>
      <c r="V93" s="16" t="str">
        <f>IFERROR(VLOOKUP(E93,WGP!BM:BQ,5,FALSE),"")</f>
        <v/>
      </c>
      <c r="W93" s="22" t="str">
        <f>IFERROR(VLOOKUP(E93,WGP!AU:BA,5,FALSE),"")</f>
        <v/>
      </c>
      <c r="X93" s="16" t="str">
        <f>IFERROR(VLOOKUP(E93,WGP!AC:AI,5,FALSE),"")</f>
        <v/>
      </c>
      <c r="Y93" s="16" t="str">
        <f>IFERROR(VLOOKUP(E93,'Road&amp;Relay'!BG:BQ,11,FALSE),"")</f>
        <v/>
      </c>
      <c r="Z93" s="16" t="str">
        <f>IFERROR(VLOOKUP(E93,XC!B:M,7,FALSE),"")</f>
        <v/>
      </c>
      <c r="AA93" s="16" t="str">
        <f>IFERROR(VLOOKUP(E93,'Road&amp;Relay'!BU:CE,11,FALSE),"")</f>
        <v/>
      </c>
      <c r="AB93" s="16" t="str">
        <f>IFERROR(VLOOKUP(E93,XC!B:M,8,FALSE),"")</f>
        <v/>
      </c>
      <c r="AC93" s="22" t="str">
        <f>IFERROR(VLOOKUP(E93,WGP!K:Q,5,FALSE),"")</f>
        <v/>
      </c>
      <c r="AD93" s="20" t="str">
        <f>IFERROR(VLOOKUP(E93,XC!B:M,9,FALSE),"")</f>
        <v/>
      </c>
      <c r="AE93" s="30" t="str">
        <f>IFERROR(VLOOKUP(E93,'Road&amp;Relay'!CI:CS,11,FALSE),"")</f>
        <v/>
      </c>
      <c r="AF93" s="23"/>
      <c r="AG93" s="24">
        <f>IF(M93="","",M93)</f>
        <v>41</v>
      </c>
      <c r="AH93" s="24" t="str">
        <f>IF(P93="","",P93)</f>
        <v/>
      </c>
      <c r="AI93" s="24" t="str">
        <f>IF(V93="","",V93)</f>
        <v/>
      </c>
      <c r="AJ93" s="24" t="str">
        <f>IF(W93="","",W93)</f>
        <v/>
      </c>
      <c r="AK93" s="24" t="str">
        <f t="shared" si="32"/>
        <v/>
      </c>
      <c r="AL93" s="24" t="str">
        <f t="shared" si="33"/>
        <v/>
      </c>
      <c r="AM93" s="25">
        <f t="shared" si="34"/>
        <v>41</v>
      </c>
      <c r="AN93" s="25" t="str">
        <f t="shared" si="35"/>
        <v/>
      </c>
      <c r="AO93" s="25" t="str">
        <f t="shared" si="36"/>
        <v/>
      </c>
      <c r="AP93" s="25" t="str">
        <f t="shared" si="37"/>
        <v/>
      </c>
      <c r="AQ93" s="24" t="str">
        <f>IF(O93="","",O93)</f>
        <v/>
      </c>
      <c r="AR93" s="24" t="str">
        <f>IF(Q93="","",Q93)</f>
        <v/>
      </c>
      <c r="AS93" s="24" t="str">
        <f>IF(S93="","",S93)</f>
        <v/>
      </c>
      <c r="AT93" s="24" t="str">
        <f>IF(T93="","",T93)</f>
        <v/>
      </c>
      <c r="AU93" s="24" t="str">
        <f t="shared" si="38"/>
        <v/>
      </c>
      <c r="AV93" s="24" t="str">
        <f t="shared" si="39"/>
        <v/>
      </c>
      <c r="AW93" s="24" t="str">
        <f t="shared" si="40"/>
        <v/>
      </c>
      <c r="AX93" s="22" t="str">
        <f t="shared" si="41"/>
        <v/>
      </c>
      <c r="AY93" s="25" t="str">
        <f t="shared" si="42"/>
        <v/>
      </c>
      <c r="AZ93" s="25" t="str">
        <f t="shared" si="43"/>
        <v/>
      </c>
      <c r="BA93" s="25" t="str">
        <f t="shared" si="44"/>
        <v>Y</v>
      </c>
      <c r="BB93" s="25" t="str">
        <f t="shared" si="45"/>
        <v>N</v>
      </c>
      <c r="BC93" s="25" t="str">
        <f t="shared" si="46"/>
        <v>N</v>
      </c>
      <c r="BD93" s="25" t="str">
        <f>IF(I93&gt;4,"Y","N")</f>
        <v>N</v>
      </c>
      <c r="BE93" s="192">
        <f t="shared" si="47"/>
        <v>1</v>
      </c>
      <c r="BF93" s="238">
        <v>90</v>
      </c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</row>
    <row r="94" spans="1:77" ht="17.25" customHeight="1" x14ac:dyDescent="0.3">
      <c r="A94" s="279"/>
      <c r="B94" s="265">
        <v>109</v>
      </c>
      <c r="C94" s="229">
        <f>B94-D94</f>
        <v>18</v>
      </c>
      <c r="D94" s="268">
        <v>91</v>
      </c>
      <c r="E94" s="28" t="s">
        <v>368</v>
      </c>
      <c r="F94" s="29">
        <f>SUM(G94:I94)</f>
        <v>40</v>
      </c>
      <c r="G94" s="19">
        <f>SUM(K94,L94,N94,R94,U94,Z94,AB94,AD94)</f>
        <v>0</v>
      </c>
      <c r="H94" s="20">
        <f>SUM(AM94:AO94)</f>
        <v>40</v>
      </c>
      <c r="I94" s="21">
        <f>SUM(AX94:AZ94)</f>
        <v>0</v>
      </c>
      <c r="J94" s="30" t="str">
        <f>IF(BE94=4,"Y","N")</f>
        <v>N</v>
      </c>
      <c r="K94" s="22" t="str">
        <f>IFERROR(VLOOKUP(E94,XC!B:M,2,FALSE),"")</f>
        <v/>
      </c>
      <c r="L94" s="22" t="str">
        <f>IFERROR(VLOOKUP(E94,XC!B:M,3,FALSE),"")</f>
        <v/>
      </c>
      <c r="M94" s="22" t="str">
        <f>IFERROR(VLOOKUP(E94,WGP!CW:DB,5,FALSE),"")</f>
        <v/>
      </c>
      <c r="N94" s="22" t="str">
        <f>IFERROR(VLOOKUP(E94,XC!B:M,4,FALSE),"")</f>
        <v/>
      </c>
      <c r="O94" s="16" t="str">
        <f>IFERROR(VLOOKUP(E94,'Road&amp;Relay'!C:M,11,FALSE),"")</f>
        <v/>
      </c>
      <c r="P94" s="16" t="str">
        <f>IFERROR(VLOOKUP(E94,WGP!CE:CK,5,FALSE),"")</f>
        <v/>
      </c>
      <c r="Q94" s="16" t="str">
        <f>IFERROR(VLOOKUP(E94,'Road&amp;Relay'!Q:AA,11,FALSE),"")</f>
        <v/>
      </c>
      <c r="R94" s="22" t="str">
        <f>IFERROR(VLOOKUP(E94,XC!B:M,5,FALSE),"")</f>
        <v/>
      </c>
      <c r="S94" s="16" t="str">
        <f>IFERROR(VLOOKUP(E94,'Road&amp;Relay'!AE:AO,11,FALSE),"")</f>
        <v/>
      </c>
      <c r="T94" s="16" t="str">
        <f>IFERROR(VLOOKUP(E94,'Road&amp;Relay'!AS:BC,11,FALSE),"")</f>
        <v/>
      </c>
      <c r="U94" s="22" t="str">
        <f>IFERROR(VLOOKUP(E94,XC!B:M,6,FALSE),"")</f>
        <v/>
      </c>
      <c r="V94" s="16" t="str">
        <f>IFERROR(VLOOKUP(E94,WGP!BM:BQ,5,FALSE),"")</f>
        <v/>
      </c>
      <c r="W94" s="22" t="str">
        <f>IFERROR(VLOOKUP(E94,WGP!AU:BA,5,FALSE),"")</f>
        <v/>
      </c>
      <c r="X94" s="16" t="str">
        <f>IFERROR(VLOOKUP(E94,WGP!AC:AI,5,FALSE),"")</f>
        <v/>
      </c>
      <c r="Y94" s="16" t="str">
        <f>IFERROR(VLOOKUP(E94,'Road&amp;Relay'!BG:BQ,11,FALSE),"")</f>
        <v/>
      </c>
      <c r="Z94" s="16" t="str">
        <f>IFERROR(VLOOKUP(E94,XC!B:M,7,FALSE),"")</f>
        <v/>
      </c>
      <c r="AA94" s="16" t="str">
        <f>IFERROR(VLOOKUP(E94,'Road&amp;Relay'!BU:CE,11,FALSE),"")</f>
        <v/>
      </c>
      <c r="AB94" s="16" t="str">
        <f>IFERROR(VLOOKUP(E94,XC!B:M,8,FALSE),"")</f>
        <v/>
      </c>
      <c r="AC94" s="22">
        <f>IFERROR(VLOOKUP(E94,WGP!K:Q,5,FALSE),"")</f>
        <v>40</v>
      </c>
      <c r="AD94" s="20" t="str">
        <f>IFERROR(VLOOKUP(E94,XC!B:M,9,FALSE),"")</f>
        <v/>
      </c>
      <c r="AE94" s="30" t="str">
        <f>IFERROR(VLOOKUP(E94,'Road&amp;Relay'!CI:CS,11,FALSE),"")</f>
        <v/>
      </c>
      <c r="AF94" s="23"/>
      <c r="AG94" s="24" t="str">
        <f>IF(M94="","",M94)</f>
        <v/>
      </c>
      <c r="AH94" s="24" t="str">
        <f>IF(P94="","",P94)</f>
        <v/>
      </c>
      <c r="AI94" s="24" t="str">
        <f>IF(V94="","",V94)</f>
        <v/>
      </c>
      <c r="AJ94" s="24" t="str">
        <f>IF(W94="","",W94)</f>
        <v/>
      </c>
      <c r="AK94" s="24" t="str">
        <f t="shared" si="32"/>
        <v/>
      </c>
      <c r="AL94" s="24">
        <f t="shared" si="33"/>
        <v>40</v>
      </c>
      <c r="AM94" s="25">
        <f t="shared" si="34"/>
        <v>40</v>
      </c>
      <c r="AN94" s="25" t="str">
        <f t="shared" si="35"/>
        <v/>
      </c>
      <c r="AO94" s="25" t="str">
        <f t="shared" si="36"/>
        <v/>
      </c>
      <c r="AP94" s="25" t="str">
        <f t="shared" si="37"/>
        <v/>
      </c>
      <c r="AQ94" s="24" t="str">
        <f>IF(O94="","",O94)</f>
        <v/>
      </c>
      <c r="AR94" s="24" t="str">
        <f>IF(Q94="","",Q94)</f>
        <v/>
      </c>
      <c r="AS94" s="24" t="str">
        <f>IF(S94="","",S94)</f>
        <v/>
      </c>
      <c r="AT94" s="24" t="str">
        <f>IF(T94="","",T94)</f>
        <v/>
      </c>
      <c r="AU94" s="24" t="str">
        <f t="shared" si="38"/>
        <v/>
      </c>
      <c r="AV94" s="24" t="str">
        <f t="shared" si="39"/>
        <v/>
      </c>
      <c r="AW94" s="24" t="str">
        <f t="shared" si="40"/>
        <v/>
      </c>
      <c r="AX94" s="22" t="str">
        <f t="shared" si="41"/>
        <v/>
      </c>
      <c r="AY94" s="25" t="str">
        <f t="shared" si="42"/>
        <v/>
      </c>
      <c r="AZ94" s="25" t="str">
        <f t="shared" si="43"/>
        <v/>
      </c>
      <c r="BA94" s="25" t="str">
        <f t="shared" si="44"/>
        <v>Y</v>
      </c>
      <c r="BB94" s="25" t="str">
        <f t="shared" si="45"/>
        <v>N</v>
      </c>
      <c r="BC94" s="25" t="str">
        <f t="shared" si="46"/>
        <v>N</v>
      </c>
      <c r="BD94" s="25" t="str">
        <f>IF(I94&gt;4,"Y","N")</f>
        <v>N</v>
      </c>
      <c r="BE94" s="192">
        <f t="shared" si="47"/>
        <v>1</v>
      </c>
      <c r="BF94" s="238">
        <v>91</v>
      </c>
      <c r="BG94" s="47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</row>
    <row r="95" spans="1:77" ht="17.25" customHeight="1" x14ac:dyDescent="0.3">
      <c r="A95" s="279"/>
      <c r="B95" s="268">
        <v>84</v>
      </c>
      <c r="C95" s="229">
        <f>B95-D95</f>
        <v>-7</v>
      </c>
      <c r="D95" s="268">
        <v>91</v>
      </c>
      <c r="E95" s="28" t="s">
        <v>53</v>
      </c>
      <c r="F95" s="29">
        <f>SUM(G95:I95)</f>
        <v>40</v>
      </c>
      <c r="G95" s="19">
        <f>SUM(K95,L95,N95,R95,U95,Z95,AB95,AD95)</f>
        <v>40</v>
      </c>
      <c r="H95" s="20">
        <f>SUM(AM95:AO95)</f>
        <v>0</v>
      </c>
      <c r="I95" s="21">
        <f>SUM(AX95:AZ95)</f>
        <v>0</v>
      </c>
      <c r="J95" s="30" t="str">
        <f>IF(BE95=4,"Y","N")</f>
        <v>N</v>
      </c>
      <c r="K95" s="22">
        <f>IFERROR(VLOOKUP(E95,XC!B:M,2,FALSE),"")</f>
        <v>5</v>
      </c>
      <c r="L95" s="22">
        <f>IFERROR(VLOOKUP(E95,XC!B:M,3,FALSE),"")</f>
        <v>0</v>
      </c>
      <c r="M95" s="22" t="str">
        <f>IFERROR(VLOOKUP(E95,WGP!CW:DB,5,FALSE),"")</f>
        <v/>
      </c>
      <c r="N95" s="22">
        <f>IFERROR(VLOOKUP(E95,XC!B:M,4,FALSE),"")</f>
        <v>5</v>
      </c>
      <c r="O95" s="16" t="str">
        <f>IFERROR(VLOOKUP(E95,'Road&amp;Relay'!C:M,11,FALSE),"")</f>
        <v/>
      </c>
      <c r="P95" s="16" t="str">
        <f>IFERROR(VLOOKUP(E95,WGP!CE:CK,5,FALSE),"")</f>
        <v/>
      </c>
      <c r="Q95" s="16" t="str">
        <f>IFERROR(VLOOKUP(E95,'Road&amp;Relay'!Q:AA,11,FALSE),"")</f>
        <v/>
      </c>
      <c r="R95" s="22">
        <f>IFERROR(VLOOKUP(E95,XC!B:M,5,FALSE),"")</f>
        <v>5</v>
      </c>
      <c r="S95" s="16" t="str">
        <f>IFERROR(VLOOKUP(E95,'Road&amp;Relay'!AE:AO,11,FALSE),"")</f>
        <v/>
      </c>
      <c r="T95" s="16" t="str">
        <f>IFERROR(VLOOKUP(E95,'Road&amp;Relay'!AS:BC,11,FALSE),"")</f>
        <v/>
      </c>
      <c r="U95" s="22">
        <f>IFERROR(VLOOKUP(E95,XC!B:M,6,FALSE),"")</f>
        <v>5</v>
      </c>
      <c r="V95" s="16" t="str">
        <f>IFERROR(VLOOKUP(E95,WGP!BM:BQ,5,FALSE),"")</f>
        <v/>
      </c>
      <c r="W95" s="22" t="str">
        <f>IFERROR(VLOOKUP(E95,WGP!AU:BA,5,FALSE),"")</f>
        <v/>
      </c>
      <c r="X95" s="16" t="str">
        <f>IFERROR(VLOOKUP(E95,WGP!AC:AI,5,FALSE),"")</f>
        <v/>
      </c>
      <c r="Y95" s="16" t="str">
        <f>IFERROR(VLOOKUP(E95,'Road&amp;Relay'!BG:BQ,11,FALSE),"")</f>
        <v/>
      </c>
      <c r="Z95" s="16">
        <f>IFERROR(VLOOKUP(E95,XC!B:M,7,FALSE),"")</f>
        <v>5</v>
      </c>
      <c r="AA95" s="16" t="str">
        <f>IFERROR(VLOOKUP(E95,'Road&amp;Relay'!BU:CE,11,FALSE),"")</f>
        <v/>
      </c>
      <c r="AB95" s="16">
        <f>IFERROR(VLOOKUP(E95,XC!B:M,8,FALSE),"")</f>
        <v>5</v>
      </c>
      <c r="AC95" s="22" t="str">
        <f>IFERROR(VLOOKUP(E95,WGP!K:Q,5,FALSE),"")</f>
        <v/>
      </c>
      <c r="AD95" s="20">
        <f>IFERROR(VLOOKUP(E95,XC!B:M,9,FALSE),"")</f>
        <v>10</v>
      </c>
      <c r="AE95" s="30" t="str">
        <f>IFERROR(VLOOKUP(E95,'Road&amp;Relay'!CI:CS,11,FALSE),"")</f>
        <v/>
      </c>
      <c r="AF95" s="23"/>
      <c r="AG95" s="24" t="str">
        <f>IF(M95="","",M95)</f>
        <v/>
      </c>
      <c r="AH95" s="24" t="str">
        <f>IF(P95="","",P95)</f>
        <v/>
      </c>
      <c r="AI95" s="24" t="str">
        <f>IF(V95="","",V95)</f>
        <v/>
      </c>
      <c r="AJ95" s="24" t="str">
        <f>IF(W95="","",W95)</f>
        <v/>
      </c>
      <c r="AK95" s="24" t="str">
        <f t="shared" si="32"/>
        <v/>
      </c>
      <c r="AL95" s="24" t="str">
        <f t="shared" si="33"/>
        <v/>
      </c>
      <c r="AM95" s="25" t="str">
        <f t="shared" si="34"/>
        <v/>
      </c>
      <c r="AN95" s="25" t="str">
        <f t="shared" si="35"/>
        <v/>
      </c>
      <c r="AO95" s="25" t="str">
        <f t="shared" si="36"/>
        <v/>
      </c>
      <c r="AP95" s="25" t="str">
        <f t="shared" si="37"/>
        <v/>
      </c>
      <c r="AQ95" s="24" t="str">
        <f>IF(O95="","",O95)</f>
        <v/>
      </c>
      <c r="AR95" s="24" t="str">
        <f>IF(Q95="","",Q95)</f>
        <v/>
      </c>
      <c r="AS95" s="24" t="str">
        <f>IF(S95="","",S95)</f>
        <v/>
      </c>
      <c r="AT95" s="24" t="str">
        <f>IF(T95="","",T95)</f>
        <v/>
      </c>
      <c r="AU95" s="24" t="str">
        <f t="shared" si="38"/>
        <v/>
      </c>
      <c r="AV95" s="24" t="str">
        <f t="shared" si="39"/>
        <v/>
      </c>
      <c r="AW95" s="24" t="str">
        <f t="shared" si="40"/>
        <v/>
      </c>
      <c r="AX95" s="22" t="str">
        <f t="shared" si="41"/>
        <v/>
      </c>
      <c r="AY95" s="25" t="str">
        <f t="shared" si="42"/>
        <v/>
      </c>
      <c r="AZ95" s="25" t="str">
        <f t="shared" si="43"/>
        <v/>
      </c>
      <c r="BA95" s="25" t="str">
        <f t="shared" si="44"/>
        <v>N</v>
      </c>
      <c r="BB95" s="25" t="str">
        <f t="shared" si="45"/>
        <v>N</v>
      </c>
      <c r="BC95" s="25" t="str">
        <f t="shared" si="46"/>
        <v>N</v>
      </c>
      <c r="BD95" s="25" t="str">
        <f>IF(I95&gt;4,"Y","N")</f>
        <v>N</v>
      </c>
      <c r="BE95" s="192">
        <f t="shared" si="47"/>
        <v>0</v>
      </c>
      <c r="BF95" s="238">
        <v>92</v>
      </c>
      <c r="BG95" s="47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</row>
    <row r="96" spans="1:77" ht="17.25" customHeight="1" x14ac:dyDescent="0.3">
      <c r="A96" s="279"/>
      <c r="B96" s="265">
        <v>109</v>
      </c>
      <c r="C96" s="229">
        <f>B96-D96</f>
        <v>16</v>
      </c>
      <c r="D96" s="268">
        <v>93</v>
      </c>
      <c r="E96" s="28" t="s">
        <v>369</v>
      </c>
      <c r="F96" s="29">
        <f>SUM(G96:I96)</f>
        <v>38</v>
      </c>
      <c r="G96" s="19">
        <f>SUM(K96,L96,N96,R96,U96,Z96,AB96,AD96)</f>
        <v>0</v>
      </c>
      <c r="H96" s="20">
        <f>SUM(AM96:AO96)</f>
        <v>38</v>
      </c>
      <c r="I96" s="21">
        <f>SUM(AX96:AZ96)</f>
        <v>0</v>
      </c>
      <c r="J96" s="30" t="str">
        <f>IF(BE96=4,"Y","N")</f>
        <v>N</v>
      </c>
      <c r="K96" s="22" t="str">
        <f>IFERROR(VLOOKUP(E96,XC!B:M,2,FALSE),"")</f>
        <v/>
      </c>
      <c r="L96" s="22" t="str">
        <f>IFERROR(VLOOKUP(E96,XC!B:M,3,FALSE),"")</f>
        <v/>
      </c>
      <c r="M96" s="22" t="str">
        <f>IFERROR(VLOOKUP(E96,WGP!CW:DB,5,FALSE),"")</f>
        <v/>
      </c>
      <c r="N96" s="22" t="str">
        <f>IFERROR(VLOOKUP(E96,XC!B:M,4,FALSE),"")</f>
        <v/>
      </c>
      <c r="O96" s="16" t="str">
        <f>IFERROR(VLOOKUP(E96,'Road&amp;Relay'!C:M,11,FALSE),"")</f>
        <v/>
      </c>
      <c r="P96" s="16" t="str">
        <f>IFERROR(VLOOKUP(E96,WGP!CE:CK,5,FALSE),"")</f>
        <v/>
      </c>
      <c r="Q96" s="16" t="str">
        <f>IFERROR(VLOOKUP(E96,'Road&amp;Relay'!Q:AA,11,FALSE),"")</f>
        <v/>
      </c>
      <c r="R96" s="22" t="str">
        <f>IFERROR(VLOOKUP(E96,XC!B:M,5,FALSE),"")</f>
        <v/>
      </c>
      <c r="S96" s="16" t="str">
        <f>IFERROR(VLOOKUP(E96,'Road&amp;Relay'!AE:AO,11,FALSE),"")</f>
        <v/>
      </c>
      <c r="T96" s="16" t="str">
        <f>IFERROR(VLOOKUP(E96,'Road&amp;Relay'!AS:BC,11,FALSE),"")</f>
        <v/>
      </c>
      <c r="U96" s="22" t="str">
        <f>IFERROR(VLOOKUP(E96,XC!B:M,6,FALSE),"")</f>
        <v/>
      </c>
      <c r="V96" s="16" t="str">
        <f>IFERROR(VLOOKUP(E96,WGP!BM:BQ,5,FALSE),"")</f>
        <v/>
      </c>
      <c r="W96" s="22" t="str">
        <f>IFERROR(VLOOKUP(E96,WGP!AU:BA,5,FALSE),"")</f>
        <v/>
      </c>
      <c r="X96" s="16" t="str">
        <f>IFERROR(VLOOKUP(E96,WGP!AC:AI,5,FALSE),"")</f>
        <v/>
      </c>
      <c r="Y96" s="16" t="str">
        <f>IFERROR(VLOOKUP(E96,'Road&amp;Relay'!BG:BQ,11,FALSE),"")</f>
        <v/>
      </c>
      <c r="Z96" s="16" t="str">
        <f>IFERROR(VLOOKUP(E96,XC!B:M,7,FALSE),"")</f>
        <v/>
      </c>
      <c r="AA96" s="16" t="str">
        <f>IFERROR(VLOOKUP(E96,'Road&amp;Relay'!BU:CE,11,FALSE),"")</f>
        <v/>
      </c>
      <c r="AB96" s="16" t="str">
        <f>IFERROR(VLOOKUP(E96,XC!B:M,8,FALSE),"")</f>
        <v/>
      </c>
      <c r="AC96" s="22">
        <f>IFERROR(VLOOKUP(E96,WGP!K:Q,5,FALSE),"")</f>
        <v>38</v>
      </c>
      <c r="AD96" s="20" t="str">
        <f>IFERROR(VLOOKUP(E96,XC!B:M,9,FALSE),"")</f>
        <v/>
      </c>
      <c r="AE96" s="30" t="str">
        <f>IFERROR(VLOOKUP(E96,'Road&amp;Relay'!CI:CS,11,FALSE),"")</f>
        <v/>
      </c>
      <c r="AF96" s="23"/>
      <c r="AG96" s="24" t="str">
        <f>IF(M96="","",M96)</f>
        <v/>
      </c>
      <c r="AH96" s="24" t="str">
        <f>IF(P96="","",P96)</f>
        <v/>
      </c>
      <c r="AI96" s="24" t="str">
        <f>IF(V96="","",V96)</f>
        <v/>
      </c>
      <c r="AJ96" s="24" t="str">
        <f>IF(W96="","",W96)</f>
        <v/>
      </c>
      <c r="AK96" s="24" t="str">
        <f t="shared" si="32"/>
        <v/>
      </c>
      <c r="AL96" s="24">
        <f t="shared" si="33"/>
        <v>38</v>
      </c>
      <c r="AM96" s="25">
        <f t="shared" si="34"/>
        <v>38</v>
      </c>
      <c r="AN96" s="25" t="str">
        <f t="shared" si="35"/>
        <v/>
      </c>
      <c r="AO96" s="25" t="str">
        <f t="shared" si="36"/>
        <v/>
      </c>
      <c r="AP96" s="25" t="str">
        <f t="shared" si="37"/>
        <v/>
      </c>
      <c r="AQ96" s="24" t="str">
        <f>IF(O96="","",O96)</f>
        <v/>
      </c>
      <c r="AR96" s="24" t="str">
        <f>IF(Q96="","",Q96)</f>
        <v/>
      </c>
      <c r="AS96" s="24" t="str">
        <f>IF(S96="","",S96)</f>
        <v/>
      </c>
      <c r="AT96" s="24" t="str">
        <f>IF(T96="","",T96)</f>
        <v/>
      </c>
      <c r="AU96" s="24" t="str">
        <f t="shared" si="38"/>
        <v/>
      </c>
      <c r="AV96" s="24" t="str">
        <f t="shared" si="39"/>
        <v/>
      </c>
      <c r="AW96" s="24" t="str">
        <f t="shared" si="40"/>
        <v/>
      </c>
      <c r="AX96" s="22" t="str">
        <f t="shared" si="41"/>
        <v/>
      </c>
      <c r="AY96" s="25" t="str">
        <f t="shared" si="42"/>
        <v/>
      </c>
      <c r="AZ96" s="25" t="str">
        <f t="shared" si="43"/>
        <v/>
      </c>
      <c r="BA96" s="25" t="str">
        <f t="shared" si="44"/>
        <v>Y</v>
      </c>
      <c r="BB96" s="25" t="str">
        <f t="shared" si="45"/>
        <v>N</v>
      </c>
      <c r="BC96" s="25" t="str">
        <f t="shared" si="46"/>
        <v>N</v>
      </c>
      <c r="BD96" s="25" t="str">
        <f>IF(I96&gt;4,"Y","N")</f>
        <v>N</v>
      </c>
      <c r="BE96" s="192">
        <f t="shared" si="47"/>
        <v>1</v>
      </c>
      <c r="BF96" s="238">
        <v>93</v>
      </c>
      <c r="BG96" s="47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</row>
    <row r="97" spans="1:77" ht="17.25" customHeight="1" x14ac:dyDescent="0.3">
      <c r="A97" s="279"/>
      <c r="B97" s="268">
        <v>101</v>
      </c>
      <c r="C97" s="229">
        <f>B97-D97</f>
        <v>7</v>
      </c>
      <c r="D97" s="268">
        <v>94</v>
      </c>
      <c r="E97" s="28" t="s">
        <v>153</v>
      </c>
      <c r="F97" s="29">
        <f>SUM(G97:I97)</f>
        <v>36</v>
      </c>
      <c r="G97" s="19">
        <f>SUM(K97,L97,N97,R97,U97,Z97,AB97,AD97)</f>
        <v>5</v>
      </c>
      <c r="H97" s="20">
        <f>SUM(AM97:AO97)</f>
        <v>31</v>
      </c>
      <c r="I97" s="21">
        <f>SUM(AX97:AZ97)</f>
        <v>0</v>
      </c>
      <c r="J97" s="30" t="str">
        <f>IF(BE97=4,"Y","N")</f>
        <v>N</v>
      </c>
      <c r="K97" s="22">
        <f>IFERROR(VLOOKUP(E97,XC!B:M,2,FALSE),"")</f>
        <v>0</v>
      </c>
      <c r="L97" s="22">
        <f>IFERROR(VLOOKUP(E97,XC!B:M,3,FALSE),"")</f>
        <v>0</v>
      </c>
      <c r="M97" s="22" t="str">
        <f>IFERROR(VLOOKUP(E97,WGP!CW:DB,5,FALSE),"")</f>
        <v/>
      </c>
      <c r="N97" s="22">
        <f>IFERROR(VLOOKUP(E97,XC!B:M,4,FALSE),"")</f>
        <v>0</v>
      </c>
      <c r="O97" s="16" t="str">
        <f>IFERROR(VLOOKUP(E97,'Road&amp;Relay'!C:M,11,FALSE),"")</f>
        <v/>
      </c>
      <c r="P97" s="16" t="str">
        <f>IFERROR(VLOOKUP(E97,WGP!CE:CK,5,FALSE),"")</f>
        <v/>
      </c>
      <c r="Q97" s="16" t="str">
        <f>IFERROR(VLOOKUP(E97,'Road&amp;Relay'!Q:AA,11,FALSE),"")</f>
        <v/>
      </c>
      <c r="R97" s="22">
        <f>IFERROR(VLOOKUP(E97,XC!B:M,5,FALSE),"")</f>
        <v>0</v>
      </c>
      <c r="S97" s="16" t="str">
        <f>IFERROR(VLOOKUP(E97,'Road&amp;Relay'!AE:AO,11,FALSE),"")</f>
        <v/>
      </c>
      <c r="T97" s="16" t="str">
        <f>IFERROR(VLOOKUP(E97,'Road&amp;Relay'!AS:BC,11,FALSE),"")</f>
        <v/>
      </c>
      <c r="U97" s="22">
        <f>IFERROR(VLOOKUP(E97,XC!B:M,6,FALSE),"")</f>
        <v>0</v>
      </c>
      <c r="V97" s="16" t="str">
        <f>IFERROR(VLOOKUP(E97,WGP!BM:BQ,5,FALSE),"")</f>
        <v/>
      </c>
      <c r="W97" s="22" t="str">
        <f>IFERROR(VLOOKUP(E97,WGP!AU:BA,5,FALSE),"")</f>
        <v/>
      </c>
      <c r="X97" s="16" t="str">
        <f>IFERROR(VLOOKUP(E97,WGP!AC:AI,5,FALSE),"")</f>
        <v/>
      </c>
      <c r="Y97" s="16" t="str">
        <f>IFERROR(VLOOKUP(E97,'Road&amp;Relay'!BG:BQ,11,FALSE),"")</f>
        <v/>
      </c>
      <c r="Z97" s="16">
        <f>IFERROR(VLOOKUP(E97,XC!B:M,7,FALSE),"")</f>
        <v>0</v>
      </c>
      <c r="AA97" s="16" t="str">
        <f>IFERROR(VLOOKUP(E97,'Road&amp;Relay'!BU:CE,11,FALSE),"")</f>
        <v/>
      </c>
      <c r="AB97" s="16">
        <f>IFERROR(VLOOKUP(E97,XC!B:M,8,FALSE),"")</f>
        <v>5</v>
      </c>
      <c r="AC97" s="22">
        <f>IFERROR(VLOOKUP(E97,WGP!K:Q,5,FALSE),"")</f>
        <v>31</v>
      </c>
      <c r="AD97" s="20">
        <f>IFERROR(VLOOKUP(E97,XC!B:M,9,FALSE),"")</f>
        <v>0</v>
      </c>
      <c r="AE97" s="30" t="str">
        <f>IFERROR(VLOOKUP(E97,'Road&amp;Relay'!CI:CS,11,FALSE),"")</f>
        <v/>
      </c>
      <c r="AF97" s="23"/>
      <c r="AG97" s="24" t="str">
        <f>IF(M97="","",M97)</f>
        <v/>
      </c>
      <c r="AH97" s="24" t="str">
        <f>IF(P97="","",P97)</f>
        <v/>
      </c>
      <c r="AI97" s="24" t="str">
        <f>IF(V97="","",V97)</f>
        <v/>
      </c>
      <c r="AJ97" s="24" t="str">
        <f>IF(W97="","",W97)</f>
        <v/>
      </c>
      <c r="AK97" s="24" t="str">
        <f t="shared" si="32"/>
        <v/>
      </c>
      <c r="AL97" s="24">
        <f t="shared" si="33"/>
        <v>31</v>
      </c>
      <c r="AM97" s="25">
        <f t="shared" si="34"/>
        <v>31</v>
      </c>
      <c r="AN97" s="25" t="str">
        <f t="shared" si="35"/>
        <v/>
      </c>
      <c r="AO97" s="25" t="str">
        <f t="shared" si="36"/>
        <v/>
      </c>
      <c r="AP97" s="25" t="str">
        <f t="shared" si="37"/>
        <v/>
      </c>
      <c r="AQ97" s="24" t="str">
        <f>IF(O97="","",O97)</f>
        <v/>
      </c>
      <c r="AR97" s="24" t="str">
        <f>IF(Q97="","",Q97)</f>
        <v/>
      </c>
      <c r="AS97" s="24" t="str">
        <f>IF(S97="","",S97)</f>
        <v/>
      </c>
      <c r="AT97" s="24" t="str">
        <f>IF(T97="","",T97)</f>
        <v/>
      </c>
      <c r="AU97" s="24" t="str">
        <f t="shared" si="38"/>
        <v/>
      </c>
      <c r="AV97" s="24" t="str">
        <f t="shared" si="39"/>
        <v/>
      </c>
      <c r="AW97" s="24" t="str">
        <f t="shared" si="40"/>
        <v/>
      </c>
      <c r="AX97" s="22" t="str">
        <f t="shared" si="41"/>
        <v/>
      </c>
      <c r="AY97" s="25" t="str">
        <f t="shared" si="42"/>
        <v/>
      </c>
      <c r="AZ97" s="25" t="str">
        <f t="shared" si="43"/>
        <v/>
      </c>
      <c r="BA97" s="25" t="str">
        <f t="shared" si="44"/>
        <v>Y</v>
      </c>
      <c r="BB97" s="25" t="str">
        <f t="shared" si="45"/>
        <v>N</v>
      </c>
      <c r="BC97" s="25" t="str">
        <f t="shared" si="46"/>
        <v>N</v>
      </c>
      <c r="BD97" s="25" t="str">
        <f>IF(I97&gt;4,"Y","N")</f>
        <v>N</v>
      </c>
      <c r="BE97" s="192">
        <f t="shared" si="47"/>
        <v>1</v>
      </c>
      <c r="BF97" s="238">
        <v>94</v>
      </c>
      <c r="BG97" s="47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</row>
    <row r="98" spans="1:77" ht="17.25" customHeight="1" x14ac:dyDescent="0.3">
      <c r="A98" s="279"/>
      <c r="B98" s="268">
        <v>85</v>
      </c>
      <c r="C98" s="229">
        <f>B98-D98</f>
        <v>-10</v>
      </c>
      <c r="D98" s="268">
        <v>95</v>
      </c>
      <c r="E98" s="28" t="s">
        <v>50</v>
      </c>
      <c r="F98" s="29">
        <f>SUM(G98:I98)</f>
        <v>35</v>
      </c>
      <c r="G98" s="19">
        <f>SUM(K98,L98,N98,R98,U98,Z98,AB98,AD98)</f>
        <v>35</v>
      </c>
      <c r="H98" s="20">
        <f>SUM(AM98:AO98)</f>
        <v>0</v>
      </c>
      <c r="I98" s="21">
        <f>SUM(AX98:AZ98)</f>
        <v>0</v>
      </c>
      <c r="J98" s="30" t="str">
        <f>IF(BE98=4,"Y","N")</f>
        <v>N</v>
      </c>
      <c r="K98" s="22">
        <f>IFERROR(VLOOKUP(E98,XC!B:M,2,FALSE),"")</f>
        <v>5</v>
      </c>
      <c r="L98" s="22">
        <f>IFERROR(VLOOKUP(E98,XC!B:M,3,FALSE),"")</f>
        <v>5</v>
      </c>
      <c r="M98" s="22" t="str">
        <f>IFERROR(VLOOKUP(E98,WGP!CW:DB,5,FALSE),"")</f>
        <v/>
      </c>
      <c r="N98" s="22">
        <f>IFERROR(VLOOKUP(E98,XC!B:M,4,FALSE),"")</f>
        <v>5</v>
      </c>
      <c r="O98" s="16" t="str">
        <f>IFERROR(VLOOKUP(E98,'Road&amp;Relay'!C:M,11,FALSE),"")</f>
        <v/>
      </c>
      <c r="P98" s="16" t="str">
        <f>IFERROR(VLOOKUP(E98,WGP!CE:CK,5,FALSE),"")</f>
        <v/>
      </c>
      <c r="Q98" s="16" t="str">
        <f>IFERROR(VLOOKUP(E98,'Road&amp;Relay'!Q:AA,11,FALSE),"")</f>
        <v/>
      </c>
      <c r="R98" s="22">
        <f>IFERROR(VLOOKUP(E98,XC!B:M,5,FALSE),"")</f>
        <v>0</v>
      </c>
      <c r="S98" s="16" t="str">
        <f>IFERROR(VLOOKUP(E98,'Road&amp;Relay'!AE:AO,11,FALSE),"")</f>
        <v/>
      </c>
      <c r="T98" s="16" t="str">
        <f>IFERROR(VLOOKUP(E98,'Road&amp;Relay'!AS:BC,11,FALSE),"")</f>
        <v/>
      </c>
      <c r="U98" s="22">
        <f>IFERROR(VLOOKUP(E98,XC!B:M,6,FALSE),"")</f>
        <v>0</v>
      </c>
      <c r="V98" s="16" t="str">
        <f>IFERROR(VLOOKUP(E98,WGP!BM:BQ,5,FALSE),"")</f>
        <v/>
      </c>
      <c r="W98" s="22" t="str">
        <f>IFERROR(VLOOKUP(E98,WGP!AU:BA,5,FALSE),"")</f>
        <v/>
      </c>
      <c r="X98" s="16" t="str">
        <f>IFERROR(VLOOKUP(E98,WGP!AC:AI,5,FALSE),"")</f>
        <v/>
      </c>
      <c r="Y98" s="16" t="str">
        <f>IFERROR(VLOOKUP(E98,'Road&amp;Relay'!BG:BQ,11,FALSE),"")</f>
        <v/>
      </c>
      <c r="Z98" s="16">
        <f>IFERROR(VLOOKUP(E98,XC!B:M,7,FALSE),"")</f>
        <v>5</v>
      </c>
      <c r="AA98" s="16" t="str">
        <f>IFERROR(VLOOKUP(E98,'Road&amp;Relay'!BU:CE,11,FALSE),"")</f>
        <v/>
      </c>
      <c r="AB98" s="16">
        <f>IFERROR(VLOOKUP(E98,XC!B:M,8,FALSE),"")</f>
        <v>5</v>
      </c>
      <c r="AC98" s="22" t="str">
        <f>IFERROR(VLOOKUP(E98,WGP!K:Q,5,FALSE),"")</f>
        <v/>
      </c>
      <c r="AD98" s="20">
        <f>IFERROR(VLOOKUP(E98,XC!B:M,9,FALSE),"")</f>
        <v>10</v>
      </c>
      <c r="AE98" s="30" t="str">
        <f>IFERROR(VLOOKUP(E98,'Road&amp;Relay'!CI:CS,11,FALSE),"")</f>
        <v/>
      </c>
      <c r="AF98" s="23"/>
      <c r="AG98" s="24" t="str">
        <f>IF(M98="","",M98)</f>
        <v/>
      </c>
      <c r="AH98" s="24" t="str">
        <f>IF(P98="","",P98)</f>
        <v/>
      </c>
      <c r="AI98" s="24" t="str">
        <f>IF(V98="","",V98)</f>
        <v/>
      </c>
      <c r="AJ98" s="24" t="str">
        <f>IF(W98="","",W98)</f>
        <v/>
      </c>
      <c r="AK98" s="24" t="str">
        <f t="shared" si="32"/>
        <v/>
      </c>
      <c r="AL98" s="24" t="str">
        <f t="shared" si="33"/>
        <v/>
      </c>
      <c r="AM98" s="25" t="str">
        <f t="shared" si="34"/>
        <v/>
      </c>
      <c r="AN98" s="25" t="str">
        <f t="shared" si="35"/>
        <v/>
      </c>
      <c r="AO98" s="25" t="str">
        <f t="shared" si="36"/>
        <v/>
      </c>
      <c r="AP98" s="25" t="str">
        <f t="shared" si="37"/>
        <v/>
      </c>
      <c r="AQ98" s="24" t="str">
        <f>IF(O98="","",O98)</f>
        <v/>
      </c>
      <c r="AR98" s="24" t="str">
        <f>IF(Q98="","",Q98)</f>
        <v/>
      </c>
      <c r="AS98" s="24" t="str">
        <f>IF(S98="","",S98)</f>
        <v/>
      </c>
      <c r="AT98" s="24" t="str">
        <f>IF(T98="","",T98)</f>
        <v/>
      </c>
      <c r="AU98" s="24" t="str">
        <f t="shared" si="38"/>
        <v/>
      </c>
      <c r="AV98" s="24" t="str">
        <f t="shared" si="39"/>
        <v/>
      </c>
      <c r="AW98" s="24" t="str">
        <f t="shared" si="40"/>
        <v/>
      </c>
      <c r="AX98" s="22" t="str">
        <f t="shared" si="41"/>
        <v/>
      </c>
      <c r="AY98" s="25" t="str">
        <f t="shared" si="42"/>
        <v/>
      </c>
      <c r="AZ98" s="25" t="str">
        <f t="shared" si="43"/>
        <v/>
      </c>
      <c r="BA98" s="25" t="str">
        <f t="shared" si="44"/>
        <v>N</v>
      </c>
      <c r="BB98" s="25" t="str">
        <f t="shared" si="45"/>
        <v>N</v>
      </c>
      <c r="BC98" s="25" t="str">
        <f t="shared" si="46"/>
        <v>N</v>
      </c>
      <c r="BD98" s="25" t="str">
        <f>IF(I98&gt;4,"Y","N")</f>
        <v>N</v>
      </c>
      <c r="BE98" s="192">
        <f t="shared" si="47"/>
        <v>0</v>
      </c>
      <c r="BF98" s="238">
        <v>95</v>
      </c>
      <c r="BG98" s="47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</row>
    <row r="99" spans="1:77" ht="17.25" customHeight="1" x14ac:dyDescent="0.3">
      <c r="A99" s="279"/>
      <c r="B99" s="268">
        <v>85</v>
      </c>
      <c r="C99" s="229">
        <f>B99-D99</f>
        <v>-10</v>
      </c>
      <c r="D99" s="268">
        <v>95</v>
      </c>
      <c r="E99" s="28" t="s">
        <v>67</v>
      </c>
      <c r="F99" s="29">
        <f>SUM(G99:I99)</f>
        <v>35</v>
      </c>
      <c r="G99" s="19">
        <f>SUM(K99,L99,N99,R99,U99,Z99,AB99,AD99)</f>
        <v>35</v>
      </c>
      <c r="H99" s="20">
        <f>SUM(AM99:AO99)</f>
        <v>0</v>
      </c>
      <c r="I99" s="21">
        <f>SUM(AX99:AZ99)</f>
        <v>0</v>
      </c>
      <c r="J99" s="30" t="str">
        <f>IF(BE99=4,"Y","N")</f>
        <v>N</v>
      </c>
      <c r="K99" s="22">
        <f>IFERROR(VLOOKUP(E99,XC!B:M,2,FALSE),"")</f>
        <v>0</v>
      </c>
      <c r="L99" s="22">
        <f>IFERROR(VLOOKUP(E99,XC!B:M,3,FALSE),"")</f>
        <v>10</v>
      </c>
      <c r="M99" s="22" t="str">
        <f>IFERROR(VLOOKUP(E99,WGP!CW:DB,5,FALSE),"")</f>
        <v/>
      </c>
      <c r="N99" s="22">
        <f>IFERROR(VLOOKUP(E99,XC!B:M,4,FALSE),"")</f>
        <v>5</v>
      </c>
      <c r="O99" s="16" t="str">
        <f>IFERROR(VLOOKUP(E99,'Road&amp;Relay'!C:M,11,FALSE),"")</f>
        <v/>
      </c>
      <c r="P99" s="16" t="str">
        <f>IFERROR(VLOOKUP(E99,WGP!CE:CK,5,FALSE),"")</f>
        <v/>
      </c>
      <c r="Q99" s="16" t="str">
        <f>IFERROR(VLOOKUP(E99,'Road&amp;Relay'!Q:AA,11,FALSE),"")</f>
        <v/>
      </c>
      <c r="R99" s="22">
        <f>IFERROR(VLOOKUP(E99,XC!B:M,5,FALSE),"")</f>
        <v>5</v>
      </c>
      <c r="S99" s="16" t="str">
        <f>IFERROR(VLOOKUP(E99,'Road&amp;Relay'!AE:AO,11,FALSE),"")</f>
        <v/>
      </c>
      <c r="T99" s="16" t="str">
        <f>IFERROR(VLOOKUP(E99,'Road&amp;Relay'!AS:BC,11,FALSE),"")</f>
        <v/>
      </c>
      <c r="U99" s="22">
        <f>IFERROR(VLOOKUP(E99,XC!B:M,6,FALSE),"")</f>
        <v>0</v>
      </c>
      <c r="V99" s="16" t="str">
        <f>IFERROR(VLOOKUP(E99,WGP!BM:BQ,5,FALSE),"")</f>
        <v/>
      </c>
      <c r="W99" s="22" t="str">
        <f>IFERROR(VLOOKUP(E99,WGP!AU:BA,5,FALSE),"")</f>
        <v/>
      </c>
      <c r="X99" s="16" t="str">
        <f>IFERROR(VLOOKUP(E99,WGP!AC:AI,5,FALSE),"")</f>
        <v/>
      </c>
      <c r="Y99" s="16" t="str">
        <f>IFERROR(VLOOKUP(E99,'Road&amp;Relay'!BG:BQ,11,FALSE),"")</f>
        <v/>
      </c>
      <c r="Z99" s="16">
        <f>IFERROR(VLOOKUP(E99,XC!B:M,7,FALSE),"")</f>
        <v>5</v>
      </c>
      <c r="AA99" s="16" t="str">
        <f>IFERROR(VLOOKUP(E99,'Road&amp;Relay'!BU:CE,11,FALSE),"")</f>
        <v/>
      </c>
      <c r="AB99" s="16">
        <f>IFERROR(VLOOKUP(E99,XC!B:M,8,FALSE),"")</f>
        <v>0</v>
      </c>
      <c r="AC99" s="22" t="str">
        <f>IFERROR(VLOOKUP(E99,WGP!K:Q,5,FALSE),"")</f>
        <v/>
      </c>
      <c r="AD99" s="20">
        <f>IFERROR(VLOOKUP(E99,XC!B:M,9,FALSE),"")</f>
        <v>10</v>
      </c>
      <c r="AE99" s="30" t="str">
        <f>IFERROR(VLOOKUP(E99,'Road&amp;Relay'!CI:CS,11,FALSE),"")</f>
        <v/>
      </c>
      <c r="AF99" s="23"/>
      <c r="AG99" s="24" t="str">
        <f>IF(M99="","",M99)</f>
        <v/>
      </c>
      <c r="AH99" s="24" t="str">
        <f>IF(P99="","",P99)</f>
        <v/>
      </c>
      <c r="AI99" s="24" t="str">
        <f>IF(V99="","",V99)</f>
        <v/>
      </c>
      <c r="AJ99" s="24" t="str">
        <f>IF(W99="","",W99)</f>
        <v/>
      </c>
      <c r="AK99" s="24" t="str">
        <f t="shared" si="32"/>
        <v/>
      </c>
      <c r="AL99" s="24" t="str">
        <f t="shared" si="33"/>
        <v/>
      </c>
      <c r="AM99" s="25" t="str">
        <f t="shared" si="34"/>
        <v/>
      </c>
      <c r="AN99" s="25" t="str">
        <f t="shared" si="35"/>
        <v/>
      </c>
      <c r="AO99" s="25" t="str">
        <f t="shared" si="36"/>
        <v/>
      </c>
      <c r="AP99" s="25" t="str">
        <f t="shared" si="37"/>
        <v/>
      </c>
      <c r="AQ99" s="24" t="str">
        <f>IF(O99="","",O99)</f>
        <v/>
      </c>
      <c r="AR99" s="24" t="str">
        <f>IF(Q99="","",Q99)</f>
        <v/>
      </c>
      <c r="AS99" s="24" t="str">
        <f>IF(S99="","",S99)</f>
        <v/>
      </c>
      <c r="AT99" s="24" t="str">
        <f>IF(T99="","",T99)</f>
        <v/>
      </c>
      <c r="AU99" s="24" t="str">
        <f t="shared" si="38"/>
        <v/>
      </c>
      <c r="AV99" s="24" t="str">
        <f t="shared" si="39"/>
        <v/>
      </c>
      <c r="AW99" s="24" t="str">
        <f t="shared" si="40"/>
        <v/>
      </c>
      <c r="AX99" s="22" t="str">
        <f t="shared" si="41"/>
        <v/>
      </c>
      <c r="AY99" s="25" t="str">
        <f t="shared" si="42"/>
        <v/>
      </c>
      <c r="AZ99" s="25" t="str">
        <f t="shared" si="43"/>
        <v/>
      </c>
      <c r="BA99" s="25" t="str">
        <f t="shared" si="44"/>
        <v>N</v>
      </c>
      <c r="BB99" s="25" t="str">
        <f t="shared" si="45"/>
        <v>N</v>
      </c>
      <c r="BC99" s="25" t="str">
        <f t="shared" si="46"/>
        <v>N</v>
      </c>
      <c r="BD99" s="25" t="str">
        <f>IF(I99&gt;4,"Y","N")</f>
        <v>N</v>
      </c>
      <c r="BE99" s="192">
        <f t="shared" si="47"/>
        <v>0</v>
      </c>
      <c r="BF99" s="238">
        <v>96</v>
      </c>
      <c r="BG99" s="47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</row>
    <row r="100" spans="1:77" ht="17.25" customHeight="1" x14ac:dyDescent="0.3">
      <c r="A100" s="279"/>
      <c r="B100" s="268">
        <v>101</v>
      </c>
      <c r="C100" s="229">
        <f>B100-D100</f>
        <v>4</v>
      </c>
      <c r="D100" s="268">
        <v>97</v>
      </c>
      <c r="E100" s="28" t="s">
        <v>361</v>
      </c>
      <c r="F100" s="29">
        <f>SUM(G100:I100)</f>
        <v>32</v>
      </c>
      <c r="G100" s="19">
        <f>SUM(K100,L100,N100,R100,U100,Z100,AB100,AD100)</f>
        <v>5</v>
      </c>
      <c r="H100" s="20">
        <f>SUM(AM100:AO100)</f>
        <v>27</v>
      </c>
      <c r="I100" s="21">
        <f>SUM(AX100:AZ100)</f>
        <v>0</v>
      </c>
      <c r="J100" s="30" t="str">
        <f>IF(BE100=4,"Y","N")</f>
        <v>N</v>
      </c>
      <c r="K100" s="22">
        <f>IFERROR(VLOOKUP(E100,XC!B:M,2,FALSE),"")</f>
        <v>0</v>
      </c>
      <c r="L100" s="22">
        <f>IFERROR(VLOOKUP(E100,XC!B:M,3,FALSE),"")</f>
        <v>0</v>
      </c>
      <c r="M100" s="22" t="str">
        <f>IFERROR(VLOOKUP(E100,WGP!CW:DB,5,FALSE),"")</f>
        <v/>
      </c>
      <c r="N100" s="22">
        <f>IFERROR(VLOOKUP(E100,XC!B:M,4,FALSE),"")</f>
        <v>0</v>
      </c>
      <c r="O100" s="16" t="str">
        <f>IFERROR(VLOOKUP(E100,'Road&amp;Relay'!C:M,11,FALSE),"")</f>
        <v/>
      </c>
      <c r="P100" s="16" t="str">
        <f>IFERROR(VLOOKUP(E100,WGP!CE:CK,5,FALSE),"")</f>
        <v/>
      </c>
      <c r="Q100" s="16" t="str">
        <f>IFERROR(VLOOKUP(E100,'Road&amp;Relay'!Q:AA,11,FALSE),"")</f>
        <v/>
      </c>
      <c r="R100" s="22">
        <f>IFERROR(VLOOKUP(E100,XC!B:M,5,FALSE),"")</f>
        <v>0</v>
      </c>
      <c r="S100" s="16" t="str">
        <f>IFERROR(VLOOKUP(E100,'Road&amp;Relay'!AE:AO,11,FALSE),"")</f>
        <v/>
      </c>
      <c r="T100" s="16" t="str">
        <f>IFERROR(VLOOKUP(E100,'Road&amp;Relay'!AS:BC,11,FALSE),"")</f>
        <v/>
      </c>
      <c r="U100" s="22">
        <f>IFERROR(VLOOKUP(E100,XC!B:M,6,FALSE),"")</f>
        <v>0</v>
      </c>
      <c r="V100" s="16" t="str">
        <f>IFERROR(VLOOKUP(E100,WGP!BM:BQ,5,FALSE),"")</f>
        <v/>
      </c>
      <c r="W100" s="22" t="str">
        <f>IFERROR(VLOOKUP(E100,WGP!AU:BA,5,FALSE),"")</f>
        <v/>
      </c>
      <c r="X100" s="16" t="str">
        <f>IFERROR(VLOOKUP(E100,WGP!AC:AI,5,FALSE),"")</f>
        <v/>
      </c>
      <c r="Y100" s="16" t="str">
        <f>IFERROR(VLOOKUP(E100,'Road&amp;Relay'!BG:BQ,11,FALSE),"")</f>
        <v/>
      </c>
      <c r="Z100" s="16">
        <f>IFERROR(VLOOKUP(E100,XC!B:M,7,FALSE),"")</f>
        <v>0</v>
      </c>
      <c r="AA100" s="16" t="str">
        <f>IFERROR(VLOOKUP(E100,'Road&amp;Relay'!BU:CE,11,FALSE),"")</f>
        <v/>
      </c>
      <c r="AB100" s="16">
        <f>IFERROR(VLOOKUP(E100,XC!B:M,8,FALSE),"")</f>
        <v>5</v>
      </c>
      <c r="AC100" s="22">
        <f>IFERROR(VLOOKUP(E100,WGP!K:Q,5,FALSE),"")</f>
        <v>27</v>
      </c>
      <c r="AD100" s="20">
        <f>IFERROR(VLOOKUP(E100,XC!B:M,9,FALSE),"")</f>
        <v>0</v>
      </c>
      <c r="AE100" s="30" t="str">
        <f>IFERROR(VLOOKUP(E100,'Road&amp;Relay'!CI:CS,11,FALSE),"")</f>
        <v/>
      </c>
      <c r="AF100" s="23"/>
      <c r="AG100" s="24" t="str">
        <f>IF(M100="","",M100)</f>
        <v/>
      </c>
      <c r="AH100" s="24" t="str">
        <f>IF(P100="","",P100)</f>
        <v/>
      </c>
      <c r="AI100" s="24" t="str">
        <f>IF(V100="","",V100)</f>
        <v/>
      </c>
      <c r="AJ100" s="24" t="str">
        <f>IF(W100="","",W100)</f>
        <v/>
      </c>
      <c r="AK100" s="24" t="str">
        <f t="shared" ref="AK100:AK128" si="48">IF(X100="","",X100)</f>
        <v/>
      </c>
      <c r="AL100" s="24">
        <f t="shared" ref="AL100:AL128" si="49">IF(AC100="","",AC100)</f>
        <v>27</v>
      </c>
      <c r="AM100" s="25">
        <f t="shared" ref="AM100:AM128" si="50">IF(COUNT(AG100:AL100)&gt;=1,(LARGE(AG100:AL100,1)),"")</f>
        <v>27</v>
      </c>
      <c r="AN100" s="25" t="str">
        <f t="shared" ref="AN100:AN128" si="51">IF(COUNT(AG100:AL100)&gt;=2,(LARGE(AG100:AL100,2)),"")</f>
        <v/>
      </c>
      <c r="AO100" s="25" t="str">
        <f t="shared" ref="AO100:AO128" si="52">IF(COUNT(AG100:AL100)&gt;=3,(LARGE(AG100:AL100,3)),"")</f>
        <v/>
      </c>
      <c r="AP100" s="25" t="str">
        <f t="shared" ref="AP100:AP128" si="53">IF(COUNT(AG100:AL100)&gt;=4,(LARGE(AG100:AL100,4)),"")</f>
        <v/>
      </c>
      <c r="AQ100" s="24" t="str">
        <f>IF(O100="","",O100)</f>
        <v/>
      </c>
      <c r="AR100" s="24" t="str">
        <f>IF(Q100="","",Q100)</f>
        <v/>
      </c>
      <c r="AS100" s="24" t="str">
        <f>IF(S100="","",S100)</f>
        <v/>
      </c>
      <c r="AT100" s="24" t="str">
        <f>IF(T100="","",T100)</f>
        <v/>
      </c>
      <c r="AU100" s="24" t="str">
        <f t="shared" ref="AU100:AU128" si="54">IF(Y100="","",Y100)</f>
        <v/>
      </c>
      <c r="AV100" s="24" t="str">
        <f t="shared" ref="AV100:AV128" si="55">IF(AA100="","",AA100)</f>
        <v/>
      </c>
      <c r="AW100" s="24" t="str">
        <f t="shared" ref="AW100:AW128" si="56">IF(AE100="","",AE100)</f>
        <v/>
      </c>
      <c r="AX100" s="22" t="str">
        <f t="shared" ref="AX100:AX128" si="57">IF(COUNT(AQ100:AW100)&gt;=1,(LARGE(AQ100:AW100,1)),"")</f>
        <v/>
      </c>
      <c r="AY100" s="25" t="str">
        <f t="shared" ref="AY100:AY128" si="58">IF(COUNT(AQ100:AW100)&gt;=2,(LARGE(AQ100:AW100,2)),"")</f>
        <v/>
      </c>
      <c r="AZ100" s="25" t="str">
        <f t="shared" ref="AZ100:AZ128" si="59">IF(COUNT(AQ100:AW100)&gt;=3,(LARGE(AQ100:AW100,3)),"")</f>
        <v/>
      </c>
      <c r="BA100" s="25" t="str">
        <f t="shared" ref="BA100:BA128" si="60">IF(AM100="","N","Y")</f>
        <v>Y</v>
      </c>
      <c r="BB100" s="25" t="str">
        <f t="shared" ref="BB100:BB128" si="61">IF(AX100="","N","Y")</f>
        <v>N</v>
      </c>
      <c r="BC100" s="25" t="str">
        <f t="shared" ref="BC100:BC128" si="62">IF(AY100="","N","Y")</f>
        <v>N</v>
      </c>
      <c r="BD100" s="25" t="str">
        <f>IF(I100&gt;4,"Y","N")</f>
        <v>N</v>
      </c>
      <c r="BE100" s="192">
        <f t="shared" ref="BE100:BE128" si="63">COUNTIF(BA100:BD100,"Y")</f>
        <v>1</v>
      </c>
      <c r="BF100" s="238">
        <v>97</v>
      </c>
      <c r="BG100" s="47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</row>
    <row r="101" spans="1:77" ht="17.25" customHeight="1" x14ac:dyDescent="0.3">
      <c r="A101" s="279"/>
      <c r="B101" s="268">
        <v>87</v>
      </c>
      <c r="C101" s="229">
        <f>B101-D101</f>
        <v>-11</v>
      </c>
      <c r="D101" s="268">
        <v>98</v>
      </c>
      <c r="E101" s="28" t="s">
        <v>100</v>
      </c>
      <c r="F101" s="29">
        <f>SUM(G101:I101)</f>
        <v>26</v>
      </c>
      <c r="G101" s="19">
        <f>SUM(K101,L101,N101,R101,U101,Z101,AB101,AD101)</f>
        <v>5</v>
      </c>
      <c r="H101" s="20">
        <f>SUM(AM101:AO101)</f>
        <v>21</v>
      </c>
      <c r="I101" s="21">
        <f>SUM(AX101:AZ101)</f>
        <v>0</v>
      </c>
      <c r="J101" s="30" t="str">
        <f>IF(BE101=4,"Y","N")</f>
        <v>N</v>
      </c>
      <c r="K101" s="22">
        <f>IFERROR(VLOOKUP(E101,XC!B:M,2,FALSE),"")</f>
        <v>0</v>
      </c>
      <c r="L101" s="22">
        <f>IFERROR(VLOOKUP(E101,XC!B:M,3,FALSE),"")</f>
        <v>5</v>
      </c>
      <c r="M101" s="22">
        <f>IFERROR(VLOOKUP(E101,WGP!CW:DB,5,FALSE),"")</f>
        <v>21</v>
      </c>
      <c r="N101" s="22">
        <f>IFERROR(VLOOKUP(E101,XC!B:M,4,FALSE),"")</f>
        <v>0</v>
      </c>
      <c r="O101" s="16" t="str">
        <f>IFERROR(VLOOKUP(E101,'Road&amp;Relay'!C:M,11,FALSE),"")</f>
        <v/>
      </c>
      <c r="P101" s="16" t="str">
        <f>IFERROR(VLOOKUP(E101,WGP!CE:CK,5,FALSE),"")</f>
        <v/>
      </c>
      <c r="Q101" s="16" t="str">
        <f>IFERROR(VLOOKUP(E101,'Road&amp;Relay'!Q:AA,11,FALSE),"")</f>
        <v/>
      </c>
      <c r="R101" s="22">
        <f>IFERROR(VLOOKUP(E101,XC!B:M,5,FALSE),"")</f>
        <v>0</v>
      </c>
      <c r="S101" s="16" t="str">
        <f>IFERROR(VLOOKUP(E101,'Road&amp;Relay'!AE:AO,11,FALSE),"")</f>
        <v/>
      </c>
      <c r="T101" s="16" t="str">
        <f>IFERROR(VLOOKUP(E101,'Road&amp;Relay'!AS:BC,11,FALSE),"")</f>
        <v/>
      </c>
      <c r="U101" s="22">
        <f>IFERROR(VLOOKUP(E101,XC!B:M,6,FALSE),"")</f>
        <v>0</v>
      </c>
      <c r="V101" s="16" t="str">
        <f>IFERROR(VLOOKUP(E101,WGP!BM:BQ,5,FALSE),"")</f>
        <v/>
      </c>
      <c r="W101" s="22" t="str">
        <f>IFERROR(VLOOKUP(E101,WGP!AU:BA,5,FALSE),"")</f>
        <v/>
      </c>
      <c r="X101" s="16" t="str">
        <f>IFERROR(VLOOKUP(E101,WGP!AC:AI,5,FALSE),"")</f>
        <v/>
      </c>
      <c r="Y101" s="16" t="str">
        <f>IFERROR(VLOOKUP(E101,'Road&amp;Relay'!BG:BQ,11,FALSE),"")</f>
        <v/>
      </c>
      <c r="Z101" s="16">
        <f>IFERROR(VLOOKUP(E101,XC!B:M,7,FALSE),"")</f>
        <v>0</v>
      </c>
      <c r="AA101" s="16" t="str">
        <f>IFERROR(VLOOKUP(E101,'Road&amp;Relay'!BU:CE,11,FALSE),"")</f>
        <v/>
      </c>
      <c r="AB101" s="16">
        <f>IFERROR(VLOOKUP(E101,XC!B:M,8,FALSE),"")</f>
        <v>0</v>
      </c>
      <c r="AC101" s="22" t="str">
        <f>IFERROR(VLOOKUP(E101,WGP!K:Q,5,FALSE),"")</f>
        <v/>
      </c>
      <c r="AD101" s="20">
        <f>IFERROR(VLOOKUP(E101,XC!B:M,9,FALSE),"")</f>
        <v>0</v>
      </c>
      <c r="AE101" s="30" t="str">
        <f>IFERROR(VLOOKUP(E101,'Road&amp;Relay'!CI:CS,11,FALSE),"")</f>
        <v/>
      </c>
      <c r="AF101" s="23"/>
      <c r="AG101" s="24">
        <f>IF(M101="","",M101)</f>
        <v>21</v>
      </c>
      <c r="AH101" s="24" t="str">
        <f>IF(P101="","",P101)</f>
        <v/>
      </c>
      <c r="AI101" s="24" t="str">
        <f>IF(V101="","",V101)</f>
        <v/>
      </c>
      <c r="AJ101" s="24" t="str">
        <f>IF(W101="","",W101)</f>
        <v/>
      </c>
      <c r="AK101" s="24" t="str">
        <f t="shared" si="48"/>
        <v/>
      </c>
      <c r="AL101" s="24" t="str">
        <f t="shared" si="49"/>
        <v/>
      </c>
      <c r="AM101" s="25">
        <f t="shared" si="50"/>
        <v>21</v>
      </c>
      <c r="AN101" s="25" t="str">
        <f t="shared" si="51"/>
        <v/>
      </c>
      <c r="AO101" s="25" t="str">
        <f t="shared" si="52"/>
        <v/>
      </c>
      <c r="AP101" s="25" t="str">
        <f t="shared" si="53"/>
        <v/>
      </c>
      <c r="AQ101" s="24" t="str">
        <f>IF(O101="","",O101)</f>
        <v/>
      </c>
      <c r="AR101" s="24" t="str">
        <f>IF(Q101="","",Q101)</f>
        <v/>
      </c>
      <c r="AS101" s="24" t="str">
        <f>IF(S101="","",S101)</f>
        <v/>
      </c>
      <c r="AT101" s="24" t="str">
        <f>IF(T101="","",T101)</f>
        <v/>
      </c>
      <c r="AU101" s="24" t="str">
        <f t="shared" si="54"/>
        <v/>
      </c>
      <c r="AV101" s="24" t="str">
        <f t="shared" si="55"/>
        <v/>
      </c>
      <c r="AW101" s="24" t="str">
        <f t="shared" si="56"/>
        <v/>
      </c>
      <c r="AX101" s="22" t="str">
        <f t="shared" si="57"/>
        <v/>
      </c>
      <c r="AY101" s="25" t="str">
        <f t="shared" si="58"/>
        <v/>
      </c>
      <c r="AZ101" s="25" t="str">
        <f t="shared" si="59"/>
        <v/>
      </c>
      <c r="BA101" s="25" t="str">
        <f t="shared" si="60"/>
        <v>Y</v>
      </c>
      <c r="BB101" s="25" t="str">
        <f t="shared" si="61"/>
        <v>N</v>
      </c>
      <c r="BC101" s="25" t="str">
        <f t="shared" si="62"/>
        <v>N</v>
      </c>
      <c r="BD101" s="25" t="str">
        <f>IF(I101&gt;4,"Y","N")</f>
        <v>N</v>
      </c>
      <c r="BE101" s="192">
        <f t="shared" si="63"/>
        <v>1</v>
      </c>
      <c r="BF101" s="238">
        <v>98</v>
      </c>
      <c r="BG101" s="47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</row>
    <row r="102" spans="1:77" ht="17.25" customHeight="1" x14ac:dyDescent="0.3">
      <c r="A102" s="279"/>
      <c r="B102" s="268">
        <v>88</v>
      </c>
      <c r="C102" s="229">
        <f>B102-D102</f>
        <v>-11</v>
      </c>
      <c r="D102" s="268">
        <v>99</v>
      </c>
      <c r="E102" s="97" t="s">
        <v>79</v>
      </c>
      <c r="F102" s="29">
        <f>SUM(G102:I102)</f>
        <v>25</v>
      </c>
      <c r="G102" s="19">
        <f>SUM(K102,L102,N102,R102,U102,Z102,AB102,AD102)</f>
        <v>25</v>
      </c>
      <c r="H102" s="20">
        <f>SUM(AM102:AO102)</f>
        <v>0</v>
      </c>
      <c r="I102" s="21">
        <f>SUM(AX102:AZ102)</f>
        <v>0</v>
      </c>
      <c r="J102" s="30" t="str">
        <f>IF(BE102=4,"Y","N")</f>
        <v>N</v>
      </c>
      <c r="K102" s="22">
        <f>IFERROR(VLOOKUP(E102,XC!B:M,2,FALSE),"")</f>
        <v>5</v>
      </c>
      <c r="L102" s="22">
        <f>IFERROR(VLOOKUP(E102,XC!B:M,3,FALSE),"")</f>
        <v>0</v>
      </c>
      <c r="M102" s="22" t="str">
        <f>IFERROR(VLOOKUP(E102,WGP!CW:DB,5,FALSE),"")</f>
        <v/>
      </c>
      <c r="N102" s="22">
        <f>IFERROR(VLOOKUP(E102,XC!B:M,4,FALSE),"")</f>
        <v>0</v>
      </c>
      <c r="O102" s="16" t="str">
        <f>IFERROR(VLOOKUP(E102,'Road&amp;Relay'!C:M,11,FALSE),"")</f>
        <v/>
      </c>
      <c r="P102" s="16" t="str">
        <f>IFERROR(VLOOKUP(E102,WGP!CE:CK,5,FALSE),"")</f>
        <v/>
      </c>
      <c r="Q102" s="16" t="str">
        <f>IFERROR(VLOOKUP(E102,'Road&amp;Relay'!Q:AA,11,FALSE),"")</f>
        <v/>
      </c>
      <c r="R102" s="22">
        <f>IFERROR(VLOOKUP(E102,XC!B:M,5,FALSE),"")</f>
        <v>5</v>
      </c>
      <c r="S102" s="16" t="str">
        <f>IFERROR(VLOOKUP(E102,'Road&amp;Relay'!AE:AO,11,FALSE),"")</f>
        <v/>
      </c>
      <c r="T102" s="16" t="str">
        <f>IFERROR(VLOOKUP(E102,'Road&amp;Relay'!AS:BC,11,FALSE),"")</f>
        <v/>
      </c>
      <c r="U102" s="22">
        <f>IFERROR(VLOOKUP(E102,XC!B:M,6,FALSE),"")</f>
        <v>0</v>
      </c>
      <c r="V102" s="16" t="str">
        <f>IFERROR(VLOOKUP(E102,WGP!BM:BQ,5,FALSE),"")</f>
        <v/>
      </c>
      <c r="W102" s="22" t="str">
        <f>IFERROR(VLOOKUP(E102,WGP!AU:BA,5,FALSE),"")</f>
        <v/>
      </c>
      <c r="X102" s="16" t="str">
        <f>IFERROR(VLOOKUP(E102,WGP!AC:AI,5,FALSE),"")</f>
        <v/>
      </c>
      <c r="Y102" s="16" t="str">
        <f>IFERROR(VLOOKUP(E102,'Road&amp;Relay'!BG:BQ,11,FALSE),"")</f>
        <v/>
      </c>
      <c r="Z102" s="16">
        <f>IFERROR(VLOOKUP(E102,XC!B:M,7,FALSE),"")</f>
        <v>0</v>
      </c>
      <c r="AA102" s="16" t="str">
        <f>IFERROR(VLOOKUP(E102,'Road&amp;Relay'!BU:CE,11,FALSE),"")</f>
        <v/>
      </c>
      <c r="AB102" s="16">
        <f>IFERROR(VLOOKUP(E102,XC!B:M,8,FALSE),"")</f>
        <v>5</v>
      </c>
      <c r="AC102" s="22" t="str">
        <f>IFERROR(VLOOKUP(E102,WGP!K:Q,5,FALSE),"")</f>
        <v/>
      </c>
      <c r="AD102" s="20">
        <f>IFERROR(VLOOKUP(E102,XC!B:M,9,FALSE),"")</f>
        <v>10</v>
      </c>
      <c r="AE102" s="30" t="str">
        <f>IFERROR(VLOOKUP(E102,'Road&amp;Relay'!CI:CS,11,FALSE),"")</f>
        <v/>
      </c>
      <c r="AF102" s="23"/>
      <c r="AG102" s="24" t="str">
        <f>IF(M102="","",M102)</f>
        <v/>
      </c>
      <c r="AH102" s="24" t="str">
        <f>IF(P102="","",P102)</f>
        <v/>
      </c>
      <c r="AI102" s="24" t="str">
        <f>IF(V102="","",V102)</f>
        <v/>
      </c>
      <c r="AJ102" s="24" t="str">
        <f>IF(W102="","",W102)</f>
        <v/>
      </c>
      <c r="AK102" s="24" t="str">
        <f t="shared" si="48"/>
        <v/>
      </c>
      <c r="AL102" s="24" t="str">
        <f t="shared" si="49"/>
        <v/>
      </c>
      <c r="AM102" s="25" t="str">
        <f t="shared" si="50"/>
        <v/>
      </c>
      <c r="AN102" s="25" t="str">
        <f t="shared" si="51"/>
        <v/>
      </c>
      <c r="AO102" s="25" t="str">
        <f t="shared" si="52"/>
        <v/>
      </c>
      <c r="AP102" s="25" t="str">
        <f t="shared" si="53"/>
        <v/>
      </c>
      <c r="AQ102" s="24" t="str">
        <f>IF(O102="","",O102)</f>
        <v/>
      </c>
      <c r="AR102" s="24" t="str">
        <f>IF(Q102="","",Q102)</f>
        <v/>
      </c>
      <c r="AS102" s="24" t="str">
        <f>IF(S102="","",S102)</f>
        <v/>
      </c>
      <c r="AT102" s="24" t="str">
        <f>IF(T102="","",T102)</f>
        <v/>
      </c>
      <c r="AU102" s="24" t="str">
        <f t="shared" si="54"/>
        <v/>
      </c>
      <c r="AV102" s="24" t="str">
        <f t="shared" si="55"/>
        <v/>
      </c>
      <c r="AW102" s="24" t="str">
        <f t="shared" si="56"/>
        <v/>
      </c>
      <c r="AX102" s="22" t="str">
        <f t="shared" si="57"/>
        <v/>
      </c>
      <c r="AY102" s="25" t="str">
        <f t="shared" si="58"/>
        <v/>
      </c>
      <c r="AZ102" s="25" t="str">
        <f t="shared" si="59"/>
        <v/>
      </c>
      <c r="BA102" s="25" t="str">
        <f t="shared" si="60"/>
        <v>N</v>
      </c>
      <c r="BB102" s="25" t="str">
        <f t="shared" si="61"/>
        <v>N</v>
      </c>
      <c r="BC102" s="25" t="str">
        <f t="shared" si="62"/>
        <v>N</v>
      </c>
      <c r="BD102" s="25" t="str">
        <f>IF(I102&gt;4,"Y","N")</f>
        <v>N</v>
      </c>
      <c r="BE102" s="192">
        <f t="shared" si="63"/>
        <v>0</v>
      </c>
      <c r="BF102" s="238">
        <v>99</v>
      </c>
      <c r="BG102" s="47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</row>
    <row r="103" spans="1:77" ht="17.25" customHeight="1" x14ac:dyDescent="0.3">
      <c r="A103" s="279"/>
      <c r="B103" s="268">
        <v>88</v>
      </c>
      <c r="C103" s="229">
        <f>B103-D103</f>
        <v>-11</v>
      </c>
      <c r="D103" s="268">
        <v>99</v>
      </c>
      <c r="E103" s="28" t="s">
        <v>85</v>
      </c>
      <c r="F103" s="29">
        <f>SUM(G103:I103)</f>
        <v>25</v>
      </c>
      <c r="G103" s="19">
        <f>SUM(K103,L103,N103,R103,U103,Z103,AB103,AD103)</f>
        <v>25</v>
      </c>
      <c r="H103" s="20">
        <f>SUM(AM103:AO103)</f>
        <v>0</v>
      </c>
      <c r="I103" s="21">
        <f>SUM(AX103:AZ103)</f>
        <v>0</v>
      </c>
      <c r="J103" s="30" t="str">
        <f>IF(BE103=4,"Y","N")</f>
        <v>N</v>
      </c>
      <c r="K103" s="22">
        <f>IFERROR(VLOOKUP(E103,XC!B:M,2,FALSE),"")</f>
        <v>5</v>
      </c>
      <c r="L103" s="22">
        <f>IFERROR(VLOOKUP(E103,XC!B:M,3,FALSE),"")</f>
        <v>5</v>
      </c>
      <c r="M103" s="22" t="str">
        <f>IFERROR(VLOOKUP(E103,WGP!CW:DB,5,FALSE),"")</f>
        <v/>
      </c>
      <c r="N103" s="22">
        <f>IFERROR(VLOOKUP(E103,XC!B:M,4,FALSE),"")</f>
        <v>5</v>
      </c>
      <c r="O103" s="16" t="str">
        <f>IFERROR(VLOOKUP(E103,'Road&amp;Relay'!C:M,11,FALSE),"")</f>
        <v/>
      </c>
      <c r="P103" s="16" t="str">
        <f>IFERROR(VLOOKUP(E103,WGP!CE:CK,5,FALSE),"")</f>
        <v/>
      </c>
      <c r="Q103" s="16" t="str">
        <f>IFERROR(VLOOKUP(E103,'Road&amp;Relay'!Q:AA,11,FALSE),"")</f>
        <v/>
      </c>
      <c r="R103" s="22">
        <f>IFERROR(VLOOKUP(E103,XC!B:M,5,FALSE),"")</f>
        <v>0</v>
      </c>
      <c r="S103" s="16" t="str">
        <f>IFERROR(VLOOKUP(E103,'Road&amp;Relay'!AE:AO,11,FALSE),"")</f>
        <v/>
      </c>
      <c r="T103" s="16" t="str">
        <f>IFERROR(VLOOKUP(E103,'Road&amp;Relay'!AS:BC,11,FALSE),"")</f>
        <v/>
      </c>
      <c r="U103" s="22">
        <f>IFERROR(VLOOKUP(E103,XC!B:M,6,FALSE),"")</f>
        <v>0</v>
      </c>
      <c r="V103" s="16" t="str">
        <f>IFERROR(VLOOKUP(E103,WGP!BM:BQ,5,FALSE),"")</f>
        <v/>
      </c>
      <c r="W103" s="22" t="str">
        <f>IFERROR(VLOOKUP(E103,WGP!AU:BA,5,FALSE),"")</f>
        <v/>
      </c>
      <c r="X103" s="16" t="str">
        <f>IFERROR(VLOOKUP(E103,WGP!AC:AI,5,FALSE),"")</f>
        <v/>
      </c>
      <c r="Y103" s="16" t="str">
        <f>IFERROR(VLOOKUP(E103,'Road&amp;Relay'!BG:BQ,11,FALSE),"")</f>
        <v/>
      </c>
      <c r="Z103" s="16">
        <f>IFERROR(VLOOKUP(E103,XC!B:M,7,FALSE),"")</f>
        <v>0</v>
      </c>
      <c r="AA103" s="16" t="str">
        <f>IFERROR(VLOOKUP(E103,'Road&amp;Relay'!BU:CE,11,FALSE),"")</f>
        <v/>
      </c>
      <c r="AB103" s="16">
        <f>IFERROR(VLOOKUP(E103,XC!B:M,8,FALSE),"")</f>
        <v>0</v>
      </c>
      <c r="AC103" s="22" t="str">
        <f>IFERROR(VLOOKUP(E103,WGP!K:Q,5,FALSE),"")</f>
        <v/>
      </c>
      <c r="AD103" s="20">
        <f>IFERROR(VLOOKUP(E103,XC!B:M,9,FALSE),"")</f>
        <v>10</v>
      </c>
      <c r="AE103" s="30" t="str">
        <f>IFERROR(VLOOKUP(E103,'Road&amp;Relay'!CI:CS,11,FALSE),"")</f>
        <v/>
      </c>
      <c r="AF103" s="23"/>
      <c r="AG103" s="24" t="str">
        <f>IF(M103="","",M103)</f>
        <v/>
      </c>
      <c r="AH103" s="24" t="str">
        <f>IF(P103="","",P103)</f>
        <v/>
      </c>
      <c r="AI103" s="24" t="str">
        <f>IF(V103="","",V103)</f>
        <v/>
      </c>
      <c r="AJ103" s="24" t="str">
        <f>IF(W103="","",W103)</f>
        <v/>
      </c>
      <c r="AK103" s="24" t="str">
        <f t="shared" si="48"/>
        <v/>
      </c>
      <c r="AL103" s="24" t="str">
        <f t="shared" si="49"/>
        <v/>
      </c>
      <c r="AM103" s="25" t="str">
        <f t="shared" si="50"/>
        <v/>
      </c>
      <c r="AN103" s="25" t="str">
        <f t="shared" si="51"/>
        <v/>
      </c>
      <c r="AO103" s="25" t="str">
        <f t="shared" si="52"/>
        <v/>
      </c>
      <c r="AP103" s="25" t="str">
        <f t="shared" si="53"/>
        <v/>
      </c>
      <c r="AQ103" s="24" t="str">
        <f>IF(O103="","",O103)</f>
        <v/>
      </c>
      <c r="AR103" s="24" t="str">
        <f>IF(Q103="","",Q103)</f>
        <v/>
      </c>
      <c r="AS103" s="24" t="str">
        <f>IF(S103="","",S103)</f>
        <v/>
      </c>
      <c r="AT103" s="24" t="str">
        <f>IF(T103="","",T103)</f>
        <v/>
      </c>
      <c r="AU103" s="24" t="str">
        <f t="shared" si="54"/>
        <v/>
      </c>
      <c r="AV103" s="24" t="str">
        <f t="shared" si="55"/>
        <v/>
      </c>
      <c r="AW103" s="24" t="str">
        <f t="shared" si="56"/>
        <v/>
      </c>
      <c r="AX103" s="22" t="str">
        <f t="shared" si="57"/>
        <v/>
      </c>
      <c r="AY103" s="25" t="str">
        <f t="shared" si="58"/>
        <v/>
      </c>
      <c r="AZ103" s="25" t="str">
        <f t="shared" si="59"/>
        <v/>
      </c>
      <c r="BA103" s="25" t="str">
        <f t="shared" si="60"/>
        <v>N</v>
      </c>
      <c r="BB103" s="25" t="str">
        <f t="shared" si="61"/>
        <v>N</v>
      </c>
      <c r="BC103" s="25" t="str">
        <f t="shared" si="62"/>
        <v>N</v>
      </c>
      <c r="BD103" s="25" t="str">
        <f>IF(I103&gt;4,"Y","N")</f>
        <v>N</v>
      </c>
      <c r="BE103" s="192">
        <f t="shared" si="63"/>
        <v>0</v>
      </c>
      <c r="BF103" s="238">
        <v>100</v>
      </c>
      <c r="BG103" s="47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</row>
    <row r="104" spans="1:77" ht="17.25" customHeight="1" x14ac:dyDescent="0.3">
      <c r="A104" s="279"/>
      <c r="B104" s="265">
        <v>109</v>
      </c>
      <c r="C104" s="229">
        <f>B104-D104</f>
        <v>8</v>
      </c>
      <c r="D104" s="268">
        <v>101</v>
      </c>
      <c r="E104" s="28" t="s">
        <v>313</v>
      </c>
      <c r="F104" s="29">
        <f>SUM(G104:I104)</f>
        <v>24</v>
      </c>
      <c r="G104" s="19">
        <f>SUM(K104,L104,N104,R104,U104,Z104,AB104,AD104)</f>
        <v>0</v>
      </c>
      <c r="H104" s="20">
        <f>SUM(AM104:AO104)</f>
        <v>24</v>
      </c>
      <c r="I104" s="21">
        <f>SUM(AX104:AZ104)</f>
        <v>0</v>
      </c>
      <c r="J104" s="30" t="str">
        <f>IF(BE104=4,"Y","N")</f>
        <v>N</v>
      </c>
      <c r="K104" s="22" t="str">
        <f>IFERROR(VLOOKUP(E104,XC!B:M,2,FALSE),"")</f>
        <v/>
      </c>
      <c r="L104" s="22" t="str">
        <f>IFERROR(VLOOKUP(E104,XC!B:M,3,FALSE),"")</f>
        <v/>
      </c>
      <c r="M104" s="22" t="str">
        <f>IFERROR(VLOOKUP(E104,WGP!CW:DB,5,FALSE),"")</f>
        <v/>
      </c>
      <c r="N104" s="22" t="str">
        <f>IFERROR(VLOOKUP(E104,XC!B:M,4,FALSE),"")</f>
        <v/>
      </c>
      <c r="O104" s="16" t="str">
        <f>IFERROR(VLOOKUP(E104,'Road&amp;Relay'!C:M,11,FALSE),"")</f>
        <v/>
      </c>
      <c r="P104" s="16" t="str">
        <f>IFERROR(VLOOKUP(E104,WGP!CE:CK,5,FALSE),"")</f>
        <v/>
      </c>
      <c r="Q104" s="16" t="str">
        <f>IFERROR(VLOOKUP(E104,'Road&amp;Relay'!Q:AA,11,FALSE),"")</f>
        <v/>
      </c>
      <c r="R104" s="22" t="str">
        <f>IFERROR(VLOOKUP(E104,XC!B:M,5,FALSE),"")</f>
        <v/>
      </c>
      <c r="S104" s="16" t="str">
        <f>IFERROR(VLOOKUP(E104,'Road&amp;Relay'!AE:AO,11,FALSE),"")</f>
        <v/>
      </c>
      <c r="T104" s="16" t="str">
        <f>IFERROR(VLOOKUP(E104,'Road&amp;Relay'!AS:BC,11,FALSE),"")</f>
        <v/>
      </c>
      <c r="U104" s="22" t="str">
        <f>IFERROR(VLOOKUP(E104,XC!B:M,6,FALSE),"")</f>
        <v/>
      </c>
      <c r="V104" s="16" t="str">
        <f>IFERROR(VLOOKUP(E104,WGP!BM:BQ,5,FALSE),"")</f>
        <v/>
      </c>
      <c r="W104" s="22" t="str">
        <f>IFERROR(VLOOKUP(E104,WGP!AU:BA,5,FALSE),"")</f>
        <v/>
      </c>
      <c r="X104" s="16" t="str">
        <f>IFERROR(VLOOKUP(E104,WGP!AC:AI,5,FALSE),"")</f>
        <v/>
      </c>
      <c r="Y104" s="16" t="str">
        <f>IFERROR(VLOOKUP(E104,'Road&amp;Relay'!BG:BQ,11,FALSE),"")</f>
        <v/>
      </c>
      <c r="Z104" s="16" t="str">
        <f>IFERROR(VLOOKUP(E104,XC!B:M,7,FALSE),"")</f>
        <v/>
      </c>
      <c r="AA104" s="16" t="str">
        <f>IFERROR(VLOOKUP(E104,'Road&amp;Relay'!BU:CE,11,FALSE),"")</f>
        <v/>
      </c>
      <c r="AB104" s="16" t="str">
        <f>IFERROR(VLOOKUP(E104,XC!B:M,8,FALSE),"")</f>
        <v/>
      </c>
      <c r="AC104" s="22">
        <f>IFERROR(VLOOKUP(E104,WGP!K:Q,5,FALSE),"")</f>
        <v>24</v>
      </c>
      <c r="AD104" s="20" t="str">
        <f>IFERROR(VLOOKUP(E104,XC!B:M,9,FALSE),"")</f>
        <v/>
      </c>
      <c r="AE104" s="30" t="str">
        <f>IFERROR(VLOOKUP(E104,'Road&amp;Relay'!CI:CS,11,FALSE),"")</f>
        <v/>
      </c>
      <c r="AF104" s="23"/>
      <c r="AG104" s="24" t="str">
        <f>IF(M104="","",M104)</f>
        <v/>
      </c>
      <c r="AH104" s="24" t="str">
        <f>IF(P104="","",P104)</f>
        <v/>
      </c>
      <c r="AI104" s="24" t="str">
        <f>IF(V104="","",V104)</f>
        <v/>
      </c>
      <c r="AJ104" s="24" t="str">
        <f>IF(W104="","",W104)</f>
        <v/>
      </c>
      <c r="AK104" s="24" t="str">
        <f t="shared" si="48"/>
        <v/>
      </c>
      <c r="AL104" s="24">
        <f t="shared" si="49"/>
        <v>24</v>
      </c>
      <c r="AM104" s="25">
        <f t="shared" si="50"/>
        <v>24</v>
      </c>
      <c r="AN104" s="25" t="str">
        <f t="shared" si="51"/>
        <v/>
      </c>
      <c r="AO104" s="25" t="str">
        <f t="shared" si="52"/>
        <v/>
      </c>
      <c r="AP104" s="25" t="str">
        <f t="shared" si="53"/>
        <v/>
      </c>
      <c r="AQ104" s="24" t="str">
        <f>IF(O104="","",O104)</f>
        <v/>
      </c>
      <c r="AR104" s="24" t="str">
        <f>IF(Q104="","",Q104)</f>
        <v/>
      </c>
      <c r="AS104" s="24" t="str">
        <f>IF(S104="","",S104)</f>
        <v/>
      </c>
      <c r="AT104" s="24" t="str">
        <f>IF(T104="","",T104)</f>
        <v/>
      </c>
      <c r="AU104" s="24" t="str">
        <f t="shared" si="54"/>
        <v/>
      </c>
      <c r="AV104" s="24" t="str">
        <f t="shared" si="55"/>
        <v/>
      </c>
      <c r="AW104" s="24" t="str">
        <f t="shared" si="56"/>
        <v/>
      </c>
      <c r="AX104" s="22" t="str">
        <f t="shared" si="57"/>
        <v/>
      </c>
      <c r="AY104" s="25" t="str">
        <f t="shared" si="58"/>
        <v/>
      </c>
      <c r="AZ104" s="25" t="str">
        <f t="shared" si="59"/>
        <v/>
      </c>
      <c r="BA104" s="25" t="str">
        <f t="shared" si="60"/>
        <v>Y</v>
      </c>
      <c r="BB104" s="25" t="str">
        <f t="shared" si="61"/>
        <v>N</v>
      </c>
      <c r="BC104" s="25" t="str">
        <f t="shared" si="62"/>
        <v>N</v>
      </c>
      <c r="BD104" s="25" t="str">
        <f>IF(I104&gt;4,"Y","N")</f>
        <v>N</v>
      </c>
      <c r="BE104" s="192">
        <f t="shared" si="63"/>
        <v>1</v>
      </c>
      <c r="BF104" s="238">
        <v>101</v>
      </c>
      <c r="BG104" s="47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</row>
    <row r="105" spans="1:77" ht="17.25" customHeight="1" x14ac:dyDescent="0.3">
      <c r="A105" s="279"/>
      <c r="B105" s="268">
        <v>90</v>
      </c>
      <c r="C105" s="229">
        <f>B105-D105</f>
        <v>-12</v>
      </c>
      <c r="D105" s="268">
        <v>102</v>
      </c>
      <c r="E105" s="256" t="s">
        <v>355</v>
      </c>
      <c r="F105" s="29">
        <f>SUM(G105:I105)</f>
        <v>23</v>
      </c>
      <c r="G105" s="19">
        <f>SUM(K105,L105,N105,R105,U105,Z105,AB105,AD105)</f>
        <v>0</v>
      </c>
      <c r="H105" s="20">
        <f>SUM(AM105:AO105)</f>
        <v>23</v>
      </c>
      <c r="I105" s="21">
        <f>SUM(AX105:AZ105)</f>
        <v>0</v>
      </c>
      <c r="J105" s="30" t="str">
        <f>IF(BE105=4,"Y","N")</f>
        <v>N</v>
      </c>
      <c r="K105" s="22" t="str">
        <f>IFERROR(VLOOKUP(E105,XC!B:M,2,FALSE),"")</f>
        <v/>
      </c>
      <c r="L105" s="22" t="str">
        <f>IFERROR(VLOOKUP(E105,XC!B:M,3,FALSE),"")</f>
        <v/>
      </c>
      <c r="M105" s="22" t="str">
        <f>IFERROR(VLOOKUP(E105,WGP!CW:DB,5,FALSE),"")</f>
        <v/>
      </c>
      <c r="N105" s="22" t="str">
        <f>IFERROR(VLOOKUP(E105,XC!B:M,4,FALSE),"")</f>
        <v/>
      </c>
      <c r="O105" s="16" t="str">
        <f>IFERROR(VLOOKUP(E105,'Road&amp;Relay'!C:M,11,FALSE),"")</f>
        <v/>
      </c>
      <c r="P105" s="16" t="str">
        <f>IFERROR(VLOOKUP(E105,WGP!CE:CK,5,FALSE),"")</f>
        <v/>
      </c>
      <c r="Q105" s="16" t="str">
        <f>IFERROR(VLOOKUP(E105,'Road&amp;Relay'!Q:AA,11,FALSE),"")</f>
        <v/>
      </c>
      <c r="R105" s="22" t="str">
        <f>IFERROR(VLOOKUP(E105,XC!B:M,5,FALSE),"")</f>
        <v/>
      </c>
      <c r="S105" s="16" t="str">
        <f>IFERROR(VLOOKUP(E105,'Road&amp;Relay'!AE:AO,11,FALSE),"")</f>
        <v/>
      </c>
      <c r="T105" s="16" t="str">
        <f>IFERROR(VLOOKUP(E105,'Road&amp;Relay'!AS:BC,11,FALSE),"")</f>
        <v/>
      </c>
      <c r="U105" s="22" t="str">
        <f>IFERROR(VLOOKUP(E105,XC!B:M,6,FALSE),"")</f>
        <v/>
      </c>
      <c r="V105" s="16" t="str">
        <f>IFERROR(VLOOKUP(E105,WGP!BM:BQ,5,FALSE),"")</f>
        <v/>
      </c>
      <c r="W105" s="22" t="str">
        <f>IFERROR(VLOOKUP(E105,WGP!AU:BA,5,FALSE),"")</f>
        <v/>
      </c>
      <c r="X105" s="16">
        <f>IFERROR(VLOOKUP(E105,WGP!AC:AI,5,FALSE),"")</f>
        <v>23</v>
      </c>
      <c r="Y105" s="16" t="str">
        <f>IFERROR(VLOOKUP(E105,'Road&amp;Relay'!BG:BQ,11,FALSE),"")</f>
        <v/>
      </c>
      <c r="Z105" s="16" t="str">
        <f>IFERROR(VLOOKUP(E105,XC!B:M,7,FALSE),"")</f>
        <v/>
      </c>
      <c r="AA105" s="16" t="str">
        <f>IFERROR(VLOOKUP(E105,'Road&amp;Relay'!BU:CE,11,FALSE),"")</f>
        <v/>
      </c>
      <c r="AB105" s="16" t="str">
        <f>IFERROR(VLOOKUP(E105,XC!B:M,8,FALSE),"")</f>
        <v/>
      </c>
      <c r="AC105" s="22" t="str">
        <f>IFERROR(VLOOKUP(E105,WGP!K:Q,5,FALSE),"")</f>
        <v/>
      </c>
      <c r="AD105" s="20" t="str">
        <f>IFERROR(VLOOKUP(E105,XC!B:M,9,FALSE),"")</f>
        <v/>
      </c>
      <c r="AE105" s="30" t="str">
        <f>IFERROR(VLOOKUP(E105,'Road&amp;Relay'!CI:CS,11,FALSE),"")</f>
        <v/>
      </c>
      <c r="AF105" s="23"/>
      <c r="AG105" s="24" t="str">
        <f>IF(M105="","",M105)</f>
        <v/>
      </c>
      <c r="AH105" s="24" t="str">
        <f>IF(P105="","",P105)</f>
        <v/>
      </c>
      <c r="AI105" s="24" t="str">
        <f>IF(V105="","",V105)</f>
        <v/>
      </c>
      <c r="AJ105" s="24" t="str">
        <f>IF(W105="","",W105)</f>
        <v/>
      </c>
      <c r="AK105" s="24">
        <f t="shared" si="48"/>
        <v>23</v>
      </c>
      <c r="AL105" s="24" t="str">
        <f t="shared" si="49"/>
        <v/>
      </c>
      <c r="AM105" s="25">
        <f t="shared" si="50"/>
        <v>23</v>
      </c>
      <c r="AN105" s="25" t="str">
        <f t="shared" si="51"/>
        <v/>
      </c>
      <c r="AO105" s="25" t="str">
        <f t="shared" si="52"/>
        <v/>
      </c>
      <c r="AP105" s="25" t="str">
        <f t="shared" si="53"/>
        <v/>
      </c>
      <c r="AQ105" s="24" t="str">
        <f>IF(O105="","",O105)</f>
        <v/>
      </c>
      <c r="AR105" s="24" t="str">
        <f>IF(Q105="","",Q105)</f>
        <v/>
      </c>
      <c r="AS105" s="24" t="str">
        <f>IF(S105="","",S105)</f>
        <v/>
      </c>
      <c r="AT105" s="24" t="str">
        <f>IF(T105="","",T105)</f>
        <v/>
      </c>
      <c r="AU105" s="24" t="str">
        <f t="shared" si="54"/>
        <v/>
      </c>
      <c r="AV105" s="24" t="str">
        <f t="shared" si="55"/>
        <v/>
      </c>
      <c r="AW105" s="24" t="str">
        <f t="shared" si="56"/>
        <v/>
      </c>
      <c r="AX105" s="22" t="str">
        <f t="shared" si="57"/>
        <v/>
      </c>
      <c r="AY105" s="25" t="str">
        <f t="shared" si="58"/>
        <v/>
      </c>
      <c r="AZ105" s="25" t="str">
        <f t="shared" si="59"/>
        <v/>
      </c>
      <c r="BA105" s="25" t="str">
        <f t="shared" si="60"/>
        <v>Y</v>
      </c>
      <c r="BB105" s="25" t="str">
        <f t="shared" si="61"/>
        <v>N</v>
      </c>
      <c r="BC105" s="25" t="str">
        <f t="shared" si="62"/>
        <v>N</v>
      </c>
      <c r="BD105" s="25" t="str">
        <f>IF(I105&gt;4,"Y","N")</f>
        <v>N</v>
      </c>
      <c r="BE105" s="192">
        <f t="shared" si="63"/>
        <v>1</v>
      </c>
      <c r="BF105" s="238">
        <v>102</v>
      </c>
      <c r="BG105" s="47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</row>
    <row r="106" spans="1:77" ht="17.25" customHeight="1" x14ac:dyDescent="0.3">
      <c r="A106" s="279"/>
      <c r="B106" s="268">
        <v>91</v>
      </c>
      <c r="C106" s="229">
        <f>B106-D106</f>
        <v>-12</v>
      </c>
      <c r="D106" s="268">
        <v>103</v>
      </c>
      <c r="E106" s="28" t="s">
        <v>188</v>
      </c>
      <c r="F106" s="29">
        <f>SUM(G106:I106)</f>
        <v>22</v>
      </c>
      <c r="G106" s="19">
        <f>SUM(K106,L106,N106,R106,U106,Z106,AB106,AD106)</f>
        <v>10</v>
      </c>
      <c r="H106" s="20">
        <f>SUM(AM106:AO106)</f>
        <v>0</v>
      </c>
      <c r="I106" s="21">
        <f>SUM(AX106:AZ106)</f>
        <v>12</v>
      </c>
      <c r="J106" s="30" t="str">
        <f>IF(BE106=4,"Y","N")</f>
        <v>N</v>
      </c>
      <c r="K106" s="22">
        <f>IFERROR(VLOOKUP(E106,XC!B:M,2,FALSE),"")</f>
        <v>0</v>
      </c>
      <c r="L106" s="22">
        <f>IFERROR(VLOOKUP(E106,XC!B:M,3,FALSE),"")</f>
        <v>0</v>
      </c>
      <c r="M106" s="22" t="str">
        <f>IFERROR(VLOOKUP(E106,WGP!CW:DB,5,FALSE),"")</f>
        <v/>
      </c>
      <c r="N106" s="22">
        <f>IFERROR(VLOOKUP(E106,XC!B:M,4,FALSE),"")</f>
        <v>0</v>
      </c>
      <c r="O106" s="16" t="str">
        <f>IFERROR(VLOOKUP(E106,'Road&amp;Relay'!C:M,11,FALSE),"")</f>
        <v/>
      </c>
      <c r="P106" s="16" t="str">
        <f>IFERROR(VLOOKUP(E106,WGP!CE:CK,5,FALSE),"")</f>
        <v/>
      </c>
      <c r="Q106" s="16" t="str">
        <f>IFERROR(VLOOKUP(E106,'Road&amp;Relay'!Q:AA,11,FALSE),"")</f>
        <v/>
      </c>
      <c r="R106" s="22">
        <f>IFERROR(VLOOKUP(E106,XC!B:M,5,FALSE),"")</f>
        <v>0</v>
      </c>
      <c r="S106" s="16" t="str">
        <f>IFERROR(VLOOKUP(E106,'Road&amp;Relay'!AE:AO,11,FALSE),"")</f>
        <v/>
      </c>
      <c r="T106" s="16" t="str">
        <f>IFERROR(VLOOKUP(E106,'Road&amp;Relay'!AS:BC,11,FALSE),"")</f>
        <v/>
      </c>
      <c r="U106" s="22">
        <f>IFERROR(VLOOKUP(E106,XC!B:M,6,FALSE),"")</f>
        <v>0</v>
      </c>
      <c r="V106" s="16" t="str">
        <f>IFERROR(VLOOKUP(E106,WGP!BM:BQ,5,FALSE),"")</f>
        <v/>
      </c>
      <c r="W106" s="22" t="str">
        <f>IFERROR(VLOOKUP(E106,WGP!AU:BA,5,FALSE),"")</f>
        <v/>
      </c>
      <c r="X106" s="16" t="str">
        <f>IFERROR(VLOOKUP(E106,WGP!AC:AI,5,FALSE),"")</f>
        <v/>
      </c>
      <c r="Y106" s="16">
        <f>IFERROR(VLOOKUP(E106,'Road&amp;Relay'!BG:BQ,11,FALSE),"")</f>
        <v>12</v>
      </c>
      <c r="Z106" s="16">
        <f>IFERROR(VLOOKUP(E106,XC!B:M,7,FALSE),"")</f>
        <v>5</v>
      </c>
      <c r="AA106" s="16" t="str">
        <f>IFERROR(VLOOKUP(E106,'Road&amp;Relay'!BU:CE,11,FALSE),"")</f>
        <v/>
      </c>
      <c r="AB106" s="16">
        <f>IFERROR(VLOOKUP(E106,XC!B:M,8,FALSE),"")</f>
        <v>5</v>
      </c>
      <c r="AC106" s="22" t="str">
        <f>IFERROR(VLOOKUP(E106,WGP!K:Q,5,FALSE),"")</f>
        <v/>
      </c>
      <c r="AD106" s="20">
        <f>IFERROR(VLOOKUP(E106,XC!B:M,9,FALSE),"")</f>
        <v>0</v>
      </c>
      <c r="AE106" s="30" t="str">
        <f>IFERROR(VLOOKUP(E106,'Road&amp;Relay'!CI:CS,11,FALSE),"")</f>
        <v/>
      </c>
      <c r="AF106" s="23"/>
      <c r="AG106" s="24" t="str">
        <f>IF(M106="","",M106)</f>
        <v/>
      </c>
      <c r="AH106" s="24" t="str">
        <f>IF(P106="","",P106)</f>
        <v/>
      </c>
      <c r="AI106" s="24" t="str">
        <f>IF(V106="","",V106)</f>
        <v/>
      </c>
      <c r="AJ106" s="24" t="str">
        <f>IF(W106="","",W106)</f>
        <v/>
      </c>
      <c r="AK106" s="24" t="str">
        <f t="shared" si="48"/>
        <v/>
      </c>
      <c r="AL106" s="24" t="str">
        <f t="shared" si="49"/>
        <v/>
      </c>
      <c r="AM106" s="25" t="str">
        <f t="shared" si="50"/>
        <v/>
      </c>
      <c r="AN106" s="25" t="str">
        <f t="shared" si="51"/>
        <v/>
      </c>
      <c r="AO106" s="25" t="str">
        <f t="shared" si="52"/>
        <v/>
      </c>
      <c r="AP106" s="25" t="str">
        <f t="shared" si="53"/>
        <v/>
      </c>
      <c r="AQ106" s="24" t="str">
        <f>IF(O106="","",O106)</f>
        <v/>
      </c>
      <c r="AR106" s="24" t="str">
        <f>IF(Q106="","",Q106)</f>
        <v/>
      </c>
      <c r="AS106" s="24" t="str">
        <f>IF(S106="","",S106)</f>
        <v/>
      </c>
      <c r="AT106" s="24" t="str">
        <f>IF(T106="","",T106)</f>
        <v/>
      </c>
      <c r="AU106" s="24">
        <f t="shared" si="54"/>
        <v>12</v>
      </c>
      <c r="AV106" s="24" t="str">
        <f t="shared" si="55"/>
        <v/>
      </c>
      <c r="AW106" s="24" t="str">
        <f t="shared" si="56"/>
        <v/>
      </c>
      <c r="AX106" s="22">
        <f t="shared" si="57"/>
        <v>12</v>
      </c>
      <c r="AY106" s="25" t="str">
        <f t="shared" si="58"/>
        <v/>
      </c>
      <c r="AZ106" s="25" t="str">
        <f t="shared" si="59"/>
        <v/>
      </c>
      <c r="BA106" s="25" t="str">
        <f t="shared" si="60"/>
        <v>N</v>
      </c>
      <c r="BB106" s="25" t="str">
        <f t="shared" si="61"/>
        <v>Y</v>
      </c>
      <c r="BC106" s="25" t="str">
        <f t="shared" si="62"/>
        <v>N</v>
      </c>
      <c r="BD106" s="25" t="str">
        <f>IF(I106&gt;4,"Y","N")</f>
        <v>Y</v>
      </c>
      <c r="BE106" s="192">
        <f t="shared" si="63"/>
        <v>2</v>
      </c>
      <c r="BF106" s="238">
        <v>103</v>
      </c>
      <c r="BG106" s="47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</row>
    <row r="107" spans="1:77" ht="17.25" customHeight="1" x14ac:dyDescent="0.3">
      <c r="A107" s="279"/>
      <c r="B107" s="265">
        <v>109</v>
      </c>
      <c r="C107" s="229">
        <f>B107-D107</f>
        <v>5</v>
      </c>
      <c r="D107" s="268">
        <v>104</v>
      </c>
      <c r="E107" s="28" t="s">
        <v>370</v>
      </c>
      <c r="F107" s="29">
        <f>SUM(G107:I107)</f>
        <v>21</v>
      </c>
      <c r="G107" s="19">
        <f>SUM(K107,L107,N107,R107,U107,Z107,AB107,AD107)</f>
        <v>0</v>
      </c>
      <c r="H107" s="20">
        <f>SUM(AM107:AO107)</f>
        <v>21</v>
      </c>
      <c r="I107" s="21">
        <f>SUM(AX107:AZ107)</f>
        <v>0</v>
      </c>
      <c r="J107" s="30" t="str">
        <f>IF(BE107=4,"Y","N")</f>
        <v>N</v>
      </c>
      <c r="K107" s="22" t="str">
        <f>IFERROR(VLOOKUP(E107,XC!B:M,2,FALSE),"")</f>
        <v/>
      </c>
      <c r="L107" s="22" t="str">
        <f>IFERROR(VLOOKUP(E107,XC!B:M,3,FALSE),"")</f>
        <v/>
      </c>
      <c r="M107" s="22" t="str">
        <f>IFERROR(VLOOKUP(E107,WGP!CW:DB,5,FALSE),"")</f>
        <v/>
      </c>
      <c r="N107" s="22" t="str">
        <f>IFERROR(VLOOKUP(E107,XC!B:M,4,FALSE),"")</f>
        <v/>
      </c>
      <c r="O107" s="16" t="str">
        <f>IFERROR(VLOOKUP(E107,'Road&amp;Relay'!C:M,11,FALSE),"")</f>
        <v/>
      </c>
      <c r="P107" s="16" t="str">
        <f>IFERROR(VLOOKUP(E107,WGP!CE:CK,5,FALSE),"")</f>
        <v/>
      </c>
      <c r="Q107" s="16" t="str">
        <f>IFERROR(VLOOKUP(E107,'Road&amp;Relay'!Q:AA,11,FALSE),"")</f>
        <v/>
      </c>
      <c r="R107" s="22" t="str">
        <f>IFERROR(VLOOKUP(E107,XC!B:M,5,FALSE),"")</f>
        <v/>
      </c>
      <c r="S107" s="16" t="str">
        <f>IFERROR(VLOOKUP(E107,'Road&amp;Relay'!AE:AO,11,FALSE),"")</f>
        <v/>
      </c>
      <c r="T107" s="16" t="str">
        <f>IFERROR(VLOOKUP(E107,'Road&amp;Relay'!AS:BC,11,FALSE),"")</f>
        <v/>
      </c>
      <c r="U107" s="22" t="str">
        <f>IFERROR(VLOOKUP(E107,XC!B:M,6,FALSE),"")</f>
        <v/>
      </c>
      <c r="V107" s="16" t="str">
        <f>IFERROR(VLOOKUP(E107,WGP!BM:BQ,5,FALSE),"")</f>
        <v/>
      </c>
      <c r="W107" s="22" t="str">
        <f>IFERROR(VLOOKUP(E107,WGP!AU:BA,5,FALSE),"")</f>
        <v/>
      </c>
      <c r="X107" s="16" t="str">
        <f>IFERROR(VLOOKUP(E107,WGP!AC:AI,5,FALSE),"")</f>
        <v/>
      </c>
      <c r="Y107" s="16" t="str">
        <f>IFERROR(VLOOKUP(E107,'Road&amp;Relay'!BG:BQ,11,FALSE),"")</f>
        <v/>
      </c>
      <c r="Z107" s="16" t="str">
        <f>IFERROR(VLOOKUP(E107,XC!B:M,7,FALSE),"")</f>
        <v/>
      </c>
      <c r="AA107" s="16" t="str">
        <f>IFERROR(VLOOKUP(E107,'Road&amp;Relay'!BU:CE,11,FALSE),"")</f>
        <v/>
      </c>
      <c r="AB107" s="16" t="str">
        <f>IFERROR(VLOOKUP(E107,XC!B:M,8,FALSE),"")</f>
        <v/>
      </c>
      <c r="AC107" s="22">
        <f>IFERROR(VLOOKUP(E107,WGP!K:Q,5,FALSE),"")</f>
        <v>21</v>
      </c>
      <c r="AD107" s="20" t="str">
        <f>IFERROR(VLOOKUP(E107,XC!B:M,9,FALSE),"")</f>
        <v/>
      </c>
      <c r="AE107" s="30" t="str">
        <f>IFERROR(VLOOKUP(E107,'Road&amp;Relay'!CI:CS,11,FALSE),"")</f>
        <v/>
      </c>
      <c r="AF107" s="23"/>
      <c r="AG107" s="24" t="str">
        <f>IF(M107="","",M107)</f>
        <v/>
      </c>
      <c r="AH107" s="24" t="str">
        <f>IF(P107="","",P107)</f>
        <v/>
      </c>
      <c r="AI107" s="24" t="str">
        <f>IF(V107="","",V107)</f>
        <v/>
      </c>
      <c r="AJ107" s="24" t="str">
        <f>IF(W107="","",W107)</f>
        <v/>
      </c>
      <c r="AK107" s="24" t="str">
        <f t="shared" si="48"/>
        <v/>
      </c>
      <c r="AL107" s="24">
        <f t="shared" si="49"/>
        <v>21</v>
      </c>
      <c r="AM107" s="25">
        <f t="shared" si="50"/>
        <v>21</v>
      </c>
      <c r="AN107" s="25" t="str">
        <f t="shared" si="51"/>
        <v/>
      </c>
      <c r="AO107" s="25" t="str">
        <f t="shared" si="52"/>
        <v/>
      </c>
      <c r="AP107" s="25" t="str">
        <f t="shared" si="53"/>
        <v/>
      </c>
      <c r="AQ107" s="24" t="str">
        <f>IF(O107="","",O107)</f>
        <v/>
      </c>
      <c r="AR107" s="24" t="str">
        <f>IF(Q107="","",Q107)</f>
        <v/>
      </c>
      <c r="AS107" s="24" t="str">
        <f>IF(S107="","",S107)</f>
        <v/>
      </c>
      <c r="AT107" s="24" t="str">
        <f>IF(T107="","",T107)</f>
        <v/>
      </c>
      <c r="AU107" s="24" t="str">
        <f t="shared" si="54"/>
        <v/>
      </c>
      <c r="AV107" s="24" t="str">
        <f t="shared" si="55"/>
        <v/>
      </c>
      <c r="AW107" s="24" t="str">
        <f t="shared" si="56"/>
        <v/>
      </c>
      <c r="AX107" s="22" t="str">
        <f t="shared" si="57"/>
        <v/>
      </c>
      <c r="AY107" s="25" t="str">
        <f t="shared" si="58"/>
        <v/>
      </c>
      <c r="AZ107" s="25" t="str">
        <f t="shared" si="59"/>
        <v/>
      </c>
      <c r="BA107" s="25" t="str">
        <f t="shared" si="60"/>
        <v>Y</v>
      </c>
      <c r="BB107" s="25" t="str">
        <f t="shared" si="61"/>
        <v>N</v>
      </c>
      <c r="BC107" s="25" t="str">
        <f t="shared" si="62"/>
        <v>N</v>
      </c>
      <c r="BD107" s="25" t="str">
        <f>IF(I107&gt;4,"Y","N")</f>
        <v>N</v>
      </c>
      <c r="BE107" s="192">
        <f t="shared" si="63"/>
        <v>1</v>
      </c>
      <c r="BF107" s="238">
        <v>104</v>
      </c>
      <c r="BG107" s="47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</row>
    <row r="108" spans="1:77" ht="17.25" customHeight="1" x14ac:dyDescent="0.3">
      <c r="A108" s="279"/>
      <c r="B108" s="268">
        <v>92</v>
      </c>
      <c r="C108" s="229">
        <f>B108-D108</f>
        <v>-13</v>
      </c>
      <c r="D108" s="268">
        <v>105</v>
      </c>
      <c r="E108" s="28" t="s">
        <v>166</v>
      </c>
      <c r="F108" s="29">
        <f>SUM(G108:I108)</f>
        <v>20</v>
      </c>
      <c r="G108" s="19">
        <f>SUM(K108,L108,N108,R108,U108,Z108,AB108,AD108)</f>
        <v>0</v>
      </c>
      <c r="H108" s="20">
        <f>SUM(AM108:AO108)</f>
        <v>20</v>
      </c>
      <c r="I108" s="21">
        <f>SUM(AX108:AZ108)</f>
        <v>0</v>
      </c>
      <c r="J108" s="30" t="str">
        <f>IF(BE108=4,"Y","N")</f>
        <v>N</v>
      </c>
      <c r="K108" s="22" t="str">
        <f>IFERROR(VLOOKUP(E108,XC!B:M,2,FALSE),"")</f>
        <v/>
      </c>
      <c r="L108" s="22" t="str">
        <f>IFERROR(VLOOKUP(E108,XC!B:M,3,FALSE),"")</f>
        <v/>
      </c>
      <c r="M108" s="22">
        <f>IFERROR(VLOOKUP(E108,WGP!CW:DB,5,FALSE),"")</f>
        <v>20</v>
      </c>
      <c r="N108" s="22" t="str">
        <f>IFERROR(VLOOKUP(E108,XC!B:M,4,FALSE),"")</f>
        <v/>
      </c>
      <c r="O108" s="16" t="str">
        <f>IFERROR(VLOOKUP(E108,'Road&amp;Relay'!C:M,11,FALSE),"")</f>
        <v/>
      </c>
      <c r="P108" s="16" t="str">
        <f>IFERROR(VLOOKUP(E108,WGP!CE:CK,5,FALSE),"")</f>
        <v/>
      </c>
      <c r="Q108" s="16" t="str">
        <f>IFERROR(VLOOKUP(E108,'Road&amp;Relay'!Q:AA,11,FALSE),"")</f>
        <v/>
      </c>
      <c r="R108" s="22" t="str">
        <f>IFERROR(VLOOKUP(E108,XC!B:M,5,FALSE),"")</f>
        <v/>
      </c>
      <c r="S108" s="16" t="str">
        <f>IFERROR(VLOOKUP(E108,'Road&amp;Relay'!AE:AO,11,FALSE),"")</f>
        <v/>
      </c>
      <c r="T108" s="16" t="str">
        <f>IFERROR(VLOOKUP(E108,'Road&amp;Relay'!AS:BC,11,FALSE),"")</f>
        <v/>
      </c>
      <c r="U108" s="22" t="str">
        <f>IFERROR(VLOOKUP(E108,XC!B:M,6,FALSE),"")</f>
        <v/>
      </c>
      <c r="V108" s="16" t="str">
        <f>IFERROR(VLOOKUP(E108,WGP!BM:BQ,5,FALSE),"")</f>
        <v/>
      </c>
      <c r="W108" s="22" t="str">
        <f>IFERROR(VLOOKUP(E108,WGP!AU:BA,5,FALSE),"")</f>
        <v/>
      </c>
      <c r="X108" s="16" t="str">
        <f>IFERROR(VLOOKUP(E108,WGP!AC:AI,5,FALSE),"")</f>
        <v/>
      </c>
      <c r="Y108" s="16" t="str">
        <f>IFERROR(VLOOKUP(E108,'Road&amp;Relay'!BG:BQ,11,FALSE),"")</f>
        <v/>
      </c>
      <c r="Z108" s="16" t="str">
        <f>IFERROR(VLOOKUP(E108,XC!B:M,7,FALSE),"")</f>
        <v/>
      </c>
      <c r="AA108" s="16" t="str">
        <f>IFERROR(VLOOKUP(E108,'Road&amp;Relay'!BU:CE,11,FALSE),"")</f>
        <v/>
      </c>
      <c r="AB108" s="16" t="str">
        <f>IFERROR(VLOOKUP(E108,XC!B:M,8,FALSE),"")</f>
        <v/>
      </c>
      <c r="AC108" s="22" t="str">
        <f>IFERROR(VLOOKUP(E108,WGP!K:Q,5,FALSE),"")</f>
        <v/>
      </c>
      <c r="AD108" s="20" t="str">
        <f>IFERROR(VLOOKUP(E108,XC!B:M,9,FALSE),"")</f>
        <v/>
      </c>
      <c r="AE108" s="30" t="str">
        <f>IFERROR(VLOOKUP(E108,'Road&amp;Relay'!CI:CS,11,FALSE),"")</f>
        <v/>
      </c>
      <c r="AF108" s="23"/>
      <c r="AG108" s="24">
        <f>IF(M108="","",M108)</f>
        <v>20</v>
      </c>
      <c r="AH108" s="24" t="str">
        <f>IF(P108="","",P108)</f>
        <v/>
      </c>
      <c r="AI108" s="24" t="str">
        <f>IF(V108="","",V108)</f>
        <v/>
      </c>
      <c r="AJ108" s="24" t="str">
        <f>IF(W108="","",W108)</f>
        <v/>
      </c>
      <c r="AK108" s="24" t="str">
        <f t="shared" si="48"/>
        <v/>
      </c>
      <c r="AL108" s="24" t="str">
        <f t="shared" si="49"/>
        <v/>
      </c>
      <c r="AM108" s="25">
        <f t="shared" si="50"/>
        <v>20</v>
      </c>
      <c r="AN108" s="25" t="str">
        <f t="shared" si="51"/>
        <v/>
      </c>
      <c r="AO108" s="25" t="str">
        <f t="shared" si="52"/>
        <v/>
      </c>
      <c r="AP108" s="25" t="str">
        <f t="shared" si="53"/>
        <v/>
      </c>
      <c r="AQ108" s="24" t="str">
        <f>IF(O108="","",O108)</f>
        <v/>
      </c>
      <c r="AR108" s="24" t="str">
        <f>IF(Q108="","",Q108)</f>
        <v/>
      </c>
      <c r="AS108" s="24" t="str">
        <f>IF(S108="","",S108)</f>
        <v/>
      </c>
      <c r="AT108" s="24" t="str">
        <f>IF(T108="","",T108)</f>
        <v/>
      </c>
      <c r="AU108" s="24" t="str">
        <f t="shared" si="54"/>
        <v/>
      </c>
      <c r="AV108" s="24" t="str">
        <f t="shared" si="55"/>
        <v/>
      </c>
      <c r="AW108" s="24" t="str">
        <f t="shared" si="56"/>
        <v/>
      </c>
      <c r="AX108" s="22" t="str">
        <f t="shared" si="57"/>
        <v/>
      </c>
      <c r="AY108" s="25" t="str">
        <f t="shared" si="58"/>
        <v/>
      </c>
      <c r="AZ108" s="25" t="str">
        <f t="shared" si="59"/>
        <v/>
      </c>
      <c r="BA108" s="25" t="str">
        <f t="shared" si="60"/>
        <v>Y</v>
      </c>
      <c r="BB108" s="25" t="str">
        <f t="shared" si="61"/>
        <v>N</v>
      </c>
      <c r="BC108" s="25" t="str">
        <f t="shared" si="62"/>
        <v>N</v>
      </c>
      <c r="BD108" s="25" t="str">
        <f>IF(I108&gt;4,"Y","N")</f>
        <v>N</v>
      </c>
      <c r="BE108" s="192">
        <f t="shared" si="63"/>
        <v>1</v>
      </c>
      <c r="BF108" s="238">
        <v>105</v>
      </c>
      <c r="BG108" s="47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</row>
    <row r="109" spans="1:77" ht="17.25" customHeight="1" x14ac:dyDescent="0.3">
      <c r="A109" s="279"/>
      <c r="B109" s="268">
        <v>92</v>
      </c>
      <c r="C109" s="229">
        <f>B109-D109</f>
        <v>-13</v>
      </c>
      <c r="D109" s="268">
        <v>105</v>
      </c>
      <c r="E109" s="28" t="s">
        <v>162</v>
      </c>
      <c r="F109" s="29">
        <f>SUM(G109:I109)</f>
        <v>20</v>
      </c>
      <c r="G109" s="19">
        <f>SUM(K109,L109,N109,R109,U109,Z109,AB109,AD109)</f>
        <v>0</v>
      </c>
      <c r="H109" s="20">
        <f>SUM(AM109:AO109)</f>
        <v>20</v>
      </c>
      <c r="I109" s="21">
        <f>SUM(AX109:AZ109)</f>
        <v>0</v>
      </c>
      <c r="J109" s="30" t="str">
        <f>IF(BE109=4,"Y","N")</f>
        <v>N</v>
      </c>
      <c r="K109" s="22" t="str">
        <f>IFERROR(VLOOKUP(E109,XC!B:M,2,FALSE),"")</f>
        <v/>
      </c>
      <c r="L109" s="22" t="str">
        <f>IFERROR(VLOOKUP(E109,XC!B:M,3,FALSE),"")</f>
        <v/>
      </c>
      <c r="M109" s="22">
        <f>IFERROR(VLOOKUP(E109,WGP!CW:DB,5,FALSE),"")</f>
        <v>20</v>
      </c>
      <c r="N109" s="22" t="str">
        <f>IFERROR(VLOOKUP(E109,XC!B:M,4,FALSE),"")</f>
        <v/>
      </c>
      <c r="O109" s="16" t="str">
        <f>IFERROR(VLOOKUP(E109,'Road&amp;Relay'!C:M,11,FALSE),"")</f>
        <v/>
      </c>
      <c r="P109" s="16" t="str">
        <f>IFERROR(VLOOKUP(E109,WGP!CE:CK,5,FALSE),"")</f>
        <v/>
      </c>
      <c r="Q109" s="16" t="str">
        <f>IFERROR(VLOOKUP(E109,'Road&amp;Relay'!Q:AA,11,FALSE),"")</f>
        <v/>
      </c>
      <c r="R109" s="22" t="str">
        <f>IFERROR(VLOOKUP(E109,XC!B:M,5,FALSE),"")</f>
        <v/>
      </c>
      <c r="S109" s="16" t="str">
        <f>IFERROR(VLOOKUP(E109,'Road&amp;Relay'!AE:AO,11,FALSE),"")</f>
        <v/>
      </c>
      <c r="T109" s="16" t="str">
        <f>IFERROR(VLOOKUP(E109,'Road&amp;Relay'!AS:BC,11,FALSE),"")</f>
        <v/>
      </c>
      <c r="U109" s="22" t="str">
        <f>IFERROR(VLOOKUP(E109,XC!B:M,6,FALSE),"")</f>
        <v/>
      </c>
      <c r="V109" s="16" t="str">
        <f>IFERROR(VLOOKUP(E109,WGP!BM:BQ,5,FALSE),"")</f>
        <v/>
      </c>
      <c r="W109" s="22" t="str">
        <f>IFERROR(VLOOKUP(E109,WGP!AU:BA,5,FALSE),"")</f>
        <v/>
      </c>
      <c r="X109" s="16" t="str">
        <f>IFERROR(VLOOKUP(E109,WGP!AC:AI,5,FALSE),"")</f>
        <v/>
      </c>
      <c r="Y109" s="16" t="str">
        <f>IFERROR(VLOOKUP(E109,'Road&amp;Relay'!BG:BQ,11,FALSE),"")</f>
        <v/>
      </c>
      <c r="Z109" s="16" t="str">
        <f>IFERROR(VLOOKUP(E109,XC!B:M,7,FALSE),"")</f>
        <v/>
      </c>
      <c r="AA109" s="16" t="str">
        <f>IFERROR(VLOOKUP(E109,'Road&amp;Relay'!BU:CE,11,FALSE),"")</f>
        <v/>
      </c>
      <c r="AB109" s="16" t="str">
        <f>IFERROR(VLOOKUP(E109,XC!B:M,8,FALSE),"")</f>
        <v/>
      </c>
      <c r="AC109" s="22" t="str">
        <f>IFERROR(VLOOKUP(E109,WGP!K:Q,5,FALSE),"")</f>
        <v/>
      </c>
      <c r="AD109" s="20" t="str">
        <f>IFERROR(VLOOKUP(E109,XC!B:M,9,FALSE),"")</f>
        <v/>
      </c>
      <c r="AE109" s="30" t="str">
        <f>IFERROR(VLOOKUP(E109,'Road&amp;Relay'!CI:CS,11,FALSE),"")</f>
        <v/>
      </c>
      <c r="AF109" s="23"/>
      <c r="AG109" s="24">
        <f>IF(M109="","",M109)</f>
        <v>20</v>
      </c>
      <c r="AH109" s="24" t="str">
        <f>IF(P109="","",P109)</f>
        <v/>
      </c>
      <c r="AI109" s="24" t="str">
        <f>IF(V109="","",V109)</f>
        <v/>
      </c>
      <c r="AJ109" s="24" t="str">
        <f>IF(W109="","",W109)</f>
        <v/>
      </c>
      <c r="AK109" s="24" t="str">
        <f t="shared" si="48"/>
        <v/>
      </c>
      <c r="AL109" s="24" t="str">
        <f t="shared" si="49"/>
        <v/>
      </c>
      <c r="AM109" s="25">
        <f t="shared" si="50"/>
        <v>20</v>
      </c>
      <c r="AN109" s="25" t="str">
        <f t="shared" si="51"/>
        <v/>
      </c>
      <c r="AO109" s="25" t="str">
        <f t="shared" si="52"/>
        <v/>
      </c>
      <c r="AP109" s="25" t="str">
        <f t="shared" si="53"/>
        <v/>
      </c>
      <c r="AQ109" s="24" t="str">
        <f>IF(O109="","",O109)</f>
        <v/>
      </c>
      <c r="AR109" s="24" t="str">
        <f>IF(Q109="","",Q109)</f>
        <v/>
      </c>
      <c r="AS109" s="24" t="str">
        <f>IF(S109="","",S109)</f>
        <v/>
      </c>
      <c r="AT109" s="24" t="str">
        <f>IF(T109="","",T109)</f>
        <v/>
      </c>
      <c r="AU109" s="24" t="str">
        <f t="shared" si="54"/>
        <v/>
      </c>
      <c r="AV109" s="24" t="str">
        <f t="shared" si="55"/>
        <v/>
      </c>
      <c r="AW109" s="24" t="str">
        <f t="shared" si="56"/>
        <v/>
      </c>
      <c r="AX109" s="22" t="str">
        <f t="shared" si="57"/>
        <v/>
      </c>
      <c r="AY109" s="25" t="str">
        <f t="shared" si="58"/>
        <v/>
      </c>
      <c r="AZ109" s="25" t="str">
        <f t="shared" si="59"/>
        <v/>
      </c>
      <c r="BA109" s="25" t="str">
        <f t="shared" si="60"/>
        <v>Y</v>
      </c>
      <c r="BB109" s="25" t="str">
        <f t="shared" si="61"/>
        <v>N</v>
      </c>
      <c r="BC109" s="25" t="str">
        <f t="shared" si="62"/>
        <v>N</v>
      </c>
      <c r="BD109" s="25" t="str">
        <f>IF(I109&gt;4,"Y","N")</f>
        <v>N</v>
      </c>
      <c r="BE109" s="192">
        <f t="shared" si="63"/>
        <v>1</v>
      </c>
      <c r="BF109" s="238">
        <v>106</v>
      </c>
      <c r="BG109" s="47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</row>
    <row r="110" spans="1:77" ht="17.25" customHeight="1" x14ac:dyDescent="0.3">
      <c r="A110" s="279"/>
      <c r="B110" s="265">
        <v>109</v>
      </c>
      <c r="C110" s="229">
        <f>B110-D110</f>
        <v>4</v>
      </c>
      <c r="D110" s="268">
        <v>105</v>
      </c>
      <c r="E110" s="28" t="s">
        <v>371</v>
      </c>
      <c r="F110" s="29">
        <f>SUM(G110:I110)</f>
        <v>20</v>
      </c>
      <c r="G110" s="19">
        <f>SUM(K110,L110,N110,R110,U110,Z110,AB110,AD110)</f>
        <v>0</v>
      </c>
      <c r="H110" s="20">
        <f>SUM(AM110:AO110)</f>
        <v>20</v>
      </c>
      <c r="I110" s="21">
        <f>SUM(AX110:AZ110)</f>
        <v>0</v>
      </c>
      <c r="J110" s="30" t="str">
        <f>IF(BE110=4,"Y","N")</f>
        <v>N</v>
      </c>
      <c r="K110" s="22" t="str">
        <f>IFERROR(VLOOKUP(E110,XC!B:M,2,FALSE),"")</f>
        <v/>
      </c>
      <c r="L110" s="22" t="str">
        <f>IFERROR(VLOOKUP(E110,XC!B:M,3,FALSE),"")</f>
        <v/>
      </c>
      <c r="M110" s="22" t="str">
        <f>IFERROR(VLOOKUP(E110,WGP!CW:DB,5,FALSE),"")</f>
        <v/>
      </c>
      <c r="N110" s="22" t="str">
        <f>IFERROR(VLOOKUP(E110,XC!B:M,4,FALSE),"")</f>
        <v/>
      </c>
      <c r="O110" s="16" t="str">
        <f>IFERROR(VLOOKUP(E110,'Road&amp;Relay'!C:M,11,FALSE),"")</f>
        <v/>
      </c>
      <c r="P110" s="16" t="str">
        <f>IFERROR(VLOOKUP(E110,WGP!CE:CK,5,FALSE),"")</f>
        <v/>
      </c>
      <c r="Q110" s="16" t="str">
        <f>IFERROR(VLOOKUP(E110,'Road&amp;Relay'!Q:AA,11,FALSE),"")</f>
        <v/>
      </c>
      <c r="R110" s="22" t="str">
        <f>IFERROR(VLOOKUP(E110,XC!B:M,5,FALSE),"")</f>
        <v/>
      </c>
      <c r="S110" s="16" t="str">
        <f>IFERROR(VLOOKUP(E110,'Road&amp;Relay'!AE:AO,11,FALSE),"")</f>
        <v/>
      </c>
      <c r="T110" s="16" t="str">
        <f>IFERROR(VLOOKUP(E110,'Road&amp;Relay'!AS:BC,11,FALSE),"")</f>
        <v/>
      </c>
      <c r="U110" s="22" t="str">
        <f>IFERROR(VLOOKUP(E110,XC!B:M,6,FALSE),"")</f>
        <v/>
      </c>
      <c r="V110" s="16" t="str">
        <f>IFERROR(VLOOKUP(E110,WGP!BM:BQ,5,FALSE),"")</f>
        <v/>
      </c>
      <c r="W110" s="22" t="str">
        <f>IFERROR(VLOOKUP(E110,WGP!AU:BA,5,FALSE),"")</f>
        <v/>
      </c>
      <c r="X110" s="16" t="str">
        <f>IFERROR(VLOOKUP(E110,WGP!AC:AI,5,FALSE),"")</f>
        <v/>
      </c>
      <c r="Y110" s="16" t="str">
        <f>IFERROR(VLOOKUP(E110,'Road&amp;Relay'!BG:BQ,11,FALSE),"")</f>
        <v/>
      </c>
      <c r="Z110" s="16" t="str">
        <f>IFERROR(VLOOKUP(E110,XC!B:M,7,FALSE),"")</f>
        <v/>
      </c>
      <c r="AA110" s="16" t="str">
        <f>IFERROR(VLOOKUP(E110,'Road&amp;Relay'!BU:CE,11,FALSE),"")</f>
        <v/>
      </c>
      <c r="AB110" s="16" t="str">
        <f>IFERROR(VLOOKUP(E110,XC!B:M,8,FALSE),"")</f>
        <v/>
      </c>
      <c r="AC110" s="22">
        <f>IFERROR(VLOOKUP(E110,WGP!K:Q,5,FALSE),"")</f>
        <v>20</v>
      </c>
      <c r="AD110" s="20" t="str">
        <f>IFERROR(VLOOKUP(E110,XC!B:M,9,FALSE),"")</f>
        <v/>
      </c>
      <c r="AE110" s="30" t="str">
        <f>IFERROR(VLOOKUP(E110,'Road&amp;Relay'!CI:CS,11,FALSE),"")</f>
        <v/>
      </c>
      <c r="AF110" s="23"/>
      <c r="AG110" s="24" t="str">
        <f>IF(M110="","",M110)</f>
        <v/>
      </c>
      <c r="AH110" s="24" t="str">
        <f>IF(P110="","",P110)</f>
        <v/>
      </c>
      <c r="AI110" s="24" t="str">
        <f>IF(V110="","",V110)</f>
        <v/>
      </c>
      <c r="AJ110" s="24" t="str">
        <f>IF(W110="","",W110)</f>
        <v/>
      </c>
      <c r="AK110" s="24" t="str">
        <f t="shared" si="48"/>
        <v/>
      </c>
      <c r="AL110" s="24">
        <f t="shared" si="49"/>
        <v>20</v>
      </c>
      <c r="AM110" s="25">
        <f t="shared" si="50"/>
        <v>20</v>
      </c>
      <c r="AN110" s="25" t="str">
        <f t="shared" si="51"/>
        <v/>
      </c>
      <c r="AO110" s="25" t="str">
        <f t="shared" si="52"/>
        <v/>
      </c>
      <c r="AP110" s="25" t="str">
        <f t="shared" si="53"/>
        <v/>
      </c>
      <c r="AQ110" s="24" t="str">
        <f>IF(O110="","",O110)</f>
        <v/>
      </c>
      <c r="AR110" s="24" t="str">
        <f>IF(Q110="","",Q110)</f>
        <v/>
      </c>
      <c r="AS110" s="24" t="str">
        <f>IF(S110="","",S110)</f>
        <v/>
      </c>
      <c r="AT110" s="24" t="str">
        <f>IF(T110="","",T110)</f>
        <v/>
      </c>
      <c r="AU110" s="24" t="str">
        <f t="shared" si="54"/>
        <v/>
      </c>
      <c r="AV110" s="24" t="str">
        <f t="shared" si="55"/>
        <v/>
      </c>
      <c r="AW110" s="24" t="str">
        <f t="shared" si="56"/>
        <v/>
      </c>
      <c r="AX110" s="22" t="str">
        <f t="shared" si="57"/>
        <v/>
      </c>
      <c r="AY110" s="25" t="str">
        <f t="shared" si="58"/>
        <v/>
      </c>
      <c r="AZ110" s="25" t="str">
        <f t="shared" si="59"/>
        <v/>
      </c>
      <c r="BA110" s="25" t="str">
        <f t="shared" si="60"/>
        <v>Y</v>
      </c>
      <c r="BB110" s="25" t="str">
        <f t="shared" si="61"/>
        <v>N</v>
      </c>
      <c r="BC110" s="25" t="str">
        <f t="shared" si="62"/>
        <v>N</v>
      </c>
      <c r="BD110" s="25" t="str">
        <f>IF(I110&gt;4,"Y","N")</f>
        <v>N</v>
      </c>
      <c r="BE110" s="192">
        <f t="shared" si="63"/>
        <v>1</v>
      </c>
      <c r="BF110" s="238">
        <v>107</v>
      </c>
      <c r="BG110" s="47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</row>
    <row r="111" spans="1:77" ht="17.25" customHeight="1" x14ac:dyDescent="0.3">
      <c r="A111" s="279"/>
      <c r="B111" s="268">
        <v>95</v>
      </c>
      <c r="C111" s="229">
        <f>B111-D111</f>
        <v>-13</v>
      </c>
      <c r="D111" s="268">
        <v>108</v>
      </c>
      <c r="E111" s="28" t="s">
        <v>60</v>
      </c>
      <c r="F111" s="29">
        <f>SUM(G111:I111)</f>
        <v>10</v>
      </c>
      <c r="G111" s="19">
        <f>SUM(K111,L111,N111,R111,U111,Z111,AB111,AD111)</f>
        <v>10</v>
      </c>
      <c r="H111" s="20">
        <f>SUM(AM111:AO111)</f>
        <v>0</v>
      </c>
      <c r="I111" s="21">
        <f>SUM(AX111:AZ111)</f>
        <v>0</v>
      </c>
      <c r="J111" s="30" t="str">
        <f>IF(BE111=4,"Y","N")</f>
        <v>N</v>
      </c>
      <c r="K111" s="22">
        <f>IFERROR(VLOOKUP(E111,XC!B:M,2,FALSE),"")</f>
        <v>5</v>
      </c>
      <c r="L111" s="22">
        <f>IFERROR(VLOOKUP(E111,XC!B:M,3,FALSE),"")</f>
        <v>0</v>
      </c>
      <c r="M111" s="22" t="str">
        <f>IFERROR(VLOOKUP(E111,WGP!CW:DB,5,FALSE),"")</f>
        <v/>
      </c>
      <c r="N111" s="22">
        <f>IFERROR(VLOOKUP(E111,XC!B:M,4,FALSE),"")</f>
        <v>0</v>
      </c>
      <c r="O111" s="16" t="str">
        <f>IFERROR(VLOOKUP(E111,'Road&amp;Relay'!C:M,11,FALSE),"")</f>
        <v/>
      </c>
      <c r="P111" s="16" t="str">
        <f>IFERROR(VLOOKUP(E111,WGP!CE:CK,5,FALSE),"")</f>
        <v/>
      </c>
      <c r="Q111" s="16" t="str">
        <f>IFERROR(VLOOKUP(E111,'Road&amp;Relay'!Q:AA,11,FALSE),"")</f>
        <v/>
      </c>
      <c r="R111" s="22">
        <f>IFERROR(VLOOKUP(E111,XC!B:M,5,FALSE),"")</f>
        <v>5</v>
      </c>
      <c r="S111" s="16" t="str">
        <f>IFERROR(VLOOKUP(E111,'Road&amp;Relay'!AE:AO,11,FALSE),"")</f>
        <v/>
      </c>
      <c r="T111" s="16" t="str">
        <f>IFERROR(VLOOKUP(E111,'Road&amp;Relay'!AS:BC,11,FALSE),"")</f>
        <v/>
      </c>
      <c r="U111" s="22">
        <f>IFERROR(VLOOKUP(E111,XC!B:M,6,FALSE),"")</f>
        <v>0</v>
      </c>
      <c r="V111" s="16" t="str">
        <f>IFERROR(VLOOKUP(E111,WGP!BM:BQ,5,FALSE),"")</f>
        <v/>
      </c>
      <c r="W111" s="22" t="str">
        <f>IFERROR(VLOOKUP(E111,WGP!AU:BA,5,FALSE),"")</f>
        <v/>
      </c>
      <c r="X111" s="16" t="str">
        <f>IFERROR(VLOOKUP(E111,WGP!AC:AI,5,FALSE),"")</f>
        <v/>
      </c>
      <c r="Y111" s="16" t="str">
        <f>IFERROR(VLOOKUP(E111,'Road&amp;Relay'!BG:BQ,11,FALSE),"")</f>
        <v/>
      </c>
      <c r="Z111" s="16">
        <f>IFERROR(VLOOKUP(E111,XC!B:M,7,FALSE),"")</f>
        <v>0</v>
      </c>
      <c r="AA111" s="16" t="str">
        <f>IFERROR(VLOOKUP(E111,'Road&amp;Relay'!BU:CE,11,FALSE),"")</f>
        <v/>
      </c>
      <c r="AB111" s="16">
        <f>IFERROR(VLOOKUP(E111,XC!B:M,8,FALSE),"")</f>
        <v>0</v>
      </c>
      <c r="AC111" s="22" t="str">
        <f>IFERROR(VLOOKUP(E111,WGP!K:Q,5,FALSE),"")</f>
        <v/>
      </c>
      <c r="AD111" s="20">
        <f>IFERROR(VLOOKUP(E111,XC!B:M,9,FALSE),"")</f>
        <v>0</v>
      </c>
      <c r="AE111" s="30" t="str">
        <f>IFERROR(VLOOKUP(E111,'Road&amp;Relay'!CI:CS,11,FALSE),"")</f>
        <v/>
      </c>
      <c r="AF111" s="23"/>
      <c r="AG111" s="24" t="str">
        <f>IF(M111="","",M111)</f>
        <v/>
      </c>
      <c r="AH111" s="24" t="str">
        <f>IF(P111="","",P111)</f>
        <v/>
      </c>
      <c r="AI111" s="24" t="str">
        <f>IF(V111="","",V111)</f>
        <v/>
      </c>
      <c r="AJ111" s="24" t="str">
        <f>IF(W111="","",W111)</f>
        <v/>
      </c>
      <c r="AK111" s="24" t="str">
        <f t="shared" si="48"/>
        <v/>
      </c>
      <c r="AL111" s="24" t="str">
        <f t="shared" si="49"/>
        <v/>
      </c>
      <c r="AM111" s="25" t="str">
        <f t="shared" si="50"/>
        <v/>
      </c>
      <c r="AN111" s="25" t="str">
        <f t="shared" si="51"/>
        <v/>
      </c>
      <c r="AO111" s="25" t="str">
        <f t="shared" si="52"/>
        <v/>
      </c>
      <c r="AP111" s="25" t="str">
        <f t="shared" si="53"/>
        <v/>
      </c>
      <c r="AQ111" s="24" t="str">
        <f>IF(O111="","",O111)</f>
        <v/>
      </c>
      <c r="AR111" s="24" t="str">
        <f>IF(Q111="","",Q111)</f>
        <v/>
      </c>
      <c r="AS111" s="24" t="str">
        <f>IF(S111="","",S111)</f>
        <v/>
      </c>
      <c r="AT111" s="24" t="str">
        <f>IF(T111="","",T111)</f>
        <v/>
      </c>
      <c r="AU111" s="24" t="str">
        <f t="shared" si="54"/>
        <v/>
      </c>
      <c r="AV111" s="24" t="str">
        <f t="shared" si="55"/>
        <v/>
      </c>
      <c r="AW111" s="24" t="str">
        <f t="shared" si="56"/>
        <v/>
      </c>
      <c r="AX111" s="22" t="str">
        <f t="shared" si="57"/>
        <v/>
      </c>
      <c r="AY111" s="25" t="str">
        <f t="shared" si="58"/>
        <v/>
      </c>
      <c r="AZ111" s="25" t="str">
        <f t="shared" si="59"/>
        <v/>
      </c>
      <c r="BA111" s="25" t="str">
        <f t="shared" si="60"/>
        <v>N</v>
      </c>
      <c r="BB111" s="25" t="str">
        <f t="shared" si="61"/>
        <v>N</v>
      </c>
      <c r="BC111" s="25" t="str">
        <f t="shared" si="62"/>
        <v>N</v>
      </c>
      <c r="BD111" s="25" t="str">
        <f>IF(I111&gt;4,"Y","N")</f>
        <v>N</v>
      </c>
      <c r="BE111" s="192">
        <f t="shared" si="63"/>
        <v>0</v>
      </c>
      <c r="BF111" s="238">
        <v>108</v>
      </c>
      <c r="BG111" s="47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</row>
    <row r="112" spans="1:77" ht="17.25" customHeight="1" x14ac:dyDescent="0.3">
      <c r="A112" s="279"/>
      <c r="B112" s="275">
        <v>95</v>
      </c>
      <c r="C112" s="229">
        <f>B112-D112</f>
        <v>-13</v>
      </c>
      <c r="D112" s="268">
        <v>108</v>
      </c>
      <c r="E112" s="28" t="s">
        <v>202</v>
      </c>
      <c r="F112" s="29">
        <f>SUM(G112:I112)</f>
        <v>10</v>
      </c>
      <c r="G112" s="19">
        <f>SUM(K112,L112,N112,R112,U112,Z112,AB112,AD112)</f>
        <v>10</v>
      </c>
      <c r="H112" s="20">
        <f>SUM(AM112:AO112)</f>
        <v>0</v>
      </c>
      <c r="I112" s="21">
        <f>SUM(AX112:AZ112)</f>
        <v>0</v>
      </c>
      <c r="J112" s="30" t="str">
        <f>IF(BE112=4,"Y","N")</f>
        <v>N</v>
      </c>
      <c r="K112" s="22">
        <f>IFERROR(VLOOKUP(E112,XC!B:M,2,FALSE),"")</f>
        <v>0</v>
      </c>
      <c r="L112" s="22">
        <f>IFERROR(VLOOKUP(E112,XC!B:M,3,FALSE),"")</f>
        <v>0</v>
      </c>
      <c r="M112" s="22" t="str">
        <f>IFERROR(VLOOKUP(E112,WGP!CW:DB,5,FALSE),"")</f>
        <v/>
      </c>
      <c r="N112" s="22">
        <f>IFERROR(VLOOKUP(E112,XC!B:M,4,FALSE),"")</f>
        <v>0</v>
      </c>
      <c r="O112" s="16" t="str">
        <f>IFERROR(VLOOKUP(E112,'Road&amp;Relay'!C:M,11,FALSE),"")</f>
        <v/>
      </c>
      <c r="P112" s="16" t="str">
        <f>IFERROR(VLOOKUP(E112,WGP!CE:CK,5,FALSE),"")</f>
        <v/>
      </c>
      <c r="Q112" s="16" t="str">
        <f>IFERROR(VLOOKUP(E112,'Road&amp;Relay'!Q:AA,11,FALSE),"")</f>
        <v/>
      </c>
      <c r="R112" s="22">
        <f>IFERROR(VLOOKUP(E112,XC!B:M,5,FALSE),"")</f>
        <v>0</v>
      </c>
      <c r="S112" s="16" t="str">
        <f>IFERROR(VLOOKUP(E112,'Road&amp;Relay'!AE:AO,11,FALSE),"")</f>
        <v/>
      </c>
      <c r="T112" s="16" t="str">
        <f>IFERROR(VLOOKUP(E112,'Road&amp;Relay'!AS:BC,11,FALSE),"")</f>
        <v/>
      </c>
      <c r="U112" s="22">
        <f>IFERROR(VLOOKUP(E112,XC!B:M,6,FALSE),"")</f>
        <v>0</v>
      </c>
      <c r="V112" s="16" t="str">
        <f>IFERROR(VLOOKUP(E112,WGP!BM:BQ,5,FALSE),"")</f>
        <v/>
      </c>
      <c r="W112" s="22" t="str">
        <f>IFERROR(VLOOKUP(E112,WGP!AU:BA,5,FALSE),"")</f>
        <v/>
      </c>
      <c r="X112" s="16" t="str">
        <f>IFERROR(VLOOKUP(E112,WGP!AC:AI,5,FALSE),"")</f>
        <v/>
      </c>
      <c r="Y112" s="16" t="str">
        <f>IFERROR(VLOOKUP(E112,'Road&amp;Relay'!BG:BQ,11,FALSE),"")</f>
        <v/>
      </c>
      <c r="Z112" s="16">
        <f>IFERROR(VLOOKUP(E112,XC!B:M,7,FALSE),"")</f>
        <v>5</v>
      </c>
      <c r="AA112" s="16" t="str">
        <f>IFERROR(VLOOKUP(E112,'Road&amp;Relay'!BU:CE,11,FALSE),"")</f>
        <v/>
      </c>
      <c r="AB112" s="16">
        <f>IFERROR(VLOOKUP(E112,XC!B:M,8,FALSE),"")</f>
        <v>5</v>
      </c>
      <c r="AC112" s="22" t="str">
        <f>IFERROR(VLOOKUP(E112,WGP!K:Q,5,FALSE),"")</f>
        <v/>
      </c>
      <c r="AD112" s="20">
        <f>IFERROR(VLOOKUP(E112,XC!B:M,9,FALSE),"")</f>
        <v>0</v>
      </c>
      <c r="AE112" s="30" t="str">
        <f>IFERROR(VLOOKUP(E112,'Road&amp;Relay'!CI:CS,11,FALSE),"")</f>
        <v/>
      </c>
      <c r="AF112" s="23"/>
      <c r="AG112" s="24" t="str">
        <f>IF(M112="","",M112)</f>
        <v/>
      </c>
      <c r="AH112" s="24" t="str">
        <f>IF(P112="","",P112)</f>
        <v/>
      </c>
      <c r="AI112" s="24" t="str">
        <f>IF(V112="","",V112)</f>
        <v/>
      </c>
      <c r="AJ112" s="24" t="str">
        <f>IF(W112="","",W112)</f>
        <v/>
      </c>
      <c r="AK112" s="24" t="str">
        <f t="shared" si="48"/>
        <v/>
      </c>
      <c r="AL112" s="24" t="str">
        <f t="shared" si="49"/>
        <v/>
      </c>
      <c r="AM112" s="25" t="str">
        <f t="shared" si="50"/>
        <v/>
      </c>
      <c r="AN112" s="25" t="str">
        <f t="shared" si="51"/>
        <v/>
      </c>
      <c r="AO112" s="25" t="str">
        <f t="shared" si="52"/>
        <v/>
      </c>
      <c r="AP112" s="25" t="str">
        <f t="shared" si="53"/>
        <v/>
      </c>
      <c r="AQ112" s="24" t="str">
        <f>IF(O112="","",O112)</f>
        <v/>
      </c>
      <c r="AR112" s="24" t="str">
        <f>IF(Q112="","",Q112)</f>
        <v/>
      </c>
      <c r="AS112" s="24" t="str">
        <f>IF(S112="","",S112)</f>
        <v/>
      </c>
      <c r="AT112" s="24" t="str">
        <f>IF(T112="","",T112)</f>
        <v/>
      </c>
      <c r="AU112" s="24" t="str">
        <f t="shared" si="54"/>
        <v/>
      </c>
      <c r="AV112" s="24" t="str">
        <f t="shared" si="55"/>
        <v/>
      </c>
      <c r="AW112" s="24" t="str">
        <f t="shared" si="56"/>
        <v/>
      </c>
      <c r="AX112" s="22" t="str">
        <f t="shared" si="57"/>
        <v/>
      </c>
      <c r="AY112" s="25" t="str">
        <f t="shared" si="58"/>
        <v/>
      </c>
      <c r="AZ112" s="25" t="str">
        <f t="shared" si="59"/>
        <v/>
      </c>
      <c r="BA112" s="25" t="str">
        <f t="shared" si="60"/>
        <v>N</v>
      </c>
      <c r="BB112" s="25" t="str">
        <f t="shared" si="61"/>
        <v>N</v>
      </c>
      <c r="BC112" s="25" t="str">
        <f t="shared" si="62"/>
        <v>N</v>
      </c>
      <c r="BD112" s="25" t="str">
        <f>IF(I112&gt;4,"Y","N")</f>
        <v>N</v>
      </c>
      <c r="BE112" s="192">
        <f t="shared" si="63"/>
        <v>0</v>
      </c>
      <c r="BF112" s="238">
        <v>109</v>
      </c>
      <c r="BG112" s="47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</row>
    <row r="113" spans="1:77" ht="17.25" customHeight="1" x14ac:dyDescent="0.3">
      <c r="A113" s="279"/>
      <c r="B113" s="275">
        <v>95</v>
      </c>
      <c r="C113" s="229">
        <f>B113-D113</f>
        <v>-13</v>
      </c>
      <c r="D113" s="268">
        <v>108</v>
      </c>
      <c r="E113" s="97" t="s">
        <v>87</v>
      </c>
      <c r="F113" s="29">
        <f>SUM(G113:I113)</f>
        <v>10</v>
      </c>
      <c r="G113" s="19">
        <f>SUM(K113,L113,N113,R113,U113,Z113,AB113,AD113)</f>
        <v>10</v>
      </c>
      <c r="H113" s="20">
        <f>SUM(AM113:AO113)</f>
        <v>0</v>
      </c>
      <c r="I113" s="21">
        <f>SUM(AX113:AZ113)</f>
        <v>0</v>
      </c>
      <c r="J113" s="30" t="str">
        <f>IF(BE113=4,"Y","N")</f>
        <v>N</v>
      </c>
      <c r="K113" s="22">
        <f>IFERROR(VLOOKUP(E113,XC!B:M,2,FALSE),"")</f>
        <v>0</v>
      </c>
      <c r="L113" s="22">
        <f>IFERROR(VLOOKUP(E113,XC!B:M,3,FALSE),"")</f>
        <v>0</v>
      </c>
      <c r="M113" s="22" t="str">
        <f>IFERROR(VLOOKUP(E113,WGP!CW:DB,5,FALSE),"")</f>
        <v/>
      </c>
      <c r="N113" s="22">
        <f>IFERROR(VLOOKUP(E113,XC!B:M,4,FALSE),"")</f>
        <v>5</v>
      </c>
      <c r="O113" s="16" t="str">
        <f>IFERROR(VLOOKUP(E113,'Road&amp;Relay'!C:M,11,FALSE),"")</f>
        <v/>
      </c>
      <c r="P113" s="16" t="str">
        <f>IFERROR(VLOOKUP(E113,WGP!CE:CK,5,FALSE),"")</f>
        <v/>
      </c>
      <c r="Q113" s="16" t="str">
        <f>IFERROR(VLOOKUP(E113,'Road&amp;Relay'!Q:AA,11,FALSE),"")</f>
        <v/>
      </c>
      <c r="R113" s="22">
        <f>IFERROR(VLOOKUP(E113,XC!B:M,5,FALSE),"")</f>
        <v>5</v>
      </c>
      <c r="S113" s="16" t="str">
        <f>IFERROR(VLOOKUP(E113,'Road&amp;Relay'!AE:AO,11,FALSE),"")</f>
        <v/>
      </c>
      <c r="T113" s="16" t="str">
        <f>IFERROR(VLOOKUP(E113,'Road&amp;Relay'!AS:BC,11,FALSE),"")</f>
        <v/>
      </c>
      <c r="U113" s="22">
        <f>IFERROR(VLOOKUP(E113,XC!B:M,6,FALSE),"")</f>
        <v>0</v>
      </c>
      <c r="V113" s="16" t="str">
        <f>IFERROR(VLOOKUP(E113,WGP!BM:BQ,5,FALSE),"")</f>
        <v/>
      </c>
      <c r="W113" s="22" t="str">
        <f>IFERROR(VLOOKUP(E113,WGP!AU:BA,5,FALSE),"")</f>
        <v/>
      </c>
      <c r="X113" s="16" t="str">
        <f>IFERROR(VLOOKUP(E113,WGP!AC:AI,5,FALSE),"")</f>
        <v/>
      </c>
      <c r="Y113" s="16" t="str">
        <f>IFERROR(VLOOKUP(E113,'Road&amp;Relay'!BG:BQ,11,FALSE),"")</f>
        <v/>
      </c>
      <c r="Z113" s="16">
        <f>IFERROR(VLOOKUP(E113,XC!B:M,7,FALSE),"")</f>
        <v>0</v>
      </c>
      <c r="AA113" s="16" t="str">
        <f>IFERROR(VLOOKUP(E113,'Road&amp;Relay'!BU:CE,11,FALSE),"")</f>
        <v/>
      </c>
      <c r="AB113" s="16">
        <f>IFERROR(VLOOKUP(E113,XC!B:M,8,FALSE),"")</f>
        <v>0</v>
      </c>
      <c r="AC113" s="22" t="str">
        <f>IFERROR(VLOOKUP(E113,WGP!K:Q,5,FALSE),"")</f>
        <v/>
      </c>
      <c r="AD113" s="20">
        <f>IFERROR(VLOOKUP(E113,XC!B:M,9,FALSE),"")</f>
        <v>0</v>
      </c>
      <c r="AE113" s="30" t="str">
        <f>IFERROR(VLOOKUP(E113,'Road&amp;Relay'!CI:CS,11,FALSE),"")</f>
        <v/>
      </c>
      <c r="AF113" s="23"/>
      <c r="AG113" s="24" t="str">
        <f>IF(M113="","",M113)</f>
        <v/>
      </c>
      <c r="AH113" s="24" t="str">
        <f>IF(P113="","",P113)</f>
        <v/>
      </c>
      <c r="AI113" s="24" t="str">
        <f>IF(V113="","",V113)</f>
        <v/>
      </c>
      <c r="AJ113" s="24" t="str">
        <f>IF(W113="","",W113)</f>
        <v/>
      </c>
      <c r="AK113" s="24" t="str">
        <f t="shared" si="48"/>
        <v/>
      </c>
      <c r="AL113" s="24" t="str">
        <f t="shared" si="49"/>
        <v/>
      </c>
      <c r="AM113" s="25" t="str">
        <f t="shared" si="50"/>
        <v/>
      </c>
      <c r="AN113" s="25" t="str">
        <f t="shared" si="51"/>
        <v/>
      </c>
      <c r="AO113" s="25" t="str">
        <f t="shared" si="52"/>
        <v/>
      </c>
      <c r="AP113" s="25" t="str">
        <f t="shared" si="53"/>
        <v/>
      </c>
      <c r="AQ113" s="24" t="str">
        <f>IF(O113="","",O113)</f>
        <v/>
      </c>
      <c r="AR113" s="24" t="str">
        <f>IF(Q113="","",Q113)</f>
        <v/>
      </c>
      <c r="AS113" s="24" t="str">
        <f>IF(S113="","",S113)</f>
        <v/>
      </c>
      <c r="AT113" s="24" t="str">
        <f>IF(T113="","",T113)</f>
        <v/>
      </c>
      <c r="AU113" s="24" t="str">
        <f t="shared" si="54"/>
        <v/>
      </c>
      <c r="AV113" s="24" t="str">
        <f t="shared" si="55"/>
        <v/>
      </c>
      <c r="AW113" s="24" t="str">
        <f t="shared" si="56"/>
        <v/>
      </c>
      <c r="AX113" s="22" t="str">
        <f t="shared" si="57"/>
        <v/>
      </c>
      <c r="AY113" s="25" t="str">
        <f t="shared" si="58"/>
        <v/>
      </c>
      <c r="AZ113" s="25" t="str">
        <f t="shared" si="59"/>
        <v/>
      </c>
      <c r="BA113" s="25" t="str">
        <f t="shared" si="60"/>
        <v>N</v>
      </c>
      <c r="BB113" s="25" t="str">
        <f t="shared" si="61"/>
        <v>N</v>
      </c>
      <c r="BC113" s="25" t="str">
        <f t="shared" si="62"/>
        <v>N</v>
      </c>
      <c r="BD113" s="25" t="str">
        <f>IF(I113&gt;4,"Y","N")</f>
        <v>N</v>
      </c>
      <c r="BE113" s="192">
        <f t="shared" si="63"/>
        <v>0</v>
      </c>
      <c r="BF113" s="238">
        <v>110</v>
      </c>
      <c r="BG113" s="47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</row>
    <row r="114" spans="1:77" ht="17.25" customHeight="1" x14ac:dyDescent="0.3">
      <c r="A114" s="279"/>
      <c r="B114" s="275">
        <v>95</v>
      </c>
      <c r="C114" s="229">
        <f>B114-D114</f>
        <v>-13</v>
      </c>
      <c r="D114" s="268">
        <v>108</v>
      </c>
      <c r="E114" s="97" t="s">
        <v>88</v>
      </c>
      <c r="F114" s="29">
        <f>SUM(G114:I114)</f>
        <v>10</v>
      </c>
      <c r="G114" s="19">
        <f>SUM(K114,L114,N114,R114,U114,Z114,AB114,AD114)</f>
        <v>10</v>
      </c>
      <c r="H114" s="20">
        <f>SUM(AM114:AO114)</f>
        <v>0</v>
      </c>
      <c r="I114" s="21">
        <f>SUM(AX114:AZ114)</f>
        <v>0</v>
      </c>
      <c r="J114" s="30" t="str">
        <f>IF(BE114=4,"Y","N")</f>
        <v>N</v>
      </c>
      <c r="K114" s="22">
        <f>IFERROR(VLOOKUP(E114,XC!B:M,2,FALSE),"")</f>
        <v>0</v>
      </c>
      <c r="L114" s="22">
        <f>IFERROR(VLOOKUP(E114,XC!B:M,3,FALSE),"")</f>
        <v>5</v>
      </c>
      <c r="M114" s="22" t="str">
        <f>IFERROR(VLOOKUP(E114,WGP!CW:DB,5,FALSE),"")</f>
        <v/>
      </c>
      <c r="N114" s="22">
        <f>IFERROR(VLOOKUP(E114,XC!B:M,4,FALSE),"")</f>
        <v>0</v>
      </c>
      <c r="O114" s="16" t="str">
        <f>IFERROR(VLOOKUP(E114,'Road&amp;Relay'!C:M,11,FALSE),"")</f>
        <v/>
      </c>
      <c r="P114" s="16" t="str">
        <f>IFERROR(VLOOKUP(E114,WGP!CE:CK,5,FALSE),"")</f>
        <v/>
      </c>
      <c r="Q114" s="16" t="str">
        <f>IFERROR(VLOOKUP(E114,'Road&amp;Relay'!Q:AA,11,FALSE),"")</f>
        <v/>
      </c>
      <c r="R114" s="22">
        <f>IFERROR(VLOOKUP(E114,XC!B:M,5,FALSE),"")</f>
        <v>5</v>
      </c>
      <c r="S114" s="16" t="str">
        <f>IFERROR(VLOOKUP(E114,'Road&amp;Relay'!AE:AO,11,FALSE),"")</f>
        <v/>
      </c>
      <c r="T114" s="16" t="str">
        <f>IFERROR(VLOOKUP(E114,'Road&amp;Relay'!AS:BC,11,FALSE),"")</f>
        <v/>
      </c>
      <c r="U114" s="22">
        <f>IFERROR(VLOOKUP(E114,XC!B:M,6,FALSE),"")</f>
        <v>0</v>
      </c>
      <c r="V114" s="16" t="str">
        <f>IFERROR(VLOOKUP(E114,WGP!BM:BQ,5,FALSE),"")</f>
        <v/>
      </c>
      <c r="W114" s="22" t="str">
        <f>IFERROR(VLOOKUP(E114,WGP!AU:BA,5,FALSE),"")</f>
        <v/>
      </c>
      <c r="X114" s="16" t="str">
        <f>IFERROR(VLOOKUP(E114,WGP!AC:AI,5,FALSE),"")</f>
        <v/>
      </c>
      <c r="Y114" s="16" t="str">
        <f>IFERROR(VLOOKUP(E114,'Road&amp;Relay'!BG:BQ,11,FALSE),"")</f>
        <v/>
      </c>
      <c r="Z114" s="16">
        <f>IFERROR(VLOOKUP(E114,XC!B:M,7,FALSE),"")</f>
        <v>0</v>
      </c>
      <c r="AA114" s="16" t="str">
        <f>IFERROR(VLOOKUP(E114,'Road&amp;Relay'!BU:CE,11,FALSE),"")</f>
        <v/>
      </c>
      <c r="AB114" s="16">
        <f>IFERROR(VLOOKUP(E114,XC!B:M,8,FALSE),"")</f>
        <v>0</v>
      </c>
      <c r="AC114" s="22" t="str">
        <f>IFERROR(VLOOKUP(E114,WGP!K:Q,5,FALSE),"")</f>
        <v/>
      </c>
      <c r="AD114" s="20">
        <f>IFERROR(VLOOKUP(E114,XC!B:M,9,FALSE),"")</f>
        <v>0</v>
      </c>
      <c r="AE114" s="30" t="str">
        <f>IFERROR(VLOOKUP(E114,'Road&amp;Relay'!CI:CS,11,FALSE),"")</f>
        <v/>
      </c>
      <c r="AF114" s="23"/>
      <c r="AG114" s="24" t="str">
        <f>IF(M114="","",M114)</f>
        <v/>
      </c>
      <c r="AH114" s="24" t="str">
        <f>IF(P114="","",P114)</f>
        <v/>
      </c>
      <c r="AI114" s="24" t="str">
        <f>IF(V114="","",V114)</f>
        <v/>
      </c>
      <c r="AJ114" s="24" t="str">
        <f>IF(W114="","",W114)</f>
        <v/>
      </c>
      <c r="AK114" s="24" t="str">
        <f t="shared" si="48"/>
        <v/>
      </c>
      <c r="AL114" s="24" t="str">
        <f t="shared" si="49"/>
        <v/>
      </c>
      <c r="AM114" s="25" t="str">
        <f t="shared" si="50"/>
        <v/>
      </c>
      <c r="AN114" s="25" t="str">
        <f t="shared" si="51"/>
        <v/>
      </c>
      <c r="AO114" s="25" t="str">
        <f t="shared" si="52"/>
        <v/>
      </c>
      <c r="AP114" s="25" t="str">
        <f t="shared" si="53"/>
        <v/>
      </c>
      <c r="AQ114" s="24" t="str">
        <f>IF(O114="","",O114)</f>
        <v/>
      </c>
      <c r="AR114" s="24" t="str">
        <f>IF(Q114="","",Q114)</f>
        <v/>
      </c>
      <c r="AS114" s="24" t="str">
        <f>IF(S114="","",S114)</f>
        <v/>
      </c>
      <c r="AT114" s="24" t="str">
        <f>IF(T114="","",T114)</f>
        <v/>
      </c>
      <c r="AU114" s="24" t="str">
        <f t="shared" si="54"/>
        <v/>
      </c>
      <c r="AV114" s="24" t="str">
        <f t="shared" si="55"/>
        <v/>
      </c>
      <c r="AW114" s="24" t="str">
        <f t="shared" si="56"/>
        <v/>
      </c>
      <c r="AX114" s="22" t="str">
        <f t="shared" si="57"/>
        <v/>
      </c>
      <c r="AY114" s="25" t="str">
        <f t="shared" si="58"/>
        <v/>
      </c>
      <c r="AZ114" s="25" t="str">
        <f t="shared" si="59"/>
        <v/>
      </c>
      <c r="BA114" s="25" t="str">
        <f t="shared" si="60"/>
        <v>N</v>
      </c>
      <c r="BB114" s="25" t="str">
        <f t="shared" si="61"/>
        <v>N</v>
      </c>
      <c r="BC114" s="25" t="str">
        <f t="shared" si="62"/>
        <v>N</v>
      </c>
      <c r="BD114" s="25" t="str">
        <f>IF(I114&gt;4,"Y","N")</f>
        <v>N</v>
      </c>
      <c r="BE114" s="192">
        <f t="shared" si="63"/>
        <v>0</v>
      </c>
      <c r="BF114" s="238">
        <v>111</v>
      </c>
      <c r="BG114" s="47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</row>
    <row r="115" spans="1:77" ht="17.25" customHeight="1" x14ac:dyDescent="0.3">
      <c r="A115" s="279"/>
      <c r="B115" s="275">
        <v>95</v>
      </c>
      <c r="C115" s="229">
        <f>B115-D115</f>
        <v>-13</v>
      </c>
      <c r="D115" s="268">
        <v>108</v>
      </c>
      <c r="E115" s="97" t="s">
        <v>101</v>
      </c>
      <c r="F115" s="29">
        <f>SUM(G115:I115)</f>
        <v>10</v>
      </c>
      <c r="G115" s="19">
        <f>SUM(K115,L115,N115,R115,U115,Z115,AB115,AD115)</f>
        <v>10</v>
      </c>
      <c r="H115" s="20">
        <f>SUM(AM115:AO115)</f>
        <v>0</v>
      </c>
      <c r="I115" s="21">
        <f>SUM(AX115:AZ115)</f>
        <v>0</v>
      </c>
      <c r="J115" s="30" t="str">
        <f>IF(BE115=4,"Y","N")</f>
        <v>N</v>
      </c>
      <c r="K115" s="22">
        <f>IFERROR(VLOOKUP(E115,XC!B:M,2,FALSE),"")</f>
        <v>5</v>
      </c>
      <c r="L115" s="22">
        <f>IFERROR(VLOOKUP(E115,XC!B:M,3,FALSE),"")</f>
        <v>5</v>
      </c>
      <c r="M115" s="22" t="str">
        <f>IFERROR(VLOOKUP(E115,WGP!CW:DB,5,FALSE),"")</f>
        <v/>
      </c>
      <c r="N115" s="22">
        <f>IFERROR(VLOOKUP(E115,XC!B:M,4,FALSE),"")</f>
        <v>0</v>
      </c>
      <c r="O115" s="16" t="str">
        <f>IFERROR(VLOOKUP(E115,'Road&amp;Relay'!C:M,11,FALSE),"")</f>
        <v/>
      </c>
      <c r="P115" s="16" t="str">
        <f>IFERROR(VLOOKUP(E115,WGP!CE:CK,5,FALSE),"")</f>
        <v/>
      </c>
      <c r="Q115" s="16" t="str">
        <f>IFERROR(VLOOKUP(E115,'Road&amp;Relay'!Q:AA,11,FALSE),"")</f>
        <v/>
      </c>
      <c r="R115" s="22">
        <f>IFERROR(VLOOKUP(E115,XC!B:M,5,FALSE),"")</f>
        <v>0</v>
      </c>
      <c r="S115" s="16" t="str">
        <f>IFERROR(VLOOKUP(E115,'Road&amp;Relay'!AE:AO,11,FALSE),"")</f>
        <v/>
      </c>
      <c r="T115" s="16" t="str">
        <f>IFERROR(VLOOKUP(E115,'Road&amp;Relay'!AS:BC,11,FALSE),"")</f>
        <v/>
      </c>
      <c r="U115" s="22">
        <f>IFERROR(VLOOKUP(E115,XC!B:M,6,FALSE),"")</f>
        <v>0</v>
      </c>
      <c r="V115" s="16" t="str">
        <f>IFERROR(VLOOKUP(E115,WGP!BM:BQ,5,FALSE),"")</f>
        <v/>
      </c>
      <c r="W115" s="22" t="str">
        <f>IFERROR(VLOOKUP(E115,WGP!AU:BA,5,FALSE),"")</f>
        <v/>
      </c>
      <c r="X115" s="16" t="str">
        <f>IFERROR(VLOOKUP(E115,WGP!AC:AI,5,FALSE),"")</f>
        <v/>
      </c>
      <c r="Y115" s="16" t="str">
        <f>IFERROR(VLOOKUP(E115,'Road&amp;Relay'!BG:BQ,11,FALSE),"")</f>
        <v/>
      </c>
      <c r="Z115" s="16">
        <f>IFERROR(VLOOKUP(E115,XC!B:M,7,FALSE),"")</f>
        <v>0</v>
      </c>
      <c r="AA115" s="16" t="str">
        <f>IFERROR(VLOOKUP(E115,'Road&amp;Relay'!BU:CE,11,FALSE),"")</f>
        <v/>
      </c>
      <c r="AB115" s="16">
        <f>IFERROR(VLOOKUP(E115,XC!B:M,8,FALSE),"")</f>
        <v>0</v>
      </c>
      <c r="AC115" s="22" t="str">
        <f>IFERROR(VLOOKUP(E115,WGP!K:Q,5,FALSE),"")</f>
        <v/>
      </c>
      <c r="AD115" s="20">
        <f>IFERROR(VLOOKUP(E115,XC!B:M,9,FALSE),"")</f>
        <v>0</v>
      </c>
      <c r="AE115" s="30" t="str">
        <f>IFERROR(VLOOKUP(E115,'Road&amp;Relay'!CI:CS,11,FALSE),"")</f>
        <v/>
      </c>
      <c r="AF115" s="23"/>
      <c r="AG115" s="24" t="str">
        <f>IF(M115="","",M115)</f>
        <v/>
      </c>
      <c r="AH115" s="24" t="str">
        <f>IF(P115="","",P115)</f>
        <v/>
      </c>
      <c r="AI115" s="24" t="str">
        <f>IF(V115="","",V115)</f>
        <v/>
      </c>
      <c r="AJ115" s="24" t="str">
        <f>IF(W115="","",W115)</f>
        <v/>
      </c>
      <c r="AK115" s="24" t="str">
        <f t="shared" si="48"/>
        <v/>
      </c>
      <c r="AL115" s="24" t="str">
        <f t="shared" si="49"/>
        <v/>
      </c>
      <c r="AM115" s="25" t="str">
        <f t="shared" si="50"/>
        <v/>
      </c>
      <c r="AN115" s="25" t="str">
        <f t="shared" si="51"/>
        <v/>
      </c>
      <c r="AO115" s="25" t="str">
        <f t="shared" si="52"/>
        <v/>
      </c>
      <c r="AP115" s="25" t="str">
        <f t="shared" si="53"/>
        <v/>
      </c>
      <c r="AQ115" s="24" t="str">
        <f>IF(O115="","",O115)</f>
        <v/>
      </c>
      <c r="AR115" s="24" t="str">
        <f>IF(Q115="","",Q115)</f>
        <v/>
      </c>
      <c r="AS115" s="24" t="str">
        <f>IF(S115="","",S115)</f>
        <v/>
      </c>
      <c r="AT115" s="24" t="str">
        <f>IF(T115="","",T115)</f>
        <v/>
      </c>
      <c r="AU115" s="24" t="str">
        <f t="shared" si="54"/>
        <v/>
      </c>
      <c r="AV115" s="24" t="str">
        <f t="shared" si="55"/>
        <v/>
      </c>
      <c r="AW115" s="24" t="str">
        <f t="shared" si="56"/>
        <v/>
      </c>
      <c r="AX115" s="22" t="str">
        <f t="shared" si="57"/>
        <v/>
      </c>
      <c r="AY115" s="25" t="str">
        <f t="shared" si="58"/>
        <v/>
      </c>
      <c r="AZ115" s="25" t="str">
        <f t="shared" si="59"/>
        <v/>
      </c>
      <c r="BA115" s="25" t="str">
        <f t="shared" si="60"/>
        <v>N</v>
      </c>
      <c r="BB115" s="25" t="str">
        <f t="shared" si="61"/>
        <v>N</v>
      </c>
      <c r="BC115" s="25" t="str">
        <f t="shared" si="62"/>
        <v>N</v>
      </c>
      <c r="BD115" s="25" t="str">
        <f>IF(I115&gt;4,"Y","N")</f>
        <v>N</v>
      </c>
      <c r="BE115" s="192">
        <f t="shared" si="63"/>
        <v>0</v>
      </c>
      <c r="BF115" s="238">
        <v>112</v>
      </c>
      <c r="BG115" s="47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</row>
    <row r="116" spans="1:77" ht="17.25" customHeight="1" x14ac:dyDescent="0.3">
      <c r="A116" s="279"/>
      <c r="B116" s="275">
        <v>101</v>
      </c>
      <c r="C116" s="229">
        <f>B116-D116</f>
        <v>-12</v>
      </c>
      <c r="D116" s="268">
        <v>113</v>
      </c>
      <c r="E116" s="97" t="s">
        <v>49</v>
      </c>
      <c r="F116" s="29">
        <f>SUM(G116:I116)</f>
        <v>5</v>
      </c>
      <c r="G116" s="19">
        <f>SUM(K116,L116,N116,R116,U116,Z116,AB116,AD116)</f>
        <v>5</v>
      </c>
      <c r="H116" s="20">
        <f>SUM(AM116:AO116)</f>
        <v>0</v>
      </c>
      <c r="I116" s="21">
        <f>SUM(AX116:AZ116)</f>
        <v>0</v>
      </c>
      <c r="J116" s="30" t="str">
        <f>IF(BE116=4,"Y","N")</f>
        <v>N</v>
      </c>
      <c r="K116" s="22">
        <f>IFERROR(VLOOKUP(E116,XC!B:M,2,FALSE),"")</f>
        <v>0</v>
      </c>
      <c r="L116" s="22">
        <f>IFERROR(VLOOKUP(E116,XC!B:M,3,FALSE),"")</f>
        <v>0</v>
      </c>
      <c r="M116" s="22" t="str">
        <f>IFERROR(VLOOKUP(E116,WGP!CW:DB,5,FALSE),"")</f>
        <v/>
      </c>
      <c r="N116" s="22">
        <f>IFERROR(VLOOKUP(E116,XC!B:M,4,FALSE),"")</f>
        <v>5</v>
      </c>
      <c r="O116" s="16" t="str">
        <f>IFERROR(VLOOKUP(E116,'Road&amp;Relay'!C:M,11,FALSE),"")</f>
        <v/>
      </c>
      <c r="P116" s="16" t="str">
        <f>IFERROR(VLOOKUP(E116,WGP!CE:CK,5,FALSE),"")</f>
        <v/>
      </c>
      <c r="Q116" s="16" t="str">
        <f>IFERROR(VLOOKUP(E116,'Road&amp;Relay'!Q:AA,11,FALSE),"")</f>
        <v/>
      </c>
      <c r="R116" s="22">
        <f>IFERROR(VLOOKUP(E116,XC!B:M,5,FALSE),"")</f>
        <v>0</v>
      </c>
      <c r="S116" s="16" t="str">
        <f>IFERROR(VLOOKUP(E116,'Road&amp;Relay'!AE:AO,11,FALSE),"")</f>
        <v/>
      </c>
      <c r="T116" s="16" t="str">
        <f>IFERROR(VLOOKUP(E116,'Road&amp;Relay'!AS:BC,11,FALSE),"")</f>
        <v/>
      </c>
      <c r="U116" s="22">
        <f>IFERROR(VLOOKUP(E116,XC!B:M,6,FALSE),"")</f>
        <v>0</v>
      </c>
      <c r="V116" s="16" t="str">
        <f>IFERROR(VLOOKUP(E116,WGP!BM:BQ,5,FALSE),"")</f>
        <v/>
      </c>
      <c r="W116" s="22" t="str">
        <f>IFERROR(VLOOKUP(E116,WGP!AU:BA,5,FALSE),"")</f>
        <v/>
      </c>
      <c r="X116" s="16" t="str">
        <f>IFERROR(VLOOKUP(E116,WGP!AC:AI,5,FALSE),"")</f>
        <v/>
      </c>
      <c r="Y116" s="16" t="str">
        <f>IFERROR(VLOOKUP(E116,'Road&amp;Relay'!BG:BQ,11,FALSE),"")</f>
        <v/>
      </c>
      <c r="Z116" s="16">
        <f>IFERROR(VLOOKUP(E116,XC!B:M,7,FALSE),"")</f>
        <v>0</v>
      </c>
      <c r="AA116" s="16" t="str">
        <f>IFERROR(VLOOKUP(E116,'Road&amp;Relay'!BU:CE,11,FALSE),"")</f>
        <v/>
      </c>
      <c r="AB116" s="16">
        <f>IFERROR(VLOOKUP(E116,XC!B:M,8,FALSE),"")</f>
        <v>0</v>
      </c>
      <c r="AC116" s="22" t="str">
        <f>IFERROR(VLOOKUP(E116,WGP!K:Q,5,FALSE),"")</f>
        <v/>
      </c>
      <c r="AD116" s="20">
        <f>IFERROR(VLOOKUP(E116,XC!B:M,9,FALSE),"")</f>
        <v>0</v>
      </c>
      <c r="AE116" s="30" t="str">
        <f>IFERROR(VLOOKUP(E116,'Road&amp;Relay'!CI:CS,11,FALSE),"")</f>
        <v/>
      </c>
      <c r="AF116" s="23"/>
      <c r="AG116" s="24" t="str">
        <f>IF(M116="","",M116)</f>
        <v/>
      </c>
      <c r="AH116" s="24" t="str">
        <f>IF(P116="","",P116)</f>
        <v/>
      </c>
      <c r="AI116" s="24" t="str">
        <f>IF(V116="","",V116)</f>
        <v/>
      </c>
      <c r="AJ116" s="24" t="str">
        <f>IF(W116="","",W116)</f>
        <v/>
      </c>
      <c r="AK116" s="24" t="str">
        <f t="shared" si="48"/>
        <v/>
      </c>
      <c r="AL116" s="24" t="str">
        <f t="shared" si="49"/>
        <v/>
      </c>
      <c r="AM116" s="25" t="str">
        <f t="shared" si="50"/>
        <v/>
      </c>
      <c r="AN116" s="25" t="str">
        <f t="shared" si="51"/>
        <v/>
      </c>
      <c r="AO116" s="25" t="str">
        <f t="shared" si="52"/>
        <v/>
      </c>
      <c r="AP116" s="25" t="str">
        <f t="shared" si="53"/>
        <v/>
      </c>
      <c r="AQ116" s="24" t="str">
        <f>IF(O116="","",O116)</f>
        <v/>
      </c>
      <c r="AR116" s="24" t="str">
        <f>IF(Q116="","",Q116)</f>
        <v/>
      </c>
      <c r="AS116" s="24" t="str">
        <f>IF(S116="","",S116)</f>
        <v/>
      </c>
      <c r="AT116" s="24" t="str">
        <f>IF(T116="","",T116)</f>
        <v/>
      </c>
      <c r="AU116" s="24" t="str">
        <f t="shared" si="54"/>
        <v/>
      </c>
      <c r="AV116" s="24" t="str">
        <f t="shared" si="55"/>
        <v/>
      </c>
      <c r="AW116" s="24" t="str">
        <f t="shared" si="56"/>
        <v/>
      </c>
      <c r="AX116" s="22" t="str">
        <f t="shared" si="57"/>
        <v/>
      </c>
      <c r="AY116" s="25" t="str">
        <f t="shared" si="58"/>
        <v/>
      </c>
      <c r="AZ116" s="25" t="str">
        <f t="shared" si="59"/>
        <v/>
      </c>
      <c r="BA116" s="25" t="str">
        <f t="shared" si="60"/>
        <v>N</v>
      </c>
      <c r="BB116" s="25" t="str">
        <f t="shared" si="61"/>
        <v>N</v>
      </c>
      <c r="BC116" s="25" t="str">
        <f t="shared" si="62"/>
        <v>N</v>
      </c>
      <c r="BD116" s="25" t="str">
        <f>IF(I116&gt;4,"Y","N")</f>
        <v>N</v>
      </c>
      <c r="BE116" s="192">
        <f t="shared" si="63"/>
        <v>0</v>
      </c>
      <c r="BF116" s="238">
        <v>113</v>
      </c>
      <c r="BG116" s="47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</row>
    <row r="117" spans="1:77" ht="17.25" customHeight="1" x14ac:dyDescent="0.3">
      <c r="A117" s="279"/>
      <c r="B117" s="275">
        <v>101</v>
      </c>
      <c r="C117" s="229">
        <f>B117-D117</f>
        <v>-12</v>
      </c>
      <c r="D117" s="268">
        <v>113</v>
      </c>
      <c r="E117" s="28" t="s">
        <v>358</v>
      </c>
      <c r="F117" s="29">
        <f>SUM(G117:I117)</f>
        <v>5</v>
      </c>
      <c r="G117" s="19">
        <f>SUM(K117,L117,N117,R117,U117,Z117,AB117,AD117)</f>
        <v>5</v>
      </c>
      <c r="H117" s="20">
        <f>SUM(AM117:AO117)</f>
        <v>0</v>
      </c>
      <c r="I117" s="21">
        <f>SUM(AX117:AZ117)</f>
        <v>0</v>
      </c>
      <c r="J117" s="30" t="str">
        <f>IF(BE117=4,"Y","N")</f>
        <v>N</v>
      </c>
      <c r="K117" s="22">
        <f>IFERROR(VLOOKUP(E117,XC!B:M,2,FALSE),"")</f>
        <v>0</v>
      </c>
      <c r="L117" s="22">
        <f>IFERROR(VLOOKUP(E117,XC!B:M,3,FALSE),"")</f>
        <v>0</v>
      </c>
      <c r="M117" s="22" t="str">
        <f>IFERROR(VLOOKUP(E117,WGP!CW:DB,5,FALSE),"")</f>
        <v/>
      </c>
      <c r="N117" s="22">
        <f>IFERROR(VLOOKUP(E117,XC!B:M,4,FALSE),"")</f>
        <v>0</v>
      </c>
      <c r="O117" s="16" t="str">
        <f>IFERROR(VLOOKUP(E117,'Road&amp;Relay'!C:M,11,FALSE),"")</f>
        <v/>
      </c>
      <c r="P117" s="16" t="str">
        <f>IFERROR(VLOOKUP(E117,WGP!CE:CK,5,FALSE),"")</f>
        <v/>
      </c>
      <c r="Q117" s="16" t="str">
        <f>IFERROR(VLOOKUP(E117,'Road&amp;Relay'!Q:AA,11,FALSE),"")</f>
        <v/>
      </c>
      <c r="R117" s="22">
        <f>IFERROR(VLOOKUP(E117,XC!B:M,5,FALSE),"")</f>
        <v>0</v>
      </c>
      <c r="S117" s="16" t="str">
        <f>IFERROR(VLOOKUP(E117,'Road&amp;Relay'!AE:AO,11,FALSE),"")</f>
        <v/>
      </c>
      <c r="T117" s="16" t="str">
        <f>IFERROR(VLOOKUP(E117,'Road&amp;Relay'!AS:BC,11,FALSE),"")</f>
        <v/>
      </c>
      <c r="U117" s="22">
        <f>IFERROR(VLOOKUP(E117,XC!B:M,6,FALSE),"")</f>
        <v>0</v>
      </c>
      <c r="V117" s="16" t="str">
        <f>IFERROR(VLOOKUP(E117,WGP!BM:BQ,5,FALSE),"")</f>
        <v/>
      </c>
      <c r="W117" s="22" t="str">
        <f>IFERROR(VLOOKUP(E117,WGP!AU:BA,5,FALSE),"")</f>
        <v/>
      </c>
      <c r="X117" s="16" t="str">
        <f>IFERROR(VLOOKUP(E117,WGP!AC:AI,5,FALSE),"")</f>
        <v/>
      </c>
      <c r="Y117" s="16" t="str">
        <f>IFERROR(VLOOKUP(E117,'Road&amp;Relay'!BG:BQ,11,FALSE),"")</f>
        <v/>
      </c>
      <c r="Z117" s="16">
        <f>IFERROR(VLOOKUP(E117,XC!B:M,7,FALSE),"")</f>
        <v>5</v>
      </c>
      <c r="AA117" s="16" t="str">
        <f>IFERROR(VLOOKUP(E117,'Road&amp;Relay'!BU:CE,11,FALSE),"")</f>
        <v/>
      </c>
      <c r="AB117" s="16">
        <f>IFERROR(VLOOKUP(E117,XC!B:M,8,FALSE),"")</f>
        <v>0</v>
      </c>
      <c r="AC117" s="22" t="str">
        <f>IFERROR(VLOOKUP(E117,WGP!K:Q,5,FALSE),"")</f>
        <v/>
      </c>
      <c r="AD117" s="20">
        <f>IFERROR(VLOOKUP(E117,XC!B:M,9,FALSE),"")</f>
        <v>0</v>
      </c>
      <c r="AE117" s="30" t="str">
        <f>IFERROR(VLOOKUP(E117,'Road&amp;Relay'!CI:CS,11,FALSE),"")</f>
        <v/>
      </c>
      <c r="AF117" s="23"/>
      <c r="AG117" s="24" t="str">
        <f>IF(M117="","",M117)</f>
        <v/>
      </c>
      <c r="AH117" s="24" t="str">
        <f>IF(P117="","",P117)</f>
        <v/>
      </c>
      <c r="AI117" s="24" t="str">
        <f>IF(V117="","",V117)</f>
        <v/>
      </c>
      <c r="AJ117" s="24" t="str">
        <f>IF(W117="","",W117)</f>
        <v/>
      </c>
      <c r="AK117" s="24" t="str">
        <f t="shared" si="48"/>
        <v/>
      </c>
      <c r="AL117" s="24" t="str">
        <f t="shared" si="49"/>
        <v/>
      </c>
      <c r="AM117" s="25" t="str">
        <f t="shared" si="50"/>
        <v/>
      </c>
      <c r="AN117" s="25" t="str">
        <f t="shared" si="51"/>
        <v/>
      </c>
      <c r="AO117" s="25" t="str">
        <f t="shared" si="52"/>
        <v/>
      </c>
      <c r="AP117" s="25" t="str">
        <f t="shared" si="53"/>
        <v/>
      </c>
      <c r="AQ117" s="24" t="str">
        <f>IF(O117="","",O117)</f>
        <v/>
      </c>
      <c r="AR117" s="24" t="str">
        <f>IF(Q117="","",Q117)</f>
        <v/>
      </c>
      <c r="AS117" s="24" t="str">
        <f>IF(S117="","",S117)</f>
        <v/>
      </c>
      <c r="AT117" s="24" t="str">
        <f>IF(T117="","",T117)</f>
        <v/>
      </c>
      <c r="AU117" s="24" t="str">
        <f t="shared" si="54"/>
        <v/>
      </c>
      <c r="AV117" s="24" t="str">
        <f t="shared" si="55"/>
        <v/>
      </c>
      <c r="AW117" s="24" t="str">
        <f t="shared" si="56"/>
        <v/>
      </c>
      <c r="AX117" s="22" t="str">
        <f t="shared" si="57"/>
        <v/>
      </c>
      <c r="AY117" s="25" t="str">
        <f t="shared" si="58"/>
        <v/>
      </c>
      <c r="AZ117" s="25" t="str">
        <f t="shared" si="59"/>
        <v/>
      </c>
      <c r="BA117" s="25" t="str">
        <f t="shared" si="60"/>
        <v>N</v>
      </c>
      <c r="BB117" s="25" t="str">
        <f t="shared" si="61"/>
        <v>N</v>
      </c>
      <c r="BC117" s="25" t="str">
        <f t="shared" si="62"/>
        <v>N</v>
      </c>
      <c r="BD117" s="25" t="str">
        <f>IF(I117&gt;4,"Y","N")</f>
        <v>N</v>
      </c>
      <c r="BE117" s="192">
        <f t="shared" si="63"/>
        <v>0</v>
      </c>
      <c r="BF117" s="238">
        <v>114</v>
      </c>
      <c r="BG117" s="47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</row>
    <row r="118" spans="1:77" ht="17.25" customHeight="1" x14ac:dyDescent="0.3">
      <c r="A118" s="279"/>
      <c r="B118" s="275">
        <v>101</v>
      </c>
      <c r="C118" s="229">
        <f>B118-D118</f>
        <v>-12</v>
      </c>
      <c r="D118" s="268">
        <v>113</v>
      </c>
      <c r="E118" s="97" t="s">
        <v>63</v>
      </c>
      <c r="F118" s="29">
        <f>SUM(G118:I118)</f>
        <v>5</v>
      </c>
      <c r="G118" s="19">
        <f>SUM(K118,L118,N118,R118,U118,Z118,AB118,AD118)</f>
        <v>5</v>
      </c>
      <c r="H118" s="20">
        <f>SUM(AM118:AO118)</f>
        <v>0</v>
      </c>
      <c r="I118" s="21">
        <f>SUM(AX118:AZ118)</f>
        <v>0</v>
      </c>
      <c r="J118" s="30" t="str">
        <f>IF(BE118=4,"Y","N")</f>
        <v>N</v>
      </c>
      <c r="K118" s="22">
        <f>IFERROR(VLOOKUP(E118,XC!B:M,2,FALSE),"")</f>
        <v>5</v>
      </c>
      <c r="L118" s="22">
        <f>IFERROR(VLOOKUP(E118,XC!B:M,3,FALSE),"")</f>
        <v>0</v>
      </c>
      <c r="M118" s="22" t="str">
        <f>IFERROR(VLOOKUP(E118,WGP!CW:DB,5,FALSE),"")</f>
        <v/>
      </c>
      <c r="N118" s="22">
        <f>IFERROR(VLOOKUP(E118,XC!B:M,4,FALSE),"")</f>
        <v>0</v>
      </c>
      <c r="O118" s="16" t="str">
        <f>IFERROR(VLOOKUP(E118,'Road&amp;Relay'!C:M,11,FALSE),"")</f>
        <v/>
      </c>
      <c r="P118" s="16" t="str">
        <f>IFERROR(VLOOKUP(E118,WGP!CE:CK,5,FALSE),"")</f>
        <v/>
      </c>
      <c r="Q118" s="16" t="str">
        <f>IFERROR(VLOOKUP(E118,'Road&amp;Relay'!Q:AA,11,FALSE),"")</f>
        <v/>
      </c>
      <c r="R118" s="22">
        <f>IFERROR(VLOOKUP(E118,XC!B:M,5,FALSE),"")</f>
        <v>0</v>
      </c>
      <c r="S118" s="16" t="str">
        <f>IFERROR(VLOOKUP(E118,'Road&amp;Relay'!AE:AO,11,FALSE),"")</f>
        <v/>
      </c>
      <c r="T118" s="16" t="str">
        <f>IFERROR(VLOOKUP(E118,'Road&amp;Relay'!AS:BC,11,FALSE),"")</f>
        <v/>
      </c>
      <c r="U118" s="22">
        <f>IFERROR(VLOOKUP(E118,XC!B:M,6,FALSE),"")</f>
        <v>0</v>
      </c>
      <c r="V118" s="16" t="str">
        <f>IFERROR(VLOOKUP(E118,WGP!BM:BQ,5,FALSE),"")</f>
        <v/>
      </c>
      <c r="W118" s="22" t="str">
        <f>IFERROR(VLOOKUP(E118,WGP!AU:BA,5,FALSE),"")</f>
        <v/>
      </c>
      <c r="X118" s="16" t="str">
        <f>IFERROR(VLOOKUP(E118,WGP!AC:AI,5,FALSE),"")</f>
        <v/>
      </c>
      <c r="Y118" s="16" t="str">
        <f>IFERROR(VLOOKUP(E118,'Road&amp;Relay'!BG:BQ,11,FALSE),"")</f>
        <v/>
      </c>
      <c r="Z118" s="16">
        <f>IFERROR(VLOOKUP(E118,XC!B:M,7,FALSE),"")</f>
        <v>0</v>
      </c>
      <c r="AA118" s="16" t="str">
        <f>IFERROR(VLOOKUP(E118,'Road&amp;Relay'!BU:CE,11,FALSE),"")</f>
        <v/>
      </c>
      <c r="AB118" s="16">
        <f>IFERROR(VLOOKUP(E118,XC!B:M,8,FALSE),"")</f>
        <v>0</v>
      </c>
      <c r="AC118" s="22" t="str">
        <f>IFERROR(VLOOKUP(E118,WGP!K:Q,5,FALSE),"")</f>
        <v/>
      </c>
      <c r="AD118" s="20">
        <f>IFERROR(VLOOKUP(E118,XC!B:M,9,FALSE),"")</f>
        <v>0</v>
      </c>
      <c r="AE118" s="30" t="str">
        <f>IFERROR(VLOOKUP(E118,'Road&amp;Relay'!CI:CS,11,FALSE),"")</f>
        <v/>
      </c>
      <c r="AF118" s="23"/>
      <c r="AG118" s="24" t="str">
        <f>IF(M118="","",M118)</f>
        <v/>
      </c>
      <c r="AH118" s="24" t="str">
        <f>IF(P118="","",P118)</f>
        <v/>
      </c>
      <c r="AI118" s="24" t="str">
        <f>IF(V118="","",V118)</f>
        <v/>
      </c>
      <c r="AJ118" s="24" t="str">
        <f>IF(W118="","",W118)</f>
        <v/>
      </c>
      <c r="AK118" s="24" t="str">
        <f t="shared" si="48"/>
        <v/>
      </c>
      <c r="AL118" s="24" t="str">
        <f t="shared" si="49"/>
        <v/>
      </c>
      <c r="AM118" s="25" t="str">
        <f t="shared" si="50"/>
        <v/>
      </c>
      <c r="AN118" s="25" t="str">
        <f t="shared" si="51"/>
        <v/>
      </c>
      <c r="AO118" s="25" t="str">
        <f t="shared" si="52"/>
        <v/>
      </c>
      <c r="AP118" s="25" t="str">
        <f t="shared" si="53"/>
        <v/>
      </c>
      <c r="AQ118" s="24" t="str">
        <f>IF(O118="","",O118)</f>
        <v/>
      </c>
      <c r="AR118" s="24" t="str">
        <f>IF(Q118="","",Q118)</f>
        <v/>
      </c>
      <c r="AS118" s="24" t="str">
        <f>IF(S118="","",S118)</f>
        <v/>
      </c>
      <c r="AT118" s="24" t="str">
        <f>IF(T118="","",T118)</f>
        <v/>
      </c>
      <c r="AU118" s="24" t="str">
        <f t="shared" si="54"/>
        <v/>
      </c>
      <c r="AV118" s="24" t="str">
        <f t="shared" si="55"/>
        <v/>
      </c>
      <c r="AW118" s="24" t="str">
        <f t="shared" si="56"/>
        <v/>
      </c>
      <c r="AX118" s="22" t="str">
        <f t="shared" si="57"/>
        <v/>
      </c>
      <c r="AY118" s="25" t="str">
        <f t="shared" si="58"/>
        <v/>
      </c>
      <c r="AZ118" s="25" t="str">
        <f t="shared" si="59"/>
        <v/>
      </c>
      <c r="BA118" s="25" t="str">
        <f t="shared" si="60"/>
        <v>N</v>
      </c>
      <c r="BB118" s="25" t="str">
        <f t="shared" si="61"/>
        <v>N</v>
      </c>
      <c r="BC118" s="25" t="str">
        <f t="shared" si="62"/>
        <v>N</v>
      </c>
      <c r="BD118" s="25" t="str">
        <f>IF(I118&gt;4,"Y","N")</f>
        <v>N</v>
      </c>
      <c r="BE118" s="192">
        <f t="shared" si="63"/>
        <v>0</v>
      </c>
      <c r="BF118" s="238">
        <v>115</v>
      </c>
      <c r="BG118" s="47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</row>
    <row r="119" spans="1:77" ht="17.25" customHeight="1" x14ac:dyDescent="0.3">
      <c r="A119" s="279"/>
      <c r="B119" s="275">
        <v>101</v>
      </c>
      <c r="C119" s="229">
        <f>B119-D119</f>
        <v>-12</v>
      </c>
      <c r="D119" s="268">
        <v>113</v>
      </c>
      <c r="E119" s="97" t="s">
        <v>259</v>
      </c>
      <c r="F119" s="29">
        <f>SUM(G119:I119)</f>
        <v>5</v>
      </c>
      <c r="G119" s="19">
        <f>SUM(K119,L119,N119,R119,U119,Z119,AB119,AD119)</f>
        <v>5</v>
      </c>
      <c r="H119" s="20">
        <f>SUM(AM119:AO119)</f>
        <v>0</v>
      </c>
      <c r="I119" s="21">
        <f>SUM(AX119:AZ119)</f>
        <v>0</v>
      </c>
      <c r="J119" s="30" t="str">
        <f>IF(BE119=4,"Y","N")</f>
        <v>N</v>
      </c>
      <c r="K119" s="22">
        <f>IFERROR(VLOOKUP(E119,XC!B:M,2,FALSE),"")</f>
        <v>0</v>
      </c>
      <c r="L119" s="22">
        <f>IFERROR(VLOOKUP(E119,XC!B:M,3,FALSE),"")</f>
        <v>0</v>
      </c>
      <c r="M119" s="22" t="str">
        <f>IFERROR(VLOOKUP(E119,WGP!CW:DB,5,FALSE),"")</f>
        <v/>
      </c>
      <c r="N119" s="22">
        <f>IFERROR(VLOOKUP(E119,XC!B:M,4,FALSE),"")</f>
        <v>0</v>
      </c>
      <c r="O119" s="16" t="str">
        <f>IFERROR(VLOOKUP(E119,'Road&amp;Relay'!C:M,11,FALSE),"")</f>
        <v/>
      </c>
      <c r="P119" s="16" t="str">
        <f>IFERROR(VLOOKUP(E119,WGP!CE:CK,5,FALSE),"")</f>
        <v/>
      </c>
      <c r="Q119" s="16" t="str">
        <f>IFERROR(VLOOKUP(E119,'Road&amp;Relay'!Q:AA,11,FALSE),"")</f>
        <v/>
      </c>
      <c r="R119" s="22">
        <f>IFERROR(VLOOKUP(E119,XC!B:M,5,FALSE),"")</f>
        <v>5</v>
      </c>
      <c r="S119" s="16" t="str">
        <f>IFERROR(VLOOKUP(E119,'Road&amp;Relay'!AE:AO,11,FALSE),"")</f>
        <v/>
      </c>
      <c r="T119" s="16" t="str">
        <f>IFERROR(VLOOKUP(E119,'Road&amp;Relay'!AS:BC,11,FALSE),"")</f>
        <v/>
      </c>
      <c r="U119" s="22">
        <f>IFERROR(VLOOKUP(E119,XC!B:M,6,FALSE),"")</f>
        <v>0</v>
      </c>
      <c r="V119" s="16" t="str">
        <f>IFERROR(VLOOKUP(E119,WGP!BM:BQ,5,FALSE),"")</f>
        <v/>
      </c>
      <c r="W119" s="22" t="str">
        <f>IFERROR(VLOOKUP(E119,WGP!AU:BA,5,FALSE),"")</f>
        <v/>
      </c>
      <c r="X119" s="16" t="str">
        <f>IFERROR(VLOOKUP(E119,WGP!AC:AI,5,FALSE),"")</f>
        <v/>
      </c>
      <c r="Y119" s="16" t="str">
        <f>IFERROR(VLOOKUP(E119,'Road&amp;Relay'!BG:BQ,11,FALSE),"")</f>
        <v/>
      </c>
      <c r="Z119" s="16">
        <f>IFERROR(VLOOKUP(E119,XC!B:M,7,FALSE),"")</f>
        <v>0</v>
      </c>
      <c r="AA119" s="16" t="str">
        <f>IFERROR(VLOOKUP(E119,'Road&amp;Relay'!BU:CE,11,FALSE),"")</f>
        <v/>
      </c>
      <c r="AB119" s="16">
        <f>IFERROR(VLOOKUP(E119,XC!B:M,8,FALSE),"")</f>
        <v>0</v>
      </c>
      <c r="AC119" s="22" t="str">
        <f>IFERROR(VLOOKUP(E119,WGP!K:Q,5,FALSE),"")</f>
        <v/>
      </c>
      <c r="AD119" s="20">
        <f>IFERROR(VLOOKUP(E119,XC!B:M,9,FALSE),"")</f>
        <v>0</v>
      </c>
      <c r="AE119" s="30" t="str">
        <f>IFERROR(VLOOKUP(E119,'Road&amp;Relay'!CI:CS,11,FALSE),"")</f>
        <v/>
      </c>
      <c r="AF119" s="23"/>
      <c r="AG119" s="24" t="str">
        <f>IF(M119="","",M119)</f>
        <v/>
      </c>
      <c r="AH119" s="24" t="str">
        <f>IF(P119="","",P119)</f>
        <v/>
      </c>
      <c r="AI119" s="24" t="str">
        <f>IF(V119="","",V119)</f>
        <v/>
      </c>
      <c r="AJ119" s="24" t="str">
        <f>IF(W119="","",W119)</f>
        <v/>
      </c>
      <c r="AK119" s="24" t="str">
        <f t="shared" si="48"/>
        <v/>
      </c>
      <c r="AL119" s="24" t="str">
        <f t="shared" si="49"/>
        <v/>
      </c>
      <c r="AM119" s="25" t="str">
        <f t="shared" si="50"/>
        <v/>
      </c>
      <c r="AN119" s="25" t="str">
        <f t="shared" si="51"/>
        <v/>
      </c>
      <c r="AO119" s="25" t="str">
        <f t="shared" si="52"/>
        <v/>
      </c>
      <c r="AP119" s="25" t="str">
        <f t="shared" si="53"/>
        <v/>
      </c>
      <c r="AQ119" s="24" t="str">
        <f>IF(O119="","",O119)</f>
        <v/>
      </c>
      <c r="AR119" s="24" t="str">
        <f>IF(Q119="","",Q119)</f>
        <v/>
      </c>
      <c r="AS119" s="24" t="str">
        <f>IF(S119="","",S119)</f>
        <v/>
      </c>
      <c r="AT119" s="24" t="str">
        <f>IF(T119="","",T119)</f>
        <v/>
      </c>
      <c r="AU119" s="24" t="str">
        <f t="shared" si="54"/>
        <v/>
      </c>
      <c r="AV119" s="24" t="str">
        <f t="shared" si="55"/>
        <v/>
      </c>
      <c r="AW119" s="24" t="str">
        <f t="shared" si="56"/>
        <v/>
      </c>
      <c r="AX119" s="22" t="str">
        <f t="shared" si="57"/>
        <v/>
      </c>
      <c r="AY119" s="25" t="str">
        <f t="shared" si="58"/>
        <v/>
      </c>
      <c r="AZ119" s="25" t="str">
        <f t="shared" si="59"/>
        <v/>
      </c>
      <c r="BA119" s="25" t="str">
        <f t="shared" si="60"/>
        <v>N</v>
      </c>
      <c r="BB119" s="25" t="str">
        <f t="shared" si="61"/>
        <v>N</v>
      </c>
      <c r="BC119" s="25" t="str">
        <f t="shared" si="62"/>
        <v>N</v>
      </c>
      <c r="BD119" s="25" t="str">
        <f>IF(I119&gt;4,"Y","N")</f>
        <v>N</v>
      </c>
      <c r="BE119" s="192">
        <f t="shared" si="63"/>
        <v>0</v>
      </c>
      <c r="BF119" s="238">
        <v>116</v>
      </c>
      <c r="BG119" s="47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</row>
    <row r="120" spans="1:77" ht="17.25" customHeight="1" x14ac:dyDescent="0.3">
      <c r="A120" s="279"/>
      <c r="B120" s="275">
        <v>101</v>
      </c>
      <c r="C120" s="229">
        <f>B120-D120</f>
        <v>-12</v>
      </c>
      <c r="D120" s="268">
        <v>113</v>
      </c>
      <c r="E120" s="97" t="s">
        <v>89</v>
      </c>
      <c r="F120" s="29">
        <f>SUM(G120:I120)</f>
        <v>5</v>
      </c>
      <c r="G120" s="19">
        <f>SUM(K120,L120,N120,R120,U120,Z120,AB120,AD120)</f>
        <v>5</v>
      </c>
      <c r="H120" s="20">
        <f>SUM(AM120:AO120)</f>
        <v>0</v>
      </c>
      <c r="I120" s="21">
        <f>SUM(AX120:AZ120)</f>
        <v>0</v>
      </c>
      <c r="J120" s="30" t="str">
        <f>IF(BE120=4,"Y","N")</f>
        <v>N</v>
      </c>
      <c r="K120" s="22">
        <f>IFERROR(VLOOKUP(E120,XC!B:M,2,FALSE),"")</f>
        <v>5</v>
      </c>
      <c r="L120" s="22">
        <f>IFERROR(VLOOKUP(E120,XC!B:M,3,FALSE),"")</f>
        <v>0</v>
      </c>
      <c r="M120" s="22" t="str">
        <f>IFERROR(VLOOKUP(E120,WGP!CW:DB,5,FALSE),"")</f>
        <v/>
      </c>
      <c r="N120" s="22">
        <f>IFERROR(VLOOKUP(E120,XC!B:M,4,FALSE),"")</f>
        <v>0</v>
      </c>
      <c r="O120" s="16" t="str">
        <f>IFERROR(VLOOKUP(E120,'Road&amp;Relay'!C:M,11,FALSE),"")</f>
        <v/>
      </c>
      <c r="P120" s="16" t="str">
        <f>IFERROR(VLOOKUP(E120,WGP!CE:CK,5,FALSE),"")</f>
        <v/>
      </c>
      <c r="Q120" s="16" t="str">
        <f>IFERROR(VLOOKUP(E120,'Road&amp;Relay'!Q:AA,11,FALSE),"")</f>
        <v/>
      </c>
      <c r="R120" s="22">
        <f>IFERROR(VLOOKUP(E120,XC!B:M,5,FALSE),"")</f>
        <v>0</v>
      </c>
      <c r="S120" s="16" t="str">
        <f>IFERROR(VLOOKUP(E120,'Road&amp;Relay'!AE:AO,11,FALSE),"")</f>
        <v/>
      </c>
      <c r="T120" s="16" t="str">
        <f>IFERROR(VLOOKUP(E120,'Road&amp;Relay'!AS:BC,11,FALSE),"")</f>
        <v/>
      </c>
      <c r="U120" s="22">
        <f>IFERROR(VLOOKUP(E120,XC!B:M,6,FALSE),"")</f>
        <v>0</v>
      </c>
      <c r="V120" s="16" t="str">
        <f>IFERROR(VLOOKUP(E120,WGP!BM:BQ,5,FALSE),"")</f>
        <v/>
      </c>
      <c r="W120" s="22" t="str">
        <f>IFERROR(VLOOKUP(E120,WGP!AU:BA,5,FALSE),"")</f>
        <v/>
      </c>
      <c r="X120" s="16" t="str">
        <f>IFERROR(VLOOKUP(E120,WGP!AC:AI,5,FALSE),"")</f>
        <v/>
      </c>
      <c r="Y120" s="16" t="str">
        <f>IFERROR(VLOOKUP(E120,'Road&amp;Relay'!BG:BQ,11,FALSE),"")</f>
        <v/>
      </c>
      <c r="Z120" s="16">
        <f>IFERROR(VLOOKUP(E120,XC!B:M,7,FALSE),"")</f>
        <v>0</v>
      </c>
      <c r="AA120" s="16" t="str">
        <f>IFERROR(VLOOKUP(E120,'Road&amp;Relay'!BU:CE,11,FALSE),"")</f>
        <v/>
      </c>
      <c r="AB120" s="16">
        <f>IFERROR(VLOOKUP(E120,XC!B:M,8,FALSE),"")</f>
        <v>0</v>
      </c>
      <c r="AC120" s="22" t="str">
        <f>IFERROR(VLOOKUP(E120,WGP!K:Q,5,FALSE),"")</f>
        <v/>
      </c>
      <c r="AD120" s="20">
        <f>IFERROR(VLOOKUP(E120,XC!B:M,9,FALSE),"")</f>
        <v>0</v>
      </c>
      <c r="AE120" s="30" t="str">
        <f>IFERROR(VLOOKUP(E120,'Road&amp;Relay'!CI:CS,11,FALSE),"")</f>
        <v/>
      </c>
      <c r="AF120" s="23"/>
      <c r="AG120" s="24" t="str">
        <f>IF(M120="","",M120)</f>
        <v/>
      </c>
      <c r="AH120" s="24" t="str">
        <f>IF(P120="","",P120)</f>
        <v/>
      </c>
      <c r="AI120" s="24" t="str">
        <f>IF(V120="","",V120)</f>
        <v/>
      </c>
      <c r="AJ120" s="24" t="str">
        <f>IF(W120="","",W120)</f>
        <v/>
      </c>
      <c r="AK120" s="24" t="str">
        <f t="shared" si="48"/>
        <v/>
      </c>
      <c r="AL120" s="24" t="str">
        <f t="shared" si="49"/>
        <v/>
      </c>
      <c r="AM120" s="25" t="str">
        <f t="shared" si="50"/>
        <v/>
      </c>
      <c r="AN120" s="25" t="str">
        <f t="shared" si="51"/>
        <v/>
      </c>
      <c r="AO120" s="25" t="str">
        <f t="shared" si="52"/>
        <v/>
      </c>
      <c r="AP120" s="25" t="str">
        <f t="shared" si="53"/>
        <v/>
      </c>
      <c r="AQ120" s="24" t="str">
        <f>IF(O120="","",O120)</f>
        <v/>
      </c>
      <c r="AR120" s="24" t="str">
        <f>IF(Q120="","",Q120)</f>
        <v/>
      </c>
      <c r="AS120" s="24" t="str">
        <f>IF(S120="","",S120)</f>
        <v/>
      </c>
      <c r="AT120" s="24" t="str">
        <f>IF(T120="","",T120)</f>
        <v/>
      </c>
      <c r="AU120" s="24" t="str">
        <f t="shared" si="54"/>
        <v/>
      </c>
      <c r="AV120" s="24" t="str">
        <f t="shared" si="55"/>
        <v/>
      </c>
      <c r="AW120" s="24" t="str">
        <f t="shared" si="56"/>
        <v/>
      </c>
      <c r="AX120" s="22" t="str">
        <f t="shared" si="57"/>
        <v/>
      </c>
      <c r="AY120" s="25" t="str">
        <f t="shared" si="58"/>
        <v/>
      </c>
      <c r="AZ120" s="25" t="str">
        <f t="shared" si="59"/>
        <v/>
      </c>
      <c r="BA120" s="25" t="str">
        <f t="shared" si="60"/>
        <v>N</v>
      </c>
      <c r="BB120" s="25" t="str">
        <f t="shared" si="61"/>
        <v>N</v>
      </c>
      <c r="BC120" s="25" t="str">
        <f t="shared" si="62"/>
        <v>N</v>
      </c>
      <c r="BD120" s="25" t="str">
        <f>IF(I120&gt;4,"Y","N")</f>
        <v>N</v>
      </c>
      <c r="BE120" s="192">
        <f t="shared" si="63"/>
        <v>0</v>
      </c>
      <c r="BF120" s="238">
        <v>117</v>
      </c>
      <c r="BG120" s="47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</row>
    <row r="121" spans="1:77" ht="17.25" customHeight="1" x14ac:dyDescent="0.3">
      <c r="A121" s="279"/>
      <c r="B121" s="275">
        <v>101</v>
      </c>
      <c r="C121" s="229">
        <f>B121-D121</f>
        <v>-12</v>
      </c>
      <c r="D121" s="268">
        <v>113</v>
      </c>
      <c r="E121" s="28" t="s">
        <v>360</v>
      </c>
      <c r="F121" s="29">
        <f>SUM(G121:I121)</f>
        <v>5</v>
      </c>
      <c r="G121" s="19">
        <f>SUM(K121,L121,N121,R121,U121,Z121,AB121,AD121)</f>
        <v>5</v>
      </c>
      <c r="H121" s="20">
        <f>SUM(AM121:AO121)</f>
        <v>0</v>
      </c>
      <c r="I121" s="21">
        <f>SUM(AX121:AZ121)</f>
        <v>0</v>
      </c>
      <c r="J121" s="30" t="str">
        <f>IF(BE121=4,"Y","N")</f>
        <v>N</v>
      </c>
      <c r="K121" s="22">
        <f>IFERROR(VLOOKUP(E121,XC!B:M,2,FALSE),"")</f>
        <v>0</v>
      </c>
      <c r="L121" s="22">
        <f>IFERROR(VLOOKUP(E121,XC!B:M,3,FALSE),"")</f>
        <v>0</v>
      </c>
      <c r="M121" s="22" t="str">
        <f>IFERROR(VLOOKUP(E121,WGP!CW:DB,5,FALSE),"")</f>
        <v/>
      </c>
      <c r="N121" s="22">
        <f>IFERROR(VLOOKUP(E121,XC!B:M,4,FALSE),"")</f>
        <v>0</v>
      </c>
      <c r="O121" s="16" t="str">
        <f>IFERROR(VLOOKUP(E121,'Road&amp;Relay'!C:M,11,FALSE),"")</f>
        <v/>
      </c>
      <c r="P121" s="16" t="str">
        <f>IFERROR(VLOOKUP(E121,WGP!CE:CK,5,FALSE),"")</f>
        <v/>
      </c>
      <c r="Q121" s="16" t="str">
        <f>IFERROR(VLOOKUP(E121,'Road&amp;Relay'!Q:AA,11,FALSE),"")</f>
        <v/>
      </c>
      <c r="R121" s="22">
        <f>IFERROR(VLOOKUP(E121,XC!B:M,5,FALSE),"")</f>
        <v>0</v>
      </c>
      <c r="S121" s="16" t="str">
        <f>IFERROR(VLOOKUP(E121,'Road&amp;Relay'!AE:AO,11,FALSE),"")</f>
        <v/>
      </c>
      <c r="T121" s="16" t="str">
        <f>IFERROR(VLOOKUP(E121,'Road&amp;Relay'!AS:BC,11,FALSE),"")</f>
        <v/>
      </c>
      <c r="U121" s="22">
        <f>IFERROR(VLOOKUP(E121,XC!B:M,6,FALSE),"")</f>
        <v>0</v>
      </c>
      <c r="V121" s="16" t="str">
        <f>IFERROR(VLOOKUP(E121,WGP!BM:BQ,5,FALSE),"")</f>
        <v/>
      </c>
      <c r="W121" s="22" t="str">
        <f>IFERROR(VLOOKUP(E121,WGP!AU:BA,5,FALSE),"")</f>
        <v/>
      </c>
      <c r="X121" s="16" t="str">
        <f>IFERROR(VLOOKUP(E121,WGP!AC:AI,5,FALSE),"")</f>
        <v/>
      </c>
      <c r="Y121" s="16" t="str">
        <f>IFERROR(VLOOKUP(E121,'Road&amp;Relay'!BG:BQ,11,FALSE),"")</f>
        <v/>
      </c>
      <c r="Z121" s="16">
        <f>IFERROR(VLOOKUP(E121,XC!B:M,7,FALSE),"")</f>
        <v>0</v>
      </c>
      <c r="AA121" s="16" t="str">
        <f>IFERROR(VLOOKUP(E121,'Road&amp;Relay'!BU:CE,11,FALSE),"")</f>
        <v/>
      </c>
      <c r="AB121" s="16">
        <f>IFERROR(VLOOKUP(E121,XC!B:M,8,FALSE),"")</f>
        <v>5</v>
      </c>
      <c r="AC121" s="22" t="str">
        <f>IFERROR(VLOOKUP(E121,WGP!K:Q,5,FALSE),"")</f>
        <v/>
      </c>
      <c r="AD121" s="20">
        <f>IFERROR(VLOOKUP(E121,XC!B:M,9,FALSE),"")</f>
        <v>0</v>
      </c>
      <c r="AE121" s="30" t="str">
        <f>IFERROR(VLOOKUP(E121,'Road&amp;Relay'!CI:CS,11,FALSE),"")</f>
        <v/>
      </c>
      <c r="AF121" s="23"/>
      <c r="AG121" s="24" t="str">
        <f>IF(M121="","",M121)</f>
        <v/>
      </c>
      <c r="AH121" s="24" t="str">
        <f>IF(P121="","",P121)</f>
        <v/>
      </c>
      <c r="AI121" s="24" t="str">
        <f>IF(V121="","",V121)</f>
        <v/>
      </c>
      <c r="AJ121" s="24" t="str">
        <f>IF(W121="","",W121)</f>
        <v/>
      </c>
      <c r="AK121" s="24" t="str">
        <f t="shared" si="48"/>
        <v/>
      </c>
      <c r="AL121" s="24" t="str">
        <f t="shared" si="49"/>
        <v/>
      </c>
      <c r="AM121" s="25" t="str">
        <f t="shared" si="50"/>
        <v/>
      </c>
      <c r="AN121" s="25" t="str">
        <f t="shared" si="51"/>
        <v/>
      </c>
      <c r="AO121" s="25" t="str">
        <f t="shared" si="52"/>
        <v/>
      </c>
      <c r="AP121" s="25" t="str">
        <f t="shared" si="53"/>
        <v/>
      </c>
      <c r="AQ121" s="24" t="str">
        <f>IF(O121="","",O121)</f>
        <v/>
      </c>
      <c r="AR121" s="24" t="str">
        <f>IF(Q121="","",Q121)</f>
        <v/>
      </c>
      <c r="AS121" s="24" t="str">
        <f>IF(S121="","",S121)</f>
        <v/>
      </c>
      <c r="AT121" s="24" t="str">
        <f>IF(T121="","",T121)</f>
        <v/>
      </c>
      <c r="AU121" s="24" t="str">
        <f t="shared" si="54"/>
        <v/>
      </c>
      <c r="AV121" s="24" t="str">
        <f t="shared" si="55"/>
        <v/>
      </c>
      <c r="AW121" s="24" t="str">
        <f t="shared" si="56"/>
        <v/>
      </c>
      <c r="AX121" s="22" t="str">
        <f t="shared" si="57"/>
        <v/>
      </c>
      <c r="AY121" s="25" t="str">
        <f t="shared" si="58"/>
        <v/>
      </c>
      <c r="AZ121" s="25" t="str">
        <f t="shared" si="59"/>
        <v/>
      </c>
      <c r="BA121" s="25" t="str">
        <f t="shared" si="60"/>
        <v>N</v>
      </c>
      <c r="BB121" s="25" t="str">
        <f t="shared" si="61"/>
        <v>N</v>
      </c>
      <c r="BC121" s="25" t="str">
        <f t="shared" si="62"/>
        <v>N</v>
      </c>
      <c r="BD121" s="25" t="str">
        <f>IF(I121&gt;4,"Y","N")</f>
        <v>N</v>
      </c>
      <c r="BE121" s="192">
        <f t="shared" si="63"/>
        <v>0</v>
      </c>
      <c r="BF121" s="238">
        <v>118</v>
      </c>
      <c r="BG121" s="47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</row>
    <row r="122" spans="1:77" ht="17.25" hidden="1" customHeight="1" x14ac:dyDescent="0.3">
      <c r="A122" s="279"/>
      <c r="B122" s="211">
        <v>119</v>
      </c>
      <c r="C122" s="229">
        <f t="shared" ref="C122:C128" si="64">B122-D122</f>
        <v>0</v>
      </c>
      <c r="D122" s="54">
        <v>119</v>
      </c>
      <c r="E122" s="28"/>
      <c r="F122" s="29">
        <f t="shared" ref="F122:F128" si="65">SUM(G122:I122)</f>
        <v>0</v>
      </c>
      <c r="G122" s="19">
        <f>SUM(K122,L122,N122,R122,U122,Z122,AB122,AD122)</f>
        <v>0</v>
      </c>
      <c r="H122" s="20">
        <f t="shared" ref="H100:H128" si="66">SUM(AM122:AO122)</f>
        <v>0</v>
      </c>
      <c r="I122" s="21">
        <f t="shared" ref="I100:I128" si="67">SUM(AX122:AZ122)</f>
        <v>0</v>
      </c>
      <c r="J122" s="30" t="str">
        <f t="shared" ref="J100:J128" si="68">IF(BE122=4,"Y","N")</f>
        <v>N</v>
      </c>
      <c r="K122" s="22" t="str">
        <f>IFERROR(VLOOKUP(E122,XC!B:M,2,FALSE),"")</f>
        <v/>
      </c>
      <c r="L122" s="22" t="str">
        <f>IFERROR(VLOOKUP(E122,XC!B:M,3,FALSE),"")</f>
        <v/>
      </c>
      <c r="M122" s="22" t="str">
        <f>IFERROR(VLOOKUP(E122,WGP!CW:DB,5,FALSE),"")</f>
        <v/>
      </c>
      <c r="N122" s="22" t="str">
        <f>IFERROR(VLOOKUP(E122,XC!B:M,4,FALSE),"")</f>
        <v/>
      </c>
      <c r="O122" s="16" t="str">
        <f>IFERROR(VLOOKUP(E122,'Road&amp;Relay'!C:M,11,FALSE),"")</f>
        <v/>
      </c>
      <c r="P122" s="16" t="str">
        <f>IFERROR(VLOOKUP(E122,WGP!CE:CK,5,FALSE),"")</f>
        <v/>
      </c>
      <c r="Q122" s="16" t="str">
        <f>IFERROR(VLOOKUP(E122,'Road&amp;Relay'!Q:AA,11,FALSE),"")</f>
        <v/>
      </c>
      <c r="R122" s="22" t="str">
        <f>IFERROR(VLOOKUP(E122,XC!B:M,5,FALSE),"")</f>
        <v/>
      </c>
      <c r="S122" s="16" t="str">
        <f>IFERROR(VLOOKUP(E122,'Road&amp;Relay'!AE:AO,11,FALSE),"")</f>
        <v/>
      </c>
      <c r="T122" s="16" t="str">
        <f>IFERROR(VLOOKUP(E122,'Road&amp;Relay'!AS:BC,11,FALSE),"")</f>
        <v/>
      </c>
      <c r="U122" s="22" t="str">
        <f>IFERROR(VLOOKUP(E122,XC!B:M,6,FALSE),"")</f>
        <v/>
      </c>
      <c r="V122" s="16" t="str">
        <f>IFERROR(VLOOKUP(E122,WGP!BM:BQ,5,FALSE),"")</f>
        <v/>
      </c>
      <c r="W122" s="22" t="str">
        <f>IFERROR(VLOOKUP(E122,WGP!AU:BA,5,FALSE),"")</f>
        <v/>
      </c>
      <c r="X122" s="16" t="str">
        <f>IFERROR(VLOOKUP(E122,WGP!AC:AI,5,FALSE),"")</f>
        <v/>
      </c>
      <c r="Y122" s="16" t="str">
        <f>IFERROR(VLOOKUP(E122,'Road&amp;Relay'!BG:BQ,11,FALSE),"")</f>
        <v/>
      </c>
      <c r="Z122" s="16" t="str">
        <f>IFERROR(VLOOKUP(E122,XC!B:M,7,FALSE),"")</f>
        <v/>
      </c>
      <c r="AA122" s="16" t="str">
        <f>IFERROR(VLOOKUP(E122,'Road&amp;Relay'!BU:CE,11,FALSE),"")</f>
        <v/>
      </c>
      <c r="AB122" s="16" t="str">
        <f>IFERROR(VLOOKUP(E122,XC!B:M,8,FALSE),"")</f>
        <v/>
      </c>
      <c r="AC122" s="22" t="str">
        <f>IFERROR(VLOOKUP(E122,WGP!K:Q,5,FALSE),"")</f>
        <v/>
      </c>
      <c r="AD122" s="20" t="str">
        <f>IFERROR(VLOOKUP(E122,XC!B:M,9,FALSE),"")</f>
        <v/>
      </c>
      <c r="AE122" s="30" t="str">
        <f>IFERROR(VLOOKUP(E122,'Road&amp;Relay'!CI:CS,11,FALSE),"")</f>
        <v/>
      </c>
      <c r="AF122" s="23"/>
      <c r="AG122" s="24" t="str">
        <f>IF(M122="","",M122)</f>
        <v/>
      </c>
      <c r="AH122" s="24" t="str">
        <f>IF(P122="","",P122)</f>
        <v/>
      </c>
      <c r="AI122" s="24" t="str">
        <f>IF(V122="","",V122)</f>
        <v/>
      </c>
      <c r="AJ122" s="24" t="str">
        <f>IF(W122="","",W122)</f>
        <v/>
      </c>
      <c r="AK122" s="24" t="str">
        <f t="shared" si="48"/>
        <v/>
      </c>
      <c r="AL122" s="24" t="str">
        <f t="shared" si="49"/>
        <v/>
      </c>
      <c r="AM122" s="25" t="str">
        <f t="shared" si="50"/>
        <v/>
      </c>
      <c r="AN122" s="25" t="str">
        <f t="shared" si="51"/>
        <v/>
      </c>
      <c r="AO122" s="25" t="str">
        <f t="shared" si="52"/>
        <v/>
      </c>
      <c r="AP122" s="25" t="str">
        <f t="shared" si="53"/>
        <v/>
      </c>
      <c r="AQ122" s="24" t="str">
        <f>IF(O122="","",O122)</f>
        <v/>
      </c>
      <c r="AR122" s="24" t="str">
        <f>IF(Q122="","",Q122)</f>
        <v/>
      </c>
      <c r="AS122" s="24" t="str">
        <f>IF(S122="","",S122)</f>
        <v/>
      </c>
      <c r="AT122" s="24" t="str">
        <f>IF(T122="","",T122)</f>
        <v/>
      </c>
      <c r="AU122" s="24" t="str">
        <f t="shared" si="54"/>
        <v/>
      </c>
      <c r="AV122" s="24" t="str">
        <f t="shared" si="55"/>
        <v/>
      </c>
      <c r="AW122" s="24" t="str">
        <f t="shared" si="56"/>
        <v/>
      </c>
      <c r="AX122" s="22" t="str">
        <f t="shared" si="57"/>
        <v/>
      </c>
      <c r="AY122" s="25" t="str">
        <f t="shared" si="58"/>
        <v/>
      </c>
      <c r="AZ122" s="25" t="str">
        <f t="shared" si="59"/>
        <v/>
      </c>
      <c r="BA122" s="25" t="str">
        <f t="shared" si="60"/>
        <v>N</v>
      </c>
      <c r="BB122" s="25" t="str">
        <f t="shared" si="61"/>
        <v>N</v>
      </c>
      <c r="BC122" s="25" t="str">
        <f t="shared" si="62"/>
        <v>N</v>
      </c>
      <c r="BD122" s="25" t="str">
        <f>IF(I122&gt;4,"Y","N")</f>
        <v>N</v>
      </c>
      <c r="BE122" s="192">
        <f t="shared" si="63"/>
        <v>0</v>
      </c>
      <c r="BF122" s="238">
        <v>119</v>
      </c>
      <c r="BG122" s="47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</row>
    <row r="123" spans="1:77" ht="17.25" hidden="1" customHeight="1" x14ac:dyDescent="0.3">
      <c r="A123" s="279"/>
      <c r="B123" s="211">
        <v>120</v>
      </c>
      <c r="C123" s="229">
        <f t="shared" si="64"/>
        <v>0</v>
      </c>
      <c r="D123" s="54">
        <v>120</v>
      </c>
      <c r="E123" s="28"/>
      <c r="F123" s="29">
        <f t="shared" si="65"/>
        <v>0</v>
      </c>
      <c r="G123" s="19">
        <f>SUM(K123,L123,N123,R123,U123,Z123,AB123,AD123)</f>
        <v>0</v>
      </c>
      <c r="H123" s="20">
        <f t="shared" si="66"/>
        <v>0</v>
      </c>
      <c r="I123" s="21">
        <f t="shared" si="67"/>
        <v>0</v>
      </c>
      <c r="J123" s="30" t="str">
        <f t="shared" si="68"/>
        <v>N</v>
      </c>
      <c r="K123" s="22" t="str">
        <f>IFERROR(VLOOKUP(E123,XC!B:M,2,FALSE),"")</f>
        <v/>
      </c>
      <c r="L123" s="22" t="str">
        <f>IFERROR(VLOOKUP(E123,XC!B:M,3,FALSE),"")</f>
        <v/>
      </c>
      <c r="M123" s="22" t="str">
        <f>IFERROR(VLOOKUP(E123,WGP!CW:DB,5,FALSE),"")</f>
        <v/>
      </c>
      <c r="N123" s="22" t="str">
        <f>IFERROR(VLOOKUP(E123,XC!B:M,4,FALSE),"")</f>
        <v/>
      </c>
      <c r="O123" s="16" t="str">
        <f>IFERROR(VLOOKUP(E123,'Road&amp;Relay'!C:M,11,FALSE),"")</f>
        <v/>
      </c>
      <c r="P123" s="16" t="str">
        <f>IFERROR(VLOOKUP(E123,WGP!CE:CK,5,FALSE),"")</f>
        <v/>
      </c>
      <c r="Q123" s="16" t="str">
        <f>IFERROR(VLOOKUP(E123,'Road&amp;Relay'!Q:AA,11,FALSE),"")</f>
        <v/>
      </c>
      <c r="R123" s="22" t="str">
        <f>IFERROR(VLOOKUP(E123,XC!B:M,5,FALSE),"")</f>
        <v/>
      </c>
      <c r="S123" s="16" t="str">
        <f>IFERROR(VLOOKUP(E123,'Road&amp;Relay'!AE:AO,11,FALSE),"")</f>
        <v/>
      </c>
      <c r="T123" s="16" t="str">
        <f>IFERROR(VLOOKUP(E123,'Road&amp;Relay'!AS:BC,11,FALSE),"")</f>
        <v/>
      </c>
      <c r="U123" s="22" t="str">
        <f>IFERROR(VLOOKUP(E123,XC!B:M,6,FALSE),"")</f>
        <v/>
      </c>
      <c r="V123" s="16" t="str">
        <f>IFERROR(VLOOKUP(E123,WGP!BM:BQ,5,FALSE),"")</f>
        <v/>
      </c>
      <c r="W123" s="22" t="str">
        <f>IFERROR(VLOOKUP(E123,WGP!AU:BA,5,FALSE),"")</f>
        <v/>
      </c>
      <c r="X123" s="16" t="str">
        <f>IFERROR(VLOOKUP(E123,WGP!AC:AI,5,FALSE),"")</f>
        <v/>
      </c>
      <c r="Y123" s="16" t="str">
        <f>IFERROR(VLOOKUP(E123,'Road&amp;Relay'!BG:BQ,11,FALSE),"")</f>
        <v/>
      </c>
      <c r="Z123" s="16" t="str">
        <f>IFERROR(VLOOKUP(E123,XC!B:M,7,FALSE),"")</f>
        <v/>
      </c>
      <c r="AA123" s="16" t="str">
        <f>IFERROR(VLOOKUP(E123,'Road&amp;Relay'!BU:CE,11,FALSE),"")</f>
        <v/>
      </c>
      <c r="AB123" s="16" t="str">
        <f>IFERROR(VLOOKUP(E123,XC!B:M,8,FALSE),"")</f>
        <v/>
      </c>
      <c r="AC123" s="22" t="str">
        <f>IFERROR(VLOOKUP(E123,WGP!K:Q,5,FALSE),"")</f>
        <v/>
      </c>
      <c r="AD123" s="20" t="str">
        <f>IFERROR(VLOOKUP(E123,XC!B:M,9,FALSE),"")</f>
        <v/>
      </c>
      <c r="AE123" s="30" t="str">
        <f>IFERROR(VLOOKUP(E123,'Road&amp;Relay'!CI:CS,11,FALSE),"")</f>
        <v/>
      </c>
      <c r="AF123" s="23"/>
      <c r="AG123" s="24" t="str">
        <f>IF(M123="","",M123)</f>
        <v/>
      </c>
      <c r="AH123" s="24" t="str">
        <f>IF(P123="","",P123)</f>
        <v/>
      </c>
      <c r="AI123" s="24" t="str">
        <f>IF(V123="","",V123)</f>
        <v/>
      </c>
      <c r="AJ123" s="24" t="str">
        <f>IF(W123="","",W123)</f>
        <v/>
      </c>
      <c r="AK123" s="24" t="str">
        <f t="shared" si="48"/>
        <v/>
      </c>
      <c r="AL123" s="24" t="str">
        <f t="shared" si="49"/>
        <v/>
      </c>
      <c r="AM123" s="25" t="str">
        <f t="shared" si="50"/>
        <v/>
      </c>
      <c r="AN123" s="25" t="str">
        <f t="shared" si="51"/>
        <v/>
      </c>
      <c r="AO123" s="25" t="str">
        <f t="shared" si="52"/>
        <v/>
      </c>
      <c r="AP123" s="25" t="str">
        <f t="shared" si="53"/>
        <v/>
      </c>
      <c r="AQ123" s="24" t="str">
        <f>IF(O123="","",O123)</f>
        <v/>
      </c>
      <c r="AR123" s="24" t="str">
        <f>IF(Q123="","",Q123)</f>
        <v/>
      </c>
      <c r="AS123" s="24" t="str">
        <f>IF(S123="","",S123)</f>
        <v/>
      </c>
      <c r="AT123" s="24" t="str">
        <f>IF(T123="","",T123)</f>
        <v/>
      </c>
      <c r="AU123" s="24" t="str">
        <f t="shared" si="54"/>
        <v/>
      </c>
      <c r="AV123" s="24" t="str">
        <f t="shared" si="55"/>
        <v/>
      </c>
      <c r="AW123" s="24" t="str">
        <f t="shared" si="56"/>
        <v/>
      </c>
      <c r="AX123" s="22" t="str">
        <f t="shared" si="57"/>
        <v/>
      </c>
      <c r="AY123" s="25" t="str">
        <f t="shared" si="58"/>
        <v/>
      </c>
      <c r="AZ123" s="25" t="str">
        <f t="shared" si="59"/>
        <v/>
      </c>
      <c r="BA123" s="25" t="str">
        <f t="shared" si="60"/>
        <v>N</v>
      </c>
      <c r="BB123" s="25" t="str">
        <f t="shared" si="61"/>
        <v>N</v>
      </c>
      <c r="BC123" s="25" t="str">
        <f t="shared" si="62"/>
        <v>N</v>
      </c>
      <c r="BD123" s="25" t="str">
        <f>IF(I123&gt;4,"Y","N")</f>
        <v>N</v>
      </c>
      <c r="BE123" s="192">
        <f t="shared" si="63"/>
        <v>0</v>
      </c>
      <c r="BF123" s="238">
        <v>120</v>
      </c>
      <c r="BG123" s="47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</row>
    <row r="124" spans="1:77" ht="17.25" hidden="1" customHeight="1" x14ac:dyDescent="0.3">
      <c r="A124" s="279"/>
      <c r="B124" s="211">
        <v>121</v>
      </c>
      <c r="C124" s="229">
        <f t="shared" si="64"/>
        <v>0</v>
      </c>
      <c r="D124" s="54">
        <v>121</v>
      </c>
      <c r="E124" s="28"/>
      <c r="F124" s="29">
        <f t="shared" si="65"/>
        <v>0</v>
      </c>
      <c r="G124" s="19">
        <f>SUM(K124,L124,N124,R124,U124,Z124,AB124,AD124)</f>
        <v>0</v>
      </c>
      <c r="H124" s="20">
        <f t="shared" si="66"/>
        <v>0</v>
      </c>
      <c r="I124" s="21">
        <f t="shared" si="67"/>
        <v>0</v>
      </c>
      <c r="J124" s="30" t="str">
        <f t="shared" si="68"/>
        <v>N</v>
      </c>
      <c r="K124" s="22" t="str">
        <f>IFERROR(VLOOKUP(E124,XC!B:M,2,FALSE),"")</f>
        <v/>
      </c>
      <c r="L124" s="22" t="str">
        <f>IFERROR(VLOOKUP(E124,XC!B:M,3,FALSE),"")</f>
        <v/>
      </c>
      <c r="M124" s="22" t="str">
        <f>IFERROR(VLOOKUP(E124,WGP!CW:DB,5,FALSE),"")</f>
        <v/>
      </c>
      <c r="N124" s="22" t="str">
        <f>IFERROR(VLOOKUP(E124,XC!B:M,4,FALSE),"")</f>
        <v/>
      </c>
      <c r="O124" s="16" t="str">
        <f>IFERROR(VLOOKUP(E124,'Road&amp;Relay'!C:M,11,FALSE),"")</f>
        <v/>
      </c>
      <c r="P124" s="16" t="str">
        <f>IFERROR(VLOOKUP(E124,WGP!CE:CK,5,FALSE),"")</f>
        <v/>
      </c>
      <c r="Q124" s="16" t="str">
        <f>IFERROR(VLOOKUP(E124,'Road&amp;Relay'!Q:AA,11,FALSE),"")</f>
        <v/>
      </c>
      <c r="R124" s="22" t="str">
        <f>IFERROR(VLOOKUP(E124,XC!B:M,5,FALSE),"")</f>
        <v/>
      </c>
      <c r="S124" s="16" t="str">
        <f>IFERROR(VLOOKUP(E124,'Road&amp;Relay'!AE:AO,11,FALSE),"")</f>
        <v/>
      </c>
      <c r="T124" s="16" t="str">
        <f>IFERROR(VLOOKUP(E124,'Road&amp;Relay'!AS:BC,11,FALSE),"")</f>
        <v/>
      </c>
      <c r="U124" s="22" t="str">
        <f>IFERROR(VLOOKUP(E124,XC!B:M,6,FALSE),"")</f>
        <v/>
      </c>
      <c r="V124" s="16" t="str">
        <f>IFERROR(VLOOKUP(E124,WGP!BM:BQ,5,FALSE),"")</f>
        <v/>
      </c>
      <c r="W124" s="22" t="str">
        <f>IFERROR(VLOOKUP(E124,WGP!AU:BA,5,FALSE),"")</f>
        <v/>
      </c>
      <c r="X124" s="16" t="str">
        <f>IFERROR(VLOOKUP(E124,WGP!AC:AI,5,FALSE),"")</f>
        <v/>
      </c>
      <c r="Y124" s="16" t="str">
        <f>IFERROR(VLOOKUP(E124,'Road&amp;Relay'!BG:BQ,11,FALSE),"")</f>
        <v/>
      </c>
      <c r="Z124" s="16" t="str">
        <f>IFERROR(VLOOKUP(E124,XC!B:M,7,FALSE),"")</f>
        <v/>
      </c>
      <c r="AA124" s="16" t="str">
        <f>IFERROR(VLOOKUP(E124,'Road&amp;Relay'!BU:CE,11,FALSE),"")</f>
        <v/>
      </c>
      <c r="AB124" s="16" t="str">
        <f>IFERROR(VLOOKUP(E124,XC!B:M,8,FALSE),"")</f>
        <v/>
      </c>
      <c r="AC124" s="22" t="str">
        <f>IFERROR(VLOOKUP(E124,WGP!K:Q,5,FALSE),"")</f>
        <v/>
      </c>
      <c r="AD124" s="20" t="str">
        <f>IFERROR(VLOOKUP(E124,XC!B:M,9,FALSE),"")</f>
        <v/>
      </c>
      <c r="AE124" s="30" t="str">
        <f>IFERROR(VLOOKUP(E124,'Road&amp;Relay'!CI:CS,11,FALSE),"")</f>
        <v/>
      </c>
      <c r="AF124" s="23"/>
      <c r="AG124" s="24" t="str">
        <f>IF(M124="","",M124)</f>
        <v/>
      </c>
      <c r="AH124" s="24" t="str">
        <f>IF(P124="","",P124)</f>
        <v/>
      </c>
      <c r="AI124" s="24" t="str">
        <f>IF(V124="","",V124)</f>
        <v/>
      </c>
      <c r="AJ124" s="24" t="str">
        <f>IF(W124="","",W124)</f>
        <v/>
      </c>
      <c r="AK124" s="24" t="str">
        <f t="shared" si="48"/>
        <v/>
      </c>
      <c r="AL124" s="24" t="str">
        <f t="shared" si="49"/>
        <v/>
      </c>
      <c r="AM124" s="25" t="str">
        <f t="shared" si="50"/>
        <v/>
      </c>
      <c r="AN124" s="25" t="str">
        <f t="shared" si="51"/>
        <v/>
      </c>
      <c r="AO124" s="25" t="str">
        <f t="shared" si="52"/>
        <v/>
      </c>
      <c r="AP124" s="25" t="str">
        <f t="shared" si="53"/>
        <v/>
      </c>
      <c r="AQ124" s="24" t="str">
        <f>IF(O124="","",O124)</f>
        <v/>
      </c>
      <c r="AR124" s="24" t="str">
        <f>IF(Q124="","",Q124)</f>
        <v/>
      </c>
      <c r="AS124" s="24" t="str">
        <f>IF(S124="","",S124)</f>
        <v/>
      </c>
      <c r="AT124" s="24" t="str">
        <f>IF(T124="","",T124)</f>
        <v/>
      </c>
      <c r="AU124" s="24" t="str">
        <f t="shared" si="54"/>
        <v/>
      </c>
      <c r="AV124" s="24" t="str">
        <f t="shared" si="55"/>
        <v/>
      </c>
      <c r="AW124" s="24" t="str">
        <f t="shared" si="56"/>
        <v/>
      </c>
      <c r="AX124" s="22" t="str">
        <f t="shared" si="57"/>
        <v/>
      </c>
      <c r="AY124" s="25" t="str">
        <f t="shared" si="58"/>
        <v/>
      </c>
      <c r="AZ124" s="25" t="str">
        <f t="shared" si="59"/>
        <v/>
      </c>
      <c r="BA124" s="25" t="str">
        <f t="shared" si="60"/>
        <v>N</v>
      </c>
      <c r="BB124" s="25" t="str">
        <f t="shared" si="61"/>
        <v>N</v>
      </c>
      <c r="BC124" s="25" t="str">
        <f t="shared" si="62"/>
        <v>N</v>
      </c>
      <c r="BD124" s="25" t="str">
        <f>IF(I124&gt;4,"Y","N")</f>
        <v>N</v>
      </c>
      <c r="BE124" s="192">
        <f t="shared" si="63"/>
        <v>0</v>
      </c>
      <c r="BF124" s="238">
        <v>121</v>
      </c>
      <c r="BG124" s="47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</row>
    <row r="125" spans="1:77" ht="17.25" hidden="1" customHeight="1" x14ac:dyDescent="0.3">
      <c r="A125" s="279"/>
      <c r="B125" s="211">
        <v>122</v>
      </c>
      <c r="C125" s="229">
        <f t="shared" si="64"/>
        <v>0</v>
      </c>
      <c r="D125" s="54">
        <v>122</v>
      </c>
      <c r="E125" s="28"/>
      <c r="F125" s="29">
        <f t="shared" si="65"/>
        <v>0</v>
      </c>
      <c r="G125" s="19">
        <f>SUM(K125,L125,N125,R125,U125,Z125,AB125,AD125)</f>
        <v>0</v>
      </c>
      <c r="H125" s="20">
        <f t="shared" si="66"/>
        <v>0</v>
      </c>
      <c r="I125" s="21">
        <f t="shared" si="67"/>
        <v>0</v>
      </c>
      <c r="J125" s="30" t="str">
        <f t="shared" si="68"/>
        <v>N</v>
      </c>
      <c r="K125" s="22" t="str">
        <f>IFERROR(VLOOKUP(E125,XC!B:M,2,FALSE),"")</f>
        <v/>
      </c>
      <c r="L125" s="22" t="str">
        <f>IFERROR(VLOOKUP(E125,XC!B:M,3,FALSE),"")</f>
        <v/>
      </c>
      <c r="M125" s="22" t="str">
        <f>IFERROR(VLOOKUP(E125,WGP!CW:DB,5,FALSE),"")</f>
        <v/>
      </c>
      <c r="N125" s="22" t="str">
        <f>IFERROR(VLOOKUP(E125,XC!B:M,4,FALSE),"")</f>
        <v/>
      </c>
      <c r="O125" s="16" t="str">
        <f>IFERROR(VLOOKUP(E125,'Road&amp;Relay'!C:M,11,FALSE),"")</f>
        <v/>
      </c>
      <c r="P125" s="16" t="str">
        <f>IFERROR(VLOOKUP(E125,WGP!CE:CK,5,FALSE),"")</f>
        <v/>
      </c>
      <c r="Q125" s="16" t="str">
        <f>IFERROR(VLOOKUP(E125,'Road&amp;Relay'!Q:AA,11,FALSE),"")</f>
        <v/>
      </c>
      <c r="R125" s="22" t="str">
        <f>IFERROR(VLOOKUP(E125,XC!B:M,5,FALSE),"")</f>
        <v/>
      </c>
      <c r="S125" s="16" t="str">
        <f>IFERROR(VLOOKUP(E125,'Road&amp;Relay'!AE:AO,11,FALSE),"")</f>
        <v/>
      </c>
      <c r="T125" s="16" t="str">
        <f>IFERROR(VLOOKUP(E125,'Road&amp;Relay'!AS:BC,11,FALSE),"")</f>
        <v/>
      </c>
      <c r="U125" s="22" t="str">
        <f>IFERROR(VLOOKUP(E125,XC!B:M,6,FALSE),"")</f>
        <v/>
      </c>
      <c r="V125" s="16" t="str">
        <f>IFERROR(VLOOKUP(E125,WGP!BM:BQ,5,FALSE),"")</f>
        <v/>
      </c>
      <c r="W125" s="22" t="str">
        <f>IFERROR(VLOOKUP(E125,WGP!AU:BA,5,FALSE),"")</f>
        <v/>
      </c>
      <c r="X125" s="16" t="str">
        <f>IFERROR(VLOOKUP(E125,WGP!AC:AI,5,FALSE),"")</f>
        <v/>
      </c>
      <c r="Y125" s="16" t="str">
        <f>IFERROR(VLOOKUP(E125,'Road&amp;Relay'!BG:BQ,11,FALSE),"")</f>
        <v/>
      </c>
      <c r="Z125" s="16" t="str">
        <f>IFERROR(VLOOKUP(E125,XC!B:M,7,FALSE),"")</f>
        <v/>
      </c>
      <c r="AA125" s="16" t="str">
        <f>IFERROR(VLOOKUP(E125,'Road&amp;Relay'!BU:CE,11,FALSE),"")</f>
        <v/>
      </c>
      <c r="AB125" s="16" t="str">
        <f>IFERROR(VLOOKUP(E125,XC!B:M,8,FALSE),"")</f>
        <v/>
      </c>
      <c r="AC125" s="22" t="str">
        <f>IFERROR(VLOOKUP(E125,WGP!K:Q,5,FALSE),"")</f>
        <v/>
      </c>
      <c r="AD125" s="20" t="str">
        <f>IFERROR(VLOOKUP(E125,XC!B:M,9,FALSE),"")</f>
        <v/>
      </c>
      <c r="AE125" s="30" t="str">
        <f>IFERROR(VLOOKUP(E125,'Road&amp;Relay'!CI:CS,11,FALSE),"")</f>
        <v/>
      </c>
      <c r="AF125" s="23"/>
      <c r="AG125" s="24" t="str">
        <f>IF(M125="","",M125)</f>
        <v/>
      </c>
      <c r="AH125" s="24" t="str">
        <f>IF(P125="","",P125)</f>
        <v/>
      </c>
      <c r="AI125" s="24" t="str">
        <f>IF(V125="","",V125)</f>
        <v/>
      </c>
      <c r="AJ125" s="24" t="str">
        <f>IF(W125="","",W125)</f>
        <v/>
      </c>
      <c r="AK125" s="24" t="str">
        <f t="shared" si="48"/>
        <v/>
      </c>
      <c r="AL125" s="24" t="str">
        <f t="shared" si="49"/>
        <v/>
      </c>
      <c r="AM125" s="25" t="str">
        <f t="shared" si="50"/>
        <v/>
      </c>
      <c r="AN125" s="25" t="str">
        <f t="shared" si="51"/>
        <v/>
      </c>
      <c r="AO125" s="25" t="str">
        <f t="shared" si="52"/>
        <v/>
      </c>
      <c r="AP125" s="25" t="str">
        <f t="shared" si="53"/>
        <v/>
      </c>
      <c r="AQ125" s="24" t="str">
        <f>IF(O125="","",O125)</f>
        <v/>
      </c>
      <c r="AR125" s="24" t="str">
        <f>IF(Q125="","",Q125)</f>
        <v/>
      </c>
      <c r="AS125" s="24" t="str">
        <f>IF(S125="","",S125)</f>
        <v/>
      </c>
      <c r="AT125" s="24" t="str">
        <f>IF(T125="","",T125)</f>
        <v/>
      </c>
      <c r="AU125" s="24" t="str">
        <f t="shared" si="54"/>
        <v/>
      </c>
      <c r="AV125" s="24" t="str">
        <f t="shared" si="55"/>
        <v/>
      </c>
      <c r="AW125" s="24" t="str">
        <f t="shared" si="56"/>
        <v/>
      </c>
      <c r="AX125" s="22" t="str">
        <f t="shared" si="57"/>
        <v/>
      </c>
      <c r="AY125" s="25" t="str">
        <f t="shared" si="58"/>
        <v/>
      </c>
      <c r="AZ125" s="25" t="str">
        <f t="shared" si="59"/>
        <v/>
      </c>
      <c r="BA125" s="25" t="str">
        <f t="shared" si="60"/>
        <v>N</v>
      </c>
      <c r="BB125" s="25" t="str">
        <f t="shared" si="61"/>
        <v>N</v>
      </c>
      <c r="BC125" s="25" t="str">
        <f t="shared" si="62"/>
        <v>N</v>
      </c>
      <c r="BD125" s="25" t="str">
        <f>IF(I125&gt;4,"Y","N")</f>
        <v>N</v>
      </c>
      <c r="BE125" s="192">
        <f t="shared" si="63"/>
        <v>0</v>
      </c>
      <c r="BF125" s="238">
        <v>122</v>
      </c>
      <c r="BG125" s="47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</row>
    <row r="126" spans="1:77" ht="17.25" hidden="1" customHeight="1" x14ac:dyDescent="0.3">
      <c r="A126" s="279"/>
      <c r="B126" s="211">
        <v>123</v>
      </c>
      <c r="C126" s="229">
        <f t="shared" si="64"/>
        <v>0</v>
      </c>
      <c r="D126" s="54">
        <v>123</v>
      </c>
      <c r="E126" s="28"/>
      <c r="F126" s="29">
        <f t="shared" si="65"/>
        <v>0</v>
      </c>
      <c r="G126" s="19">
        <f>SUM(K126,L126,N126,R126,U126,Z126,AB126,AD126)</f>
        <v>0</v>
      </c>
      <c r="H126" s="20">
        <f t="shared" si="66"/>
        <v>0</v>
      </c>
      <c r="I126" s="21">
        <f t="shared" si="67"/>
        <v>0</v>
      </c>
      <c r="J126" s="30" t="str">
        <f t="shared" si="68"/>
        <v>N</v>
      </c>
      <c r="K126" s="22" t="str">
        <f>IFERROR(VLOOKUP(E126,XC!B:M,2,FALSE),"")</f>
        <v/>
      </c>
      <c r="L126" s="22" t="str">
        <f>IFERROR(VLOOKUP(E126,XC!B:M,3,FALSE),"")</f>
        <v/>
      </c>
      <c r="M126" s="22" t="str">
        <f>IFERROR(VLOOKUP(E126,WGP!CW:DB,5,FALSE),"")</f>
        <v/>
      </c>
      <c r="N126" s="22" t="str">
        <f>IFERROR(VLOOKUP(E126,XC!B:M,4,FALSE),"")</f>
        <v/>
      </c>
      <c r="O126" s="16" t="str">
        <f>IFERROR(VLOOKUP(E126,'Road&amp;Relay'!C:M,11,FALSE),"")</f>
        <v/>
      </c>
      <c r="P126" s="16" t="str">
        <f>IFERROR(VLOOKUP(E126,WGP!CE:CK,5,FALSE),"")</f>
        <v/>
      </c>
      <c r="Q126" s="16" t="str">
        <f>IFERROR(VLOOKUP(E126,'Road&amp;Relay'!Q:AA,11,FALSE),"")</f>
        <v/>
      </c>
      <c r="R126" s="22" t="str">
        <f>IFERROR(VLOOKUP(E126,XC!B:M,5,FALSE),"")</f>
        <v/>
      </c>
      <c r="S126" s="16" t="str">
        <f>IFERROR(VLOOKUP(E126,'Road&amp;Relay'!AE:AO,11,FALSE),"")</f>
        <v/>
      </c>
      <c r="T126" s="16" t="str">
        <f>IFERROR(VLOOKUP(E126,'Road&amp;Relay'!AS:BC,11,FALSE),"")</f>
        <v/>
      </c>
      <c r="U126" s="22" t="str">
        <f>IFERROR(VLOOKUP(E126,XC!B:M,6,FALSE),"")</f>
        <v/>
      </c>
      <c r="V126" s="16" t="str">
        <f>IFERROR(VLOOKUP(E126,WGP!BM:BQ,5,FALSE),"")</f>
        <v/>
      </c>
      <c r="W126" s="22" t="str">
        <f>IFERROR(VLOOKUP(E126,WGP!AU:BA,5,FALSE),"")</f>
        <v/>
      </c>
      <c r="X126" s="16" t="str">
        <f>IFERROR(VLOOKUP(E126,WGP!AC:AI,5,FALSE),"")</f>
        <v/>
      </c>
      <c r="Y126" s="16" t="str">
        <f>IFERROR(VLOOKUP(E126,'Road&amp;Relay'!BG:BQ,11,FALSE),"")</f>
        <v/>
      </c>
      <c r="Z126" s="16" t="str">
        <f>IFERROR(VLOOKUP(E126,XC!B:M,7,FALSE),"")</f>
        <v/>
      </c>
      <c r="AA126" s="16" t="str">
        <f>IFERROR(VLOOKUP(E126,'Road&amp;Relay'!BU:CE,11,FALSE),"")</f>
        <v/>
      </c>
      <c r="AB126" s="16" t="str">
        <f>IFERROR(VLOOKUP(E126,XC!B:M,8,FALSE),"")</f>
        <v/>
      </c>
      <c r="AC126" s="22" t="str">
        <f>IFERROR(VLOOKUP(E126,WGP!K:Q,5,FALSE),"")</f>
        <v/>
      </c>
      <c r="AD126" s="20" t="str">
        <f>IFERROR(VLOOKUP(E126,XC!B:M,9,FALSE),"")</f>
        <v/>
      </c>
      <c r="AE126" s="30" t="str">
        <f>IFERROR(VLOOKUP(E126,'Road&amp;Relay'!CI:CS,11,FALSE),"")</f>
        <v/>
      </c>
      <c r="AF126" s="23"/>
      <c r="AG126" s="24" t="str">
        <f>IF(M126="","",M126)</f>
        <v/>
      </c>
      <c r="AH126" s="24" t="str">
        <f>IF(P126="","",P126)</f>
        <v/>
      </c>
      <c r="AI126" s="24" t="str">
        <f>IF(V126="","",V126)</f>
        <v/>
      </c>
      <c r="AJ126" s="24" t="str">
        <f>IF(W126="","",W126)</f>
        <v/>
      </c>
      <c r="AK126" s="24" t="str">
        <f t="shared" si="48"/>
        <v/>
      </c>
      <c r="AL126" s="24" t="str">
        <f t="shared" si="49"/>
        <v/>
      </c>
      <c r="AM126" s="25" t="str">
        <f t="shared" si="50"/>
        <v/>
      </c>
      <c r="AN126" s="25" t="str">
        <f t="shared" si="51"/>
        <v/>
      </c>
      <c r="AO126" s="25" t="str">
        <f t="shared" si="52"/>
        <v/>
      </c>
      <c r="AP126" s="25" t="str">
        <f t="shared" si="53"/>
        <v/>
      </c>
      <c r="AQ126" s="24" t="str">
        <f>IF(O126="","",O126)</f>
        <v/>
      </c>
      <c r="AR126" s="24" t="str">
        <f>IF(Q126="","",Q126)</f>
        <v/>
      </c>
      <c r="AS126" s="24" t="str">
        <f>IF(S126="","",S126)</f>
        <v/>
      </c>
      <c r="AT126" s="24" t="str">
        <f>IF(T126="","",T126)</f>
        <v/>
      </c>
      <c r="AU126" s="24" t="str">
        <f t="shared" si="54"/>
        <v/>
      </c>
      <c r="AV126" s="24" t="str">
        <f t="shared" si="55"/>
        <v/>
      </c>
      <c r="AW126" s="24" t="str">
        <f t="shared" si="56"/>
        <v/>
      </c>
      <c r="AX126" s="22" t="str">
        <f t="shared" si="57"/>
        <v/>
      </c>
      <c r="AY126" s="25" t="str">
        <f t="shared" si="58"/>
        <v/>
      </c>
      <c r="AZ126" s="25" t="str">
        <f t="shared" si="59"/>
        <v/>
      </c>
      <c r="BA126" s="25" t="str">
        <f t="shared" si="60"/>
        <v>N</v>
      </c>
      <c r="BB126" s="25" t="str">
        <f t="shared" si="61"/>
        <v>N</v>
      </c>
      <c r="BC126" s="25" t="str">
        <f t="shared" si="62"/>
        <v>N</v>
      </c>
      <c r="BD126" s="25" t="str">
        <f>IF(I126&gt;4,"Y","N")</f>
        <v>N</v>
      </c>
      <c r="BE126" s="192">
        <f t="shared" si="63"/>
        <v>0</v>
      </c>
      <c r="BF126" s="238">
        <v>123</v>
      </c>
      <c r="BG126" s="47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</row>
    <row r="127" spans="1:77" ht="17.25" hidden="1" customHeight="1" x14ac:dyDescent="0.3">
      <c r="A127" s="279"/>
      <c r="B127" s="211">
        <v>124</v>
      </c>
      <c r="C127" s="229">
        <f t="shared" si="64"/>
        <v>0</v>
      </c>
      <c r="D127" s="54">
        <v>124</v>
      </c>
      <c r="E127" s="28"/>
      <c r="F127" s="29">
        <f t="shared" si="65"/>
        <v>0</v>
      </c>
      <c r="G127" s="19">
        <f>SUM(K127,L127,N127,R127,U127,Z127,AB127,AD127)</f>
        <v>0</v>
      </c>
      <c r="H127" s="20">
        <f t="shared" si="66"/>
        <v>0</v>
      </c>
      <c r="I127" s="21">
        <f t="shared" si="67"/>
        <v>0</v>
      </c>
      <c r="J127" s="30" t="str">
        <f t="shared" si="68"/>
        <v>N</v>
      </c>
      <c r="K127" s="22" t="str">
        <f>IFERROR(VLOOKUP(E127,XC!B:M,2,FALSE),"")</f>
        <v/>
      </c>
      <c r="L127" s="22" t="str">
        <f>IFERROR(VLOOKUP(E127,XC!B:M,3,FALSE),"")</f>
        <v/>
      </c>
      <c r="M127" s="22" t="str">
        <f>IFERROR(VLOOKUP(E127,WGP!CW:DB,5,FALSE),"")</f>
        <v/>
      </c>
      <c r="N127" s="22" t="str">
        <f>IFERROR(VLOOKUP(E127,XC!B:M,4,FALSE),"")</f>
        <v/>
      </c>
      <c r="O127" s="16" t="str">
        <f>IFERROR(VLOOKUP(E127,'Road&amp;Relay'!C:M,11,FALSE),"")</f>
        <v/>
      </c>
      <c r="P127" s="16" t="str">
        <f>IFERROR(VLOOKUP(E127,WGP!CE:CK,5,FALSE),"")</f>
        <v/>
      </c>
      <c r="Q127" s="16" t="str">
        <f>IFERROR(VLOOKUP(E127,'Road&amp;Relay'!Q:AA,11,FALSE),"")</f>
        <v/>
      </c>
      <c r="R127" s="22" t="str">
        <f>IFERROR(VLOOKUP(E127,XC!B:M,5,FALSE),"")</f>
        <v/>
      </c>
      <c r="S127" s="16" t="str">
        <f>IFERROR(VLOOKUP(E127,'Road&amp;Relay'!AE:AO,11,FALSE),"")</f>
        <v/>
      </c>
      <c r="T127" s="16" t="str">
        <f>IFERROR(VLOOKUP(E127,'Road&amp;Relay'!AS:BC,11,FALSE),"")</f>
        <v/>
      </c>
      <c r="U127" s="22" t="str">
        <f>IFERROR(VLOOKUP(E127,XC!B:M,6,FALSE),"")</f>
        <v/>
      </c>
      <c r="V127" s="16" t="str">
        <f>IFERROR(VLOOKUP(E127,WGP!BM:BQ,5,FALSE),"")</f>
        <v/>
      </c>
      <c r="W127" s="22" t="str">
        <f>IFERROR(VLOOKUP(E127,WGP!AU:BA,5,FALSE),"")</f>
        <v/>
      </c>
      <c r="X127" s="16" t="str">
        <f>IFERROR(VLOOKUP(E127,WGP!AC:AI,5,FALSE),"")</f>
        <v/>
      </c>
      <c r="Y127" s="16" t="str">
        <f>IFERROR(VLOOKUP(E127,'Road&amp;Relay'!BG:BQ,11,FALSE),"")</f>
        <v/>
      </c>
      <c r="Z127" s="16" t="str">
        <f>IFERROR(VLOOKUP(E127,XC!B:M,7,FALSE),"")</f>
        <v/>
      </c>
      <c r="AA127" s="16" t="str">
        <f>IFERROR(VLOOKUP(E127,'Road&amp;Relay'!BU:CE,11,FALSE),"")</f>
        <v/>
      </c>
      <c r="AB127" s="16" t="str">
        <f>IFERROR(VLOOKUP(E127,XC!B:M,8,FALSE),"")</f>
        <v/>
      </c>
      <c r="AC127" s="22" t="str">
        <f>IFERROR(VLOOKUP(E127,WGP!K:Q,5,FALSE),"")</f>
        <v/>
      </c>
      <c r="AD127" s="20" t="str">
        <f>IFERROR(VLOOKUP(E127,XC!B:M,9,FALSE),"")</f>
        <v/>
      </c>
      <c r="AE127" s="30" t="str">
        <f>IFERROR(VLOOKUP(E127,'Road&amp;Relay'!CI:CS,11,FALSE),"")</f>
        <v/>
      </c>
      <c r="AF127" s="23"/>
      <c r="AG127" s="24" t="str">
        <f>IF(M127="","",M127)</f>
        <v/>
      </c>
      <c r="AH127" s="24" t="str">
        <f>IF(P127="","",P127)</f>
        <v/>
      </c>
      <c r="AI127" s="24" t="str">
        <f>IF(V127="","",V127)</f>
        <v/>
      </c>
      <c r="AJ127" s="24" t="str">
        <f>IF(W127="","",W127)</f>
        <v/>
      </c>
      <c r="AK127" s="24" t="str">
        <f t="shared" si="48"/>
        <v/>
      </c>
      <c r="AL127" s="24" t="str">
        <f t="shared" si="49"/>
        <v/>
      </c>
      <c r="AM127" s="25" t="str">
        <f t="shared" si="50"/>
        <v/>
      </c>
      <c r="AN127" s="25" t="str">
        <f t="shared" si="51"/>
        <v/>
      </c>
      <c r="AO127" s="25" t="str">
        <f t="shared" si="52"/>
        <v/>
      </c>
      <c r="AP127" s="25" t="str">
        <f t="shared" si="53"/>
        <v/>
      </c>
      <c r="AQ127" s="24" t="str">
        <f>IF(O127="","",O127)</f>
        <v/>
      </c>
      <c r="AR127" s="24" t="str">
        <f>IF(Q127="","",Q127)</f>
        <v/>
      </c>
      <c r="AS127" s="24" t="str">
        <f>IF(S127="","",S127)</f>
        <v/>
      </c>
      <c r="AT127" s="24" t="str">
        <f>IF(T127="","",T127)</f>
        <v/>
      </c>
      <c r="AU127" s="24" t="str">
        <f t="shared" si="54"/>
        <v/>
      </c>
      <c r="AV127" s="24" t="str">
        <f t="shared" si="55"/>
        <v/>
      </c>
      <c r="AW127" s="24" t="str">
        <f t="shared" si="56"/>
        <v/>
      </c>
      <c r="AX127" s="22" t="str">
        <f t="shared" si="57"/>
        <v/>
      </c>
      <c r="AY127" s="25" t="str">
        <f t="shared" si="58"/>
        <v/>
      </c>
      <c r="AZ127" s="25" t="str">
        <f t="shared" si="59"/>
        <v/>
      </c>
      <c r="BA127" s="25" t="str">
        <f t="shared" si="60"/>
        <v>N</v>
      </c>
      <c r="BB127" s="25" t="str">
        <f t="shared" si="61"/>
        <v>N</v>
      </c>
      <c r="BC127" s="25" t="str">
        <f t="shared" si="62"/>
        <v>N</v>
      </c>
      <c r="BD127" s="25" t="str">
        <f>IF(I127&gt;4,"Y","N")</f>
        <v>N</v>
      </c>
      <c r="BE127" s="192">
        <f t="shared" si="63"/>
        <v>0</v>
      </c>
      <c r="BF127" s="238">
        <v>124</v>
      </c>
      <c r="BG127" s="47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</row>
    <row r="128" spans="1:77" ht="17.25" hidden="1" customHeight="1" x14ac:dyDescent="0.3">
      <c r="A128" s="279"/>
      <c r="B128" s="212">
        <v>125</v>
      </c>
      <c r="C128" s="230">
        <f t="shared" si="64"/>
        <v>0</v>
      </c>
      <c r="D128" s="194">
        <v>125</v>
      </c>
      <c r="E128" s="196"/>
      <c r="F128" s="197">
        <f t="shared" si="65"/>
        <v>0</v>
      </c>
      <c r="G128" s="19">
        <f>SUM(K128,L128,N128,R128,U128,Z128,AB128,AD128)</f>
        <v>0</v>
      </c>
      <c r="H128" s="198">
        <f t="shared" si="66"/>
        <v>0</v>
      </c>
      <c r="I128" s="199">
        <f t="shared" si="67"/>
        <v>0</v>
      </c>
      <c r="J128" s="200" t="str">
        <f t="shared" si="68"/>
        <v>N</v>
      </c>
      <c r="K128" s="195" t="str">
        <f>IFERROR(VLOOKUP(E128,XC!B:M,2,FALSE),"")</f>
        <v/>
      </c>
      <c r="L128" s="195" t="str">
        <f>IFERROR(VLOOKUP(E128,XC!B:M,3,FALSE),"")</f>
        <v/>
      </c>
      <c r="M128" s="195" t="str">
        <f>IFERROR(VLOOKUP(E128,WGP!CW:DB,5,FALSE),"")</f>
        <v/>
      </c>
      <c r="N128" s="195" t="str">
        <f>IFERROR(VLOOKUP(E128,XC!B:M,4,FALSE),"")</f>
        <v/>
      </c>
      <c r="O128" s="201" t="str">
        <f>IFERROR(VLOOKUP(E128,'Road&amp;Relay'!C:M,11,FALSE),"")</f>
        <v/>
      </c>
      <c r="P128" s="201" t="str">
        <f>IFERROR(VLOOKUP(E128,WGP!CE:CK,5,FALSE),"")</f>
        <v/>
      </c>
      <c r="Q128" s="201" t="str">
        <f>IFERROR(VLOOKUP(E128,'Road&amp;Relay'!Q:AA,11,FALSE),"")</f>
        <v/>
      </c>
      <c r="R128" s="195" t="str">
        <f>IFERROR(VLOOKUP(E128,XC!B:M,5,FALSE),"")</f>
        <v/>
      </c>
      <c r="S128" s="201" t="str">
        <f>IFERROR(VLOOKUP(E128,'Road&amp;Relay'!AE:AO,11,FALSE),"")</f>
        <v/>
      </c>
      <c r="T128" s="201" t="str">
        <f>IFERROR(VLOOKUP(E128,'Road&amp;Relay'!AS:BC,11,FALSE),"")</f>
        <v/>
      </c>
      <c r="U128" s="195" t="str">
        <f>IFERROR(VLOOKUP(E128,XC!B:M,6,FALSE),"")</f>
        <v/>
      </c>
      <c r="V128" s="201" t="str">
        <f>IFERROR(VLOOKUP(E128,WGP!BM:BQ,5,FALSE),"")</f>
        <v/>
      </c>
      <c r="W128" s="195" t="str">
        <f>IFERROR(VLOOKUP(E128,WGP!AU:BA,5,FALSE),"")</f>
        <v/>
      </c>
      <c r="X128" s="201" t="str">
        <f>IFERROR(VLOOKUP(E128,WGP!AC:AI,5,FALSE),"")</f>
        <v/>
      </c>
      <c r="Y128" s="201" t="str">
        <f>IFERROR(VLOOKUP(E128,'Road&amp;Relay'!BG:BQ,11,FALSE),"")</f>
        <v/>
      </c>
      <c r="Z128" s="201" t="str">
        <f>IFERROR(VLOOKUP(E128,XC!B:M,7,FALSE),"")</f>
        <v/>
      </c>
      <c r="AA128" s="201" t="str">
        <f>IFERROR(VLOOKUP(E128,'Road&amp;Relay'!BU:CE,11,FALSE),"")</f>
        <v/>
      </c>
      <c r="AB128" s="201" t="str">
        <f>IFERROR(VLOOKUP(E128,XC!B:M,8,FALSE),"")</f>
        <v/>
      </c>
      <c r="AC128" s="195" t="str">
        <f>IFERROR(VLOOKUP(E128,WGP!K:Q,5,FALSE),"")</f>
        <v/>
      </c>
      <c r="AD128" s="20" t="str">
        <f>IFERROR(VLOOKUP(E128,XC!B:M,9,FALSE),"")</f>
        <v/>
      </c>
      <c r="AE128" s="200" t="str">
        <f>IFERROR(VLOOKUP(E128,'Road&amp;Relay'!CI:CS,11,FALSE),"")</f>
        <v/>
      </c>
      <c r="AF128" s="202"/>
      <c r="AG128" s="203" t="str">
        <f>IF(M128="","",M128)</f>
        <v/>
      </c>
      <c r="AH128" s="203" t="str">
        <f>IF(P128="","",P128)</f>
        <v/>
      </c>
      <c r="AI128" s="24" t="str">
        <f>IF(V128="","",V128)</f>
        <v/>
      </c>
      <c r="AJ128" s="203" t="str">
        <f>IF(W128="","",W128)</f>
        <v/>
      </c>
      <c r="AK128" s="203" t="str">
        <f t="shared" si="48"/>
        <v/>
      </c>
      <c r="AL128" s="203" t="str">
        <f t="shared" si="49"/>
        <v/>
      </c>
      <c r="AM128" s="204" t="str">
        <f t="shared" si="50"/>
        <v/>
      </c>
      <c r="AN128" s="204" t="str">
        <f t="shared" si="51"/>
        <v/>
      </c>
      <c r="AO128" s="204" t="str">
        <f t="shared" si="52"/>
        <v/>
      </c>
      <c r="AP128" s="204" t="str">
        <f t="shared" si="53"/>
        <v/>
      </c>
      <c r="AQ128" s="203" t="str">
        <f>IF(O128="","",O128)</f>
        <v/>
      </c>
      <c r="AR128" s="203" t="str">
        <f>IF(Q128="","",Q128)</f>
        <v/>
      </c>
      <c r="AS128" s="203" t="str">
        <f>IF(S128="","",S128)</f>
        <v/>
      </c>
      <c r="AT128" s="203" t="str">
        <f>IF(T128="","",T128)</f>
        <v/>
      </c>
      <c r="AU128" s="203" t="str">
        <f t="shared" si="54"/>
        <v/>
      </c>
      <c r="AV128" s="203" t="str">
        <f t="shared" si="55"/>
        <v/>
      </c>
      <c r="AW128" s="203" t="str">
        <f t="shared" si="56"/>
        <v/>
      </c>
      <c r="AX128" s="195" t="str">
        <f t="shared" si="57"/>
        <v/>
      </c>
      <c r="AY128" s="204" t="str">
        <f t="shared" si="58"/>
        <v/>
      </c>
      <c r="AZ128" s="204" t="str">
        <f t="shared" si="59"/>
        <v/>
      </c>
      <c r="BA128" s="204" t="str">
        <f t="shared" si="60"/>
        <v>N</v>
      </c>
      <c r="BB128" s="204" t="str">
        <f t="shared" si="61"/>
        <v>N</v>
      </c>
      <c r="BC128" s="204" t="str">
        <f t="shared" si="62"/>
        <v>N</v>
      </c>
      <c r="BD128" s="204" t="str">
        <f>IF(I128&gt;4,"Y","N")</f>
        <v>N</v>
      </c>
      <c r="BE128" s="205">
        <f t="shared" si="63"/>
        <v>0</v>
      </c>
      <c r="BF128" s="238">
        <v>125</v>
      </c>
      <c r="BG128" s="47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</row>
    <row r="129" spans="1:77" s="125" customFormat="1" ht="17.25" customHeight="1" x14ac:dyDescent="0.3">
      <c r="A129" s="279"/>
      <c r="B129" s="134"/>
      <c r="C129" s="231"/>
      <c r="D129" s="134"/>
      <c r="E129" s="209"/>
      <c r="F129" s="210"/>
      <c r="G129" s="126"/>
      <c r="H129" s="126"/>
      <c r="I129" s="134"/>
      <c r="J129" s="134"/>
      <c r="K129" s="126"/>
      <c r="L129" s="134"/>
      <c r="M129" s="134"/>
      <c r="N129" s="134"/>
      <c r="O129" s="134"/>
      <c r="P129" s="126"/>
      <c r="Q129" s="134"/>
      <c r="R129" s="126"/>
      <c r="S129" s="126"/>
      <c r="T129" s="134"/>
      <c r="U129" s="126"/>
      <c r="V129" s="126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34"/>
      <c r="AY129" s="126"/>
      <c r="AZ129" s="126"/>
      <c r="BA129" s="126"/>
      <c r="BB129" s="126"/>
      <c r="BC129" s="126"/>
      <c r="BD129" s="126"/>
      <c r="BE129" s="126"/>
      <c r="BF129" s="126"/>
      <c r="BG129" s="193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</row>
    <row r="130" spans="1:77" ht="17.25" customHeight="1" x14ac:dyDescent="0.3">
      <c r="A130" s="278"/>
      <c r="B130" s="74"/>
      <c r="C130" s="232"/>
      <c r="D130" s="74"/>
      <c r="E130" s="206"/>
      <c r="F130" s="207"/>
      <c r="G130" s="26"/>
      <c r="H130" s="26"/>
      <c r="I130" s="74"/>
      <c r="J130" s="74"/>
      <c r="K130" s="26"/>
      <c r="L130" s="74"/>
      <c r="M130" s="74"/>
      <c r="N130" s="74"/>
      <c r="O130" s="74"/>
      <c r="P130" s="26"/>
      <c r="Q130" s="74"/>
      <c r="R130" s="26"/>
      <c r="S130" s="26"/>
      <c r="T130" s="74"/>
      <c r="U130" s="26"/>
      <c r="V130" s="26"/>
      <c r="W130" s="74"/>
      <c r="X130" s="74"/>
      <c r="Y130" s="74"/>
      <c r="Z130" s="74"/>
      <c r="AA130" s="74"/>
      <c r="AB130" s="208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74"/>
      <c r="AY130" s="26"/>
      <c r="AZ130" s="26"/>
      <c r="BA130" s="26"/>
      <c r="BB130" s="26"/>
      <c r="BC130" s="26"/>
      <c r="BD130" s="26"/>
      <c r="BE130" s="26"/>
      <c r="BF130" s="185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</row>
    <row r="131" spans="1:77" ht="17.25" customHeight="1" x14ac:dyDescent="0.3">
      <c r="A131" s="277"/>
      <c r="B131" s="2"/>
      <c r="C131" s="226"/>
      <c r="D131" s="2"/>
      <c r="E131" s="67"/>
      <c r="F131" s="107"/>
      <c r="G131" s="1"/>
      <c r="H131" s="1"/>
      <c r="I131" s="2"/>
      <c r="J131" s="2"/>
      <c r="K131" s="1"/>
      <c r="L131" s="2"/>
      <c r="M131" s="2"/>
      <c r="N131" s="2"/>
      <c r="O131" s="2"/>
      <c r="P131" s="1"/>
      <c r="Q131" s="2"/>
      <c r="R131" s="1"/>
      <c r="S131" s="1"/>
      <c r="T131" s="2"/>
      <c r="U131" s="1"/>
      <c r="V131" s="1"/>
      <c r="W131" s="2"/>
      <c r="X131" s="2"/>
      <c r="Y131" s="2"/>
      <c r="Z131" s="2"/>
      <c r="AA131" s="2"/>
      <c r="AB131" s="124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2"/>
      <c r="AY131" s="1"/>
      <c r="AZ131" s="1"/>
      <c r="BA131" s="1"/>
      <c r="BB131" s="1"/>
      <c r="BC131" s="1"/>
      <c r="BD131" s="1"/>
      <c r="BE131" s="1"/>
      <c r="BF131" s="184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</row>
    <row r="132" spans="1:77" ht="17.25" customHeight="1" x14ac:dyDescent="0.3">
      <c r="A132" s="277"/>
      <c r="B132" s="2"/>
      <c r="C132" s="226"/>
      <c r="D132" s="2"/>
      <c r="E132" s="67"/>
      <c r="F132" s="107"/>
      <c r="G132" s="1"/>
      <c r="H132" s="1"/>
      <c r="I132" s="2"/>
      <c r="J132" s="2"/>
      <c r="K132" s="1"/>
      <c r="L132" s="2"/>
      <c r="M132" s="2"/>
      <c r="N132" s="2"/>
      <c r="O132" s="2"/>
      <c r="P132" s="1"/>
      <c r="Q132" s="2"/>
      <c r="R132" s="1"/>
      <c r="S132" s="1"/>
      <c r="T132" s="2"/>
      <c r="U132" s="1"/>
      <c r="V132" s="1"/>
      <c r="W132" s="2"/>
      <c r="X132" s="2"/>
      <c r="Y132" s="2"/>
      <c r="Z132" s="2"/>
      <c r="AA132" s="2"/>
      <c r="AB132" s="124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2"/>
      <c r="AY132" s="1"/>
      <c r="AZ132" s="1"/>
      <c r="BA132" s="1"/>
      <c r="BB132" s="1"/>
      <c r="BC132" s="1"/>
      <c r="BD132" s="1"/>
      <c r="BE132" s="1"/>
      <c r="BF132" s="184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</row>
    <row r="133" spans="1:77" ht="17.25" customHeight="1" x14ac:dyDescent="0.3">
      <c r="A133" s="277"/>
      <c r="B133" s="2"/>
      <c r="C133" s="226"/>
      <c r="D133" s="2"/>
      <c r="E133" s="67"/>
      <c r="F133" s="107"/>
      <c r="G133" s="1"/>
      <c r="H133" s="1"/>
      <c r="I133" s="2"/>
      <c r="J133" s="2"/>
      <c r="K133" s="1"/>
      <c r="L133" s="2"/>
      <c r="M133" s="2"/>
      <c r="N133" s="2"/>
      <c r="O133" s="2"/>
      <c r="P133" s="1"/>
      <c r="Q133" s="2"/>
      <c r="R133" s="1"/>
      <c r="S133" s="1"/>
      <c r="T133" s="2"/>
      <c r="U133" s="1"/>
      <c r="V133" s="1"/>
      <c r="W133" s="2"/>
      <c r="X133" s="2"/>
      <c r="Y133" s="2"/>
      <c r="Z133" s="2"/>
      <c r="AA133" s="2"/>
      <c r="AB133" s="124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2"/>
      <c r="AY133" s="1"/>
      <c r="AZ133" s="1"/>
      <c r="BA133" s="1"/>
      <c r="BB133" s="1"/>
      <c r="BC133" s="1"/>
      <c r="BD133" s="1"/>
      <c r="BE133" s="1"/>
      <c r="BF133" s="184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</row>
    <row r="134" spans="1:77" ht="17.25" customHeight="1" x14ac:dyDescent="0.3">
      <c r="A134" s="277"/>
      <c r="B134" s="2"/>
      <c r="C134" s="226"/>
      <c r="D134" s="2"/>
      <c r="E134" s="67"/>
      <c r="F134" s="107"/>
      <c r="G134" s="1"/>
      <c r="H134" s="1"/>
      <c r="I134" s="2"/>
      <c r="J134" s="2"/>
      <c r="K134" s="1"/>
      <c r="L134" s="2"/>
      <c r="M134" s="2"/>
      <c r="N134" s="2"/>
      <c r="O134" s="2"/>
      <c r="P134" s="1"/>
      <c r="Q134" s="2"/>
      <c r="R134" s="1"/>
      <c r="S134" s="1"/>
      <c r="T134" s="2"/>
      <c r="U134" s="1"/>
      <c r="V134" s="1"/>
      <c r="W134" s="2"/>
      <c r="X134" s="2"/>
      <c r="Y134" s="2"/>
      <c r="Z134" s="2"/>
      <c r="AA134" s="2"/>
      <c r="AB134" s="124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2"/>
      <c r="AY134" s="1"/>
      <c r="AZ134" s="1"/>
      <c r="BA134" s="1"/>
      <c r="BB134" s="1"/>
      <c r="BC134" s="1"/>
      <c r="BD134" s="1"/>
      <c r="BE134" s="1"/>
      <c r="BF134" s="184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</row>
    <row r="135" spans="1:77" ht="17.25" customHeight="1" x14ac:dyDescent="0.3">
      <c r="A135" s="277"/>
      <c r="B135" s="2"/>
      <c r="C135" s="226"/>
      <c r="D135" s="2"/>
      <c r="E135" s="67"/>
      <c r="F135" s="107"/>
      <c r="G135" s="1"/>
      <c r="H135" s="1"/>
      <c r="I135" s="2"/>
      <c r="J135" s="2"/>
      <c r="K135" s="1"/>
      <c r="L135" s="2"/>
      <c r="M135" s="2"/>
      <c r="N135" s="2"/>
      <c r="O135" s="2"/>
      <c r="P135" s="1"/>
      <c r="Q135" s="2"/>
      <c r="R135" s="1"/>
      <c r="S135" s="1"/>
      <c r="T135" s="2"/>
      <c r="U135" s="1"/>
      <c r="V135" s="1"/>
      <c r="W135" s="2"/>
      <c r="X135" s="2"/>
      <c r="Y135" s="2"/>
      <c r="Z135" s="2"/>
      <c r="AA135" s="2"/>
      <c r="AB135" s="124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2"/>
      <c r="AY135" s="1"/>
      <c r="AZ135" s="1"/>
      <c r="BA135" s="1"/>
      <c r="BB135" s="1"/>
      <c r="BC135" s="1"/>
      <c r="BD135" s="1"/>
      <c r="BE135" s="1"/>
      <c r="BF135" s="184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</row>
    <row r="136" spans="1:77" ht="17.25" customHeight="1" x14ac:dyDescent="0.3">
      <c r="A136" s="277"/>
      <c r="B136" s="2"/>
      <c r="C136" s="226"/>
      <c r="D136" s="2"/>
      <c r="E136" s="67"/>
      <c r="F136" s="107"/>
      <c r="G136" s="1"/>
      <c r="H136" s="1"/>
      <c r="I136" s="2"/>
      <c r="J136" s="2"/>
      <c r="K136" s="1"/>
      <c r="L136" s="2"/>
      <c r="M136" s="2"/>
      <c r="N136" s="2"/>
      <c r="O136" s="2"/>
      <c r="P136" s="1"/>
      <c r="Q136" s="2"/>
      <c r="R136" s="1"/>
      <c r="S136" s="1"/>
      <c r="T136" s="2"/>
      <c r="U136" s="1"/>
      <c r="V136" s="1"/>
      <c r="W136" s="2"/>
      <c r="X136" s="2"/>
      <c r="Y136" s="2"/>
      <c r="Z136" s="2"/>
      <c r="AA136" s="2"/>
      <c r="AB136" s="124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2"/>
      <c r="AY136" s="1"/>
      <c r="AZ136" s="1"/>
      <c r="BA136" s="1"/>
      <c r="BB136" s="1"/>
      <c r="BC136" s="1"/>
      <c r="BD136" s="1"/>
      <c r="BE136" s="1"/>
      <c r="BF136" s="184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</row>
    <row r="137" spans="1:77" ht="17.25" customHeight="1" x14ac:dyDescent="0.3">
      <c r="A137" s="277"/>
      <c r="B137" s="2"/>
      <c r="C137" s="226"/>
      <c r="D137" s="2"/>
      <c r="E137" s="67"/>
      <c r="F137" s="107"/>
      <c r="G137" s="1"/>
      <c r="H137" s="1"/>
      <c r="I137" s="2"/>
      <c r="J137" s="2"/>
      <c r="K137" s="1"/>
      <c r="L137" s="2"/>
      <c r="M137" s="2"/>
      <c r="N137" s="2"/>
      <c r="O137" s="2"/>
      <c r="P137" s="1"/>
      <c r="Q137" s="2"/>
      <c r="R137" s="1"/>
      <c r="S137" s="1"/>
      <c r="T137" s="2"/>
      <c r="U137" s="1"/>
      <c r="V137" s="1"/>
      <c r="W137" s="2"/>
      <c r="X137" s="2"/>
      <c r="Y137" s="2"/>
      <c r="Z137" s="2"/>
      <c r="AA137" s="2"/>
      <c r="AB137" s="124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2"/>
      <c r="AY137" s="1"/>
      <c r="AZ137" s="1"/>
      <c r="BA137" s="1"/>
      <c r="BB137" s="1"/>
      <c r="BC137" s="1"/>
      <c r="BD137" s="1"/>
      <c r="BE137" s="1"/>
      <c r="BF137" s="184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</row>
    <row r="138" spans="1:77" ht="17.25" customHeight="1" x14ac:dyDescent="0.3">
      <c r="A138" s="277"/>
      <c r="B138" s="2"/>
      <c r="C138" s="226"/>
      <c r="D138" s="2"/>
      <c r="E138" s="67"/>
      <c r="F138" s="107"/>
      <c r="G138" s="1"/>
      <c r="H138" s="1"/>
      <c r="I138" s="2"/>
      <c r="J138" s="2"/>
      <c r="K138" s="1"/>
      <c r="L138" s="2"/>
      <c r="M138" s="2"/>
      <c r="N138" s="2"/>
      <c r="O138" s="2"/>
      <c r="P138" s="1"/>
      <c r="Q138" s="2"/>
      <c r="R138" s="1"/>
      <c r="S138" s="1"/>
      <c r="T138" s="2"/>
      <c r="U138" s="1"/>
      <c r="V138" s="1"/>
      <c r="W138" s="2"/>
      <c r="X138" s="2"/>
      <c r="Y138" s="2"/>
      <c r="Z138" s="2"/>
      <c r="AA138" s="2"/>
      <c r="AB138" s="124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2"/>
      <c r="AY138" s="1"/>
      <c r="AZ138" s="1"/>
      <c r="BA138" s="1"/>
      <c r="BB138" s="1"/>
      <c r="BC138" s="1"/>
      <c r="BD138" s="1"/>
      <c r="BE138" s="1"/>
      <c r="BF138" s="184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</row>
    <row r="139" spans="1:77" ht="17.25" customHeight="1" x14ac:dyDescent="0.3">
      <c r="A139" s="277"/>
      <c r="B139" s="2"/>
      <c r="C139" s="226"/>
      <c r="D139" s="2"/>
      <c r="E139" s="67"/>
      <c r="F139" s="107"/>
      <c r="G139" s="1"/>
      <c r="H139" s="1"/>
      <c r="I139" s="2"/>
      <c r="J139" s="2"/>
      <c r="K139" s="1"/>
      <c r="L139" s="2"/>
      <c r="M139" s="2"/>
      <c r="N139" s="2"/>
      <c r="O139" s="2"/>
      <c r="P139" s="1"/>
      <c r="Q139" s="2"/>
      <c r="R139" s="1"/>
      <c r="S139" s="1"/>
      <c r="T139" s="2"/>
      <c r="U139" s="1"/>
      <c r="V139" s="1"/>
      <c r="W139" s="2"/>
      <c r="X139" s="2"/>
      <c r="Y139" s="2"/>
      <c r="Z139" s="2"/>
      <c r="AA139" s="2"/>
      <c r="AB139" s="124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2"/>
      <c r="AY139" s="1"/>
      <c r="AZ139" s="1"/>
      <c r="BA139" s="1"/>
      <c r="BB139" s="1"/>
      <c r="BC139" s="1"/>
      <c r="BD139" s="1"/>
      <c r="BE139" s="1"/>
      <c r="BF139" s="184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</row>
    <row r="140" spans="1:77" ht="17.25" customHeight="1" x14ac:dyDescent="0.3">
      <c r="A140" s="277"/>
      <c r="B140" s="2"/>
      <c r="C140" s="226"/>
      <c r="D140" s="2"/>
      <c r="E140" s="67"/>
      <c r="F140" s="107"/>
      <c r="G140" s="1"/>
      <c r="H140" s="1"/>
      <c r="I140" s="2"/>
      <c r="J140" s="2"/>
      <c r="K140" s="1"/>
      <c r="L140" s="2"/>
      <c r="M140" s="2"/>
      <c r="N140" s="2"/>
      <c r="O140" s="2"/>
      <c r="P140" s="1"/>
      <c r="Q140" s="2"/>
      <c r="R140" s="1"/>
      <c r="S140" s="1"/>
      <c r="T140" s="2"/>
      <c r="U140" s="1"/>
      <c r="V140" s="1"/>
      <c r="W140" s="2"/>
      <c r="X140" s="2"/>
      <c r="Y140" s="2"/>
      <c r="Z140" s="2"/>
      <c r="AA140" s="2"/>
      <c r="AB140" s="124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2"/>
      <c r="AY140" s="1"/>
      <c r="AZ140" s="1"/>
      <c r="BA140" s="1"/>
      <c r="BB140" s="1"/>
      <c r="BC140" s="1"/>
      <c r="BD140" s="1"/>
      <c r="BE140" s="1"/>
      <c r="BF140" s="184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</row>
    <row r="141" spans="1:77" ht="17.25" customHeight="1" x14ac:dyDescent="0.3">
      <c r="A141" s="277"/>
      <c r="B141" s="2"/>
      <c r="C141" s="226"/>
      <c r="D141" s="2"/>
      <c r="E141" s="67"/>
      <c r="F141" s="107"/>
      <c r="G141" s="1"/>
      <c r="H141" s="1"/>
      <c r="I141" s="2"/>
      <c r="J141" s="2"/>
      <c r="K141" s="1"/>
      <c r="L141" s="2"/>
      <c r="M141" s="2"/>
      <c r="N141" s="2"/>
      <c r="O141" s="2"/>
      <c r="P141" s="1"/>
      <c r="Q141" s="2"/>
      <c r="R141" s="1"/>
      <c r="S141" s="1"/>
      <c r="T141" s="2"/>
      <c r="U141" s="1"/>
      <c r="V141" s="1"/>
      <c r="W141" s="2"/>
      <c r="X141" s="2"/>
      <c r="Y141" s="2"/>
      <c r="Z141" s="2"/>
      <c r="AA141" s="2"/>
      <c r="AB141" s="124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2"/>
      <c r="AY141" s="1"/>
      <c r="AZ141" s="1"/>
      <c r="BA141" s="1"/>
      <c r="BB141" s="1"/>
      <c r="BC141" s="1"/>
      <c r="BD141" s="1"/>
      <c r="BE141" s="1"/>
      <c r="BF141" s="184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</row>
    <row r="142" spans="1:77" ht="17.25" customHeight="1" x14ac:dyDescent="0.3">
      <c r="A142" s="277"/>
      <c r="B142" s="2"/>
      <c r="C142" s="226"/>
      <c r="D142" s="2"/>
      <c r="E142" s="67"/>
      <c r="F142" s="107"/>
      <c r="G142" s="1"/>
      <c r="H142" s="1"/>
      <c r="I142" s="2"/>
      <c r="J142" s="2"/>
      <c r="K142" s="1"/>
      <c r="L142" s="2"/>
      <c r="M142" s="2"/>
      <c r="N142" s="2"/>
      <c r="O142" s="2"/>
      <c r="P142" s="1"/>
      <c r="Q142" s="2"/>
      <c r="R142" s="1"/>
      <c r="S142" s="1"/>
      <c r="T142" s="2"/>
      <c r="U142" s="1"/>
      <c r="V142" s="1"/>
      <c r="W142" s="2"/>
      <c r="X142" s="2"/>
      <c r="Y142" s="2"/>
      <c r="Z142" s="2"/>
      <c r="AA142" s="2"/>
      <c r="AB142" s="124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2"/>
      <c r="AY142" s="1"/>
      <c r="AZ142" s="1"/>
      <c r="BA142" s="1"/>
      <c r="BB142" s="1"/>
      <c r="BC142" s="1"/>
      <c r="BD142" s="1"/>
      <c r="BE142" s="1"/>
      <c r="BF142" s="184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</row>
    <row r="143" spans="1:77" ht="17.25" customHeight="1" x14ac:dyDescent="0.3">
      <c r="A143" s="277"/>
      <c r="B143" s="2"/>
      <c r="C143" s="226"/>
      <c r="D143" s="2"/>
      <c r="E143" s="67"/>
      <c r="F143" s="107"/>
      <c r="G143" s="1"/>
      <c r="H143" s="1"/>
      <c r="I143" s="2"/>
      <c r="J143" s="2"/>
      <c r="K143" s="1"/>
      <c r="L143" s="2"/>
      <c r="M143" s="2"/>
      <c r="N143" s="2"/>
      <c r="O143" s="2"/>
      <c r="P143" s="1"/>
      <c r="Q143" s="2"/>
      <c r="R143" s="1"/>
      <c r="S143" s="1"/>
      <c r="T143" s="2"/>
      <c r="U143" s="1"/>
      <c r="V143" s="1"/>
      <c r="W143" s="2"/>
      <c r="X143" s="2"/>
      <c r="Y143" s="2"/>
      <c r="Z143" s="2"/>
      <c r="AA143" s="2"/>
      <c r="AB143" s="124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2"/>
      <c r="AY143" s="1"/>
      <c r="AZ143" s="1"/>
      <c r="BA143" s="1"/>
      <c r="BB143" s="1"/>
      <c r="BC143" s="1"/>
      <c r="BD143" s="1"/>
      <c r="BE143" s="1"/>
      <c r="BF143" s="184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</row>
    <row r="144" spans="1:77" ht="17.25" customHeight="1" x14ac:dyDescent="0.3">
      <c r="A144" s="277"/>
      <c r="B144" s="2"/>
      <c r="C144" s="226"/>
      <c r="D144" s="2"/>
      <c r="E144" s="67"/>
      <c r="F144" s="107"/>
      <c r="G144" s="1"/>
      <c r="H144" s="1"/>
      <c r="I144" s="2"/>
      <c r="J144" s="2"/>
      <c r="K144" s="1"/>
      <c r="L144" s="2"/>
      <c r="M144" s="2"/>
      <c r="N144" s="2"/>
      <c r="O144" s="2"/>
      <c r="P144" s="1"/>
      <c r="Q144" s="2"/>
      <c r="R144" s="1"/>
      <c r="S144" s="1"/>
      <c r="T144" s="2"/>
      <c r="U144" s="1"/>
      <c r="V144" s="1"/>
      <c r="W144" s="2"/>
      <c r="X144" s="2"/>
      <c r="Y144" s="2"/>
      <c r="Z144" s="2"/>
      <c r="AA144" s="2"/>
      <c r="AB144" s="124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2"/>
      <c r="AY144" s="1"/>
      <c r="AZ144" s="1"/>
      <c r="BA144" s="1"/>
      <c r="BB144" s="1"/>
      <c r="BC144" s="1"/>
      <c r="BD144" s="1"/>
      <c r="BE144" s="1"/>
      <c r="BF144" s="184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</row>
    <row r="145" spans="1:77" ht="17.25" customHeight="1" x14ac:dyDescent="0.3">
      <c r="A145" s="277"/>
      <c r="B145" s="2"/>
      <c r="C145" s="226"/>
      <c r="D145" s="2"/>
      <c r="E145" s="67"/>
      <c r="F145" s="107"/>
      <c r="G145" s="1"/>
      <c r="H145" s="1"/>
      <c r="I145" s="2"/>
      <c r="J145" s="2"/>
      <c r="K145" s="1"/>
      <c r="L145" s="2"/>
      <c r="M145" s="2"/>
      <c r="N145" s="2"/>
      <c r="O145" s="2"/>
      <c r="P145" s="1"/>
      <c r="Q145" s="2"/>
      <c r="R145" s="1"/>
      <c r="S145" s="1"/>
      <c r="T145" s="2"/>
      <c r="U145" s="1"/>
      <c r="V145" s="1"/>
      <c r="W145" s="2"/>
      <c r="X145" s="2"/>
      <c r="Y145" s="2"/>
      <c r="Z145" s="2"/>
      <c r="AA145" s="2"/>
      <c r="AB145" s="124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2"/>
      <c r="AY145" s="1"/>
      <c r="AZ145" s="1"/>
      <c r="BA145" s="1"/>
      <c r="BB145" s="1"/>
      <c r="BC145" s="1"/>
      <c r="BD145" s="1"/>
      <c r="BE145" s="1"/>
      <c r="BF145" s="184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</row>
    <row r="146" spans="1:77" ht="17.25" customHeight="1" x14ac:dyDescent="0.3">
      <c r="A146" s="277"/>
      <c r="B146" s="2"/>
      <c r="C146" s="226"/>
      <c r="D146" s="2"/>
      <c r="E146" s="67"/>
      <c r="F146" s="107"/>
      <c r="G146" s="1"/>
      <c r="H146" s="1"/>
      <c r="I146" s="2"/>
      <c r="J146" s="2"/>
      <c r="K146" s="1"/>
      <c r="L146" s="2"/>
      <c r="M146" s="2"/>
      <c r="N146" s="2"/>
      <c r="O146" s="2"/>
      <c r="P146" s="1"/>
      <c r="Q146" s="2"/>
      <c r="R146" s="1"/>
      <c r="S146" s="1"/>
      <c r="T146" s="2"/>
      <c r="U146" s="1"/>
      <c r="V146" s="1"/>
      <c r="W146" s="2"/>
      <c r="X146" s="2"/>
      <c r="Y146" s="2"/>
      <c r="Z146" s="2"/>
      <c r="AA146" s="2"/>
      <c r="AB146" s="124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2"/>
      <c r="AY146" s="1"/>
      <c r="AZ146" s="1"/>
      <c r="BA146" s="1"/>
      <c r="BB146" s="1"/>
      <c r="BC146" s="1"/>
      <c r="BD146" s="1"/>
      <c r="BE146" s="1"/>
      <c r="BF146" s="184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</row>
    <row r="147" spans="1:77" ht="17.25" customHeight="1" x14ac:dyDescent="0.3">
      <c r="A147" s="277"/>
      <c r="B147" s="2"/>
      <c r="C147" s="226"/>
      <c r="D147" s="2"/>
      <c r="E147" s="67"/>
      <c r="F147" s="107"/>
      <c r="G147" s="1"/>
      <c r="H147" s="1"/>
      <c r="I147" s="2"/>
      <c r="J147" s="2"/>
      <c r="K147" s="1"/>
      <c r="L147" s="2"/>
      <c r="M147" s="2"/>
      <c r="N147" s="2"/>
      <c r="O147" s="2"/>
      <c r="P147" s="1"/>
      <c r="Q147" s="2"/>
      <c r="R147" s="1"/>
      <c r="S147" s="1"/>
      <c r="T147" s="2"/>
      <c r="U147" s="1"/>
      <c r="V147" s="1"/>
      <c r="W147" s="2"/>
      <c r="X147" s="2"/>
      <c r="Y147" s="2"/>
      <c r="Z147" s="2"/>
      <c r="AA147" s="2"/>
      <c r="AB147" s="124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2"/>
      <c r="AY147" s="1"/>
      <c r="AZ147" s="1"/>
      <c r="BA147" s="1"/>
      <c r="BB147" s="1"/>
      <c r="BC147" s="1"/>
      <c r="BD147" s="1"/>
      <c r="BE147" s="1"/>
      <c r="BF147" s="184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</row>
    <row r="148" spans="1:77" ht="17.25" customHeight="1" x14ac:dyDescent="0.3">
      <c r="A148" s="277"/>
      <c r="B148" s="2"/>
      <c r="C148" s="226"/>
      <c r="D148" s="2"/>
      <c r="E148" s="67"/>
      <c r="F148" s="107"/>
      <c r="G148" s="1"/>
      <c r="H148" s="1"/>
      <c r="I148" s="2"/>
      <c r="J148" s="2"/>
      <c r="K148" s="1"/>
      <c r="L148" s="2"/>
      <c r="M148" s="2"/>
      <c r="N148" s="2"/>
      <c r="O148" s="2"/>
      <c r="P148" s="1"/>
      <c r="Q148" s="2"/>
      <c r="R148" s="1"/>
      <c r="S148" s="1"/>
      <c r="T148" s="2"/>
      <c r="U148" s="1"/>
      <c r="V148" s="1"/>
      <c r="W148" s="2"/>
      <c r="X148" s="2"/>
      <c r="Y148" s="2"/>
      <c r="Z148" s="2"/>
      <c r="AA148" s="2"/>
      <c r="AB148" s="124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2"/>
      <c r="AY148" s="1"/>
      <c r="AZ148" s="1"/>
      <c r="BA148" s="1"/>
      <c r="BB148" s="1"/>
      <c r="BC148" s="1"/>
      <c r="BD148" s="1"/>
      <c r="BE148" s="1"/>
      <c r="BF148" s="184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</row>
    <row r="149" spans="1:77" ht="17.25" customHeight="1" x14ac:dyDescent="0.3">
      <c r="A149" s="277"/>
      <c r="B149" s="2"/>
      <c r="C149" s="226"/>
      <c r="D149" s="2"/>
      <c r="E149" s="67"/>
      <c r="F149" s="107"/>
      <c r="G149" s="1"/>
      <c r="H149" s="1"/>
      <c r="I149" s="2"/>
      <c r="J149" s="2"/>
      <c r="K149" s="1"/>
      <c r="L149" s="2"/>
      <c r="M149" s="2"/>
      <c r="N149" s="2"/>
      <c r="O149" s="2"/>
      <c r="P149" s="1"/>
      <c r="Q149" s="2"/>
      <c r="R149" s="1"/>
      <c r="S149" s="1"/>
      <c r="T149" s="2"/>
      <c r="U149" s="1"/>
      <c r="V149" s="1"/>
      <c r="W149" s="2"/>
      <c r="X149" s="2"/>
      <c r="Y149" s="2"/>
      <c r="Z149" s="2"/>
      <c r="AA149" s="2"/>
      <c r="AB149" s="124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2"/>
      <c r="AY149" s="1"/>
      <c r="AZ149" s="1"/>
      <c r="BA149" s="1"/>
      <c r="BB149" s="1"/>
      <c r="BC149" s="1"/>
      <c r="BD149" s="1"/>
      <c r="BE149" s="1"/>
      <c r="BF149" s="184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</row>
    <row r="150" spans="1:77" ht="17.25" customHeight="1" x14ac:dyDescent="0.3">
      <c r="A150" s="277"/>
      <c r="B150" s="2"/>
      <c r="C150" s="226"/>
      <c r="D150" s="2"/>
      <c r="E150" s="67"/>
      <c r="F150" s="107"/>
      <c r="G150" s="1"/>
      <c r="H150" s="1"/>
      <c r="I150" s="2"/>
      <c r="J150" s="2"/>
      <c r="K150" s="1"/>
      <c r="L150" s="2"/>
      <c r="M150" s="2"/>
      <c r="N150" s="2"/>
      <c r="O150" s="2"/>
      <c r="P150" s="1"/>
      <c r="Q150" s="2"/>
      <c r="R150" s="1"/>
      <c r="S150" s="1"/>
      <c r="T150" s="2"/>
      <c r="U150" s="1"/>
      <c r="V150" s="1"/>
      <c r="W150" s="2"/>
      <c r="X150" s="2"/>
      <c r="Y150" s="2"/>
      <c r="Z150" s="2"/>
      <c r="AA150" s="2"/>
      <c r="AB150" s="124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2"/>
      <c r="AY150" s="1"/>
      <c r="AZ150" s="1"/>
      <c r="BA150" s="1"/>
      <c r="BB150" s="1"/>
      <c r="BC150" s="1"/>
      <c r="BD150" s="1"/>
      <c r="BE150" s="1"/>
      <c r="BF150" s="184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</row>
    <row r="151" spans="1:77" ht="17.25" customHeight="1" x14ac:dyDescent="0.3">
      <c r="A151" s="277"/>
      <c r="B151" s="2"/>
      <c r="C151" s="226"/>
      <c r="D151" s="2"/>
      <c r="E151" s="67"/>
      <c r="F151" s="107"/>
      <c r="G151" s="1"/>
      <c r="H151" s="1"/>
      <c r="I151" s="2"/>
      <c r="J151" s="2"/>
      <c r="K151" s="1"/>
      <c r="L151" s="2"/>
      <c r="M151" s="2"/>
      <c r="N151" s="2"/>
      <c r="O151" s="2"/>
      <c r="P151" s="1"/>
      <c r="Q151" s="2"/>
      <c r="R151" s="1"/>
      <c r="S151" s="1"/>
      <c r="T151" s="2"/>
      <c r="U151" s="1"/>
      <c r="V151" s="1"/>
      <c r="W151" s="2"/>
      <c r="X151" s="2"/>
      <c r="Y151" s="2"/>
      <c r="Z151" s="2"/>
      <c r="AA151" s="2"/>
      <c r="AB151" s="124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2"/>
      <c r="AY151" s="1"/>
      <c r="AZ151" s="1"/>
      <c r="BA151" s="1"/>
      <c r="BB151" s="1"/>
      <c r="BC151" s="1"/>
      <c r="BD151" s="1"/>
      <c r="BE151" s="1"/>
      <c r="BF151" s="184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</row>
    <row r="152" spans="1:77" ht="17.25" customHeight="1" x14ac:dyDescent="0.3">
      <c r="A152" s="277"/>
      <c r="B152" s="2"/>
      <c r="C152" s="226"/>
      <c r="D152" s="2"/>
      <c r="E152" s="67"/>
      <c r="F152" s="107"/>
      <c r="G152" s="1"/>
      <c r="H152" s="1"/>
      <c r="I152" s="2"/>
      <c r="J152" s="2"/>
      <c r="K152" s="1"/>
      <c r="L152" s="2"/>
      <c r="M152" s="2"/>
      <c r="N152" s="2"/>
      <c r="O152" s="2"/>
      <c r="P152" s="1"/>
      <c r="Q152" s="2"/>
      <c r="R152" s="1"/>
      <c r="S152" s="1"/>
      <c r="T152" s="2"/>
      <c r="U152" s="1"/>
      <c r="V152" s="1"/>
      <c r="W152" s="2"/>
      <c r="X152" s="2"/>
      <c r="Y152" s="2"/>
      <c r="Z152" s="2"/>
      <c r="AA152" s="2"/>
      <c r="AB152" s="124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2"/>
      <c r="AY152" s="1"/>
      <c r="AZ152" s="1"/>
      <c r="BA152" s="1"/>
      <c r="BB152" s="1"/>
      <c r="BC152" s="1"/>
      <c r="BD152" s="1"/>
      <c r="BE152" s="1"/>
      <c r="BF152" s="184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</row>
    <row r="153" spans="1:77" ht="17.25" customHeight="1" x14ac:dyDescent="0.3">
      <c r="A153" s="277"/>
      <c r="B153" s="2"/>
      <c r="C153" s="226"/>
      <c r="D153" s="2"/>
      <c r="E153" s="67"/>
      <c r="F153" s="107"/>
      <c r="G153" s="1"/>
      <c r="H153" s="1"/>
      <c r="I153" s="2"/>
      <c r="J153" s="2"/>
      <c r="K153" s="1"/>
      <c r="L153" s="2"/>
      <c r="M153" s="2"/>
      <c r="N153" s="2"/>
      <c r="O153" s="2"/>
      <c r="P153" s="1"/>
      <c r="Q153" s="2"/>
      <c r="R153" s="1"/>
      <c r="S153" s="1"/>
      <c r="T153" s="2"/>
      <c r="U153" s="1"/>
      <c r="V153" s="1"/>
      <c r="W153" s="2"/>
      <c r="X153" s="2"/>
      <c r="Y153" s="2"/>
      <c r="Z153" s="2"/>
      <c r="AA153" s="2"/>
      <c r="AB153" s="124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2"/>
      <c r="AY153" s="1"/>
      <c r="AZ153" s="1"/>
      <c r="BA153" s="1"/>
      <c r="BB153" s="1"/>
      <c r="BC153" s="1"/>
      <c r="BD153" s="1"/>
      <c r="BE153" s="1"/>
      <c r="BF153" s="184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</row>
    <row r="154" spans="1:77" ht="17.25" customHeight="1" x14ac:dyDescent="0.3">
      <c r="A154" s="277"/>
      <c r="B154" s="2"/>
      <c r="C154" s="226"/>
      <c r="D154" s="2"/>
      <c r="E154" s="67"/>
      <c r="F154" s="107"/>
      <c r="G154" s="1"/>
      <c r="H154" s="1"/>
      <c r="I154" s="2"/>
      <c r="J154" s="2"/>
      <c r="K154" s="1"/>
      <c r="L154" s="2"/>
      <c r="M154" s="2"/>
      <c r="N154" s="2"/>
      <c r="O154" s="2"/>
      <c r="P154" s="1"/>
      <c r="Q154" s="2"/>
      <c r="R154" s="1"/>
      <c r="S154" s="1"/>
      <c r="T154" s="2"/>
      <c r="U154" s="1"/>
      <c r="V154" s="1"/>
      <c r="W154" s="2"/>
      <c r="X154" s="2"/>
      <c r="Y154" s="2"/>
      <c r="Z154" s="2"/>
      <c r="AA154" s="2"/>
      <c r="AB154" s="124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2"/>
      <c r="AY154" s="1"/>
      <c r="AZ154" s="1"/>
      <c r="BA154" s="1"/>
      <c r="BB154" s="1"/>
      <c r="BC154" s="1"/>
      <c r="BD154" s="1"/>
      <c r="BE154" s="1"/>
      <c r="BF154" s="184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</row>
    <row r="155" spans="1:77" ht="17.25" customHeight="1" x14ac:dyDescent="0.3">
      <c r="A155" s="277"/>
      <c r="B155" s="2"/>
      <c r="C155" s="226"/>
      <c r="D155" s="2"/>
      <c r="E155" s="67"/>
      <c r="F155" s="107"/>
      <c r="G155" s="1"/>
      <c r="H155" s="1"/>
      <c r="I155" s="2"/>
      <c r="J155" s="2"/>
      <c r="K155" s="1"/>
      <c r="L155" s="2"/>
      <c r="M155" s="2"/>
      <c r="N155" s="2"/>
      <c r="O155" s="2"/>
      <c r="P155" s="1"/>
      <c r="Q155" s="2"/>
      <c r="R155" s="1"/>
      <c r="S155" s="1"/>
      <c r="T155" s="2"/>
      <c r="U155" s="1"/>
      <c r="V155" s="1"/>
      <c r="W155" s="2"/>
      <c r="X155" s="2"/>
      <c r="Y155" s="2"/>
      <c r="Z155" s="2"/>
      <c r="AA155" s="2"/>
      <c r="AB155" s="124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2"/>
      <c r="AY155" s="1"/>
      <c r="AZ155" s="1"/>
      <c r="BA155" s="1"/>
      <c r="BB155" s="1"/>
      <c r="BC155" s="1"/>
      <c r="BD155" s="1"/>
      <c r="BE155" s="1"/>
      <c r="BF155" s="184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</row>
    <row r="156" spans="1:77" ht="17.25" customHeight="1" x14ac:dyDescent="0.3">
      <c r="A156" s="277"/>
      <c r="B156" s="2"/>
      <c r="C156" s="226"/>
      <c r="D156" s="2"/>
      <c r="E156" s="67"/>
      <c r="F156" s="107"/>
      <c r="G156" s="1"/>
      <c r="H156" s="1"/>
      <c r="I156" s="2"/>
      <c r="J156" s="2"/>
      <c r="K156" s="1"/>
      <c r="L156" s="2"/>
      <c r="M156" s="2"/>
      <c r="N156" s="2"/>
      <c r="O156" s="2"/>
      <c r="P156" s="1"/>
      <c r="Q156" s="2"/>
      <c r="R156" s="1"/>
      <c r="S156" s="1"/>
      <c r="T156" s="2"/>
      <c r="U156" s="1"/>
      <c r="V156" s="1"/>
      <c r="W156" s="2"/>
      <c r="X156" s="2"/>
      <c r="Y156" s="2"/>
      <c r="Z156" s="2"/>
      <c r="AA156" s="2"/>
      <c r="AB156" s="124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2"/>
      <c r="AY156" s="1"/>
      <c r="AZ156" s="1"/>
      <c r="BA156" s="1"/>
      <c r="BB156" s="1"/>
      <c r="BC156" s="1"/>
      <c r="BD156" s="1"/>
      <c r="BE156" s="1"/>
      <c r="BF156" s="184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</row>
    <row r="157" spans="1:77" ht="17.25" customHeight="1" x14ac:dyDescent="0.3">
      <c r="A157" s="277"/>
      <c r="B157" s="2"/>
      <c r="C157" s="226"/>
      <c r="D157" s="2"/>
      <c r="E157" s="67"/>
      <c r="F157" s="107"/>
      <c r="G157" s="1"/>
      <c r="H157" s="1"/>
      <c r="I157" s="2"/>
      <c r="J157" s="2"/>
      <c r="K157" s="1"/>
      <c r="L157" s="2"/>
      <c r="M157" s="2"/>
      <c r="N157" s="2"/>
      <c r="O157" s="2"/>
      <c r="P157" s="1"/>
      <c r="Q157" s="2"/>
      <c r="R157" s="1"/>
      <c r="S157" s="1"/>
      <c r="T157" s="2"/>
      <c r="U157" s="1"/>
      <c r="V157" s="1"/>
      <c r="W157" s="2"/>
      <c r="X157" s="2"/>
      <c r="Y157" s="2"/>
      <c r="Z157" s="2"/>
      <c r="AA157" s="2"/>
      <c r="AB157" s="124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2"/>
      <c r="AY157" s="1"/>
      <c r="AZ157" s="1"/>
      <c r="BA157" s="1"/>
      <c r="BB157" s="1"/>
      <c r="BC157" s="1"/>
      <c r="BD157" s="1"/>
      <c r="BE157" s="1"/>
      <c r="BF157" s="184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</row>
    <row r="158" spans="1:77" ht="17.25" customHeight="1" x14ac:dyDescent="0.3">
      <c r="A158" s="277"/>
      <c r="B158" s="2"/>
      <c r="C158" s="226"/>
      <c r="D158" s="2"/>
      <c r="E158" s="67"/>
      <c r="F158" s="107"/>
      <c r="G158" s="1"/>
      <c r="H158" s="1"/>
      <c r="I158" s="2"/>
      <c r="J158" s="2"/>
      <c r="K158" s="1"/>
      <c r="L158" s="2"/>
      <c r="M158" s="2"/>
      <c r="N158" s="2"/>
      <c r="O158" s="2"/>
      <c r="P158" s="1"/>
      <c r="Q158" s="2"/>
      <c r="R158" s="1"/>
      <c r="S158" s="1"/>
      <c r="T158" s="2"/>
      <c r="U158" s="1"/>
      <c r="V158" s="1"/>
      <c r="W158" s="2"/>
      <c r="X158" s="2"/>
      <c r="Y158" s="2"/>
      <c r="Z158" s="2"/>
      <c r="AA158" s="2"/>
      <c r="AB158" s="124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2"/>
      <c r="AY158" s="1"/>
      <c r="AZ158" s="1"/>
      <c r="BA158" s="1"/>
      <c r="BB158" s="1"/>
      <c r="BC158" s="1"/>
      <c r="BD158" s="1"/>
      <c r="BE158" s="1"/>
      <c r="BF158" s="184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</row>
    <row r="159" spans="1:77" ht="17.25" customHeight="1" x14ac:dyDescent="0.3">
      <c r="A159" s="277"/>
      <c r="B159" s="2"/>
      <c r="C159" s="226"/>
      <c r="D159" s="2"/>
      <c r="E159" s="67"/>
      <c r="F159" s="107"/>
      <c r="G159" s="1"/>
      <c r="H159" s="1"/>
      <c r="I159" s="2"/>
      <c r="J159" s="2"/>
      <c r="K159" s="1"/>
      <c r="L159" s="2"/>
      <c r="M159" s="2"/>
      <c r="N159" s="2"/>
      <c r="O159" s="2"/>
      <c r="P159" s="1"/>
      <c r="Q159" s="2"/>
      <c r="R159" s="1"/>
      <c r="S159" s="1"/>
      <c r="T159" s="2"/>
      <c r="U159" s="1"/>
      <c r="V159" s="1"/>
      <c r="W159" s="2"/>
      <c r="X159" s="2"/>
      <c r="Y159" s="2"/>
      <c r="Z159" s="2"/>
      <c r="AA159" s="2"/>
      <c r="AB159" s="124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2"/>
      <c r="AY159" s="1"/>
      <c r="AZ159" s="1"/>
      <c r="BA159" s="1"/>
      <c r="BB159" s="1"/>
      <c r="BC159" s="1"/>
      <c r="BD159" s="1"/>
      <c r="BE159" s="1"/>
      <c r="BF159" s="184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</row>
    <row r="160" spans="1:77" ht="17.25" customHeight="1" x14ac:dyDescent="0.3">
      <c r="A160" s="277"/>
      <c r="B160" s="2"/>
      <c r="C160" s="226"/>
      <c r="D160" s="2"/>
      <c r="E160" s="67"/>
      <c r="F160" s="107"/>
      <c r="G160" s="1"/>
      <c r="H160" s="1"/>
      <c r="I160" s="2"/>
      <c r="J160" s="2"/>
      <c r="K160" s="1"/>
      <c r="L160" s="2"/>
      <c r="M160" s="2"/>
      <c r="N160" s="2"/>
      <c r="O160" s="2"/>
      <c r="P160" s="1"/>
      <c r="Q160" s="2"/>
      <c r="R160" s="1"/>
      <c r="S160" s="1"/>
      <c r="T160" s="2"/>
      <c r="U160" s="1"/>
      <c r="V160" s="1"/>
      <c r="W160" s="2"/>
      <c r="X160" s="2"/>
      <c r="Y160" s="2"/>
      <c r="Z160" s="2"/>
      <c r="AA160" s="2"/>
      <c r="AB160" s="124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2"/>
      <c r="AY160" s="1"/>
      <c r="AZ160" s="1"/>
      <c r="BA160" s="1"/>
      <c r="BB160" s="1"/>
      <c r="BC160" s="1"/>
      <c r="BD160" s="1"/>
      <c r="BE160" s="1"/>
      <c r="BF160" s="184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</row>
    <row r="161" spans="1:77" ht="17.25" customHeight="1" x14ac:dyDescent="0.3">
      <c r="A161" s="277"/>
      <c r="B161" s="2"/>
      <c r="C161" s="226"/>
      <c r="D161" s="2"/>
      <c r="E161" s="67"/>
      <c r="F161" s="107"/>
      <c r="G161" s="1"/>
      <c r="H161" s="1"/>
      <c r="I161" s="2"/>
      <c r="J161" s="2"/>
      <c r="K161" s="1"/>
      <c r="L161" s="2"/>
      <c r="M161" s="2"/>
      <c r="N161" s="2"/>
      <c r="O161" s="2"/>
      <c r="P161" s="1"/>
      <c r="Q161" s="2"/>
      <c r="R161" s="1"/>
      <c r="S161" s="1"/>
      <c r="T161" s="2"/>
      <c r="U161" s="1"/>
      <c r="V161" s="1"/>
      <c r="W161" s="2"/>
      <c r="X161" s="2"/>
      <c r="Y161" s="2"/>
      <c r="Z161" s="2"/>
      <c r="AA161" s="2"/>
      <c r="AB161" s="124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2"/>
      <c r="AY161" s="1"/>
      <c r="AZ161" s="1"/>
      <c r="BA161" s="1"/>
      <c r="BB161" s="1"/>
      <c r="BC161" s="1"/>
      <c r="BD161" s="1"/>
      <c r="BE161" s="1"/>
      <c r="BF161" s="184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</row>
    <row r="162" spans="1:77" ht="17.25" customHeight="1" x14ac:dyDescent="0.3">
      <c r="A162" s="277"/>
      <c r="B162" s="2"/>
      <c r="C162" s="226"/>
      <c r="D162" s="2"/>
      <c r="E162" s="67"/>
      <c r="F162" s="107"/>
      <c r="G162" s="1"/>
      <c r="H162" s="1"/>
      <c r="I162" s="2"/>
      <c r="J162" s="2"/>
      <c r="K162" s="1"/>
      <c r="L162" s="2"/>
      <c r="M162" s="2"/>
      <c r="N162" s="2"/>
      <c r="O162" s="2"/>
      <c r="P162" s="1"/>
      <c r="Q162" s="2"/>
      <c r="R162" s="1"/>
      <c r="S162" s="1"/>
      <c r="T162" s="2"/>
      <c r="U162" s="1"/>
      <c r="V162" s="1"/>
      <c r="W162" s="2"/>
      <c r="X162" s="2"/>
      <c r="Y162" s="2"/>
      <c r="Z162" s="2"/>
      <c r="AA162" s="2"/>
      <c r="AB162" s="124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2"/>
      <c r="AY162" s="1"/>
      <c r="AZ162" s="1"/>
      <c r="BA162" s="1"/>
      <c r="BB162" s="1"/>
      <c r="BC162" s="1"/>
      <c r="BD162" s="1"/>
      <c r="BE162" s="1"/>
      <c r="BF162" s="184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</row>
    <row r="163" spans="1:77" ht="17.25" customHeight="1" x14ac:dyDescent="0.3">
      <c r="A163" s="277"/>
      <c r="B163" s="2"/>
      <c r="C163" s="226"/>
      <c r="D163" s="2"/>
      <c r="E163" s="67"/>
      <c r="F163" s="107"/>
      <c r="G163" s="1"/>
      <c r="H163" s="1"/>
      <c r="I163" s="2"/>
      <c r="J163" s="2"/>
      <c r="K163" s="1"/>
      <c r="L163" s="2"/>
      <c r="M163" s="2"/>
      <c r="N163" s="2"/>
      <c r="O163" s="2"/>
      <c r="P163" s="1"/>
      <c r="Q163" s="2"/>
      <c r="R163" s="1"/>
      <c r="S163" s="1"/>
      <c r="T163" s="2"/>
      <c r="U163" s="1"/>
      <c r="V163" s="1"/>
      <c r="W163" s="2"/>
      <c r="X163" s="2"/>
      <c r="Y163" s="2"/>
      <c r="Z163" s="2"/>
      <c r="AA163" s="2"/>
      <c r="AB163" s="124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2"/>
      <c r="AY163" s="1"/>
      <c r="AZ163" s="1"/>
      <c r="BA163" s="1"/>
      <c r="BB163" s="1"/>
      <c r="BC163" s="1"/>
      <c r="BD163" s="1"/>
      <c r="BE163" s="1"/>
      <c r="BF163" s="184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</row>
    <row r="164" spans="1:77" ht="17.25" customHeight="1" x14ac:dyDescent="0.3">
      <c r="A164" s="277"/>
      <c r="B164" s="2"/>
      <c r="C164" s="226"/>
      <c r="D164" s="2"/>
      <c r="E164" s="67"/>
      <c r="F164" s="107"/>
      <c r="G164" s="1"/>
      <c r="H164" s="1"/>
      <c r="I164" s="2"/>
      <c r="J164" s="2"/>
      <c r="K164" s="1"/>
      <c r="L164" s="2"/>
      <c r="M164" s="2"/>
      <c r="N164" s="2"/>
      <c r="O164" s="2"/>
      <c r="P164" s="1"/>
      <c r="Q164" s="2"/>
      <c r="R164" s="1"/>
      <c r="S164" s="1"/>
      <c r="T164" s="2"/>
      <c r="U164" s="1"/>
      <c r="V164" s="1"/>
      <c r="W164" s="2"/>
      <c r="X164" s="2"/>
      <c r="Y164" s="2"/>
      <c r="Z164" s="2"/>
      <c r="AA164" s="2"/>
      <c r="AB164" s="124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2"/>
      <c r="AY164" s="1"/>
      <c r="AZ164" s="1"/>
      <c r="BA164" s="1"/>
      <c r="BB164" s="1"/>
      <c r="BC164" s="1"/>
      <c r="BD164" s="1"/>
      <c r="BE164" s="1"/>
      <c r="BF164" s="184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</row>
    <row r="165" spans="1:77" ht="17.25" customHeight="1" x14ac:dyDescent="0.3">
      <c r="A165" s="277"/>
      <c r="B165" s="2"/>
      <c r="C165" s="226"/>
      <c r="D165" s="2"/>
      <c r="E165" s="67"/>
      <c r="F165" s="107"/>
      <c r="G165" s="1"/>
      <c r="H165" s="1"/>
      <c r="I165" s="2"/>
      <c r="J165" s="2"/>
      <c r="K165" s="1"/>
      <c r="L165" s="2"/>
      <c r="M165" s="2"/>
      <c r="N165" s="2"/>
      <c r="O165" s="2"/>
      <c r="P165" s="1"/>
      <c r="Q165" s="2"/>
      <c r="R165" s="1"/>
      <c r="S165" s="1"/>
      <c r="T165" s="2"/>
      <c r="U165" s="1"/>
      <c r="V165" s="1"/>
      <c r="W165" s="2"/>
      <c r="X165" s="2"/>
      <c r="Y165" s="2"/>
      <c r="Z165" s="2"/>
      <c r="AA165" s="2"/>
      <c r="AB165" s="124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2"/>
      <c r="AY165" s="1"/>
      <c r="AZ165" s="1"/>
      <c r="BA165" s="1"/>
      <c r="BB165" s="1"/>
      <c r="BC165" s="1"/>
      <c r="BD165" s="1"/>
      <c r="BE165" s="1"/>
      <c r="BF165" s="184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</row>
    <row r="166" spans="1:77" ht="17.25" customHeight="1" x14ac:dyDescent="0.3">
      <c r="A166" s="277"/>
      <c r="B166" s="2"/>
      <c r="C166" s="226"/>
      <c r="D166" s="2"/>
      <c r="E166" s="67"/>
      <c r="F166" s="107"/>
      <c r="G166" s="1"/>
      <c r="H166" s="1"/>
      <c r="I166" s="2"/>
      <c r="J166" s="2"/>
      <c r="K166" s="1"/>
      <c r="L166" s="2"/>
      <c r="M166" s="2"/>
      <c r="N166" s="2"/>
      <c r="O166" s="2"/>
      <c r="P166" s="1"/>
      <c r="Q166" s="2"/>
      <c r="R166" s="1"/>
      <c r="S166" s="1"/>
      <c r="T166" s="2"/>
      <c r="U166" s="1"/>
      <c r="V166" s="1"/>
      <c r="W166" s="2"/>
      <c r="X166" s="2"/>
      <c r="Y166" s="2"/>
      <c r="Z166" s="2"/>
      <c r="AA166" s="2"/>
      <c r="AB166" s="124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2"/>
      <c r="AY166" s="1"/>
      <c r="AZ166" s="1"/>
      <c r="BA166" s="1"/>
      <c r="BB166" s="1"/>
      <c r="BC166" s="1"/>
      <c r="BD166" s="1"/>
      <c r="BE166" s="1"/>
      <c r="BF166" s="184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</row>
    <row r="167" spans="1:77" ht="17.25" customHeight="1" x14ac:dyDescent="0.3">
      <c r="A167" s="277"/>
      <c r="B167" s="2"/>
      <c r="C167" s="226"/>
      <c r="D167" s="2"/>
      <c r="E167" s="67"/>
      <c r="F167" s="107"/>
      <c r="G167" s="1"/>
      <c r="H167" s="1"/>
      <c r="I167" s="2"/>
      <c r="J167" s="2"/>
      <c r="K167" s="1"/>
      <c r="L167" s="2"/>
      <c r="M167" s="2"/>
      <c r="N167" s="2"/>
      <c r="O167" s="2"/>
      <c r="P167" s="1"/>
      <c r="Q167" s="2"/>
      <c r="R167" s="1"/>
      <c r="S167" s="1"/>
      <c r="T167" s="2"/>
      <c r="U167" s="1"/>
      <c r="V167" s="1"/>
      <c r="W167" s="2"/>
      <c r="X167" s="2"/>
      <c r="Y167" s="2"/>
      <c r="Z167" s="2"/>
      <c r="AA167" s="2"/>
      <c r="AB167" s="124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2"/>
      <c r="AY167" s="1"/>
      <c r="AZ167" s="1"/>
      <c r="BA167" s="1"/>
      <c r="BB167" s="1"/>
      <c r="BC167" s="1"/>
      <c r="BD167" s="1"/>
      <c r="BE167" s="1"/>
      <c r="BF167" s="184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</row>
    <row r="168" spans="1:77" ht="17.25" customHeight="1" x14ac:dyDescent="0.3">
      <c r="A168" s="277"/>
      <c r="B168" s="2"/>
      <c r="C168" s="226"/>
      <c r="D168" s="2"/>
      <c r="E168" s="67"/>
      <c r="F168" s="107"/>
      <c r="G168" s="1"/>
      <c r="H168" s="1"/>
      <c r="I168" s="2"/>
      <c r="J168" s="2"/>
      <c r="K168" s="1"/>
      <c r="L168" s="2"/>
      <c r="M168" s="2"/>
      <c r="N168" s="2"/>
      <c r="O168" s="2"/>
      <c r="P168" s="1"/>
      <c r="Q168" s="2"/>
      <c r="R168" s="1"/>
      <c r="S168" s="1"/>
      <c r="T168" s="2"/>
      <c r="U168" s="1"/>
      <c r="V168" s="1"/>
      <c r="W168" s="2"/>
      <c r="X168" s="2"/>
      <c r="Y168" s="2"/>
      <c r="Z168" s="2"/>
      <c r="AA168" s="2"/>
      <c r="AB168" s="124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2"/>
      <c r="AY168" s="1"/>
      <c r="AZ168" s="1"/>
      <c r="BA168" s="1"/>
      <c r="BB168" s="1"/>
      <c r="BC168" s="1"/>
      <c r="BD168" s="1"/>
      <c r="BE168" s="1"/>
      <c r="BF168" s="184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</row>
    <row r="169" spans="1:77" ht="17.25" customHeight="1" x14ac:dyDescent="0.3">
      <c r="A169" s="277"/>
      <c r="B169" s="2"/>
      <c r="C169" s="226"/>
      <c r="D169" s="2"/>
      <c r="E169" s="67"/>
      <c r="F169" s="107"/>
      <c r="G169" s="1"/>
      <c r="H169" s="1"/>
      <c r="I169" s="2"/>
      <c r="J169" s="2"/>
      <c r="K169" s="1"/>
      <c r="L169" s="2"/>
      <c r="M169" s="2"/>
      <c r="N169" s="2"/>
      <c r="O169" s="2"/>
      <c r="P169" s="1"/>
      <c r="Q169" s="2"/>
      <c r="R169" s="1"/>
      <c r="S169" s="1"/>
      <c r="T169" s="2"/>
      <c r="U169" s="1"/>
      <c r="V169" s="1"/>
      <c r="W169" s="2"/>
      <c r="X169" s="2"/>
      <c r="Y169" s="2"/>
      <c r="Z169" s="2"/>
      <c r="AA169" s="2"/>
      <c r="AB169" s="124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2"/>
      <c r="AY169" s="1"/>
      <c r="AZ169" s="1"/>
      <c r="BA169" s="1"/>
      <c r="BB169" s="1"/>
      <c r="BC169" s="1"/>
      <c r="BD169" s="1"/>
      <c r="BE169" s="1"/>
      <c r="BF169" s="184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</row>
    <row r="170" spans="1:77" ht="17.25" customHeight="1" x14ac:dyDescent="0.3">
      <c r="A170" s="277"/>
      <c r="B170" s="2"/>
      <c r="C170" s="226"/>
      <c r="D170" s="2"/>
      <c r="E170" s="67"/>
      <c r="F170" s="107"/>
      <c r="G170" s="1"/>
      <c r="H170" s="1"/>
      <c r="I170" s="2"/>
      <c r="J170" s="2"/>
      <c r="K170" s="1"/>
      <c r="L170" s="2"/>
      <c r="M170" s="2"/>
      <c r="N170" s="2"/>
      <c r="O170" s="2"/>
      <c r="P170" s="1"/>
      <c r="Q170" s="2"/>
      <c r="R170" s="1"/>
      <c r="S170" s="1"/>
      <c r="T170" s="2"/>
      <c r="U170" s="1"/>
      <c r="V170" s="1"/>
      <c r="W170" s="2"/>
      <c r="X170" s="2"/>
      <c r="Y170" s="2"/>
      <c r="Z170" s="2"/>
      <c r="AA170" s="2"/>
      <c r="AB170" s="124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2"/>
      <c r="AY170" s="1"/>
      <c r="AZ170" s="1"/>
      <c r="BA170" s="1"/>
      <c r="BB170" s="1"/>
      <c r="BC170" s="1"/>
      <c r="BD170" s="1"/>
      <c r="BE170" s="1"/>
      <c r="BF170" s="184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</row>
    <row r="171" spans="1:77" ht="17.25" customHeight="1" x14ac:dyDescent="0.3">
      <c r="A171" s="277"/>
      <c r="B171" s="2"/>
      <c r="C171" s="226"/>
      <c r="D171" s="2"/>
      <c r="E171" s="67"/>
      <c r="F171" s="107"/>
      <c r="G171" s="1"/>
      <c r="H171" s="1"/>
      <c r="I171" s="2"/>
      <c r="J171" s="2"/>
      <c r="K171" s="1"/>
      <c r="L171" s="2"/>
      <c r="M171" s="2"/>
      <c r="N171" s="2"/>
      <c r="O171" s="2"/>
      <c r="P171" s="1"/>
      <c r="Q171" s="2"/>
      <c r="R171" s="1"/>
      <c r="S171" s="1"/>
      <c r="T171" s="2"/>
      <c r="U171" s="1"/>
      <c r="V171" s="1"/>
      <c r="W171" s="2"/>
      <c r="X171" s="2"/>
      <c r="Y171" s="2"/>
      <c r="Z171" s="2"/>
      <c r="AA171" s="2"/>
      <c r="AB171" s="124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2"/>
      <c r="AY171" s="1"/>
      <c r="AZ171" s="1"/>
      <c r="BA171" s="1"/>
      <c r="BB171" s="1"/>
      <c r="BC171" s="1"/>
      <c r="BD171" s="1"/>
      <c r="BE171" s="1"/>
      <c r="BF171" s="184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</row>
    <row r="172" spans="1:77" ht="17.25" customHeight="1" x14ac:dyDescent="0.3">
      <c r="A172" s="277"/>
      <c r="B172" s="2"/>
      <c r="C172" s="226"/>
      <c r="D172" s="2"/>
      <c r="E172" s="67"/>
      <c r="F172" s="107"/>
      <c r="G172" s="1"/>
      <c r="H172" s="1"/>
      <c r="I172" s="2"/>
      <c r="J172" s="2"/>
      <c r="K172" s="1"/>
      <c r="L172" s="2"/>
      <c r="M172" s="2"/>
      <c r="N172" s="2"/>
      <c r="O172" s="2"/>
      <c r="P172" s="1"/>
      <c r="Q172" s="2"/>
      <c r="R172" s="1"/>
      <c r="S172" s="1"/>
      <c r="T172" s="2"/>
      <c r="U172" s="1"/>
      <c r="V172" s="1"/>
      <c r="W172" s="2"/>
      <c r="X172" s="2"/>
      <c r="Y172" s="2"/>
      <c r="Z172" s="2"/>
      <c r="AA172" s="2"/>
      <c r="AB172" s="124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2"/>
      <c r="AY172" s="1"/>
      <c r="AZ172" s="1"/>
      <c r="BA172" s="1"/>
      <c r="BB172" s="1"/>
      <c r="BC172" s="1"/>
      <c r="BD172" s="1"/>
      <c r="BE172" s="1"/>
      <c r="BF172" s="184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</row>
    <row r="173" spans="1:77" ht="17.25" customHeight="1" x14ac:dyDescent="0.3">
      <c r="A173" s="277"/>
      <c r="B173" s="2"/>
      <c r="C173" s="226"/>
      <c r="D173" s="2"/>
      <c r="E173" s="67"/>
      <c r="F173" s="107"/>
      <c r="G173" s="1"/>
      <c r="H173" s="1"/>
      <c r="I173" s="2"/>
      <c r="J173" s="2"/>
      <c r="K173" s="1"/>
      <c r="L173" s="2"/>
      <c r="M173" s="2"/>
      <c r="N173" s="2"/>
      <c r="O173" s="2"/>
      <c r="P173" s="1"/>
      <c r="Q173" s="2"/>
      <c r="R173" s="1"/>
      <c r="S173" s="1"/>
      <c r="T173" s="2"/>
      <c r="U173" s="1"/>
      <c r="V173" s="1"/>
      <c r="W173" s="2"/>
      <c r="X173" s="2"/>
      <c r="Y173" s="2"/>
      <c r="Z173" s="2"/>
      <c r="AA173" s="2"/>
      <c r="AB173" s="124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2"/>
      <c r="AY173" s="1"/>
      <c r="AZ173" s="1"/>
      <c r="BA173" s="1"/>
      <c r="BB173" s="1"/>
      <c r="BC173" s="1"/>
      <c r="BD173" s="1"/>
      <c r="BE173" s="1"/>
      <c r="BF173" s="184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</row>
    <row r="174" spans="1:77" ht="17.25" customHeight="1" x14ac:dyDescent="0.3">
      <c r="A174" s="277"/>
      <c r="B174" s="2"/>
      <c r="C174" s="226"/>
      <c r="D174" s="2"/>
      <c r="E174" s="67"/>
      <c r="F174" s="107"/>
      <c r="G174" s="1"/>
      <c r="H174" s="1"/>
      <c r="I174" s="2"/>
      <c r="J174" s="2"/>
      <c r="K174" s="1"/>
      <c r="L174" s="2"/>
      <c r="M174" s="2"/>
      <c r="N174" s="2"/>
      <c r="O174" s="2"/>
      <c r="P174" s="1"/>
      <c r="Q174" s="2"/>
      <c r="R174" s="1"/>
      <c r="S174" s="1"/>
      <c r="T174" s="2"/>
      <c r="U174" s="1"/>
      <c r="V174" s="1"/>
      <c r="W174" s="2"/>
      <c r="X174" s="2"/>
      <c r="Y174" s="2"/>
      <c r="Z174" s="2"/>
      <c r="AA174" s="2"/>
      <c r="AB174" s="124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2"/>
      <c r="AY174" s="1"/>
      <c r="AZ174" s="1"/>
      <c r="BA174" s="1"/>
      <c r="BB174" s="1"/>
      <c r="BC174" s="1"/>
      <c r="BD174" s="1"/>
      <c r="BE174" s="1"/>
      <c r="BF174" s="184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</row>
    <row r="175" spans="1:77" ht="17.25" customHeight="1" x14ac:dyDescent="0.3">
      <c r="A175" s="277"/>
      <c r="B175" s="2"/>
      <c r="C175" s="226"/>
      <c r="D175" s="2"/>
      <c r="E175" s="67"/>
      <c r="F175" s="107"/>
      <c r="G175" s="1"/>
      <c r="H175" s="1"/>
      <c r="I175" s="2"/>
      <c r="J175" s="2"/>
      <c r="K175" s="1"/>
      <c r="L175" s="2"/>
      <c r="M175" s="2"/>
      <c r="N175" s="2"/>
      <c r="O175" s="2"/>
      <c r="P175" s="1"/>
      <c r="Q175" s="2"/>
      <c r="R175" s="1"/>
      <c r="S175" s="1"/>
      <c r="T175" s="2"/>
      <c r="U175" s="1"/>
      <c r="V175" s="1"/>
      <c r="W175" s="2"/>
      <c r="X175" s="2"/>
      <c r="Y175" s="2"/>
      <c r="Z175" s="2"/>
      <c r="AA175" s="2"/>
      <c r="AB175" s="124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2"/>
      <c r="AY175" s="1"/>
      <c r="AZ175" s="1"/>
      <c r="BA175" s="1"/>
      <c r="BB175" s="1"/>
      <c r="BC175" s="1"/>
      <c r="BD175" s="1"/>
      <c r="BE175" s="1"/>
      <c r="BF175" s="184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</row>
    <row r="176" spans="1:77" ht="17.25" customHeight="1" x14ac:dyDescent="0.3">
      <c r="A176" s="277"/>
      <c r="B176" s="2"/>
      <c r="C176" s="226"/>
      <c r="D176" s="2"/>
      <c r="E176" s="67"/>
      <c r="F176" s="107"/>
      <c r="G176" s="1"/>
      <c r="H176" s="1"/>
      <c r="I176" s="2"/>
      <c r="J176" s="2"/>
      <c r="K176" s="1"/>
      <c r="L176" s="2"/>
      <c r="M176" s="2"/>
      <c r="N176" s="2"/>
      <c r="O176" s="2"/>
      <c r="P176" s="1"/>
      <c r="Q176" s="2"/>
      <c r="R176" s="1"/>
      <c r="S176" s="1"/>
      <c r="T176" s="2"/>
      <c r="U176" s="1"/>
      <c r="V176" s="1"/>
      <c r="W176" s="2"/>
      <c r="X176" s="2"/>
      <c r="Y176" s="2"/>
      <c r="Z176" s="2"/>
      <c r="AA176" s="2"/>
      <c r="AB176" s="124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2"/>
      <c r="AY176" s="1"/>
      <c r="AZ176" s="1"/>
      <c r="BA176" s="1"/>
      <c r="BB176" s="1"/>
      <c r="BC176" s="1"/>
      <c r="BD176" s="1"/>
      <c r="BE176" s="1"/>
      <c r="BF176" s="184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</row>
    <row r="177" spans="1:77" ht="17.25" customHeight="1" x14ac:dyDescent="0.3">
      <c r="A177" s="277"/>
      <c r="B177" s="2"/>
      <c r="C177" s="226"/>
      <c r="D177" s="2"/>
      <c r="E177" s="67"/>
      <c r="F177" s="107"/>
      <c r="G177" s="1"/>
      <c r="H177" s="1"/>
      <c r="I177" s="2"/>
      <c r="J177" s="2"/>
      <c r="K177" s="1"/>
      <c r="L177" s="2"/>
      <c r="M177" s="2"/>
      <c r="N177" s="2"/>
      <c r="O177" s="2"/>
      <c r="P177" s="1"/>
      <c r="Q177" s="2"/>
      <c r="R177" s="1"/>
      <c r="S177" s="1"/>
      <c r="T177" s="2"/>
      <c r="U177" s="1"/>
      <c r="V177" s="1"/>
      <c r="W177" s="2"/>
      <c r="X177" s="2"/>
      <c r="Y177" s="2"/>
      <c r="Z177" s="2"/>
      <c r="AA177" s="2"/>
      <c r="AB177" s="124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2"/>
      <c r="AY177" s="1"/>
      <c r="AZ177" s="1"/>
      <c r="BA177" s="1"/>
      <c r="BB177" s="1"/>
      <c r="BC177" s="1"/>
      <c r="BD177" s="1"/>
      <c r="BE177" s="1"/>
      <c r="BF177" s="184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</row>
    <row r="178" spans="1:77" ht="17.25" customHeight="1" x14ac:dyDescent="0.3">
      <c r="A178" s="277"/>
      <c r="B178" s="2"/>
      <c r="C178" s="226"/>
      <c r="D178" s="2"/>
      <c r="E178" s="67"/>
      <c r="F178" s="107"/>
      <c r="G178" s="1"/>
      <c r="H178" s="1"/>
      <c r="I178" s="2"/>
      <c r="J178" s="2"/>
      <c r="K178" s="1"/>
      <c r="L178" s="2"/>
      <c r="M178" s="2"/>
      <c r="N178" s="2"/>
      <c r="O178" s="2"/>
      <c r="P178" s="1"/>
      <c r="Q178" s="2"/>
      <c r="R178" s="1"/>
      <c r="S178" s="1"/>
      <c r="T178" s="2"/>
      <c r="U178" s="1"/>
      <c r="V178" s="1"/>
      <c r="W178" s="2"/>
      <c r="X178" s="2"/>
      <c r="Y178" s="2"/>
      <c r="Z178" s="2"/>
      <c r="AA178" s="2"/>
      <c r="AB178" s="124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2"/>
      <c r="AY178" s="1"/>
      <c r="AZ178" s="1"/>
      <c r="BA178" s="1"/>
      <c r="BB178" s="1"/>
      <c r="BC178" s="1"/>
      <c r="BD178" s="1"/>
      <c r="BE178" s="1"/>
      <c r="BF178" s="184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</row>
    <row r="179" spans="1:77" ht="17.25" customHeight="1" x14ac:dyDescent="0.3">
      <c r="A179" s="277"/>
      <c r="B179" s="2"/>
      <c r="C179" s="226"/>
      <c r="D179" s="2"/>
      <c r="E179" s="67"/>
      <c r="F179" s="107"/>
      <c r="G179" s="1"/>
      <c r="H179" s="1"/>
      <c r="I179" s="2"/>
      <c r="J179" s="2"/>
      <c r="K179" s="1"/>
      <c r="L179" s="2"/>
      <c r="M179" s="2"/>
      <c r="N179" s="2"/>
      <c r="O179" s="2"/>
      <c r="P179" s="1"/>
      <c r="Q179" s="2"/>
      <c r="R179" s="1"/>
      <c r="S179" s="1"/>
      <c r="T179" s="2"/>
      <c r="U179" s="1"/>
      <c r="V179" s="1"/>
      <c r="W179" s="2"/>
      <c r="X179" s="2"/>
      <c r="Y179" s="2"/>
      <c r="Z179" s="2"/>
      <c r="AA179" s="2"/>
      <c r="AB179" s="124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2"/>
      <c r="AY179" s="1"/>
      <c r="AZ179" s="1"/>
      <c r="BA179" s="1"/>
      <c r="BB179" s="1"/>
      <c r="BC179" s="1"/>
      <c r="BD179" s="1"/>
      <c r="BE179" s="1"/>
      <c r="BF179" s="184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</row>
    <row r="180" spans="1:77" ht="17.25" customHeight="1" x14ac:dyDescent="0.3">
      <c r="A180" s="277"/>
      <c r="B180" s="2"/>
      <c r="C180" s="226"/>
      <c r="D180" s="2"/>
      <c r="E180" s="67"/>
      <c r="F180" s="107"/>
      <c r="G180" s="1"/>
      <c r="H180" s="1"/>
      <c r="I180" s="2"/>
      <c r="J180" s="2"/>
      <c r="K180" s="1"/>
      <c r="L180" s="2"/>
      <c r="M180" s="2"/>
      <c r="N180" s="2"/>
      <c r="O180" s="2"/>
      <c r="P180" s="1"/>
      <c r="Q180" s="2"/>
      <c r="R180" s="1"/>
      <c r="S180" s="1"/>
      <c r="T180" s="2"/>
      <c r="U180" s="1"/>
      <c r="V180" s="1"/>
      <c r="W180" s="2"/>
      <c r="X180" s="2"/>
      <c r="Y180" s="2"/>
      <c r="Z180" s="2"/>
      <c r="AA180" s="2"/>
      <c r="AB180" s="124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2"/>
      <c r="AY180" s="1"/>
      <c r="AZ180" s="1"/>
      <c r="BA180" s="1"/>
      <c r="BB180" s="1"/>
      <c r="BC180" s="1"/>
      <c r="BD180" s="1"/>
      <c r="BE180" s="1"/>
      <c r="BF180" s="184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</row>
    <row r="181" spans="1:77" ht="17.25" customHeight="1" x14ac:dyDescent="0.3">
      <c r="A181" s="277"/>
      <c r="B181" s="2"/>
      <c r="C181" s="226"/>
      <c r="D181" s="2"/>
      <c r="E181" s="67"/>
      <c r="F181" s="107"/>
      <c r="G181" s="1"/>
      <c r="H181" s="1"/>
      <c r="I181" s="2"/>
      <c r="J181" s="2"/>
      <c r="K181" s="1"/>
      <c r="L181" s="2"/>
      <c r="M181" s="2"/>
      <c r="N181" s="2"/>
      <c r="O181" s="2"/>
      <c r="P181" s="1"/>
      <c r="Q181" s="2"/>
      <c r="R181" s="1"/>
      <c r="S181" s="1"/>
      <c r="T181" s="2"/>
      <c r="U181" s="1"/>
      <c r="V181" s="1"/>
      <c r="W181" s="2"/>
      <c r="X181" s="2"/>
      <c r="Y181" s="2"/>
      <c r="Z181" s="2"/>
      <c r="AA181" s="2"/>
      <c r="AB181" s="124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2"/>
      <c r="AY181" s="1"/>
      <c r="AZ181" s="1"/>
      <c r="BA181" s="1"/>
      <c r="BB181" s="1"/>
      <c r="BC181" s="1"/>
      <c r="BD181" s="1"/>
      <c r="BE181" s="1"/>
      <c r="BF181" s="184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</row>
    <row r="182" spans="1:77" ht="17.25" customHeight="1" x14ac:dyDescent="0.3">
      <c r="A182" s="277"/>
      <c r="B182" s="2"/>
      <c r="C182" s="226"/>
      <c r="D182" s="2"/>
      <c r="E182" s="67"/>
      <c r="F182" s="107"/>
      <c r="G182" s="1"/>
      <c r="H182" s="1"/>
      <c r="I182" s="2"/>
      <c r="J182" s="2"/>
      <c r="K182" s="1"/>
      <c r="L182" s="2"/>
      <c r="M182" s="2"/>
      <c r="N182" s="2"/>
      <c r="O182" s="2"/>
      <c r="P182" s="1"/>
      <c r="Q182" s="2"/>
      <c r="R182" s="1"/>
      <c r="S182" s="1"/>
      <c r="T182" s="2"/>
      <c r="U182" s="1"/>
      <c r="V182" s="1"/>
      <c r="W182" s="2"/>
      <c r="X182" s="2"/>
      <c r="Y182" s="2"/>
      <c r="Z182" s="2"/>
      <c r="AA182" s="2"/>
      <c r="AB182" s="124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2"/>
      <c r="AY182" s="1"/>
      <c r="AZ182" s="1"/>
      <c r="BA182" s="1"/>
      <c r="BB182" s="1"/>
      <c r="BC182" s="1"/>
      <c r="BD182" s="1"/>
      <c r="BE182" s="1"/>
      <c r="BF182" s="184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</row>
    <row r="183" spans="1:77" ht="17.25" customHeight="1" x14ac:dyDescent="0.3">
      <c r="A183" s="277"/>
      <c r="B183" s="2"/>
      <c r="C183" s="226"/>
      <c r="D183" s="2"/>
      <c r="E183" s="67"/>
      <c r="F183" s="107"/>
      <c r="G183" s="1"/>
      <c r="H183" s="1"/>
      <c r="I183" s="2"/>
      <c r="J183" s="2"/>
      <c r="K183" s="1"/>
      <c r="L183" s="2"/>
      <c r="M183" s="2"/>
      <c r="N183" s="2"/>
      <c r="O183" s="2"/>
      <c r="P183" s="1"/>
      <c r="Q183" s="2"/>
      <c r="R183" s="1"/>
      <c r="S183" s="1"/>
      <c r="T183" s="2"/>
      <c r="U183" s="1"/>
      <c r="V183" s="1"/>
      <c r="W183" s="2"/>
      <c r="X183" s="2"/>
      <c r="Y183" s="2"/>
      <c r="Z183" s="2"/>
      <c r="AA183" s="2"/>
      <c r="AB183" s="124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2"/>
      <c r="AY183" s="1"/>
      <c r="AZ183" s="1"/>
      <c r="BA183" s="1"/>
      <c r="BB183" s="1"/>
      <c r="BC183" s="1"/>
      <c r="BD183" s="1"/>
      <c r="BE183" s="1"/>
      <c r="BF183" s="184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</row>
    <row r="184" spans="1:77" ht="17.25" customHeight="1" x14ac:dyDescent="0.3">
      <c r="A184" s="277"/>
      <c r="B184" s="2"/>
      <c r="C184" s="226"/>
      <c r="D184" s="2"/>
      <c r="E184" s="67"/>
      <c r="F184" s="107"/>
      <c r="G184" s="1"/>
      <c r="H184" s="1"/>
      <c r="I184" s="2"/>
      <c r="J184" s="2"/>
      <c r="K184" s="1"/>
      <c r="L184" s="2"/>
      <c r="M184" s="2"/>
      <c r="N184" s="2"/>
      <c r="O184" s="2"/>
      <c r="P184" s="1"/>
      <c r="Q184" s="2"/>
      <c r="R184" s="1"/>
      <c r="S184" s="1"/>
      <c r="T184" s="2"/>
      <c r="U184" s="1"/>
      <c r="V184" s="1"/>
      <c r="W184" s="2"/>
      <c r="X184" s="2"/>
      <c r="Y184" s="2"/>
      <c r="Z184" s="2"/>
      <c r="AA184" s="2"/>
      <c r="AB184" s="124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2"/>
      <c r="AY184" s="1"/>
      <c r="AZ184" s="1"/>
      <c r="BA184" s="1"/>
      <c r="BB184" s="1"/>
      <c r="BC184" s="1"/>
      <c r="BD184" s="1"/>
      <c r="BE184" s="1"/>
      <c r="BF184" s="184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</row>
    <row r="185" spans="1:77" ht="17.25" customHeight="1" x14ac:dyDescent="0.3">
      <c r="A185" s="277"/>
      <c r="B185" s="2"/>
      <c r="C185" s="226"/>
      <c r="D185" s="2"/>
      <c r="E185" s="67"/>
      <c r="F185" s="107"/>
      <c r="G185" s="1"/>
      <c r="H185" s="1"/>
      <c r="I185" s="2"/>
      <c r="J185" s="2"/>
      <c r="K185" s="1"/>
      <c r="L185" s="2"/>
      <c r="M185" s="2"/>
      <c r="N185" s="2"/>
      <c r="O185" s="2"/>
      <c r="P185" s="1"/>
      <c r="Q185" s="2"/>
      <c r="R185" s="1"/>
      <c r="S185" s="1"/>
      <c r="T185" s="2"/>
      <c r="U185" s="1"/>
      <c r="V185" s="1"/>
      <c r="W185" s="2"/>
      <c r="X185" s="2"/>
      <c r="Y185" s="2"/>
      <c r="Z185" s="2"/>
      <c r="AA185" s="2"/>
      <c r="AB185" s="124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2"/>
      <c r="AY185" s="1"/>
      <c r="AZ185" s="1"/>
      <c r="BA185" s="1"/>
      <c r="BB185" s="1"/>
      <c r="BC185" s="1"/>
      <c r="BD185" s="1"/>
      <c r="BE185" s="1"/>
      <c r="BF185" s="184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</row>
    <row r="186" spans="1:77" ht="17.25" customHeight="1" x14ac:dyDescent="0.3">
      <c r="A186" s="277"/>
      <c r="B186" s="2"/>
      <c r="C186" s="226"/>
      <c r="D186" s="2"/>
      <c r="E186" s="67"/>
      <c r="F186" s="107"/>
      <c r="G186" s="1"/>
      <c r="H186" s="1"/>
      <c r="I186" s="2"/>
      <c r="J186" s="2"/>
      <c r="K186" s="1"/>
      <c r="L186" s="2"/>
      <c r="M186" s="2"/>
      <c r="N186" s="2"/>
      <c r="O186" s="2"/>
      <c r="P186" s="1"/>
      <c r="Q186" s="2"/>
      <c r="R186" s="1"/>
      <c r="S186" s="1"/>
      <c r="T186" s="2"/>
      <c r="U186" s="1"/>
      <c r="V186" s="1"/>
      <c r="W186" s="2"/>
      <c r="X186" s="2"/>
      <c r="Y186" s="2"/>
      <c r="Z186" s="2"/>
      <c r="AA186" s="2"/>
      <c r="AB186" s="124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2"/>
      <c r="AY186" s="1"/>
      <c r="AZ186" s="1"/>
      <c r="BA186" s="1"/>
      <c r="BB186" s="1"/>
      <c r="BC186" s="1"/>
      <c r="BD186" s="1"/>
      <c r="BE186" s="1"/>
      <c r="BF186" s="184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</row>
    <row r="187" spans="1:77" ht="17.25" customHeight="1" x14ac:dyDescent="0.3">
      <c r="A187" s="277"/>
      <c r="B187" s="2"/>
      <c r="C187" s="226"/>
      <c r="D187" s="2"/>
      <c r="E187" s="67"/>
      <c r="F187" s="107"/>
      <c r="G187" s="1"/>
      <c r="H187" s="1"/>
      <c r="I187" s="2"/>
      <c r="J187" s="2"/>
      <c r="K187" s="1"/>
      <c r="L187" s="2"/>
      <c r="M187" s="2"/>
      <c r="N187" s="2"/>
      <c r="O187" s="2"/>
      <c r="P187" s="1"/>
      <c r="Q187" s="2"/>
      <c r="R187" s="1"/>
      <c r="S187" s="1"/>
      <c r="T187" s="2"/>
      <c r="U187" s="1"/>
      <c r="V187" s="1"/>
      <c r="W187" s="2"/>
      <c r="X187" s="2"/>
      <c r="Y187" s="2"/>
      <c r="Z187" s="2"/>
      <c r="AA187" s="2"/>
      <c r="AB187" s="124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2"/>
      <c r="AY187" s="1"/>
      <c r="AZ187" s="1"/>
      <c r="BA187" s="1"/>
      <c r="BB187" s="1"/>
      <c r="BC187" s="1"/>
      <c r="BD187" s="1"/>
      <c r="BE187" s="1"/>
      <c r="BF187" s="184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</row>
    <row r="188" spans="1:77" ht="17.25" customHeight="1" x14ac:dyDescent="0.3">
      <c r="A188" s="277"/>
      <c r="B188" s="2"/>
      <c r="C188" s="226"/>
      <c r="D188" s="2"/>
      <c r="E188" s="67"/>
      <c r="F188" s="107"/>
      <c r="G188" s="1"/>
      <c r="H188" s="1"/>
      <c r="I188" s="2"/>
      <c r="J188" s="2"/>
      <c r="K188" s="1"/>
      <c r="L188" s="2"/>
      <c r="M188" s="2"/>
      <c r="N188" s="2"/>
      <c r="O188" s="2"/>
      <c r="P188" s="1"/>
      <c r="Q188" s="2"/>
      <c r="R188" s="1"/>
      <c r="S188" s="1"/>
      <c r="T188" s="2"/>
      <c r="U188" s="1"/>
      <c r="V188" s="1"/>
      <c r="W188" s="2"/>
      <c r="X188" s="2"/>
      <c r="Y188" s="2"/>
      <c r="Z188" s="2"/>
      <c r="AA188" s="2"/>
      <c r="AB188" s="124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2"/>
      <c r="AY188" s="1"/>
      <c r="AZ188" s="1"/>
      <c r="BA188" s="1"/>
      <c r="BB188" s="1"/>
      <c r="BC188" s="1"/>
      <c r="BD188" s="1"/>
      <c r="BE188" s="1"/>
      <c r="BF188" s="184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</row>
    <row r="189" spans="1:77" ht="17.25" customHeight="1" x14ac:dyDescent="0.3">
      <c r="A189" s="277"/>
      <c r="B189" s="2"/>
      <c r="C189" s="226"/>
      <c r="D189" s="2"/>
      <c r="E189" s="67"/>
      <c r="F189" s="107"/>
      <c r="G189" s="1"/>
      <c r="H189" s="1"/>
      <c r="I189" s="2"/>
      <c r="J189" s="2"/>
      <c r="K189" s="1"/>
      <c r="L189" s="2"/>
      <c r="M189" s="2"/>
      <c r="N189" s="2"/>
      <c r="O189" s="2"/>
      <c r="P189" s="1"/>
      <c r="Q189" s="2"/>
      <c r="R189" s="1"/>
      <c r="S189" s="1"/>
      <c r="T189" s="2"/>
      <c r="U189" s="1"/>
      <c r="V189" s="1"/>
      <c r="W189" s="2"/>
      <c r="X189" s="2"/>
      <c r="Y189" s="2"/>
      <c r="Z189" s="2"/>
      <c r="AA189" s="2"/>
      <c r="AB189" s="124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2"/>
      <c r="AY189" s="1"/>
      <c r="AZ189" s="1"/>
      <c r="BA189" s="1"/>
      <c r="BB189" s="1"/>
      <c r="BC189" s="1"/>
      <c r="BD189" s="1"/>
      <c r="BE189" s="1"/>
      <c r="BF189" s="184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</row>
    <row r="190" spans="1:77" ht="17.25" customHeight="1" x14ac:dyDescent="0.3">
      <c r="A190" s="277"/>
      <c r="B190" s="2"/>
      <c r="C190" s="226"/>
      <c r="D190" s="2"/>
      <c r="E190" s="67"/>
      <c r="F190" s="107"/>
      <c r="G190" s="1"/>
      <c r="H190" s="1"/>
      <c r="I190" s="2"/>
      <c r="J190" s="2"/>
      <c r="K190" s="1"/>
      <c r="L190" s="2"/>
      <c r="M190" s="2"/>
      <c r="N190" s="2"/>
      <c r="O190" s="2"/>
      <c r="P190" s="1"/>
      <c r="Q190" s="2"/>
      <c r="R190" s="1"/>
      <c r="S190" s="1"/>
      <c r="T190" s="2"/>
      <c r="U190" s="1"/>
      <c r="V190" s="1"/>
      <c r="W190" s="2"/>
      <c r="X190" s="2"/>
      <c r="Y190" s="2"/>
      <c r="Z190" s="2"/>
      <c r="AA190" s="2"/>
      <c r="AB190" s="124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2"/>
      <c r="AY190" s="1"/>
      <c r="AZ190" s="1"/>
      <c r="BA190" s="1"/>
      <c r="BB190" s="1"/>
      <c r="BC190" s="1"/>
      <c r="BD190" s="1"/>
      <c r="BE190" s="1"/>
      <c r="BF190" s="184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</row>
    <row r="191" spans="1:77" ht="17.25" customHeight="1" x14ac:dyDescent="0.3">
      <c r="A191" s="277"/>
      <c r="B191" s="2"/>
      <c r="C191" s="226"/>
      <c r="D191" s="2"/>
      <c r="E191" s="67"/>
      <c r="F191" s="107"/>
      <c r="G191" s="1"/>
      <c r="H191" s="1"/>
      <c r="I191" s="2"/>
      <c r="J191" s="2"/>
      <c r="K191" s="1"/>
      <c r="L191" s="2"/>
      <c r="M191" s="2"/>
      <c r="N191" s="2"/>
      <c r="O191" s="2"/>
      <c r="P191" s="1"/>
      <c r="Q191" s="2"/>
      <c r="R191" s="1"/>
      <c r="S191" s="1"/>
      <c r="T191" s="2"/>
      <c r="U191" s="1"/>
      <c r="V191" s="1"/>
      <c r="W191" s="2"/>
      <c r="X191" s="2"/>
      <c r="Y191" s="2"/>
      <c r="Z191" s="2"/>
      <c r="AA191" s="2"/>
      <c r="AB191" s="124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2"/>
      <c r="AY191" s="1"/>
      <c r="AZ191" s="1"/>
      <c r="BA191" s="1"/>
      <c r="BB191" s="1"/>
      <c r="BC191" s="1"/>
      <c r="BD191" s="1"/>
      <c r="BE191" s="1"/>
      <c r="BF191" s="184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</row>
    <row r="192" spans="1:77" ht="17.25" customHeight="1" x14ac:dyDescent="0.3">
      <c r="A192" s="277"/>
      <c r="B192" s="2"/>
      <c r="C192" s="226"/>
      <c r="D192" s="2"/>
      <c r="E192" s="67"/>
      <c r="F192" s="107"/>
      <c r="G192" s="1"/>
      <c r="H192" s="1"/>
      <c r="I192" s="2"/>
      <c r="J192" s="2"/>
      <c r="K192" s="1"/>
      <c r="L192" s="2"/>
      <c r="M192" s="2"/>
      <c r="N192" s="2"/>
      <c r="O192" s="2"/>
      <c r="P192" s="1"/>
      <c r="Q192" s="2"/>
      <c r="R192" s="1"/>
      <c r="S192" s="1"/>
      <c r="T192" s="2"/>
      <c r="U192" s="1"/>
      <c r="V192" s="1"/>
      <c r="W192" s="2"/>
      <c r="X192" s="2"/>
      <c r="Y192" s="2"/>
      <c r="Z192" s="2"/>
      <c r="AA192" s="2"/>
      <c r="AB192" s="124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2"/>
      <c r="AY192" s="1"/>
      <c r="AZ192" s="1"/>
      <c r="BA192" s="1"/>
      <c r="BB192" s="1"/>
      <c r="BC192" s="1"/>
      <c r="BD192" s="1"/>
      <c r="BE192" s="1"/>
      <c r="BF192" s="184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</row>
    <row r="193" spans="1:77" ht="17.25" customHeight="1" x14ac:dyDescent="0.3">
      <c r="A193" s="277"/>
      <c r="B193" s="2"/>
      <c r="C193" s="226"/>
      <c r="D193" s="2"/>
      <c r="E193" s="67"/>
      <c r="F193" s="107"/>
      <c r="G193" s="1"/>
      <c r="H193" s="1"/>
      <c r="I193" s="2"/>
      <c r="J193" s="2"/>
      <c r="K193" s="1"/>
      <c r="L193" s="2"/>
      <c r="M193" s="2"/>
      <c r="N193" s="2"/>
      <c r="O193" s="2"/>
      <c r="P193" s="1"/>
      <c r="Q193" s="2"/>
      <c r="R193" s="1"/>
      <c r="S193" s="1"/>
      <c r="T193" s="2"/>
      <c r="U193" s="1"/>
      <c r="V193" s="1"/>
      <c r="W193" s="2"/>
      <c r="X193" s="2"/>
      <c r="Y193" s="2"/>
      <c r="Z193" s="2"/>
      <c r="AA193" s="2"/>
      <c r="AB193" s="124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2"/>
      <c r="AY193" s="1"/>
      <c r="AZ193" s="1"/>
      <c r="BA193" s="1"/>
      <c r="BB193" s="1"/>
      <c r="BC193" s="1"/>
      <c r="BD193" s="1"/>
      <c r="BE193" s="1"/>
      <c r="BF193" s="184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</row>
    <row r="194" spans="1:77" ht="17.25" customHeight="1" x14ac:dyDescent="0.3">
      <c r="A194" s="277"/>
      <c r="B194" s="2"/>
      <c r="C194" s="226"/>
      <c r="D194" s="2"/>
      <c r="E194" s="67"/>
      <c r="F194" s="107"/>
      <c r="G194" s="1"/>
      <c r="H194" s="1"/>
      <c r="I194" s="2"/>
      <c r="J194" s="2"/>
      <c r="K194" s="1"/>
      <c r="L194" s="2"/>
      <c r="M194" s="2"/>
      <c r="N194" s="2"/>
      <c r="O194" s="2"/>
      <c r="P194" s="1"/>
      <c r="Q194" s="2"/>
      <c r="R194" s="1"/>
      <c r="S194" s="1"/>
      <c r="T194" s="2"/>
      <c r="U194" s="1"/>
      <c r="V194" s="1"/>
      <c r="W194" s="2"/>
      <c r="X194" s="2"/>
      <c r="Y194" s="2"/>
      <c r="Z194" s="2"/>
      <c r="AA194" s="2"/>
      <c r="AB194" s="124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2"/>
      <c r="AY194" s="1"/>
      <c r="AZ194" s="1"/>
      <c r="BA194" s="1"/>
      <c r="BB194" s="1"/>
      <c r="BC194" s="1"/>
      <c r="BD194" s="1"/>
      <c r="BE194" s="1"/>
      <c r="BF194" s="184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</row>
    <row r="195" spans="1:77" ht="17.25" customHeight="1" x14ac:dyDescent="0.3">
      <c r="A195" s="277"/>
      <c r="B195" s="2"/>
      <c r="C195" s="226"/>
      <c r="D195" s="2"/>
      <c r="E195" s="67"/>
      <c r="F195" s="107"/>
      <c r="G195" s="1"/>
      <c r="H195" s="1"/>
      <c r="I195" s="2"/>
      <c r="J195" s="2"/>
      <c r="K195" s="1"/>
      <c r="L195" s="2"/>
      <c r="M195" s="2"/>
      <c r="N195" s="2"/>
      <c r="O195" s="2"/>
      <c r="P195" s="1"/>
      <c r="Q195" s="2"/>
      <c r="R195" s="1"/>
      <c r="S195" s="1"/>
      <c r="T195" s="2"/>
      <c r="U195" s="1"/>
      <c r="V195" s="1"/>
      <c r="W195" s="2"/>
      <c r="X195" s="2"/>
      <c r="Y195" s="2"/>
      <c r="Z195" s="2"/>
      <c r="AA195" s="2"/>
      <c r="AB195" s="124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2"/>
      <c r="AY195" s="1"/>
      <c r="AZ195" s="1"/>
      <c r="BA195" s="1"/>
      <c r="BB195" s="1"/>
      <c r="BC195" s="1"/>
      <c r="BD195" s="1"/>
      <c r="BE195" s="1"/>
      <c r="BF195" s="184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</row>
    <row r="196" spans="1:77" ht="17.25" customHeight="1" x14ac:dyDescent="0.3">
      <c r="A196" s="277"/>
      <c r="B196" s="2"/>
      <c r="C196" s="226"/>
      <c r="D196" s="2"/>
      <c r="E196" s="67"/>
      <c r="F196" s="107"/>
      <c r="G196" s="1"/>
      <c r="H196" s="1"/>
      <c r="I196" s="2"/>
      <c r="J196" s="2"/>
      <c r="K196" s="1"/>
      <c r="L196" s="2"/>
      <c r="M196" s="2"/>
      <c r="N196" s="2"/>
      <c r="O196" s="2"/>
      <c r="P196" s="1"/>
      <c r="Q196" s="2"/>
      <c r="R196" s="1"/>
      <c r="S196" s="1"/>
      <c r="T196" s="2"/>
      <c r="U196" s="1"/>
      <c r="V196" s="1"/>
      <c r="W196" s="2"/>
      <c r="X196" s="2"/>
      <c r="Y196" s="2"/>
      <c r="Z196" s="2"/>
      <c r="AA196" s="2"/>
      <c r="AB196" s="124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2"/>
      <c r="AY196" s="1"/>
      <c r="AZ196" s="1"/>
      <c r="BA196" s="1"/>
      <c r="BB196" s="1"/>
      <c r="BC196" s="1"/>
      <c r="BD196" s="1"/>
      <c r="BE196" s="1"/>
      <c r="BF196" s="184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</row>
    <row r="197" spans="1:77" ht="17.25" customHeight="1" x14ac:dyDescent="0.3">
      <c r="A197" s="277"/>
      <c r="B197" s="2"/>
      <c r="C197" s="226"/>
      <c r="D197" s="2"/>
      <c r="E197" s="67"/>
      <c r="F197" s="107"/>
      <c r="G197" s="1"/>
      <c r="H197" s="1"/>
      <c r="I197" s="2"/>
      <c r="J197" s="2"/>
      <c r="K197" s="1"/>
      <c r="L197" s="2"/>
      <c r="M197" s="2"/>
      <c r="N197" s="2"/>
      <c r="O197" s="2"/>
      <c r="P197" s="1"/>
      <c r="Q197" s="2"/>
      <c r="R197" s="1"/>
      <c r="S197" s="1"/>
      <c r="T197" s="2"/>
      <c r="U197" s="1"/>
      <c r="V197" s="1"/>
      <c r="W197" s="2"/>
      <c r="X197" s="2"/>
      <c r="Y197" s="2"/>
      <c r="Z197" s="2"/>
      <c r="AA197" s="2"/>
      <c r="AB197" s="124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2"/>
      <c r="AY197" s="1"/>
      <c r="AZ197" s="1"/>
      <c r="BA197" s="1"/>
      <c r="BB197" s="1"/>
      <c r="BC197" s="1"/>
      <c r="BD197" s="1"/>
      <c r="BE197" s="1"/>
      <c r="BF197" s="184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</row>
    <row r="198" spans="1:77" ht="17.25" customHeight="1" x14ac:dyDescent="0.3">
      <c r="A198" s="277"/>
      <c r="B198" s="2"/>
      <c r="C198" s="226"/>
      <c r="D198" s="2"/>
      <c r="E198" s="67"/>
      <c r="F198" s="107"/>
      <c r="G198" s="1"/>
      <c r="H198" s="1"/>
      <c r="I198" s="2"/>
      <c r="J198" s="2"/>
      <c r="K198" s="1"/>
      <c r="L198" s="2"/>
      <c r="M198" s="2"/>
      <c r="N198" s="2"/>
      <c r="O198" s="2"/>
      <c r="P198" s="1"/>
      <c r="Q198" s="2"/>
      <c r="R198" s="1"/>
      <c r="S198" s="1"/>
      <c r="T198" s="2"/>
      <c r="U198" s="1"/>
      <c r="V198" s="1"/>
      <c r="W198" s="2"/>
      <c r="X198" s="2"/>
      <c r="Y198" s="2"/>
      <c r="Z198" s="2"/>
      <c r="AA198" s="2"/>
      <c r="AB198" s="124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2"/>
      <c r="AY198" s="1"/>
      <c r="AZ198" s="1"/>
      <c r="BA198" s="1"/>
      <c r="BB198" s="1"/>
      <c r="BC198" s="1"/>
      <c r="BD198" s="1"/>
      <c r="BE198" s="1"/>
      <c r="BF198" s="184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</row>
    <row r="199" spans="1:77" ht="17.25" customHeight="1" x14ac:dyDescent="0.3">
      <c r="A199" s="277"/>
      <c r="B199" s="2"/>
      <c r="C199" s="226"/>
      <c r="D199" s="2"/>
      <c r="E199" s="67"/>
      <c r="F199" s="107"/>
      <c r="G199" s="1"/>
      <c r="H199" s="1"/>
      <c r="I199" s="2"/>
      <c r="J199" s="2"/>
      <c r="K199" s="1"/>
      <c r="L199" s="2"/>
      <c r="M199" s="2"/>
      <c r="N199" s="2"/>
      <c r="O199" s="2"/>
      <c r="P199" s="1"/>
      <c r="Q199" s="2"/>
      <c r="R199" s="1"/>
      <c r="S199" s="1"/>
      <c r="T199" s="2"/>
      <c r="U199" s="1"/>
      <c r="V199" s="1"/>
      <c r="W199" s="2"/>
      <c r="X199" s="2"/>
      <c r="Y199" s="2"/>
      <c r="Z199" s="2"/>
      <c r="AA199" s="2"/>
      <c r="AB199" s="124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2"/>
      <c r="AY199" s="1"/>
      <c r="AZ199" s="1"/>
      <c r="BA199" s="1"/>
      <c r="BB199" s="1"/>
      <c r="BC199" s="1"/>
      <c r="BD199" s="1"/>
      <c r="BE199" s="1"/>
      <c r="BF199" s="184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</row>
    <row r="200" spans="1:77" ht="17.25" customHeight="1" x14ac:dyDescent="0.3">
      <c r="A200" s="277"/>
      <c r="B200" s="2"/>
      <c r="C200" s="226"/>
      <c r="D200" s="2"/>
      <c r="E200" s="67"/>
      <c r="F200" s="107"/>
      <c r="G200" s="1"/>
      <c r="H200" s="1"/>
      <c r="I200" s="2"/>
      <c r="J200" s="2"/>
      <c r="K200" s="1"/>
      <c r="L200" s="2"/>
      <c r="M200" s="2"/>
      <c r="N200" s="2"/>
      <c r="O200" s="2"/>
      <c r="P200" s="1"/>
      <c r="Q200" s="2"/>
      <c r="R200" s="1"/>
      <c r="S200" s="1"/>
      <c r="T200" s="2"/>
      <c r="U200" s="1"/>
      <c r="V200" s="1"/>
      <c r="W200" s="2"/>
      <c r="X200" s="2"/>
      <c r="Y200" s="2"/>
      <c r="Z200" s="2"/>
      <c r="AA200" s="2"/>
      <c r="AB200" s="124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2"/>
      <c r="AY200" s="1"/>
      <c r="AZ200" s="1"/>
      <c r="BA200" s="1"/>
      <c r="BB200" s="1"/>
      <c r="BC200" s="1"/>
      <c r="BD200" s="1"/>
      <c r="BE200" s="1"/>
      <c r="BF200" s="184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</row>
    <row r="201" spans="1:77" ht="17.25" customHeight="1" x14ac:dyDescent="0.3">
      <c r="A201" s="277"/>
      <c r="B201" s="2"/>
      <c r="C201" s="226"/>
      <c r="D201" s="2"/>
      <c r="E201" s="67"/>
      <c r="F201" s="107"/>
      <c r="G201" s="1"/>
      <c r="H201" s="1"/>
      <c r="I201" s="2"/>
      <c r="J201" s="2"/>
      <c r="K201" s="1"/>
      <c r="L201" s="2"/>
      <c r="M201" s="2"/>
      <c r="N201" s="2"/>
      <c r="O201" s="2"/>
      <c r="P201" s="1"/>
      <c r="Q201" s="2"/>
      <c r="R201" s="1"/>
      <c r="S201" s="1"/>
      <c r="T201" s="2"/>
      <c r="U201" s="1"/>
      <c r="V201" s="1"/>
      <c r="W201" s="2"/>
      <c r="X201" s="2"/>
      <c r="Y201" s="2"/>
      <c r="Z201" s="2"/>
      <c r="AA201" s="2"/>
      <c r="AB201" s="124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2"/>
      <c r="AY201" s="1"/>
      <c r="AZ201" s="1"/>
      <c r="BA201" s="1"/>
      <c r="BB201" s="1"/>
      <c r="BC201" s="1"/>
      <c r="BD201" s="1"/>
      <c r="BE201" s="1"/>
      <c r="BF201" s="184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</row>
    <row r="202" spans="1:77" ht="17.25" customHeight="1" x14ac:dyDescent="0.3">
      <c r="A202" s="277"/>
      <c r="B202" s="2"/>
      <c r="C202" s="226"/>
      <c r="D202" s="2"/>
      <c r="E202" s="67"/>
      <c r="F202" s="107"/>
      <c r="G202" s="1"/>
      <c r="H202" s="1"/>
      <c r="I202" s="2"/>
      <c r="J202" s="2"/>
      <c r="K202" s="1"/>
      <c r="L202" s="2"/>
      <c r="M202" s="2"/>
      <c r="N202" s="2"/>
      <c r="O202" s="2"/>
      <c r="P202" s="1"/>
      <c r="Q202" s="2"/>
      <c r="R202" s="1"/>
      <c r="S202" s="1"/>
      <c r="T202" s="2"/>
      <c r="U202" s="1"/>
      <c r="V202" s="1"/>
      <c r="W202" s="2"/>
      <c r="X202" s="2"/>
      <c r="Y202" s="2"/>
      <c r="Z202" s="2"/>
      <c r="AA202" s="2"/>
      <c r="AB202" s="124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2"/>
      <c r="AY202" s="1"/>
      <c r="AZ202" s="1"/>
      <c r="BA202" s="1"/>
      <c r="BB202" s="1"/>
      <c r="BC202" s="1"/>
      <c r="BD202" s="1"/>
      <c r="BE202" s="1"/>
      <c r="BF202" s="184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</row>
    <row r="203" spans="1:77" ht="17.25" customHeight="1" x14ac:dyDescent="0.3">
      <c r="A203" s="277"/>
      <c r="B203" s="2"/>
      <c r="C203" s="226"/>
      <c r="D203" s="2"/>
      <c r="E203" s="67"/>
      <c r="F203" s="107"/>
      <c r="G203" s="1"/>
      <c r="H203" s="1"/>
      <c r="I203" s="2"/>
      <c r="J203" s="2"/>
      <c r="K203" s="1"/>
      <c r="L203" s="2"/>
      <c r="M203" s="2"/>
      <c r="N203" s="2"/>
      <c r="O203" s="2"/>
      <c r="P203" s="1"/>
      <c r="Q203" s="2"/>
      <c r="R203" s="1"/>
      <c r="S203" s="1"/>
      <c r="T203" s="2"/>
      <c r="U203" s="1"/>
      <c r="V203" s="1"/>
      <c r="W203" s="2"/>
      <c r="X203" s="2"/>
      <c r="Y203" s="2"/>
      <c r="Z203" s="2"/>
      <c r="AA203" s="2"/>
      <c r="AB203" s="124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2"/>
      <c r="AY203" s="1"/>
      <c r="AZ203" s="1"/>
      <c r="BA203" s="1"/>
      <c r="BB203" s="1"/>
      <c r="BC203" s="1"/>
      <c r="BD203" s="1"/>
      <c r="BE203" s="1"/>
      <c r="BF203" s="184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</row>
    <row r="204" spans="1:77" ht="17.25" customHeight="1" x14ac:dyDescent="0.3">
      <c r="A204" s="277"/>
      <c r="B204" s="2"/>
      <c r="C204" s="226"/>
      <c r="D204" s="2"/>
      <c r="E204" s="67"/>
      <c r="F204" s="107"/>
      <c r="G204" s="1"/>
      <c r="H204" s="1"/>
      <c r="I204" s="2"/>
      <c r="J204" s="2"/>
      <c r="K204" s="1"/>
      <c r="L204" s="2"/>
      <c r="M204" s="2"/>
      <c r="N204" s="2"/>
      <c r="O204" s="2"/>
      <c r="P204" s="1"/>
      <c r="Q204" s="2"/>
      <c r="R204" s="1"/>
      <c r="S204" s="1"/>
      <c r="T204" s="2"/>
      <c r="U204" s="1"/>
      <c r="V204" s="1"/>
      <c r="W204" s="2"/>
      <c r="X204" s="2"/>
      <c r="Y204" s="2"/>
      <c r="Z204" s="2"/>
      <c r="AA204" s="2"/>
      <c r="AB204" s="124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2"/>
      <c r="AY204" s="1"/>
      <c r="AZ204" s="1"/>
      <c r="BA204" s="1"/>
      <c r="BB204" s="1"/>
      <c r="BC204" s="1"/>
      <c r="BD204" s="1"/>
      <c r="BE204" s="1"/>
      <c r="BF204" s="184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</row>
    <row r="205" spans="1:77" ht="17.25" customHeight="1" x14ac:dyDescent="0.3">
      <c r="A205" s="277"/>
      <c r="B205" s="2"/>
      <c r="C205" s="226"/>
      <c r="D205" s="2"/>
      <c r="E205" s="67"/>
      <c r="F205" s="107"/>
      <c r="G205" s="1"/>
      <c r="H205" s="1"/>
      <c r="I205" s="2"/>
      <c r="J205" s="2"/>
      <c r="K205" s="1"/>
      <c r="L205" s="2"/>
      <c r="M205" s="2"/>
      <c r="N205" s="2"/>
      <c r="O205" s="2"/>
      <c r="P205" s="1"/>
      <c r="Q205" s="2"/>
      <c r="R205" s="1"/>
      <c r="S205" s="1"/>
      <c r="T205" s="2"/>
      <c r="U205" s="1"/>
      <c r="V205" s="1"/>
      <c r="W205" s="2"/>
      <c r="X205" s="2"/>
      <c r="Y205" s="2"/>
      <c r="Z205" s="2"/>
      <c r="AA205" s="2"/>
      <c r="AB205" s="124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2"/>
      <c r="AY205" s="1"/>
      <c r="AZ205" s="1"/>
      <c r="BA205" s="1"/>
      <c r="BB205" s="1"/>
      <c r="BC205" s="1"/>
      <c r="BD205" s="1"/>
      <c r="BE205" s="1"/>
      <c r="BF205" s="184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</row>
    <row r="206" spans="1:77" ht="17.25" customHeight="1" x14ac:dyDescent="0.3">
      <c r="A206" s="277"/>
      <c r="B206" s="2"/>
      <c r="C206" s="226"/>
      <c r="D206" s="2"/>
      <c r="E206" s="67"/>
      <c r="F206" s="107"/>
      <c r="G206" s="1"/>
      <c r="H206" s="1"/>
      <c r="I206" s="2"/>
      <c r="J206" s="2"/>
      <c r="K206" s="1"/>
      <c r="L206" s="2"/>
      <c r="M206" s="2"/>
      <c r="N206" s="2"/>
      <c r="O206" s="2"/>
      <c r="P206" s="1"/>
      <c r="Q206" s="2"/>
      <c r="R206" s="1"/>
      <c r="S206" s="1"/>
      <c r="T206" s="2"/>
      <c r="U206" s="1"/>
      <c r="V206" s="1"/>
      <c r="W206" s="2"/>
      <c r="X206" s="2"/>
      <c r="Y206" s="2"/>
      <c r="Z206" s="2"/>
      <c r="AA206" s="2"/>
      <c r="AB206" s="124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2"/>
      <c r="AY206" s="1"/>
      <c r="AZ206" s="1"/>
      <c r="BA206" s="1"/>
      <c r="BB206" s="1"/>
      <c r="BC206" s="1"/>
      <c r="BD206" s="1"/>
      <c r="BE206" s="1"/>
      <c r="BF206" s="184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</row>
    <row r="207" spans="1:77" ht="17.25" customHeight="1" x14ac:dyDescent="0.3">
      <c r="A207" s="277"/>
      <c r="B207" s="2"/>
      <c r="C207" s="226"/>
      <c r="D207" s="2"/>
      <c r="E207" s="67"/>
      <c r="F207" s="107"/>
      <c r="G207" s="1"/>
      <c r="H207" s="1"/>
      <c r="I207" s="2"/>
      <c r="J207" s="2"/>
      <c r="K207" s="1"/>
      <c r="L207" s="2"/>
      <c r="M207" s="2"/>
      <c r="N207" s="2"/>
      <c r="O207" s="2"/>
      <c r="P207" s="1"/>
      <c r="Q207" s="2"/>
      <c r="R207" s="1"/>
      <c r="S207" s="1"/>
      <c r="T207" s="2"/>
      <c r="U207" s="1"/>
      <c r="V207" s="1"/>
      <c r="W207" s="2"/>
      <c r="X207" s="2"/>
      <c r="Y207" s="2"/>
      <c r="Z207" s="2"/>
      <c r="AA207" s="2"/>
      <c r="AB207" s="124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2"/>
      <c r="AY207" s="1"/>
      <c r="AZ207" s="1"/>
      <c r="BA207" s="1"/>
      <c r="BB207" s="1"/>
      <c r="BC207" s="1"/>
      <c r="BD207" s="1"/>
      <c r="BE207" s="1"/>
      <c r="BF207" s="184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</row>
    <row r="208" spans="1:77" ht="17.25" customHeight="1" x14ac:dyDescent="0.3">
      <c r="A208" s="277"/>
      <c r="B208" s="2"/>
      <c r="C208" s="226"/>
      <c r="D208" s="2"/>
      <c r="E208" s="67"/>
      <c r="F208" s="107"/>
      <c r="G208" s="1"/>
      <c r="H208" s="1"/>
      <c r="I208" s="2"/>
      <c r="J208" s="2"/>
      <c r="K208" s="1"/>
      <c r="L208" s="2"/>
      <c r="M208" s="2"/>
      <c r="N208" s="2"/>
      <c r="O208" s="2"/>
      <c r="P208" s="1"/>
      <c r="Q208" s="2"/>
      <c r="R208" s="1"/>
      <c r="S208" s="1"/>
      <c r="T208" s="2"/>
      <c r="U208" s="1"/>
      <c r="V208" s="1"/>
      <c r="W208" s="2"/>
      <c r="X208" s="2"/>
      <c r="Y208" s="2"/>
      <c r="Z208" s="2"/>
      <c r="AA208" s="2"/>
      <c r="AB208" s="124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2"/>
      <c r="AY208" s="1"/>
      <c r="AZ208" s="1"/>
      <c r="BA208" s="1"/>
      <c r="BB208" s="1"/>
      <c r="BC208" s="1"/>
      <c r="BD208" s="1"/>
      <c r="BE208" s="1"/>
      <c r="BF208" s="184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</row>
    <row r="209" spans="1:77" ht="17.25" customHeight="1" x14ac:dyDescent="0.3">
      <c r="A209" s="277"/>
      <c r="B209" s="2"/>
      <c r="C209" s="226"/>
      <c r="D209" s="2"/>
      <c r="E209" s="67"/>
      <c r="F209" s="107"/>
      <c r="G209" s="1"/>
      <c r="H209" s="1"/>
      <c r="I209" s="2"/>
      <c r="J209" s="2"/>
      <c r="K209" s="1"/>
      <c r="L209" s="2"/>
      <c r="M209" s="2"/>
      <c r="N209" s="2"/>
      <c r="O209" s="2"/>
      <c r="P209" s="1"/>
      <c r="Q209" s="2"/>
      <c r="R209" s="1"/>
      <c r="S209" s="1"/>
      <c r="T209" s="2"/>
      <c r="U209" s="1"/>
      <c r="V209" s="1"/>
      <c r="W209" s="2"/>
      <c r="X209" s="2"/>
      <c r="Y209" s="2"/>
      <c r="Z209" s="2"/>
      <c r="AA209" s="2"/>
      <c r="AB209" s="124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2"/>
      <c r="AY209" s="1"/>
      <c r="AZ209" s="1"/>
      <c r="BA209" s="1"/>
      <c r="BB209" s="1"/>
      <c r="BC209" s="1"/>
      <c r="BD209" s="1"/>
      <c r="BE209" s="1"/>
      <c r="BF209" s="184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</row>
    <row r="210" spans="1:77" ht="17.25" customHeight="1" x14ac:dyDescent="0.3">
      <c r="A210" s="277"/>
      <c r="B210" s="2"/>
      <c r="C210" s="226"/>
      <c r="D210" s="2"/>
      <c r="E210" s="67"/>
      <c r="F210" s="107"/>
      <c r="G210" s="1"/>
      <c r="H210" s="1"/>
      <c r="I210" s="2"/>
      <c r="J210" s="2"/>
      <c r="K210" s="1"/>
      <c r="L210" s="2"/>
      <c r="M210" s="2"/>
      <c r="N210" s="2"/>
      <c r="O210" s="2"/>
      <c r="P210" s="1"/>
      <c r="Q210" s="2"/>
      <c r="R210" s="1"/>
      <c r="S210" s="1"/>
      <c r="T210" s="2"/>
      <c r="U210" s="1"/>
      <c r="V210" s="1"/>
      <c r="W210" s="2"/>
      <c r="X210" s="2"/>
      <c r="Y210" s="2"/>
      <c r="Z210" s="2"/>
      <c r="AA210" s="2"/>
      <c r="AB210" s="124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2"/>
      <c r="AY210" s="1"/>
      <c r="AZ210" s="1"/>
      <c r="BA210" s="1"/>
      <c r="BB210" s="1"/>
      <c r="BC210" s="1"/>
      <c r="BD210" s="1"/>
      <c r="BE210" s="1"/>
      <c r="BF210" s="184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</row>
    <row r="211" spans="1:77" ht="17.25" customHeight="1" x14ac:dyDescent="0.3">
      <c r="A211" s="277"/>
      <c r="B211" s="2"/>
      <c r="C211" s="226"/>
      <c r="D211" s="2"/>
      <c r="E211" s="67"/>
      <c r="F211" s="107"/>
      <c r="G211" s="1"/>
      <c r="H211" s="1"/>
      <c r="I211" s="2"/>
      <c r="J211" s="2"/>
      <c r="K211" s="1"/>
      <c r="L211" s="2"/>
      <c r="M211" s="2"/>
      <c r="N211" s="2"/>
      <c r="O211" s="2"/>
      <c r="P211" s="1"/>
      <c r="Q211" s="2"/>
      <c r="R211" s="1"/>
      <c r="S211" s="1"/>
      <c r="T211" s="2"/>
      <c r="U211" s="1"/>
      <c r="V211" s="1"/>
      <c r="W211" s="2"/>
      <c r="X211" s="2"/>
      <c r="Y211" s="2"/>
      <c r="Z211" s="2"/>
      <c r="AA211" s="2"/>
      <c r="AB211" s="124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2"/>
      <c r="AY211" s="1"/>
      <c r="AZ211" s="1"/>
      <c r="BA211" s="1"/>
      <c r="BB211" s="1"/>
      <c r="BC211" s="1"/>
      <c r="BD211" s="1"/>
      <c r="BE211" s="1"/>
      <c r="BF211" s="184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</row>
    <row r="212" spans="1:77" ht="17.25" customHeight="1" x14ac:dyDescent="0.3">
      <c r="A212" s="277"/>
      <c r="B212" s="2"/>
      <c r="C212" s="226"/>
      <c r="D212" s="2"/>
      <c r="E212" s="67"/>
      <c r="F212" s="107"/>
      <c r="G212" s="1"/>
      <c r="H212" s="1"/>
      <c r="I212" s="2"/>
      <c r="J212" s="2"/>
      <c r="K212" s="1"/>
      <c r="L212" s="2"/>
      <c r="M212" s="2"/>
      <c r="N212" s="2"/>
      <c r="O212" s="2"/>
      <c r="P212" s="1"/>
      <c r="Q212" s="2"/>
      <c r="R212" s="1"/>
      <c r="S212" s="1"/>
      <c r="T212" s="2"/>
      <c r="U212" s="1"/>
      <c r="V212" s="1"/>
      <c r="W212" s="2"/>
      <c r="X212" s="2"/>
      <c r="Y212" s="2"/>
      <c r="Z212" s="2"/>
      <c r="AA212" s="2"/>
      <c r="AB212" s="124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2"/>
      <c r="AY212" s="1"/>
      <c r="AZ212" s="1"/>
      <c r="BA212" s="1"/>
      <c r="BB212" s="1"/>
      <c r="BC212" s="1"/>
      <c r="BD212" s="1"/>
      <c r="BE212" s="1"/>
      <c r="BF212" s="184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pans="1:77" ht="17.25" customHeight="1" x14ac:dyDescent="0.3">
      <c r="A213" s="277"/>
      <c r="B213" s="2"/>
      <c r="C213" s="226"/>
      <c r="D213" s="2"/>
      <c r="E213" s="67"/>
      <c r="F213" s="107"/>
      <c r="G213" s="1"/>
      <c r="H213" s="1"/>
      <c r="I213" s="2"/>
      <c r="J213" s="2"/>
      <c r="K213" s="1"/>
      <c r="L213" s="2"/>
      <c r="M213" s="2"/>
      <c r="N213" s="2"/>
      <c r="O213" s="2"/>
      <c r="P213" s="1"/>
      <c r="Q213" s="2"/>
      <c r="R213" s="1"/>
      <c r="S213" s="1"/>
      <c r="T213" s="2"/>
      <c r="U213" s="1"/>
      <c r="V213" s="1"/>
      <c r="W213" s="2"/>
      <c r="X213" s="2"/>
      <c r="Y213" s="2"/>
      <c r="Z213" s="2"/>
      <c r="AA213" s="2"/>
      <c r="AB213" s="124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2"/>
      <c r="AY213" s="1"/>
      <c r="AZ213" s="1"/>
      <c r="BA213" s="1"/>
      <c r="BB213" s="1"/>
      <c r="BC213" s="1"/>
      <c r="BD213" s="1"/>
      <c r="BE213" s="1"/>
      <c r="BF213" s="184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pans="1:77" ht="17.25" customHeight="1" x14ac:dyDescent="0.3">
      <c r="A214" s="277"/>
      <c r="B214" s="2"/>
      <c r="C214" s="226"/>
      <c r="D214" s="2"/>
      <c r="E214" s="67"/>
      <c r="F214" s="107"/>
      <c r="G214" s="1"/>
      <c r="H214" s="1"/>
      <c r="I214" s="2"/>
      <c r="J214" s="2"/>
      <c r="K214" s="1"/>
      <c r="L214" s="2"/>
      <c r="M214" s="2"/>
      <c r="N214" s="2"/>
      <c r="O214" s="2"/>
      <c r="P214" s="1"/>
      <c r="Q214" s="2"/>
      <c r="R214" s="1"/>
      <c r="S214" s="1"/>
      <c r="T214" s="2"/>
      <c r="U214" s="1"/>
      <c r="V214" s="1"/>
      <c r="W214" s="2"/>
      <c r="X214" s="2"/>
      <c r="Y214" s="2"/>
      <c r="Z214" s="2"/>
      <c r="AA214" s="2"/>
      <c r="AB214" s="124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2"/>
      <c r="AY214" s="1"/>
      <c r="AZ214" s="1"/>
      <c r="BA214" s="1"/>
      <c r="BB214" s="1"/>
      <c r="BC214" s="1"/>
      <c r="BD214" s="1"/>
      <c r="BE214" s="1"/>
      <c r="BF214" s="184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</row>
    <row r="215" spans="1:77" ht="17.25" customHeight="1" x14ac:dyDescent="0.3">
      <c r="A215" s="277"/>
      <c r="B215" s="2"/>
      <c r="C215" s="226"/>
      <c r="D215" s="2"/>
      <c r="E215" s="67"/>
      <c r="F215" s="107"/>
      <c r="G215" s="1"/>
      <c r="H215" s="1"/>
      <c r="I215" s="2"/>
      <c r="J215" s="2"/>
      <c r="K215" s="1"/>
      <c r="L215" s="2"/>
      <c r="M215" s="2"/>
      <c r="N215" s="2"/>
      <c r="O215" s="2"/>
      <c r="P215" s="1"/>
      <c r="Q215" s="2"/>
      <c r="R215" s="1"/>
      <c r="S215" s="1"/>
      <c r="T215" s="2"/>
      <c r="U215" s="1"/>
      <c r="V215" s="1"/>
      <c r="W215" s="2"/>
      <c r="X215" s="2"/>
      <c r="Y215" s="2"/>
      <c r="Z215" s="2"/>
      <c r="AA215" s="2"/>
      <c r="AB215" s="124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2"/>
      <c r="AY215" s="1"/>
      <c r="AZ215" s="1"/>
      <c r="BA215" s="1"/>
      <c r="BB215" s="1"/>
      <c r="BC215" s="1"/>
      <c r="BD215" s="1"/>
      <c r="BE215" s="1"/>
      <c r="BF215" s="184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pans="1:77" ht="17.25" customHeight="1" x14ac:dyDescent="0.3">
      <c r="A216" s="277"/>
      <c r="B216" s="2"/>
      <c r="C216" s="226"/>
      <c r="D216" s="2"/>
      <c r="E216" s="67"/>
      <c r="F216" s="107"/>
      <c r="G216" s="1"/>
      <c r="H216" s="1"/>
      <c r="I216" s="2"/>
      <c r="J216" s="2"/>
      <c r="K216" s="1"/>
      <c r="L216" s="2"/>
      <c r="M216" s="2"/>
      <c r="N216" s="2"/>
      <c r="O216" s="2"/>
      <c r="P216" s="1"/>
      <c r="Q216" s="2"/>
      <c r="R216" s="1"/>
      <c r="S216" s="1"/>
      <c r="T216" s="2"/>
      <c r="U216" s="1"/>
      <c r="V216" s="1"/>
      <c r="W216" s="2"/>
      <c r="X216" s="2"/>
      <c r="Y216" s="2"/>
      <c r="Z216" s="2"/>
      <c r="AA216" s="2"/>
      <c r="AB216" s="124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2"/>
      <c r="AY216" s="1"/>
      <c r="AZ216" s="1"/>
      <c r="BA216" s="1"/>
      <c r="BB216" s="1"/>
      <c r="BC216" s="1"/>
      <c r="BD216" s="1"/>
      <c r="BE216" s="1"/>
      <c r="BF216" s="184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</row>
    <row r="217" spans="1:77" ht="17.25" customHeight="1" x14ac:dyDescent="0.3">
      <c r="A217" s="277"/>
      <c r="B217" s="2"/>
      <c r="C217" s="226"/>
      <c r="D217" s="2"/>
      <c r="E217" s="67"/>
      <c r="F217" s="107"/>
      <c r="G217" s="1"/>
      <c r="H217" s="1"/>
      <c r="I217" s="2"/>
      <c r="J217" s="2"/>
      <c r="K217" s="1"/>
      <c r="L217" s="2"/>
      <c r="M217" s="2"/>
      <c r="N217" s="2"/>
      <c r="O217" s="2"/>
      <c r="P217" s="1"/>
      <c r="Q217" s="2"/>
      <c r="R217" s="1"/>
      <c r="S217" s="1"/>
      <c r="T217" s="2"/>
      <c r="U217" s="1"/>
      <c r="V217" s="1"/>
      <c r="W217" s="2"/>
      <c r="X217" s="2"/>
      <c r="Y217" s="2"/>
      <c r="Z217" s="2"/>
      <c r="AA217" s="2"/>
      <c r="AB217" s="124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2"/>
      <c r="AY217" s="1"/>
      <c r="AZ217" s="1"/>
      <c r="BA217" s="1"/>
      <c r="BB217" s="1"/>
      <c r="BC217" s="1"/>
      <c r="BD217" s="1"/>
      <c r="BE217" s="1"/>
      <c r="BF217" s="184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pans="1:77" ht="17.25" customHeight="1" x14ac:dyDescent="0.3">
      <c r="A218" s="277"/>
      <c r="B218" s="2"/>
      <c r="C218" s="226"/>
      <c r="D218" s="2"/>
      <c r="E218" s="67"/>
      <c r="F218" s="107"/>
      <c r="G218" s="1"/>
      <c r="H218" s="1"/>
      <c r="I218" s="2"/>
      <c r="J218" s="2"/>
      <c r="K218" s="1"/>
      <c r="L218" s="2"/>
      <c r="M218" s="2"/>
      <c r="N218" s="2"/>
      <c r="O218" s="2"/>
      <c r="P218" s="1"/>
      <c r="Q218" s="2"/>
      <c r="R218" s="1"/>
      <c r="S218" s="1"/>
      <c r="T218" s="2"/>
      <c r="U218" s="1"/>
      <c r="V218" s="1"/>
      <c r="W218" s="2"/>
      <c r="X218" s="2"/>
      <c r="Y218" s="2"/>
      <c r="Z218" s="2"/>
      <c r="AA218" s="2"/>
      <c r="AB218" s="124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2"/>
      <c r="AY218" s="1"/>
      <c r="AZ218" s="1"/>
      <c r="BA218" s="1"/>
      <c r="BB218" s="1"/>
      <c r="BC218" s="1"/>
      <c r="BD218" s="1"/>
      <c r="BE218" s="1"/>
      <c r="BF218" s="184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pans="1:77" ht="17.25" customHeight="1" x14ac:dyDescent="0.3">
      <c r="A219" s="277"/>
      <c r="B219" s="2"/>
      <c r="C219" s="226"/>
      <c r="D219" s="2"/>
      <c r="E219" s="67"/>
      <c r="F219" s="107"/>
      <c r="G219" s="1"/>
      <c r="H219" s="1"/>
      <c r="I219" s="2"/>
      <c r="J219" s="2"/>
      <c r="K219" s="1"/>
      <c r="L219" s="2"/>
      <c r="M219" s="2"/>
      <c r="N219" s="2"/>
      <c r="O219" s="2"/>
      <c r="P219" s="1"/>
      <c r="Q219" s="2"/>
      <c r="R219" s="1"/>
      <c r="S219" s="1"/>
      <c r="T219" s="2"/>
      <c r="U219" s="1"/>
      <c r="V219" s="1"/>
      <c r="W219" s="2"/>
      <c r="X219" s="2"/>
      <c r="Y219" s="2"/>
      <c r="Z219" s="2"/>
      <c r="AA219" s="2"/>
      <c r="AB219" s="124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2"/>
      <c r="AY219" s="1"/>
      <c r="AZ219" s="1"/>
      <c r="BA219" s="1"/>
      <c r="BB219" s="1"/>
      <c r="BC219" s="1"/>
      <c r="BD219" s="1"/>
      <c r="BE219" s="1"/>
      <c r="BF219" s="184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pans="1:77" ht="17.25" customHeight="1" x14ac:dyDescent="0.3">
      <c r="A220" s="277"/>
      <c r="B220" s="2"/>
      <c r="C220" s="226"/>
      <c r="D220" s="2"/>
      <c r="E220" s="67"/>
      <c r="F220" s="107"/>
      <c r="G220" s="1"/>
      <c r="H220" s="1"/>
      <c r="I220" s="2"/>
      <c r="J220" s="2"/>
      <c r="K220" s="1"/>
      <c r="L220" s="2"/>
      <c r="M220" s="2"/>
      <c r="N220" s="2"/>
      <c r="O220" s="2"/>
      <c r="P220" s="1"/>
      <c r="Q220" s="2"/>
      <c r="R220" s="1"/>
      <c r="S220" s="1"/>
      <c r="T220" s="2"/>
      <c r="U220" s="1"/>
      <c r="V220" s="1"/>
      <c r="W220" s="2"/>
      <c r="X220" s="2"/>
      <c r="Y220" s="2"/>
      <c r="Z220" s="2"/>
      <c r="AA220" s="2"/>
      <c r="AB220" s="124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2"/>
      <c r="AY220" s="1"/>
      <c r="AZ220" s="1"/>
      <c r="BA220" s="1"/>
      <c r="BB220" s="1"/>
      <c r="BC220" s="1"/>
      <c r="BD220" s="1"/>
      <c r="BE220" s="1"/>
      <c r="BF220" s="184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pans="1:77" ht="17.25" customHeight="1" x14ac:dyDescent="0.3">
      <c r="A221" s="277"/>
      <c r="B221" s="2"/>
      <c r="C221" s="226"/>
      <c r="D221" s="2"/>
      <c r="E221" s="67"/>
      <c r="F221" s="107"/>
      <c r="G221" s="1"/>
      <c r="H221" s="1"/>
      <c r="I221" s="2"/>
      <c r="J221" s="2"/>
      <c r="K221" s="1"/>
      <c r="L221" s="2"/>
      <c r="M221" s="2"/>
      <c r="N221" s="2"/>
      <c r="O221" s="2"/>
      <c r="P221" s="1"/>
      <c r="Q221" s="2"/>
      <c r="R221" s="1"/>
      <c r="S221" s="1"/>
      <c r="T221" s="2"/>
      <c r="U221" s="1"/>
      <c r="V221" s="1"/>
      <c r="W221" s="2"/>
      <c r="X221" s="2"/>
      <c r="Y221" s="2"/>
      <c r="Z221" s="2"/>
      <c r="AA221" s="2"/>
      <c r="AB221" s="124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2"/>
      <c r="AY221" s="1"/>
      <c r="AZ221" s="1"/>
      <c r="BA221" s="1"/>
      <c r="BB221" s="1"/>
      <c r="BC221" s="1"/>
      <c r="BD221" s="1"/>
      <c r="BE221" s="1"/>
      <c r="BF221" s="184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pans="1:77" ht="17.25" customHeight="1" x14ac:dyDescent="0.3">
      <c r="A222" s="277"/>
      <c r="B222" s="2"/>
      <c r="C222" s="226"/>
      <c r="D222" s="2"/>
      <c r="E222" s="67"/>
      <c r="F222" s="107"/>
      <c r="G222" s="1"/>
      <c r="H222" s="1"/>
      <c r="I222" s="2"/>
      <c r="J222" s="2"/>
      <c r="K222" s="1"/>
      <c r="L222" s="2"/>
      <c r="M222" s="2"/>
      <c r="N222" s="2"/>
      <c r="O222" s="2"/>
      <c r="P222" s="1"/>
      <c r="Q222" s="2"/>
      <c r="R222" s="1"/>
      <c r="S222" s="1"/>
      <c r="T222" s="2"/>
      <c r="U222" s="1"/>
      <c r="V222" s="1"/>
      <c r="W222" s="2"/>
      <c r="X222" s="2"/>
      <c r="Y222" s="2"/>
      <c r="Z222" s="2"/>
      <c r="AA222" s="2"/>
      <c r="AB222" s="124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2"/>
      <c r="AY222" s="1"/>
      <c r="AZ222" s="1"/>
      <c r="BA222" s="1"/>
      <c r="BB222" s="1"/>
      <c r="BC222" s="1"/>
      <c r="BD222" s="1"/>
      <c r="BE222" s="1"/>
      <c r="BF222" s="184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pans="1:77" ht="17.25" customHeight="1" x14ac:dyDescent="0.3">
      <c r="A223" s="277"/>
      <c r="B223" s="2"/>
      <c r="C223" s="226"/>
      <c r="D223" s="2"/>
      <c r="E223" s="67"/>
      <c r="F223" s="107"/>
      <c r="G223" s="1"/>
      <c r="H223" s="1"/>
      <c r="I223" s="2"/>
      <c r="J223" s="2"/>
      <c r="K223" s="1"/>
      <c r="L223" s="2"/>
      <c r="M223" s="2"/>
      <c r="N223" s="2"/>
      <c r="O223" s="2"/>
      <c r="P223" s="1"/>
      <c r="Q223" s="2"/>
      <c r="R223" s="1"/>
      <c r="S223" s="1"/>
      <c r="T223" s="2"/>
      <c r="U223" s="1"/>
      <c r="V223" s="1"/>
      <c r="W223" s="2"/>
      <c r="X223" s="2"/>
      <c r="Y223" s="2"/>
      <c r="Z223" s="2"/>
      <c r="AA223" s="2"/>
      <c r="AB223" s="124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2"/>
      <c r="AY223" s="1"/>
      <c r="AZ223" s="1"/>
      <c r="BA223" s="1"/>
      <c r="BB223" s="1"/>
      <c r="BC223" s="1"/>
      <c r="BD223" s="1"/>
      <c r="BE223" s="1"/>
      <c r="BF223" s="184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pans="1:77" ht="17.25" customHeight="1" x14ac:dyDescent="0.3">
      <c r="A224" s="277"/>
      <c r="B224" s="2"/>
      <c r="C224" s="226"/>
      <c r="D224" s="2"/>
      <c r="E224" s="67"/>
      <c r="F224" s="107"/>
      <c r="G224" s="1"/>
      <c r="H224" s="1"/>
      <c r="I224" s="2"/>
      <c r="J224" s="2"/>
      <c r="K224" s="1"/>
      <c r="L224" s="2"/>
      <c r="M224" s="2"/>
      <c r="N224" s="2"/>
      <c r="O224" s="2"/>
      <c r="P224" s="1"/>
      <c r="Q224" s="2"/>
      <c r="R224" s="1"/>
      <c r="S224" s="1"/>
      <c r="T224" s="2"/>
      <c r="U224" s="1"/>
      <c r="V224" s="1"/>
      <c r="W224" s="2"/>
      <c r="X224" s="2"/>
      <c r="Y224" s="2"/>
      <c r="Z224" s="2"/>
      <c r="AA224" s="2"/>
      <c r="AB224" s="124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2"/>
      <c r="AY224" s="1"/>
      <c r="AZ224" s="1"/>
      <c r="BA224" s="1"/>
      <c r="BB224" s="1"/>
      <c r="BC224" s="1"/>
      <c r="BD224" s="1"/>
      <c r="BE224" s="1"/>
      <c r="BF224" s="184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pans="1:77" ht="17.25" customHeight="1" x14ac:dyDescent="0.3">
      <c r="A225" s="277"/>
      <c r="B225" s="2"/>
      <c r="C225" s="226"/>
      <c r="D225" s="2"/>
      <c r="E225" s="67"/>
      <c r="F225" s="107"/>
      <c r="G225" s="1"/>
      <c r="H225" s="1"/>
      <c r="I225" s="2"/>
      <c r="J225" s="2"/>
      <c r="K225" s="1"/>
      <c r="L225" s="2"/>
      <c r="M225" s="2"/>
      <c r="N225" s="2"/>
      <c r="O225" s="2"/>
      <c r="P225" s="1"/>
      <c r="Q225" s="2"/>
      <c r="R225" s="1"/>
      <c r="S225" s="1"/>
      <c r="T225" s="2"/>
      <c r="U225" s="1"/>
      <c r="V225" s="1"/>
      <c r="W225" s="2"/>
      <c r="X225" s="2"/>
      <c r="Y225" s="2"/>
      <c r="Z225" s="2"/>
      <c r="AA225" s="2"/>
      <c r="AB225" s="124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2"/>
      <c r="AY225" s="1"/>
      <c r="AZ225" s="1"/>
      <c r="BA225" s="1"/>
      <c r="BB225" s="1"/>
      <c r="BC225" s="1"/>
      <c r="BD225" s="1"/>
      <c r="BE225" s="1"/>
      <c r="BF225" s="184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pans="1:77" ht="17.25" customHeight="1" x14ac:dyDescent="0.3">
      <c r="A226" s="277"/>
      <c r="B226" s="2"/>
      <c r="C226" s="226"/>
      <c r="D226" s="2"/>
      <c r="E226" s="67"/>
      <c r="F226" s="107"/>
      <c r="G226" s="1"/>
      <c r="H226" s="1"/>
      <c r="I226" s="2"/>
      <c r="J226" s="2"/>
      <c r="K226" s="1"/>
      <c r="L226" s="2"/>
      <c r="M226" s="2"/>
      <c r="N226" s="2"/>
      <c r="O226" s="2"/>
      <c r="P226" s="1"/>
      <c r="Q226" s="2"/>
      <c r="R226" s="1"/>
      <c r="S226" s="1"/>
      <c r="T226" s="2"/>
      <c r="U226" s="1"/>
      <c r="V226" s="1"/>
      <c r="W226" s="2"/>
      <c r="X226" s="2"/>
      <c r="Y226" s="2"/>
      <c r="Z226" s="2"/>
      <c r="AA226" s="2"/>
      <c r="AB226" s="124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2"/>
      <c r="AY226" s="1"/>
      <c r="AZ226" s="1"/>
      <c r="BA226" s="1"/>
      <c r="BB226" s="1"/>
      <c r="BC226" s="1"/>
      <c r="BD226" s="1"/>
      <c r="BE226" s="1"/>
      <c r="BF226" s="184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pans="1:77" ht="17.25" customHeight="1" x14ac:dyDescent="0.3">
      <c r="A227" s="277"/>
      <c r="B227" s="2"/>
      <c r="C227" s="226"/>
      <c r="D227" s="2"/>
      <c r="E227" s="67"/>
      <c r="F227" s="107"/>
      <c r="G227" s="1"/>
      <c r="H227" s="1"/>
      <c r="I227" s="2"/>
      <c r="J227" s="2"/>
      <c r="K227" s="1"/>
      <c r="L227" s="2"/>
      <c r="M227" s="2"/>
      <c r="N227" s="2"/>
      <c r="O227" s="2"/>
      <c r="P227" s="1"/>
      <c r="Q227" s="2"/>
      <c r="R227" s="1"/>
      <c r="S227" s="1"/>
      <c r="T227" s="2"/>
      <c r="U227" s="1"/>
      <c r="V227" s="1"/>
      <c r="W227" s="2"/>
      <c r="X227" s="2"/>
      <c r="Y227" s="2"/>
      <c r="Z227" s="2"/>
      <c r="AA227" s="2"/>
      <c r="AB227" s="124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2"/>
      <c r="AY227" s="1"/>
      <c r="AZ227" s="1"/>
      <c r="BA227" s="1"/>
      <c r="BB227" s="1"/>
      <c r="BC227" s="1"/>
      <c r="BD227" s="1"/>
      <c r="BE227" s="1"/>
      <c r="BF227" s="184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pans="1:77" ht="17.25" customHeight="1" x14ac:dyDescent="0.3">
      <c r="A228" s="277"/>
      <c r="B228" s="2"/>
      <c r="C228" s="226"/>
      <c r="D228" s="2"/>
      <c r="E228" s="67"/>
      <c r="F228" s="107"/>
      <c r="G228" s="1"/>
      <c r="H228" s="1"/>
      <c r="I228" s="2"/>
      <c r="J228" s="2"/>
      <c r="K228" s="1"/>
      <c r="L228" s="2"/>
      <c r="M228" s="2"/>
      <c r="N228" s="2"/>
      <c r="O228" s="2"/>
      <c r="P228" s="1"/>
      <c r="Q228" s="2"/>
      <c r="R228" s="1"/>
      <c r="S228" s="1"/>
      <c r="T228" s="2"/>
      <c r="U228" s="1"/>
      <c r="V228" s="1"/>
      <c r="W228" s="2"/>
      <c r="X228" s="2"/>
      <c r="Y228" s="2"/>
      <c r="Z228" s="2"/>
      <c r="AA228" s="2"/>
      <c r="AB228" s="124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2"/>
      <c r="AY228" s="1"/>
      <c r="AZ228" s="1"/>
      <c r="BA228" s="1"/>
      <c r="BB228" s="1"/>
      <c r="BC228" s="1"/>
      <c r="BD228" s="1"/>
      <c r="BE228" s="1"/>
      <c r="BF228" s="184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pans="1:77" ht="17.25" customHeight="1" x14ac:dyDescent="0.3">
      <c r="A229" s="277"/>
      <c r="B229" s="2"/>
      <c r="C229" s="226"/>
      <c r="D229" s="2"/>
      <c r="E229" s="67"/>
      <c r="F229" s="107"/>
      <c r="G229" s="1"/>
      <c r="H229" s="1"/>
      <c r="I229" s="2"/>
      <c r="J229" s="2"/>
      <c r="K229" s="1"/>
      <c r="L229" s="2"/>
      <c r="M229" s="2"/>
      <c r="N229" s="2"/>
      <c r="O229" s="2"/>
      <c r="P229" s="1"/>
      <c r="Q229" s="2"/>
      <c r="R229" s="1"/>
      <c r="S229" s="1"/>
      <c r="T229" s="2"/>
      <c r="U229" s="1"/>
      <c r="V229" s="1"/>
      <c r="W229" s="2"/>
      <c r="X229" s="2"/>
      <c r="Y229" s="2"/>
      <c r="Z229" s="2"/>
      <c r="AA229" s="2"/>
      <c r="AB229" s="124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2"/>
      <c r="AY229" s="1"/>
      <c r="AZ229" s="1"/>
      <c r="BA229" s="1"/>
      <c r="BB229" s="1"/>
      <c r="BC229" s="1"/>
      <c r="BD229" s="1"/>
      <c r="BE229" s="1"/>
      <c r="BF229" s="184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pans="1:77" ht="17.25" customHeight="1" x14ac:dyDescent="0.3">
      <c r="A230" s="277"/>
      <c r="B230" s="2"/>
      <c r="C230" s="226"/>
      <c r="D230" s="2"/>
      <c r="E230" s="67"/>
      <c r="F230" s="107"/>
      <c r="G230" s="1"/>
      <c r="H230" s="1"/>
      <c r="I230" s="2"/>
      <c r="J230" s="2"/>
      <c r="K230" s="1"/>
      <c r="L230" s="2"/>
      <c r="M230" s="2"/>
      <c r="N230" s="2"/>
      <c r="O230" s="2"/>
      <c r="P230" s="1"/>
      <c r="Q230" s="2"/>
      <c r="R230" s="1"/>
      <c r="S230" s="1"/>
      <c r="T230" s="2"/>
      <c r="U230" s="1"/>
      <c r="V230" s="1"/>
      <c r="W230" s="2"/>
      <c r="X230" s="2"/>
      <c r="Y230" s="2"/>
      <c r="Z230" s="2"/>
      <c r="AA230" s="2"/>
      <c r="AB230" s="124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2"/>
      <c r="AY230" s="1"/>
      <c r="AZ230" s="1"/>
      <c r="BA230" s="1"/>
      <c r="BB230" s="1"/>
      <c r="BC230" s="1"/>
      <c r="BD230" s="1"/>
      <c r="BE230" s="1"/>
      <c r="BF230" s="184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pans="1:77" ht="17.25" customHeight="1" x14ac:dyDescent="0.3">
      <c r="A231" s="277"/>
      <c r="B231" s="2"/>
      <c r="C231" s="226"/>
      <c r="D231" s="2"/>
      <c r="E231" s="67"/>
      <c r="F231" s="107"/>
      <c r="G231" s="1"/>
      <c r="H231" s="1"/>
      <c r="I231" s="2"/>
      <c r="J231" s="2"/>
      <c r="K231" s="1"/>
      <c r="L231" s="2"/>
      <c r="M231" s="2"/>
      <c r="N231" s="2"/>
      <c r="O231" s="2"/>
      <c r="P231" s="1"/>
      <c r="Q231" s="2"/>
      <c r="R231" s="1"/>
      <c r="S231" s="1"/>
      <c r="T231" s="2"/>
      <c r="U231" s="1"/>
      <c r="V231" s="1"/>
      <c r="W231" s="2"/>
      <c r="X231" s="2"/>
      <c r="Y231" s="2"/>
      <c r="Z231" s="2"/>
      <c r="AA231" s="2"/>
      <c r="AB231" s="124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2"/>
      <c r="AY231" s="1"/>
      <c r="AZ231" s="1"/>
      <c r="BA231" s="1"/>
      <c r="BB231" s="1"/>
      <c r="BC231" s="1"/>
      <c r="BD231" s="1"/>
      <c r="BE231" s="1"/>
      <c r="BF231" s="184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pans="1:77" ht="17.25" customHeight="1" x14ac:dyDescent="0.3">
      <c r="A232" s="277"/>
      <c r="B232" s="2"/>
      <c r="C232" s="226"/>
      <c r="D232" s="2"/>
      <c r="E232" s="67"/>
      <c r="F232" s="107"/>
      <c r="G232" s="1"/>
      <c r="H232" s="1"/>
      <c r="I232" s="2"/>
      <c r="J232" s="2"/>
      <c r="K232" s="1"/>
      <c r="L232" s="2"/>
      <c r="M232" s="2"/>
      <c r="N232" s="2"/>
      <c r="O232" s="2"/>
      <c r="P232" s="1"/>
      <c r="Q232" s="2"/>
      <c r="R232" s="1"/>
      <c r="S232" s="1"/>
      <c r="T232" s="2"/>
      <c r="U232" s="1"/>
      <c r="V232" s="1"/>
      <c r="W232" s="2"/>
      <c r="X232" s="2"/>
      <c r="Y232" s="2"/>
      <c r="Z232" s="2"/>
      <c r="AA232" s="2"/>
      <c r="AB232" s="124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2"/>
      <c r="AY232" s="1"/>
      <c r="AZ232" s="1"/>
      <c r="BA232" s="1"/>
      <c r="BB232" s="1"/>
      <c r="BC232" s="1"/>
      <c r="BD232" s="1"/>
      <c r="BE232" s="1"/>
      <c r="BF232" s="184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  <row r="233" spans="1:77" ht="17.25" customHeight="1" x14ac:dyDescent="0.3">
      <c r="A233" s="277"/>
      <c r="B233" s="2"/>
      <c r="C233" s="226"/>
      <c r="D233" s="2"/>
      <c r="E233" s="67"/>
      <c r="F233" s="107"/>
      <c r="G233" s="1"/>
      <c r="H233" s="1"/>
      <c r="I233" s="2"/>
      <c r="J233" s="2"/>
      <c r="K233" s="1"/>
      <c r="L233" s="2"/>
      <c r="M233" s="2"/>
      <c r="N233" s="2"/>
      <c r="O233" s="2"/>
      <c r="P233" s="1"/>
      <c r="Q233" s="2"/>
      <c r="R233" s="1"/>
      <c r="S233" s="1"/>
      <c r="T233" s="2"/>
      <c r="U233" s="1"/>
      <c r="V233" s="1"/>
      <c r="W233" s="2"/>
      <c r="X233" s="2"/>
      <c r="Y233" s="2"/>
      <c r="Z233" s="2"/>
      <c r="AA233" s="2"/>
      <c r="AB233" s="124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2"/>
      <c r="AY233" s="1"/>
      <c r="AZ233" s="1"/>
      <c r="BA233" s="1"/>
      <c r="BB233" s="1"/>
      <c r="BC233" s="1"/>
      <c r="BD233" s="1"/>
      <c r="BE233" s="1"/>
      <c r="BF233" s="184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</row>
    <row r="234" spans="1:77" ht="17.25" customHeight="1" x14ac:dyDescent="0.3">
      <c r="A234" s="277"/>
      <c r="B234" s="2"/>
      <c r="C234" s="226"/>
      <c r="D234" s="2"/>
      <c r="E234" s="67"/>
      <c r="F234" s="107"/>
      <c r="G234" s="1"/>
      <c r="H234" s="1"/>
      <c r="I234" s="2"/>
      <c r="J234" s="2"/>
      <c r="K234" s="1"/>
      <c r="L234" s="2"/>
      <c r="M234" s="2"/>
      <c r="N234" s="2"/>
      <c r="O234" s="2"/>
      <c r="P234" s="1"/>
      <c r="Q234" s="2"/>
      <c r="R234" s="1"/>
      <c r="S234" s="1"/>
      <c r="T234" s="2"/>
      <c r="U234" s="1"/>
      <c r="V234" s="1"/>
      <c r="W234" s="2"/>
      <c r="X234" s="2"/>
      <c r="Y234" s="2"/>
      <c r="Z234" s="2"/>
      <c r="AA234" s="2"/>
      <c r="AB234" s="124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2"/>
      <c r="AY234" s="1"/>
      <c r="AZ234" s="1"/>
      <c r="BA234" s="1"/>
      <c r="BB234" s="1"/>
      <c r="BC234" s="1"/>
      <c r="BD234" s="1"/>
      <c r="BE234" s="1"/>
      <c r="BF234" s="184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</row>
    <row r="235" spans="1:77" ht="17.25" customHeight="1" x14ac:dyDescent="0.3">
      <c r="A235" s="277"/>
      <c r="B235" s="2"/>
      <c r="C235" s="226"/>
      <c r="D235" s="2"/>
      <c r="E235" s="67"/>
      <c r="F235" s="107"/>
      <c r="G235" s="1"/>
      <c r="H235" s="1"/>
      <c r="I235" s="2"/>
      <c r="J235" s="2"/>
      <c r="K235" s="1"/>
      <c r="L235" s="2"/>
      <c r="M235" s="2"/>
      <c r="N235" s="2"/>
      <c r="O235" s="2"/>
      <c r="P235" s="1"/>
      <c r="Q235" s="2"/>
      <c r="R235" s="1"/>
      <c r="S235" s="1"/>
      <c r="T235" s="2"/>
      <c r="U235" s="1"/>
      <c r="V235" s="1"/>
      <c r="W235" s="2"/>
      <c r="X235" s="2"/>
      <c r="Y235" s="2"/>
      <c r="Z235" s="2"/>
      <c r="AA235" s="2"/>
      <c r="AB235" s="124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2"/>
      <c r="AY235" s="1"/>
      <c r="AZ235" s="1"/>
      <c r="BA235" s="1"/>
      <c r="BB235" s="1"/>
      <c r="BC235" s="1"/>
      <c r="BD235" s="1"/>
      <c r="BE235" s="1"/>
      <c r="BF235" s="184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</row>
    <row r="236" spans="1:77" ht="17.25" customHeight="1" x14ac:dyDescent="0.3">
      <c r="A236" s="277"/>
      <c r="B236" s="2"/>
      <c r="C236" s="226"/>
      <c r="D236" s="2"/>
      <c r="E236" s="67"/>
      <c r="F236" s="107"/>
      <c r="G236" s="1"/>
      <c r="H236" s="1"/>
      <c r="I236" s="2"/>
      <c r="J236" s="2"/>
      <c r="K236" s="1"/>
      <c r="L236" s="2"/>
      <c r="M236" s="2"/>
      <c r="N236" s="2"/>
      <c r="O236" s="2"/>
      <c r="P236" s="1"/>
      <c r="Q236" s="2"/>
      <c r="R236" s="1"/>
      <c r="S236" s="1"/>
      <c r="T236" s="2"/>
      <c r="U236" s="1"/>
      <c r="V236" s="1"/>
      <c r="W236" s="2"/>
      <c r="X236" s="2"/>
      <c r="Y236" s="2"/>
      <c r="Z236" s="2"/>
      <c r="AA236" s="2"/>
      <c r="AB236" s="124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2"/>
      <c r="AY236" s="1"/>
      <c r="AZ236" s="1"/>
      <c r="BA236" s="1"/>
      <c r="BB236" s="1"/>
      <c r="BC236" s="1"/>
      <c r="BD236" s="1"/>
      <c r="BE236" s="1"/>
      <c r="BF236" s="184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</row>
    <row r="237" spans="1:77" ht="17.25" customHeight="1" x14ac:dyDescent="0.3">
      <c r="A237" s="277"/>
      <c r="B237" s="2"/>
      <c r="C237" s="226"/>
      <c r="D237" s="2"/>
      <c r="E237" s="67"/>
      <c r="F237" s="107"/>
      <c r="G237" s="1"/>
      <c r="H237" s="1"/>
      <c r="I237" s="2"/>
      <c r="J237" s="2"/>
      <c r="K237" s="1"/>
      <c r="L237" s="2"/>
      <c r="M237" s="2"/>
      <c r="N237" s="2"/>
      <c r="O237" s="2"/>
      <c r="P237" s="1"/>
      <c r="Q237" s="2"/>
      <c r="R237" s="1"/>
      <c r="S237" s="1"/>
      <c r="T237" s="2"/>
      <c r="U237" s="1"/>
      <c r="V237" s="1"/>
      <c r="W237" s="2"/>
      <c r="X237" s="2"/>
      <c r="Y237" s="2"/>
      <c r="Z237" s="2"/>
      <c r="AA237" s="2"/>
      <c r="AB237" s="124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2"/>
      <c r="AY237" s="1"/>
      <c r="AZ237" s="1"/>
      <c r="BA237" s="1"/>
      <c r="BB237" s="1"/>
      <c r="BC237" s="1"/>
      <c r="BD237" s="1"/>
      <c r="BE237" s="1"/>
      <c r="BF237" s="184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pans="1:77" ht="17.25" customHeight="1" x14ac:dyDescent="0.3">
      <c r="A238" s="277"/>
      <c r="B238" s="2"/>
      <c r="C238" s="226"/>
      <c r="D238" s="2"/>
      <c r="E238" s="67"/>
      <c r="F238" s="107"/>
      <c r="G238" s="1"/>
      <c r="H238" s="1"/>
      <c r="I238" s="2"/>
      <c r="J238" s="2"/>
      <c r="K238" s="1"/>
      <c r="L238" s="2"/>
      <c r="M238" s="2"/>
      <c r="N238" s="2"/>
      <c r="O238" s="2"/>
      <c r="P238" s="1"/>
      <c r="Q238" s="2"/>
      <c r="R238" s="1"/>
      <c r="S238" s="1"/>
      <c r="T238" s="2"/>
      <c r="U238" s="1"/>
      <c r="V238" s="1"/>
      <c r="W238" s="2"/>
      <c r="X238" s="2"/>
      <c r="Y238" s="2"/>
      <c r="Z238" s="2"/>
      <c r="AA238" s="2"/>
      <c r="AB238" s="124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2"/>
      <c r="AY238" s="1"/>
      <c r="AZ238" s="1"/>
      <c r="BA238" s="1"/>
      <c r="BB238" s="1"/>
      <c r="BC238" s="1"/>
      <c r="BD238" s="1"/>
      <c r="BE238" s="1"/>
      <c r="BF238" s="184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pans="1:77" ht="17.25" customHeight="1" x14ac:dyDescent="0.3">
      <c r="A239" s="277"/>
      <c r="B239" s="2"/>
      <c r="C239" s="226"/>
      <c r="D239" s="2"/>
      <c r="E239" s="67"/>
      <c r="F239" s="107"/>
      <c r="G239" s="1"/>
      <c r="H239" s="1"/>
      <c r="I239" s="2"/>
      <c r="J239" s="2"/>
      <c r="K239" s="1"/>
      <c r="L239" s="2"/>
      <c r="M239" s="2"/>
      <c r="N239" s="2"/>
      <c r="O239" s="2"/>
      <c r="P239" s="1"/>
      <c r="Q239" s="2"/>
      <c r="R239" s="1"/>
      <c r="S239" s="1"/>
      <c r="T239" s="2"/>
      <c r="U239" s="1"/>
      <c r="V239" s="1"/>
      <c r="W239" s="2"/>
      <c r="X239" s="2"/>
      <c r="Y239" s="2"/>
      <c r="Z239" s="2"/>
      <c r="AA239" s="2"/>
      <c r="AB239" s="124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2"/>
      <c r="AY239" s="1"/>
      <c r="AZ239" s="1"/>
      <c r="BA239" s="1"/>
      <c r="BB239" s="1"/>
      <c r="BC239" s="1"/>
      <c r="BD239" s="1"/>
      <c r="BE239" s="1"/>
      <c r="BF239" s="184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</row>
    <row r="240" spans="1:77" ht="17.25" customHeight="1" x14ac:dyDescent="0.3">
      <c r="A240" s="277"/>
      <c r="B240" s="2"/>
      <c r="C240" s="226"/>
      <c r="D240" s="2"/>
      <c r="E240" s="67"/>
      <c r="F240" s="107"/>
      <c r="G240" s="1"/>
      <c r="H240" s="1"/>
      <c r="I240" s="2"/>
      <c r="J240" s="2"/>
      <c r="K240" s="1"/>
      <c r="L240" s="2"/>
      <c r="M240" s="2"/>
      <c r="N240" s="2"/>
      <c r="O240" s="2"/>
      <c r="P240" s="1"/>
      <c r="Q240" s="2"/>
      <c r="R240" s="1"/>
      <c r="S240" s="1"/>
      <c r="T240" s="2"/>
      <c r="U240" s="1"/>
      <c r="V240" s="1"/>
      <c r="W240" s="2"/>
      <c r="X240" s="2"/>
      <c r="Y240" s="2"/>
      <c r="Z240" s="2"/>
      <c r="AA240" s="2"/>
      <c r="AB240" s="124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2"/>
      <c r="AY240" s="1"/>
      <c r="AZ240" s="1"/>
      <c r="BA240" s="1"/>
      <c r="BB240" s="1"/>
      <c r="BC240" s="1"/>
      <c r="BD240" s="1"/>
      <c r="BE240" s="1"/>
      <c r="BF240" s="184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</row>
    <row r="241" spans="1:77" ht="17.25" customHeight="1" x14ac:dyDescent="0.3">
      <c r="A241" s="277"/>
      <c r="B241" s="2"/>
      <c r="C241" s="226"/>
      <c r="D241" s="2"/>
      <c r="E241" s="67"/>
      <c r="F241" s="107"/>
      <c r="G241" s="1"/>
      <c r="H241" s="1"/>
      <c r="I241" s="2"/>
      <c r="J241" s="2"/>
      <c r="K241" s="1"/>
      <c r="L241" s="2"/>
      <c r="M241" s="2"/>
      <c r="N241" s="2"/>
      <c r="O241" s="2"/>
      <c r="P241" s="1"/>
      <c r="Q241" s="2"/>
      <c r="R241" s="1"/>
      <c r="S241" s="1"/>
      <c r="T241" s="2"/>
      <c r="U241" s="1"/>
      <c r="V241" s="1"/>
      <c r="W241" s="2"/>
      <c r="X241" s="2"/>
      <c r="Y241" s="2"/>
      <c r="Z241" s="2"/>
      <c r="AA241" s="2"/>
      <c r="AB241" s="124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2"/>
      <c r="AY241" s="1"/>
      <c r="AZ241" s="1"/>
      <c r="BA241" s="1"/>
      <c r="BB241" s="1"/>
      <c r="BC241" s="1"/>
      <c r="BD241" s="1"/>
      <c r="BE241" s="1"/>
      <c r="BF241" s="184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</row>
    <row r="242" spans="1:77" ht="17.25" customHeight="1" x14ac:dyDescent="0.3">
      <c r="A242" s="277"/>
      <c r="B242" s="2"/>
      <c r="C242" s="226"/>
      <c r="D242" s="2"/>
      <c r="E242" s="67"/>
      <c r="F242" s="107"/>
      <c r="G242" s="1"/>
      <c r="H242" s="1"/>
      <c r="I242" s="2"/>
      <c r="J242" s="2"/>
      <c r="K242" s="1"/>
      <c r="L242" s="2"/>
      <c r="M242" s="2"/>
      <c r="N242" s="2"/>
      <c r="O242" s="2"/>
      <c r="P242" s="1"/>
      <c r="Q242" s="2"/>
      <c r="R242" s="1"/>
      <c r="S242" s="1"/>
      <c r="T242" s="2"/>
      <c r="U242" s="1"/>
      <c r="V242" s="1"/>
      <c r="W242" s="2"/>
      <c r="X242" s="2"/>
      <c r="Y242" s="2"/>
      <c r="Z242" s="2"/>
      <c r="AA242" s="2"/>
      <c r="AB242" s="124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2"/>
      <c r="AY242" s="1"/>
      <c r="AZ242" s="1"/>
      <c r="BA242" s="1"/>
      <c r="BB242" s="1"/>
      <c r="BC242" s="1"/>
      <c r="BD242" s="1"/>
      <c r="BE242" s="1"/>
      <c r="BF242" s="184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</row>
    <row r="243" spans="1:77" ht="17.25" customHeight="1" x14ac:dyDescent="0.3">
      <c r="A243" s="277"/>
      <c r="B243" s="2"/>
      <c r="C243" s="226"/>
      <c r="D243" s="2"/>
      <c r="E243" s="67"/>
      <c r="F243" s="107"/>
      <c r="G243" s="1"/>
      <c r="H243" s="1"/>
      <c r="I243" s="2"/>
      <c r="J243" s="2"/>
      <c r="K243" s="1"/>
      <c r="L243" s="2"/>
      <c r="M243" s="2"/>
      <c r="N243" s="2"/>
      <c r="O243" s="2"/>
      <c r="P243" s="1"/>
      <c r="Q243" s="2"/>
      <c r="R243" s="1"/>
      <c r="S243" s="1"/>
      <c r="T243" s="2"/>
      <c r="U243" s="1"/>
      <c r="V243" s="1"/>
      <c r="W243" s="2"/>
      <c r="X243" s="2"/>
      <c r="Y243" s="2"/>
      <c r="Z243" s="2"/>
      <c r="AA243" s="2"/>
      <c r="AB243" s="124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2"/>
      <c r="AY243" s="1"/>
      <c r="AZ243" s="1"/>
      <c r="BA243" s="1"/>
      <c r="BB243" s="1"/>
      <c r="BC243" s="1"/>
      <c r="BD243" s="1"/>
      <c r="BE243" s="1"/>
      <c r="BF243" s="184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</row>
    <row r="244" spans="1:77" ht="17.25" customHeight="1" x14ac:dyDescent="0.3">
      <c r="A244" s="277"/>
      <c r="B244" s="2"/>
      <c r="C244" s="226"/>
      <c r="D244" s="2"/>
      <c r="E244" s="67"/>
      <c r="F244" s="107"/>
      <c r="G244" s="1"/>
      <c r="H244" s="1"/>
      <c r="I244" s="2"/>
      <c r="J244" s="2"/>
      <c r="K244" s="1"/>
      <c r="L244" s="2"/>
      <c r="M244" s="2"/>
      <c r="N244" s="2"/>
      <c r="O244" s="2"/>
      <c r="P244" s="1"/>
      <c r="Q244" s="2"/>
      <c r="R244" s="1"/>
      <c r="S244" s="1"/>
      <c r="T244" s="2"/>
      <c r="U244" s="1"/>
      <c r="V244" s="1"/>
      <c r="W244" s="2"/>
      <c r="X244" s="2"/>
      <c r="Y244" s="2"/>
      <c r="Z244" s="2"/>
      <c r="AA244" s="2"/>
      <c r="AB244" s="124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2"/>
      <c r="AY244" s="1"/>
      <c r="AZ244" s="1"/>
      <c r="BA244" s="1"/>
      <c r="BB244" s="1"/>
      <c r="BC244" s="1"/>
      <c r="BD244" s="1"/>
      <c r="BE244" s="1"/>
      <c r="BF244" s="184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</row>
    <row r="245" spans="1:77" ht="17.25" customHeight="1" x14ac:dyDescent="0.3">
      <c r="A245" s="277"/>
      <c r="B245" s="2"/>
      <c r="C245" s="226"/>
      <c r="D245" s="2"/>
      <c r="E245" s="67"/>
      <c r="F245" s="107"/>
      <c r="G245" s="1"/>
      <c r="H245" s="1"/>
      <c r="I245" s="2"/>
      <c r="J245" s="2"/>
      <c r="K245" s="1"/>
      <c r="L245" s="2"/>
      <c r="M245" s="2"/>
      <c r="N245" s="2"/>
      <c r="O245" s="2"/>
      <c r="P245" s="1"/>
      <c r="Q245" s="2"/>
      <c r="R245" s="1"/>
      <c r="S245" s="1"/>
      <c r="T245" s="2"/>
      <c r="U245" s="1"/>
      <c r="V245" s="1"/>
      <c r="W245" s="2"/>
      <c r="X245" s="2"/>
      <c r="Y245" s="2"/>
      <c r="Z245" s="2"/>
      <c r="AA245" s="2"/>
      <c r="AB245" s="124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2"/>
      <c r="AY245" s="1"/>
      <c r="AZ245" s="1"/>
      <c r="BA245" s="1"/>
      <c r="BB245" s="1"/>
      <c r="BC245" s="1"/>
      <c r="BD245" s="1"/>
      <c r="BE245" s="1"/>
      <c r="BF245" s="184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</row>
    <row r="246" spans="1:77" ht="17.25" customHeight="1" x14ac:dyDescent="0.3">
      <c r="A246" s="277"/>
      <c r="B246" s="2"/>
      <c r="C246" s="226"/>
      <c r="D246" s="2"/>
      <c r="E246" s="67"/>
      <c r="F246" s="107"/>
      <c r="G246" s="1"/>
      <c r="H246" s="1"/>
      <c r="I246" s="2"/>
      <c r="J246" s="2"/>
      <c r="K246" s="1"/>
      <c r="L246" s="2"/>
      <c r="M246" s="2"/>
      <c r="N246" s="2"/>
      <c r="O246" s="2"/>
      <c r="P246" s="1"/>
      <c r="Q246" s="2"/>
      <c r="R246" s="1"/>
      <c r="S246" s="1"/>
      <c r="T246" s="2"/>
      <c r="U246" s="1"/>
      <c r="V246" s="1"/>
      <c r="W246" s="2"/>
      <c r="X246" s="2"/>
      <c r="Y246" s="2"/>
      <c r="Z246" s="2"/>
      <c r="AA246" s="2"/>
      <c r="AB246" s="124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2"/>
      <c r="AY246" s="1"/>
      <c r="AZ246" s="1"/>
      <c r="BA246" s="1"/>
      <c r="BB246" s="1"/>
      <c r="BC246" s="1"/>
      <c r="BD246" s="1"/>
      <c r="BE246" s="1"/>
      <c r="BF246" s="184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</row>
    <row r="247" spans="1:77" ht="17.25" customHeight="1" x14ac:dyDescent="0.3">
      <c r="A247" s="277"/>
      <c r="B247" s="2"/>
      <c r="C247" s="226"/>
      <c r="D247" s="2"/>
      <c r="E247" s="67"/>
      <c r="F247" s="107"/>
      <c r="G247" s="1"/>
      <c r="H247" s="1"/>
      <c r="I247" s="2"/>
      <c r="J247" s="2"/>
      <c r="K247" s="1"/>
      <c r="L247" s="2"/>
      <c r="M247" s="2"/>
      <c r="N247" s="2"/>
      <c r="O247" s="2"/>
      <c r="P247" s="1"/>
      <c r="Q247" s="2"/>
      <c r="R247" s="1"/>
      <c r="S247" s="1"/>
      <c r="T247" s="2"/>
      <c r="U247" s="1"/>
      <c r="V247" s="1"/>
      <c r="W247" s="2"/>
      <c r="X247" s="2"/>
      <c r="Y247" s="2"/>
      <c r="Z247" s="2"/>
      <c r="AA247" s="2"/>
      <c r="AB247" s="124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2"/>
      <c r="AY247" s="1"/>
      <c r="AZ247" s="1"/>
      <c r="BA247" s="1"/>
      <c r="BB247" s="1"/>
      <c r="BC247" s="1"/>
      <c r="BD247" s="1"/>
      <c r="BE247" s="1"/>
      <c r="BF247" s="184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</row>
    <row r="248" spans="1:77" ht="17.25" customHeight="1" x14ac:dyDescent="0.3">
      <c r="A248" s="277"/>
      <c r="B248" s="2"/>
      <c r="C248" s="226"/>
      <c r="D248" s="2"/>
      <c r="E248" s="67"/>
      <c r="F248" s="107"/>
      <c r="G248" s="1"/>
      <c r="H248" s="1"/>
      <c r="I248" s="2"/>
      <c r="J248" s="2"/>
      <c r="K248" s="1"/>
      <c r="L248" s="2"/>
      <c r="M248" s="2"/>
      <c r="N248" s="2"/>
      <c r="O248" s="2"/>
      <c r="P248" s="1"/>
      <c r="Q248" s="2"/>
      <c r="R248" s="1"/>
      <c r="S248" s="1"/>
      <c r="T248" s="2"/>
      <c r="U248" s="1"/>
      <c r="V248" s="1"/>
      <c r="W248" s="2"/>
      <c r="X248" s="2"/>
      <c r="Y248" s="2"/>
      <c r="Z248" s="2"/>
      <c r="AA248" s="2"/>
      <c r="AB248" s="124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2"/>
      <c r="AY248" s="1"/>
      <c r="AZ248" s="1"/>
      <c r="BA248" s="1"/>
      <c r="BB248" s="1"/>
      <c r="BC248" s="1"/>
      <c r="BD248" s="1"/>
      <c r="BE248" s="1"/>
      <c r="BF248" s="184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pans="1:77" ht="17.25" customHeight="1" x14ac:dyDescent="0.3">
      <c r="A249" s="277"/>
      <c r="B249" s="2"/>
      <c r="C249" s="226"/>
      <c r="D249" s="2"/>
      <c r="E249" s="67"/>
      <c r="F249" s="107"/>
      <c r="G249" s="1"/>
      <c r="H249" s="1"/>
      <c r="I249" s="2"/>
      <c r="J249" s="2"/>
      <c r="K249" s="1"/>
      <c r="L249" s="2"/>
      <c r="M249" s="2"/>
      <c r="N249" s="2"/>
      <c r="O249" s="2"/>
      <c r="P249" s="1"/>
      <c r="Q249" s="2"/>
      <c r="R249" s="1"/>
      <c r="S249" s="1"/>
      <c r="T249" s="2"/>
      <c r="U249" s="1"/>
      <c r="V249" s="1"/>
      <c r="W249" s="2"/>
      <c r="X249" s="2"/>
      <c r="Y249" s="2"/>
      <c r="Z249" s="2"/>
      <c r="AA249" s="2"/>
      <c r="AB249" s="124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2"/>
      <c r="AY249" s="1"/>
      <c r="AZ249" s="1"/>
      <c r="BA249" s="1"/>
      <c r="BB249" s="1"/>
      <c r="BC249" s="1"/>
      <c r="BD249" s="1"/>
      <c r="BE249" s="1"/>
      <c r="BF249" s="184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pans="1:77" ht="17.25" customHeight="1" x14ac:dyDescent="0.3">
      <c r="A250" s="277"/>
      <c r="B250" s="2"/>
      <c r="C250" s="226"/>
      <c r="D250" s="2"/>
      <c r="E250" s="67"/>
      <c r="F250" s="107"/>
      <c r="G250" s="1"/>
      <c r="H250" s="1"/>
      <c r="I250" s="2"/>
      <c r="J250" s="2"/>
      <c r="K250" s="1"/>
      <c r="L250" s="2"/>
      <c r="M250" s="2"/>
      <c r="N250" s="2"/>
      <c r="O250" s="2"/>
      <c r="P250" s="1"/>
      <c r="Q250" s="2"/>
      <c r="R250" s="1"/>
      <c r="S250" s="1"/>
      <c r="T250" s="2"/>
      <c r="U250" s="1"/>
      <c r="V250" s="1"/>
      <c r="W250" s="2"/>
      <c r="X250" s="2"/>
      <c r="Y250" s="2"/>
      <c r="Z250" s="2"/>
      <c r="AA250" s="2"/>
      <c r="AB250" s="124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2"/>
      <c r="AY250" s="1"/>
      <c r="AZ250" s="1"/>
      <c r="BA250" s="1"/>
      <c r="BB250" s="1"/>
      <c r="BC250" s="1"/>
      <c r="BD250" s="1"/>
      <c r="BE250" s="1"/>
      <c r="BF250" s="184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</row>
    <row r="251" spans="1:77" ht="17.25" customHeight="1" x14ac:dyDescent="0.3">
      <c r="A251" s="277"/>
      <c r="B251" s="2"/>
      <c r="C251" s="226"/>
      <c r="D251" s="2"/>
      <c r="E251" s="67"/>
      <c r="F251" s="107"/>
      <c r="G251" s="1"/>
      <c r="H251" s="1"/>
      <c r="I251" s="2"/>
      <c r="J251" s="2"/>
      <c r="K251" s="1"/>
      <c r="L251" s="2"/>
      <c r="M251" s="2"/>
      <c r="N251" s="2"/>
      <c r="O251" s="2"/>
      <c r="P251" s="1"/>
      <c r="Q251" s="2"/>
      <c r="R251" s="1"/>
      <c r="S251" s="1"/>
      <c r="T251" s="2"/>
      <c r="U251" s="1"/>
      <c r="V251" s="1"/>
      <c r="W251" s="2"/>
      <c r="X251" s="2"/>
      <c r="Y251" s="2"/>
      <c r="Z251" s="2"/>
      <c r="AA251" s="2"/>
      <c r="AB251" s="124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2"/>
      <c r="AY251" s="1"/>
      <c r="AZ251" s="1"/>
      <c r="BA251" s="1"/>
      <c r="BB251" s="1"/>
      <c r="BC251" s="1"/>
      <c r="BD251" s="1"/>
      <c r="BE251" s="1"/>
      <c r="BF251" s="184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</row>
    <row r="252" spans="1:77" ht="17.25" customHeight="1" x14ac:dyDescent="0.3">
      <c r="A252" s="277"/>
      <c r="B252" s="2"/>
      <c r="C252" s="226"/>
      <c r="D252" s="2"/>
      <c r="E252" s="67"/>
      <c r="F252" s="107"/>
      <c r="G252" s="1"/>
      <c r="H252" s="1"/>
      <c r="I252" s="2"/>
      <c r="J252" s="2"/>
      <c r="K252" s="1"/>
      <c r="L252" s="2"/>
      <c r="M252" s="2"/>
      <c r="N252" s="2"/>
      <c r="O252" s="2"/>
      <c r="P252" s="1"/>
      <c r="Q252" s="2"/>
      <c r="R252" s="1"/>
      <c r="S252" s="1"/>
      <c r="T252" s="2"/>
      <c r="U252" s="1"/>
      <c r="V252" s="1"/>
      <c r="W252" s="2"/>
      <c r="X252" s="2"/>
      <c r="Y252" s="2"/>
      <c r="Z252" s="2"/>
      <c r="AA252" s="2"/>
      <c r="AB252" s="124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2"/>
      <c r="AY252" s="1"/>
      <c r="AZ252" s="1"/>
      <c r="BA252" s="1"/>
      <c r="BB252" s="1"/>
      <c r="BC252" s="1"/>
      <c r="BD252" s="1"/>
      <c r="BE252" s="1"/>
      <c r="BF252" s="184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</row>
    <row r="253" spans="1:77" ht="17.25" customHeight="1" x14ac:dyDescent="0.3">
      <c r="A253" s="277"/>
      <c r="B253" s="2"/>
      <c r="C253" s="226"/>
      <c r="D253" s="2"/>
      <c r="E253" s="67"/>
      <c r="F253" s="107"/>
      <c r="G253" s="1"/>
      <c r="H253" s="1"/>
      <c r="I253" s="2"/>
      <c r="J253" s="2"/>
      <c r="K253" s="1"/>
      <c r="L253" s="2"/>
      <c r="M253" s="2"/>
      <c r="N253" s="2"/>
      <c r="O253" s="2"/>
      <c r="P253" s="1"/>
      <c r="Q253" s="2"/>
      <c r="R253" s="1"/>
      <c r="S253" s="1"/>
      <c r="T253" s="2"/>
      <c r="U253" s="1"/>
      <c r="V253" s="1"/>
      <c r="W253" s="2"/>
      <c r="X253" s="2"/>
      <c r="Y253" s="2"/>
      <c r="Z253" s="2"/>
      <c r="AA253" s="2"/>
      <c r="AB253" s="124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2"/>
      <c r="AY253" s="1"/>
      <c r="AZ253" s="1"/>
      <c r="BA253" s="1"/>
      <c r="BB253" s="1"/>
      <c r="BC253" s="1"/>
      <c r="BD253" s="1"/>
      <c r="BE253" s="1"/>
      <c r="BF253" s="184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</row>
    <row r="254" spans="1:77" ht="17.25" customHeight="1" x14ac:dyDescent="0.3">
      <c r="A254" s="277"/>
      <c r="B254" s="2"/>
      <c r="C254" s="226"/>
      <c r="D254" s="2"/>
      <c r="E254" s="67"/>
      <c r="F254" s="107"/>
      <c r="G254" s="1"/>
      <c r="H254" s="1"/>
      <c r="I254" s="2"/>
      <c r="J254" s="2"/>
      <c r="K254" s="1"/>
      <c r="L254" s="2"/>
      <c r="M254" s="2"/>
      <c r="N254" s="2"/>
      <c r="O254" s="2"/>
      <c r="P254" s="1"/>
      <c r="Q254" s="2"/>
      <c r="R254" s="1"/>
      <c r="S254" s="1"/>
      <c r="T254" s="2"/>
      <c r="U254" s="1"/>
      <c r="V254" s="1"/>
      <c r="W254" s="2"/>
      <c r="X254" s="2"/>
      <c r="Y254" s="2"/>
      <c r="Z254" s="2"/>
      <c r="AA254" s="2"/>
      <c r="AB254" s="124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2"/>
      <c r="AY254" s="1"/>
      <c r="AZ254" s="1"/>
      <c r="BA254" s="1"/>
      <c r="BB254" s="1"/>
      <c r="BC254" s="1"/>
      <c r="BD254" s="1"/>
      <c r="BE254" s="1"/>
      <c r="BF254" s="184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</row>
    <row r="255" spans="1:77" ht="17.25" customHeight="1" x14ac:dyDescent="0.3">
      <c r="A255" s="277"/>
      <c r="B255" s="2"/>
      <c r="C255" s="226"/>
      <c r="D255" s="2"/>
      <c r="E255" s="67"/>
      <c r="F255" s="107"/>
      <c r="G255" s="1"/>
      <c r="H255" s="1"/>
      <c r="I255" s="2"/>
      <c r="J255" s="2"/>
      <c r="K255" s="1"/>
      <c r="L255" s="2"/>
      <c r="M255" s="2"/>
      <c r="N255" s="2"/>
      <c r="O255" s="2"/>
      <c r="P255" s="1"/>
      <c r="Q255" s="2"/>
      <c r="R255" s="1"/>
      <c r="S255" s="1"/>
      <c r="T255" s="2"/>
      <c r="U255" s="1"/>
      <c r="V255" s="1"/>
      <c r="W255" s="2"/>
      <c r="X255" s="2"/>
      <c r="Y255" s="2"/>
      <c r="Z255" s="2"/>
      <c r="AA255" s="2"/>
      <c r="AB255" s="124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2"/>
      <c r="AY255" s="1"/>
      <c r="AZ255" s="1"/>
      <c r="BA255" s="1"/>
      <c r="BB255" s="1"/>
      <c r="BC255" s="1"/>
      <c r="BD255" s="1"/>
      <c r="BE255" s="1"/>
      <c r="BF255" s="184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</row>
    <row r="256" spans="1:77" ht="17.25" customHeight="1" x14ac:dyDescent="0.3">
      <c r="A256" s="277"/>
      <c r="B256" s="2"/>
      <c r="C256" s="226"/>
      <c r="D256" s="2"/>
      <c r="E256" s="67"/>
      <c r="F256" s="107"/>
      <c r="G256" s="1"/>
      <c r="H256" s="1"/>
      <c r="I256" s="2"/>
      <c r="J256" s="2"/>
      <c r="K256" s="1"/>
      <c r="L256" s="2"/>
      <c r="M256" s="2"/>
      <c r="N256" s="2"/>
      <c r="O256" s="2"/>
      <c r="P256" s="1"/>
      <c r="Q256" s="2"/>
      <c r="R256" s="1"/>
      <c r="S256" s="1"/>
      <c r="T256" s="2"/>
      <c r="U256" s="1"/>
      <c r="V256" s="1"/>
      <c r="W256" s="2"/>
      <c r="X256" s="2"/>
      <c r="Y256" s="2"/>
      <c r="Z256" s="2"/>
      <c r="AA256" s="2"/>
      <c r="AB256" s="124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2"/>
      <c r="AY256" s="1"/>
      <c r="AZ256" s="1"/>
      <c r="BA256" s="1"/>
      <c r="BB256" s="1"/>
      <c r="BC256" s="1"/>
      <c r="BD256" s="1"/>
      <c r="BE256" s="1"/>
      <c r="BF256" s="184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</row>
    <row r="257" spans="1:77" ht="17.25" customHeight="1" x14ac:dyDescent="0.3">
      <c r="A257" s="277"/>
      <c r="B257" s="2"/>
      <c r="C257" s="226"/>
      <c r="D257" s="2"/>
      <c r="E257" s="67"/>
      <c r="F257" s="107"/>
      <c r="G257" s="1"/>
      <c r="H257" s="1"/>
      <c r="I257" s="2"/>
      <c r="J257" s="2"/>
      <c r="K257" s="1"/>
      <c r="L257" s="2"/>
      <c r="M257" s="2"/>
      <c r="N257" s="2"/>
      <c r="O257" s="2"/>
      <c r="P257" s="1"/>
      <c r="Q257" s="2"/>
      <c r="R257" s="1"/>
      <c r="S257" s="1"/>
      <c r="T257" s="2"/>
      <c r="U257" s="1"/>
      <c r="V257" s="1"/>
      <c r="W257" s="2"/>
      <c r="X257" s="2"/>
      <c r="Y257" s="2"/>
      <c r="Z257" s="2"/>
      <c r="AA257" s="2"/>
      <c r="AB257" s="124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2"/>
      <c r="AY257" s="1"/>
      <c r="AZ257" s="1"/>
      <c r="BA257" s="1"/>
      <c r="BB257" s="1"/>
      <c r="BC257" s="1"/>
      <c r="BD257" s="1"/>
      <c r="BE257" s="1"/>
      <c r="BF257" s="184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</row>
    <row r="258" spans="1:77" ht="17.25" customHeight="1" x14ac:dyDescent="0.3">
      <c r="A258" s="277"/>
      <c r="B258" s="2"/>
      <c r="C258" s="226"/>
      <c r="D258" s="2"/>
      <c r="E258" s="67"/>
      <c r="F258" s="107"/>
      <c r="G258" s="1"/>
      <c r="H258" s="1"/>
      <c r="I258" s="2"/>
      <c r="J258" s="2"/>
      <c r="K258" s="1"/>
      <c r="L258" s="2"/>
      <c r="M258" s="2"/>
      <c r="N258" s="2"/>
      <c r="O258" s="2"/>
      <c r="P258" s="1"/>
      <c r="Q258" s="2"/>
      <c r="R258" s="1"/>
      <c r="S258" s="1"/>
      <c r="T258" s="2"/>
      <c r="U258" s="1"/>
      <c r="V258" s="1"/>
      <c r="W258" s="2"/>
      <c r="X258" s="2"/>
      <c r="Y258" s="2"/>
      <c r="Z258" s="2"/>
      <c r="AA258" s="2"/>
      <c r="AB258" s="124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2"/>
      <c r="AY258" s="1"/>
      <c r="AZ258" s="1"/>
      <c r="BA258" s="1"/>
      <c r="BB258" s="1"/>
      <c r="BC258" s="1"/>
      <c r="BD258" s="1"/>
      <c r="BE258" s="1"/>
      <c r="BF258" s="184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</row>
    <row r="259" spans="1:77" ht="17.25" customHeight="1" x14ac:dyDescent="0.3">
      <c r="A259" s="277"/>
      <c r="B259" s="2"/>
      <c r="C259" s="226"/>
      <c r="D259" s="2"/>
      <c r="E259" s="67"/>
      <c r="F259" s="107"/>
      <c r="G259" s="1"/>
      <c r="H259" s="1"/>
      <c r="I259" s="2"/>
      <c r="J259" s="2"/>
      <c r="K259" s="1"/>
      <c r="L259" s="2"/>
      <c r="M259" s="2"/>
      <c r="N259" s="2"/>
      <c r="O259" s="2"/>
      <c r="P259" s="1"/>
      <c r="Q259" s="2"/>
      <c r="R259" s="1"/>
      <c r="S259" s="1"/>
      <c r="T259" s="2"/>
      <c r="U259" s="1"/>
      <c r="V259" s="1"/>
      <c r="W259" s="2"/>
      <c r="X259" s="2"/>
      <c r="Y259" s="2"/>
      <c r="Z259" s="2"/>
      <c r="AA259" s="2"/>
      <c r="AB259" s="124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2"/>
      <c r="AY259" s="1"/>
      <c r="AZ259" s="1"/>
      <c r="BA259" s="1"/>
      <c r="BB259" s="1"/>
      <c r="BC259" s="1"/>
      <c r="BD259" s="1"/>
      <c r="BE259" s="1"/>
      <c r="BF259" s="184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pans="1:77" ht="17.25" customHeight="1" x14ac:dyDescent="0.3">
      <c r="A260" s="277"/>
      <c r="B260" s="2"/>
      <c r="C260" s="226"/>
      <c r="D260" s="2"/>
      <c r="E260" s="67"/>
      <c r="F260" s="107"/>
      <c r="G260" s="1"/>
      <c r="H260" s="1"/>
      <c r="I260" s="2"/>
      <c r="J260" s="2"/>
      <c r="K260" s="1"/>
      <c r="L260" s="2"/>
      <c r="M260" s="2"/>
      <c r="N260" s="2"/>
      <c r="O260" s="2"/>
      <c r="P260" s="1"/>
      <c r="Q260" s="2"/>
      <c r="R260" s="1"/>
      <c r="S260" s="1"/>
      <c r="T260" s="2"/>
      <c r="U260" s="1"/>
      <c r="V260" s="1"/>
      <c r="W260" s="2"/>
      <c r="X260" s="2"/>
      <c r="Y260" s="2"/>
      <c r="Z260" s="2"/>
      <c r="AA260" s="2"/>
      <c r="AB260" s="124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2"/>
      <c r="AY260" s="1"/>
      <c r="AZ260" s="1"/>
      <c r="BA260" s="1"/>
      <c r="BB260" s="1"/>
      <c r="BC260" s="1"/>
      <c r="BD260" s="1"/>
      <c r="BE260" s="1"/>
      <c r="BF260" s="184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</row>
    <row r="261" spans="1:77" ht="17.25" customHeight="1" x14ac:dyDescent="0.3">
      <c r="A261" s="277"/>
      <c r="B261" s="2"/>
      <c r="C261" s="226"/>
      <c r="D261" s="2"/>
      <c r="E261" s="67"/>
      <c r="F261" s="107"/>
      <c r="G261" s="1"/>
      <c r="H261" s="1"/>
      <c r="I261" s="2"/>
      <c r="J261" s="2"/>
      <c r="K261" s="1"/>
      <c r="L261" s="2"/>
      <c r="M261" s="2"/>
      <c r="N261" s="2"/>
      <c r="O261" s="2"/>
      <c r="P261" s="1"/>
      <c r="Q261" s="2"/>
      <c r="R261" s="1"/>
      <c r="S261" s="1"/>
      <c r="T261" s="2"/>
      <c r="U261" s="1"/>
      <c r="V261" s="1"/>
      <c r="W261" s="2"/>
      <c r="X261" s="2"/>
      <c r="Y261" s="2"/>
      <c r="Z261" s="2"/>
      <c r="AA261" s="2"/>
      <c r="AB261" s="124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2"/>
      <c r="AY261" s="1"/>
      <c r="AZ261" s="1"/>
      <c r="BA261" s="1"/>
      <c r="BB261" s="1"/>
      <c r="BC261" s="1"/>
      <c r="BD261" s="1"/>
      <c r="BE261" s="1"/>
      <c r="BF261" s="184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</row>
    <row r="262" spans="1:77" ht="17.25" customHeight="1" x14ac:dyDescent="0.3">
      <c r="A262" s="277"/>
      <c r="B262" s="2"/>
      <c r="C262" s="226"/>
      <c r="D262" s="2"/>
      <c r="E262" s="67"/>
      <c r="F262" s="107"/>
      <c r="G262" s="1"/>
      <c r="H262" s="1"/>
      <c r="I262" s="2"/>
      <c r="J262" s="2"/>
      <c r="K262" s="1"/>
      <c r="L262" s="2"/>
      <c r="M262" s="2"/>
      <c r="N262" s="2"/>
      <c r="O262" s="2"/>
      <c r="P262" s="1"/>
      <c r="Q262" s="2"/>
      <c r="R262" s="1"/>
      <c r="S262" s="1"/>
      <c r="T262" s="2"/>
      <c r="U262" s="1"/>
      <c r="V262" s="1"/>
      <c r="W262" s="2"/>
      <c r="X262" s="2"/>
      <c r="Y262" s="2"/>
      <c r="Z262" s="2"/>
      <c r="AA262" s="2"/>
      <c r="AB262" s="124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2"/>
      <c r="AY262" s="1"/>
      <c r="AZ262" s="1"/>
      <c r="BA262" s="1"/>
      <c r="BB262" s="1"/>
      <c r="BC262" s="1"/>
      <c r="BD262" s="1"/>
      <c r="BE262" s="1"/>
      <c r="BF262" s="184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pans="1:77" ht="17.25" customHeight="1" x14ac:dyDescent="0.3">
      <c r="A263" s="277"/>
      <c r="B263" s="2"/>
      <c r="C263" s="226"/>
      <c r="D263" s="2"/>
      <c r="E263" s="67"/>
      <c r="F263" s="107"/>
      <c r="G263" s="1"/>
      <c r="H263" s="1"/>
      <c r="I263" s="2"/>
      <c r="J263" s="2"/>
      <c r="K263" s="1"/>
      <c r="L263" s="2"/>
      <c r="M263" s="2"/>
      <c r="N263" s="2"/>
      <c r="O263" s="2"/>
      <c r="P263" s="1"/>
      <c r="Q263" s="2"/>
      <c r="R263" s="1"/>
      <c r="S263" s="1"/>
      <c r="T263" s="2"/>
      <c r="U263" s="1"/>
      <c r="V263" s="1"/>
      <c r="W263" s="2"/>
      <c r="X263" s="2"/>
      <c r="Y263" s="2"/>
      <c r="Z263" s="2"/>
      <c r="AA263" s="2"/>
      <c r="AB263" s="124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2"/>
      <c r="AY263" s="1"/>
      <c r="AZ263" s="1"/>
      <c r="BA263" s="1"/>
      <c r="BB263" s="1"/>
      <c r="BC263" s="1"/>
      <c r="BD263" s="1"/>
      <c r="BE263" s="1"/>
      <c r="BF263" s="184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pans="1:77" ht="17.25" customHeight="1" x14ac:dyDescent="0.3">
      <c r="A264" s="277"/>
      <c r="B264" s="2"/>
      <c r="C264" s="226"/>
      <c r="D264" s="2"/>
      <c r="E264" s="67"/>
      <c r="F264" s="107"/>
      <c r="G264" s="1"/>
      <c r="H264" s="1"/>
      <c r="I264" s="2"/>
      <c r="J264" s="2"/>
      <c r="K264" s="1"/>
      <c r="L264" s="2"/>
      <c r="M264" s="2"/>
      <c r="N264" s="2"/>
      <c r="O264" s="2"/>
      <c r="P264" s="1"/>
      <c r="Q264" s="2"/>
      <c r="R264" s="1"/>
      <c r="S264" s="1"/>
      <c r="T264" s="2"/>
      <c r="U264" s="1"/>
      <c r="V264" s="1"/>
      <c r="W264" s="2"/>
      <c r="X264" s="2"/>
      <c r="Y264" s="2"/>
      <c r="Z264" s="2"/>
      <c r="AA264" s="2"/>
      <c r="AB264" s="124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2"/>
      <c r="AY264" s="1"/>
      <c r="AZ264" s="1"/>
      <c r="BA264" s="1"/>
      <c r="BB264" s="1"/>
      <c r="BC264" s="1"/>
      <c r="BD264" s="1"/>
      <c r="BE264" s="1"/>
      <c r="BF264" s="184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</row>
    <row r="265" spans="1:77" ht="17.25" customHeight="1" x14ac:dyDescent="0.3">
      <c r="A265" s="277"/>
      <c r="B265" s="2"/>
      <c r="C265" s="226"/>
      <c r="D265" s="2"/>
      <c r="E265" s="67"/>
      <c r="F265" s="107"/>
      <c r="G265" s="1"/>
      <c r="H265" s="1"/>
      <c r="I265" s="2"/>
      <c r="J265" s="2"/>
      <c r="K265" s="1"/>
      <c r="L265" s="2"/>
      <c r="M265" s="2"/>
      <c r="N265" s="2"/>
      <c r="O265" s="2"/>
      <c r="P265" s="1"/>
      <c r="Q265" s="2"/>
      <c r="R265" s="1"/>
      <c r="S265" s="1"/>
      <c r="T265" s="2"/>
      <c r="U265" s="1"/>
      <c r="V265" s="1"/>
      <c r="W265" s="2"/>
      <c r="X265" s="2"/>
      <c r="Y265" s="2"/>
      <c r="Z265" s="2"/>
      <c r="AA265" s="2"/>
      <c r="AB265" s="124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2"/>
      <c r="AY265" s="1"/>
      <c r="AZ265" s="1"/>
      <c r="BA265" s="1"/>
      <c r="BB265" s="1"/>
      <c r="BC265" s="1"/>
      <c r="BD265" s="1"/>
      <c r="BE265" s="1"/>
      <c r="BF265" s="184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</row>
    <row r="266" spans="1:77" ht="17.25" customHeight="1" x14ac:dyDescent="0.3">
      <c r="A266" s="277"/>
      <c r="B266" s="2"/>
      <c r="C266" s="226"/>
      <c r="D266" s="2"/>
      <c r="E266" s="67"/>
      <c r="F266" s="107"/>
      <c r="G266" s="1"/>
      <c r="H266" s="1"/>
      <c r="I266" s="2"/>
      <c r="J266" s="2"/>
      <c r="K266" s="1"/>
      <c r="L266" s="2"/>
      <c r="M266" s="2"/>
      <c r="N266" s="2"/>
      <c r="O266" s="2"/>
      <c r="P266" s="1"/>
      <c r="Q266" s="2"/>
      <c r="R266" s="1"/>
      <c r="S266" s="1"/>
      <c r="T266" s="2"/>
      <c r="U266" s="1"/>
      <c r="V266" s="1"/>
      <c r="W266" s="2"/>
      <c r="X266" s="2"/>
      <c r="Y266" s="2"/>
      <c r="Z266" s="2"/>
      <c r="AA266" s="2"/>
      <c r="AB266" s="124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2"/>
      <c r="AY266" s="1"/>
      <c r="AZ266" s="1"/>
      <c r="BA266" s="1"/>
      <c r="BB266" s="1"/>
      <c r="BC266" s="1"/>
      <c r="BD266" s="1"/>
      <c r="BE266" s="1"/>
      <c r="BF266" s="184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</row>
    <row r="267" spans="1:77" ht="17.25" customHeight="1" x14ac:dyDescent="0.3">
      <c r="A267" s="277"/>
      <c r="B267" s="2"/>
      <c r="C267" s="226"/>
      <c r="D267" s="2"/>
      <c r="E267" s="67"/>
      <c r="F267" s="107"/>
      <c r="G267" s="1"/>
      <c r="H267" s="1"/>
      <c r="I267" s="2"/>
      <c r="J267" s="2"/>
      <c r="K267" s="1"/>
      <c r="L267" s="2"/>
      <c r="M267" s="2"/>
      <c r="N267" s="2"/>
      <c r="O267" s="2"/>
      <c r="P267" s="1"/>
      <c r="Q267" s="2"/>
      <c r="R267" s="1"/>
      <c r="S267" s="1"/>
      <c r="T267" s="2"/>
      <c r="U267" s="1"/>
      <c r="V267" s="1"/>
      <c r="W267" s="2"/>
      <c r="X267" s="2"/>
      <c r="Y267" s="2"/>
      <c r="Z267" s="2"/>
      <c r="AA267" s="2"/>
      <c r="AB267" s="124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2"/>
      <c r="AY267" s="1"/>
      <c r="AZ267" s="1"/>
      <c r="BA267" s="1"/>
      <c r="BB267" s="1"/>
      <c r="BC267" s="1"/>
      <c r="BD267" s="1"/>
      <c r="BE267" s="1"/>
      <c r="BF267" s="184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</row>
    <row r="268" spans="1:77" ht="17.25" customHeight="1" x14ac:dyDescent="0.3">
      <c r="A268" s="277"/>
      <c r="B268" s="2"/>
      <c r="C268" s="226"/>
      <c r="D268" s="2"/>
      <c r="E268" s="67"/>
      <c r="F268" s="107"/>
      <c r="G268" s="1"/>
      <c r="H268" s="1"/>
      <c r="I268" s="2"/>
      <c r="J268" s="2"/>
      <c r="K268" s="1"/>
      <c r="L268" s="2"/>
      <c r="M268" s="2"/>
      <c r="N268" s="2"/>
      <c r="O268" s="2"/>
      <c r="P268" s="1"/>
      <c r="Q268" s="2"/>
      <c r="R268" s="1"/>
      <c r="S268" s="1"/>
      <c r="T268" s="2"/>
      <c r="U268" s="1"/>
      <c r="V268" s="1"/>
      <c r="W268" s="2"/>
      <c r="X268" s="2"/>
      <c r="Y268" s="2"/>
      <c r="Z268" s="2"/>
      <c r="AA268" s="2"/>
      <c r="AB268" s="124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2"/>
      <c r="AY268" s="1"/>
      <c r="AZ268" s="1"/>
      <c r="BA268" s="1"/>
      <c r="BB268" s="1"/>
      <c r="BC268" s="1"/>
      <c r="BD268" s="1"/>
      <c r="BE268" s="1"/>
      <c r="BF268" s="184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</row>
    <row r="269" spans="1:77" ht="17.25" customHeight="1" x14ac:dyDescent="0.3">
      <c r="A269" s="277"/>
      <c r="B269" s="2"/>
      <c r="C269" s="226"/>
      <c r="D269" s="2"/>
      <c r="E269" s="67"/>
      <c r="F269" s="107"/>
      <c r="G269" s="1"/>
      <c r="H269" s="1"/>
      <c r="I269" s="2"/>
      <c r="J269" s="2"/>
      <c r="K269" s="1"/>
      <c r="L269" s="2"/>
      <c r="M269" s="2"/>
      <c r="N269" s="2"/>
      <c r="O269" s="2"/>
      <c r="P269" s="1"/>
      <c r="Q269" s="2"/>
      <c r="R269" s="1"/>
      <c r="S269" s="1"/>
      <c r="T269" s="2"/>
      <c r="U269" s="1"/>
      <c r="V269" s="1"/>
      <c r="W269" s="2"/>
      <c r="X269" s="2"/>
      <c r="Y269" s="2"/>
      <c r="Z269" s="2"/>
      <c r="AA269" s="2"/>
      <c r="AB269" s="124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2"/>
      <c r="AY269" s="1"/>
      <c r="AZ269" s="1"/>
      <c r="BA269" s="1"/>
      <c r="BB269" s="1"/>
      <c r="BC269" s="1"/>
      <c r="BD269" s="1"/>
      <c r="BE269" s="1"/>
      <c r="BF269" s="184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</row>
    <row r="270" spans="1:77" ht="17.25" customHeight="1" x14ac:dyDescent="0.3">
      <c r="A270" s="277"/>
      <c r="B270" s="2"/>
      <c r="C270" s="226"/>
      <c r="D270" s="2"/>
      <c r="E270" s="67"/>
      <c r="F270" s="107"/>
      <c r="G270" s="1"/>
      <c r="H270" s="1"/>
      <c r="I270" s="2"/>
      <c r="J270" s="2"/>
      <c r="K270" s="1"/>
      <c r="L270" s="2"/>
      <c r="M270" s="2"/>
      <c r="N270" s="2"/>
      <c r="O270" s="2"/>
      <c r="P270" s="1"/>
      <c r="Q270" s="2"/>
      <c r="R270" s="1"/>
      <c r="S270" s="1"/>
      <c r="T270" s="2"/>
      <c r="U270" s="1"/>
      <c r="V270" s="1"/>
      <c r="W270" s="2"/>
      <c r="X270" s="2"/>
      <c r="Y270" s="2"/>
      <c r="Z270" s="2"/>
      <c r="AA270" s="2"/>
      <c r="AB270" s="124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2"/>
      <c r="AY270" s="1"/>
      <c r="AZ270" s="1"/>
      <c r="BA270" s="1"/>
      <c r="BB270" s="1"/>
      <c r="BC270" s="1"/>
      <c r="BD270" s="1"/>
      <c r="BE270" s="1"/>
      <c r="BF270" s="184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</row>
    <row r="271" spans="1:77" ht="17.25" customHeight="1" x14ac:dyDescent="0.3">
      <c r="A271" s="277"/>
      <c r="B271" s="2"/>
      <c r="C271" s="226"/>
      <c r="D271" s="2"/>
      <c r="E271" s="67"/>
      <c r="F271" s="107"/>
      <c r="G271" s="1"/>
      <c r="H271" s="1"/>
      <c r="I271" s="2"/>
      <c r="J271" s="2"/>
      <c r="K271" s="1"/>
      <c r="L271" s="2"/>
      <c r="M271" s="2"/>
      <c r="N271" s="2"/>
      <c r="O271" s="2"/>
      <c r="P271" s="1"/>
      <c r="Q271" s="2"/>
      <c r="R271" s="1"/>
      <c r="S271" s="1"/>
      <c r="T271" s="2"/>
      <c r="U271" s="1"/>
      <c r="V271" s="1"/>
      <c r="W271" s="2"/>
      <c r="X271" s="2"/>
      <c r="Y271" s="2"/>
      <c r="Z271" s="2"/>
      <c r="AA271" s="2"/>
      <c r="AB271" s="124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2"/>
      <c r="AY271" s="1"/>
      <c r="AZ271" s="1"/>
      <c r="BA271" s="1"/>
      <c r="BB271" s="1"/>
      <c r="BC271" s="1"/>
      <c r="BD271" s="1"/>
      <c r="BE271" s="1"/>
      <c r="BF271" s="184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</row>
    <row r="272" spans="1:77" ht="17.25" customHeight="1" x14ac:dyDescent="0.3">
      <c r="A272" s="277"/>
      <c r="B272" s="2"/>
      <c r="C272" s="226"/>
      <c r="D272" s="2"/>
      <c r="E272" s="67"/>
      <c r="F272" s="107"/>
      <c r="G272" s="1"/>
      <c r="H272" s="1"/>
      <c r="I272" s="2"/>
      <c r="J272" s="2"/>
      <c r="K272" s="1"/>
      <c r="L272" s="2"/>
      <c r="M272" s="2"/>
      <c r="N272" s="2"/>
      <c r="O272" s="2"/>
      <c r="P272" s="1"/>
      <c r="Q272" s="2"/>
      <c r="R272" s="1"/>
      <c r="S272" s="1"/>
      <c r="T272" s="2"/>
      <c r="U272" s="1"/>
      <c r="V272" s="1"/>
      <c r="W272" s="2"/>
      <c r="X272" s="2"/>
      <c r="Y272" s="2"/>
      <c r="Z272" s="2"/>
      <c r="AA272" s="2"/>
      <c r="AB272" s="124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2"/>
      <c r="AY272" s="1"/>
      <c r="AZ272" s="1"/>
      <c r="BA272" s="1"/>
      <c r="BB272" s="1"/>
      <c r="BC272" s="1"/>
      <c r="BD272" s="1"/>
      <c r="BE272" s="1"/>
      <c r="BF272" s="184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</row>
    <row r="273" spans="1:77" ht="17.25" customHeight="1" x14ac:dyDescent="0.3">
      <c r="A273" s="277"/>
      <c r="B273" s="2"/>
      <c r="C273" s="226"/>
      <c r="D273" s="2"/>
      <c r="E273" s="67"/>
      <c r="F273" s="107"/>
      <c r="G273" s="1"/>
      <c r="H273" s="1"/>
      <c r="I273" s="2"/>
      <c r="J273" s="2"/>
      <c r="K273" s="1"/>
      <c r="L273" s="2"/>
      <c r="M273" s="2"/>
      <c r="N273" s="2"/>
      <c r="O273" s="2"/>
      <c r="P273" s="1"/>
      <c r="Q273" s="2"/>
      <c r="R273" s="1"/>
      <c r="S273" s="1"/>
      <c r="T273" s="2"/>
      <c r="U273" s="1"/>
      <c r="V273" s="1"/>
      <c r="W273" s="2"/>
      <c r="X273" s="2"/>
      <c r="Y273" s="2"/>
      <c r="Z273" s="2"/>
      <c r="AA273" s="2"/>
      <c r="AB273" s="124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2"/>
      <c r="AY273" s="1"/>
      <c r="AZ273" s="1"/>
      <c r="BA273" s="1"/>
      <c r="BB273" s="1"/>
      <c r="BC273" s="1"/>
      <c r="BD273" s="1"/>
      <c r="BE273" s="1"/>
      <c r="BF273" s="184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</row>
    <row r="274" spans="1:77" ht="17.25" customHeight="1" x14ac:dyDescent="0.3">
      <c r="A274" s="277"/>
      <c r="B274" s="2"/>
      <c r="C274" s="226"/>
      <c r="D274" s="2"/>
      <c r="E274" s="67"/>
      <c r="F274" s="107"/>
      <c r="G274" s="1"/>
      <c r="H274" s="1"/>
      <c r="I274" s="2"/>
      <c r="J274" s="2"/>
      <c r="K274" s="1"/>
      <c r="L274" s="2"/>
      <c r="M274" s="2"/>
      <c r="N274" s="2"/>
      <c r="O274" s="2"/>
      <c r="P274" s="1"/>
      <c r="Q274" s="2"/>
      <c r="R274" s="1"/>
      <c r="S274" s="1"/>
      <c r="T274" s="2"/>
      <c r="U274" s="1"/>
      <c r="V274" s="1"/>
      <c r="W274" s="2"/>
      <c r="X274" s="2"/>
      <c r="Y274" s="2"/>
      <c r="Z274" s="2"/>
      <c r="AA274" s="2"/>
      <c r="AB274" s="124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2"/>
      <c r="AY274" s="1"/>
      <c r="AZ274" s="1"/>
      <c r="BA274" s="1"/>
      <c r="BB274" s="1"/>
      <c r="BC274" s="1"/>
      <c r="BD274" s="1"/>
      <c r="BE274" s="1"/>
      <c r="BF274" s="184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</row>
    <row r="275" spans="1:77" ht="17.25" customHeight="1" x14ac:dyDescent="0.3">
      <c r="A275" s="277"/>
      <c r="B275" s="2"/>
      <c r="C275" s="226"/>
      <c r="D275" s="2"/>
      <c r="E275" s="67"/>
      <c r="F275" s="107"/>
      <c r="G275" s="1"/>
      <c r="H275" s="1"/>
      <c r="I275" s="2"/>
      <c r="J275" s="2"/>
      <c r="K275" s="1"/>
      <c r="L275" s="2"/>
      <c r="M275" s="2"/>
      <c r="N275" s="2"/>
      <c r="O275" s="2"/>
      <c r="P275" s="1"/>
      <c r="Q275" s="2"/>
      <c r="R275" s="1"/>
      <c r="S275" s="1"/>
      <c r="T275" s="2"/>
      <c r="U275" s="1"/>
      <c r="V275" s="1"/>
      <c r="W275" s="2"/>
      <c r="X275" s="2"/>
      <c r="Y275" s="2"/>
      <c r="Z275" s="2"/>
      <c r="AA275" s="2"/>
      <c r="AB275" s="124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2"/>
      <c r="AY275" s="1"/>
      <c r="AZ275" s="1"/>
      <c r="BA275" s="1"/>
      <c r="BB275" s="1"/>
      <c r="BC275" s="1"/>
      <c r="BD275" s="1"/>
      <c r="BE275" s="1"/>
      <c r="BF275" s="184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</row>
    <row r="276" spans="1:77" ht="17.25" customHeight="1" x14ac:dyDescent="0.3">
      <c r="A276" s="277"/>
      <c r="B276" s="2"/>
      <c r="C276" s="226"/>
      <c r="D276" s="2"/>
      <c r="E276" s="67"/>
      <c r="F276" s="107"/>
      <c r="G276" s="1"/>
      <c r="H276" s="1"/>
      <c r="I276" s="2"/>
      <c r="J276" s="2"/>
      <c r="K276" s="1"/>
      <c r="L276" s="2"/>
      <c r="M276" s="2"/>
      <c r="N276" s="2"/>
      <c r="O276" s="2"/>
      <c r="P276" s="1"/>
      <c r="Q276" s="2"/>
      <c r="R276" s="1"/>
      <c r="S276" s="1"/>
      <c r="T276" s="2"/>
      <c r="U276" s="1"/>
      <c r="V276" s="1"/>
      <c r="W276" s="2"/>
      <c r="X276" s="2"/>
      <c r="Y276" s="2"/>
      <c r="Z276" s="2"/>
      <c r="AA276" s="2"/>
      <c r="AB276" s="124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2"/>
      <c r="AY276" s="1"/>
      <c r="AZ276" s="1"/>
      <c r="BA276" s="1"/>
      <c r="BB276" s="1"/>
      <c r="BC276" s="1"/>
      <c r="BD276" s="1"/>
      <c r="BE276" s="1"/>
      <c r="BF276" s="184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</row>
    <row r="277" spans="1:77" ht="17.25" customHeight="1" x14ac:dyDescent="0.3">
      <c r="A277" s="277"/>
      <c r="B277" s="2"/>
      <c r="C277" s="226"/>
      <c r="D277" s="2"/>
      <c r="E277" s="67"/>
      <c r="F277" s="107"/>
      <c r="G277" s="1"/>
      <c r="H277" s="1"/>
      <c r="I277" s="2"/>
      <c r="J277" s="2"/>
      <c r="K277" s="1"/>
      <c r="L277" s="2"/>
      <c r="M277" s="2"/>
      <c r="N277" s="2"/>
      <c r="O277" s="2"/>
      <c r="P277" s="1"/>
      <c r="Q277" s="2"/>
      <c r="R277" s="1"/>
      <c r="S277" s="1"/>
      <c r="T277" s="2"/>
      <c r="U277" s="1"/>
      <c r="V277" s="1"/>
      <c r="W277" s="2"/>
      <c r="X277" s="2"/>
      <c r="Y277" s="2"/>
      <c r="Z277" s="2"/>
      <c r="AA277" s="2"/>
      <c r="AB277" s="124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2"/>
      <c r="AY277" s="1"/>
      <c r="AZ277" s="1"/>
      <c r="BA277" s="1"/>
      <c r="BB277" s="1"/>
      <c r="BC277" s="1"/>
      <c r="BD277" s="1"/>
      <c r="BE277" s="1"/>
      <c r="BF277" s="184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</row>
    <row r="278" spans="1:77" ht="17.25" customHeight="1" x14ac:dyDescent="0.3">
      <c r="A278" s="277"/>
      <c r="B278" s="2"/>
      <c r="C278" s="226"/>
      <c r="D278" s="2"/>
      <c r="E278" s="67"/>
      <c r="F278" s="107"/>
      <c r="G278" s="1"/>
      <c r="H278" s="1"/>
      <c r="I278" s="2"/>
      <c r="J278" s="2"/>
      <c r="K278" s="1"/>
      <c r="L278" s="2"/>
      <c r="M278" s="2"/>
      <c r="N278" s="2"/>
      <c r="O278" s="2"/>
      <c r="P278" s="1"/>
      <c r="Q278" s="2"/>
      <c r="R278" s="1"/>
      <c r="S278" s="1"/>
      <c r="T278" s="2"/>
      <c r="U278" s="1"/>
      <c r="V278" s="1"/>
      <c r="W278" s="2"/>
      <c r="X278" s="2"/>
      <c r="Y278" s="2"/>
      <c r="Z278" s="2"/>
      <c r="AA278" s="2"/>
      <c r="AB278" s="124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2"/>
      <c r="AY278" s="1"/>
      <c r="AZ278" s="1"/>
      <c r="BA278" s="1"/>
      <c r="BB278" s="1"/>
      <c r="BC278" s="1"/>
      <c r="BD278" s="1"/>
      <c r="BE278" s="1"/>
      <c r="BF278" s="184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</row>
    <row r="279" spans="1:77" ht="17.25" customHeight="1" x14ac:dyDescent="0.3">
      <c r="A279" s="277"/>
      <c r="B279" s="2"/>
      <c r="C279" s="226"/>
      <c r="D279" s="2"/>
      <c r="E279" s="67"/>
      <c r="F279" s="107"/>
      <c r="G279" s="1"/>
      <c r="H279" s="1"/>
      <c r="I279" s="2"/>
      <c r="J279" s="2"/>
      <c r="K279" s="1"/>
      <c r="L279" s="2"/>
      <c r="M279" s="2"/>
      <c r="N279" s="2"/>
      <c r="O279" s="2"/>
      <c r="P279" s="1"/>
      <c r="Q279" s="2"/>
      <c r="R279" s="1"/>
      <c r="S279" s="1"/>
      <c r="T279" s="2"/>
      <c r="U279" s="1"/>
      <c r="V279" s="1"/>
      <c r="W279" s="2"/>
      <c r="X279" s="2"/>
      <c r="Y279" s="2"/>
      <c r="Z279" s="2"/>
      <c r="AA279" s="2"/>
      <c r="AB279" s="124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2"/>
      <c r="AY279" s="1"/>
      <c r="AZ279" s="1"/>
      <c r="BA279" s="1"/>
      <c r="BB279" s="1"/>
      <c r="BC279" s="1"/>
      <c r="BD279" s="1"/>
      <c r="BE279" s="1"/>
      <c r="BF279" s="184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</row>
    <row r="280" spans="1:77" ht="17.25" customHeight="1" x14ac:dyDescent="0.3">
      <c r="A280" s="277"/>
      <c r="B280" s="2"/>
      <c r="C280" s="226"/>
      <c r="D280" s="2"/>
      <c r="E280" s="67"/>
      <c r="F280" s="107"/>
      <c r="G280" s="1"/>
      <c r="H280" s="1"/>
      <c r="I280" s="2"/>
      <c r="J280" s="2"/>
      <c r="K280" s="1"/>
      <c r="L280" s="2"/>
      <c r="M280" s="2"/>
      <c r="N280" s="2"/>
      <c r="O280" s="2"/>
      <c r="P280" s="1"/>
      <c r="Q280" s="2"/>
      <c r="R280" s="1"/>
      <c r="S280" s="1"/>
      <c r="T280" s="2"/>
      <c r="U280" s="1"/>
      <c r="V280" s="1"/>
      <c r="W280" s="2"/>
      <c r="X280" s="2"/>
      <c r="Y280" s="2"/>
      <c r="Z280" s="2"/>
      <c r="AA280" s="2"/>
      <c r="AB280" s="124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2"/>
      <c r="AY280" s="1"/>
      <c r="AZ280" s="1"/>
      <c r="BA280" s="1"/>
      <c r="BB280" s="1"/>
      <c r="BC280" s="1"/>
      <c r="BD280" s="1"/>
      <c r="BE280" s="1"/>
      <c r="BF280" s="184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</row>
    <row r="281" spans="1:77" ht="17.25" customHeight="1" x14ac:dyDescent="0.3">
      <c r="A281" s="277"/>
      <c r="B281" s="2"/>
      <c r="C281" s="226"/>
      <c r="D281" s="2"/>
      <c r="E281" s="67"/>
      <c r="F281" s="107"/>
      <c r="G281" s="1"/>
      <c r="H281" s="1"/>
      <c r="I281" s="2"/>
      <c r="J281" s="2"/>
      <c r="K281" s="1"/>
      <c r="L281" s="2"/>
      <c r="M281" s="2"/>
      <c r="N281" s="2"/>
      <c r="O281" s="2"/>
      <c r="P281" s="1"/>
      <c r="Q281" s="2"/>
      <c r="R281" s="1"/>
      <c r="S281" s="1"/>
      <c r="T281" s="2"/>
      <c r="U281" s="1"/>
      <c r="V281" s="1"/>
      <c r="W281" s="2"/>
      <c r="X281" s="2"/>
      <c r="Y281" s="2"/>
      <c r="Z281" s="2"/>
      <c r="AA281" s="2"/>
      <c r="AB281" s="124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2"/>
      <c r="AY281" s="1"/>
      <c r="AZ281" s="1"/>
      <c r="BA281" s="1"/>
      <c r="BB281" s="1"/>
      <c r="BC281" s="1"/>
      <c r="BD281" s="1"/>
      <c r="BE281" s="1"/>
      <c r="BF281" s="184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</row>
    <row r="282" spans="1:77" ht="17.25" customHeight="1" x14ac:dyDescent="0.3">
      <c r="A282" s="277"/>
      <c r="B282" s="2"/>
      <c r="C282" s="226"/>
      <c r="D282" s="2"/>
      <c r="E282" s="67"/>
      <c r="F282" s="107"/>
      <c r="G282" s="1"/>
      <c r="H282" s="1"/>
      <c r="I282" s="2"/>
      <c r="J282" s="2"/>
      <c r="K282" s="1"/>
      <c r="L282" s="2"/>
      <c r="M282" s="2"/>
      <c r="N282" s="2"/>
      <c r="O282" s="2"/>
      <c r="P282" s="1"/>
      <c r="Q282" s="2"/>
      <c r="R282" s="1"/>
      <c r="S282" s="1"/>
      <c r="T282" s="2"/>
      <c r="U282" s="1"/>
      <c r="V282" s="1"/>
      <c r="W282" s="2"/>
      <c r="X282" s="2"/>
      <c r="Y282" s="2"/>
      <c r="Z282" s="2"/>
      <c r="AA282" s="2"/>
      <c r="AB282" s="124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2"/>
      <c r="AY282" s="1"/>
      <c r="AZ282" s="1"/>
      <c r="BA282" s="1"/>
      <c r="BB282" s="1"/>
      <c r="BC282" s="1"/>
      <c r="BD282" s="1"/>
      <c r="BE282" s="1"/>
      <c r="BF282" s="184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</row>
    <row r="283" spans="1:77" ht="17.25" customHeight="1" x14ac:dyDescent="0.3">
      <c r="A283" s="277"/>
      <c r="B283" s="2"/>
      <c r="C283" s="226"/>
      <c r="D283" s="2"/>
      <c r="E283" s="67"/>
      <c r="F283" s="107"/>
      <c r="G283" s="1"/>
      <c r="H283" s="1"/>
      <c r="I283" s="2"/>
      <c r="J283" s="2"/>
      <c r="K283" s="1"/>
      <c r="L283" s="2"/>
      <c r="M283" s="2"/>
      <c r="N283" s="2"/>
      <c r="O283" s="2"/>
      <c r="P283" s="1"/>
      <c r="Q283" s="2"/>
      <c r="R283" s="1"/>
      <c r="S283" s="1"/>
      <c r="T283" s="2"/>
      <c r="U283" s="1"/>
      <c r="V283" s="1"/>
      <c r="W283" s="2"/>
      <c r="X283" s="2"/>
      <c r="Y283" s="2"/>
      <c r="Z283" s="2"/>
      <c r="AA283" s="2"/>
      <c r="AB283" s="124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2"/>
      <c r="AY283" s="1"/>
      <c r="AZ283" s="1"/>
      <c r="BA283" s="1"/>
      <c r="BB283" s="1"/>
      <c r="BC283" s="1"/>
      <c r="BD283" s="1"/>
      <c r="BE283" s="1"/>
      <c r="BF283" s="184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</row>
    <row r="284" spans="1:77" ht="17.25" customHeight="1" x14ac:dyDescent="0.3">
      <c r="A284" s="277"/>
      <c r="B284" s="2"/>
      <c r="C284" s="226"/>
      <c r="D284" s="2"/>
      <c r="E284" s="67"/>
      <c r="F284" s="107"/>
      <c r="G284" s="1"/>
      <c r="H284" s="1"/>
      <c r="I284" s="2"/>
      <c r="J284" s="2"/>
      <c r="K284" s="1"/>
      <c r="L284" s="2"/>
      <c r="M284" s="2"/>
      <c r="N284" s="2"/>
      <c r="O284" s="2"/>
      <c r="P284" s="1"/>
      <c r="Q284" s="2"/>
      <c r="R284" s="1"/>
      <c r="S284" s="1"/>
      <c r="T284" s="2"/>
      <c r="U284" s="1"/>
      <c r="V284" s="1"/>
      <c r="W284" s="2"/>
      <c r="X284" s="2"/>
      <c r="Y284" s="2"/>
      <c r="Z284" s="2"/>
      <c r="AA284" s="2"/>
      <c r="AB284" s="124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2"/>
      <c r="AY284" s="1"/>
      <c r="AZ284" s="1"/>
      <c r="BA284" s="1"/>
      <c r="BB284" s="1"/>
      <c r="BC284" s="1"/>
      <c r="BD284" s="1"/>
      <c r="BE284" s="1"/>
      <c r="BF284" s="184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</row>
    <row r="285" spans="1:77" ht="17.25" customHeight="1" x14ac:dyDescent="0.3">
      <c r="A285" s="277"/>
      <c r="B285" s="2"/>
      <c r="C285" s="226"/>
      <c r="D285" s="2"/>
      <c r="E285" s="67"/>
      <c r="F285" s="107"/>
      <c r="G285" s="1"/>
      <c r="H285" s="1"/>
      <c r="I285" s="2"/>
      <c r="J285" s="2"/>
      <c r="K285" s="1"/>
      <c r="L285" s="2"/>
      <c r="M285" s="2"/>
      <c r="N285" s="2"/>
      <c r="O285" s="2"/>
      <c r="P285" s="1"/>
      <c r="Q285" s="2"/>
      <c r="R285" s="1"/>
      <c r="S285" s="1"/>
      <c r="T285" s="2"/>
      <c r="U285" s="1"/>
      <c r="V285" s="1"/>
      <c r="W285" s="2"/>
      <c r="X285" s="2"/>
      <c r="Y285" s="2"/>
      <c r="Z285" s="2"/>
      <c r="AA285" s="2"/>
      <c r="AB285" s="124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2"/>
      <c r="AY285" s="1"/>
      <c r="AZ285" s="1"/>
      <c r="BA285" s="1"/>
      <c r="BB285" s="1"/>
      <c r="BC285" s="1"/>
      <c r="BD285" s="1"/>
      <c r="BE285" s="1"/>
      <c r="BF285" s="184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</row>
    <row r="286" spans="1:77" ht="17.25" customHeight="1" x14ac:dyDescent="0.3">
      <c r="A286" s="277"/>
      <c r="B286" s="2"/>
      <c r="C286" s="226"/>
      <c r="D286" s="2"/>
      <c r="E286" s="67"/>
      <c r="F286" s="107"/>
      <c r="G286" s="1"/>
      <c r="H286" s="1"/>
      <c r="I286" s="2"/>
      <c r="J286" s="2"/>
      <c r="K286" s="1"/>
      <c r="L286" s="2"/>
      <c r="M286" s="2"/>
      <c r="N286" s="2"/>
      <c r="O286" s="2"/>
      <c r="P286" s="1"/>
      <c r="Q286" s="2"/>
      <c r="R286" s="1"/>
      <c r="S286" s="1"/>
      <c r="T286" s="2"/>
      <c r="U286" s="1"/>
      <c r="V286" s="1"/>
      <c r="W286" s="2"/>
      <c r="X286" s="2"/>
      <c r="Y286" s="2"/>
      <c r="Z286" s="2"/>
      <c r="AA286" s="2"/>
      <c r="AB286" s="124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2"/>
      <c r="AY286" s="1"/>
      <c r="AZ286" s="1"/>
      <c r="BA286" s="1"/>
      <c r="BB286" s="1"/>
      <c r="BC286" s="1"/>
      <c r="BD286" s="1"/>
      <c r="BE286" s="1"/>
      <c r="BF286" s="184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</row>
    <row r="287" spans="1:77" ht="17.25" customHeight="1" x14ac:dyDescent="0.3">
      <c r="A287" s="277"/>
      <c r="B287" s="2"/>
      <c r="C287" s="226"/>
      <c r="D287" s="2"/>
      <c r="E287" s="67"/>
      <c r="F287" s="107"/>
      <c r="G287" s="1"/>
      <c r="H287" s="1"/>
      <c r="I287" s="2"/>
      <c r="J287" s="2"/>
      <c r="K287" s="1"/>
      <c r="L287" s="2"/>
      <c r="M287" s="2"/>
      <c r="N287" s="2"/>
      <c r="O287" s="2"/>
      <c r="P287" s="1"/>
      <c r="Q287" s="2"/>
      <c r="R287" s="1"/>
      <c r="S287" s="1"/>
      <c r="T287" s="2"/>
      <c r="U287" s="1"/>
      <c r="V287" s="1"/>
      <c r="W287" s="2"/>
      <c r="X287" s="2"/>
      <c r="Y287" s="2"/>
      <c r="Z287" s="2"/>
      <c r="AA287" s="2"/>
      <c r="AB287" s="124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2"/>
      <c r="AY287" s="1"/>
      <c r="AZ287" s="1"/>
      <c r="BA287" s="1"/>
      <c r="BB287" s="1"/>
      <c r="BC287" s="1"/>
      <c r="BD287" s="1"/>
      <c r="BE287" s="1"/>
      <c r="BF287" s="184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pans="1:77" ht="17.25" customHeight="1" x14ac:dyDescent="0.3">
      <c r="A288" s="277"/>
      <c r="B288" s="2"/>
      <c r="C288" s="226"/>
      <c r="D288" s="2"/>
      <c r="E288" s="67"/>
      <c r="F288" s="107"/>
      <c r="G288" s="1"/>
      <c r="H288" s="1"/>
      <c r="I288" s="2"/>
      <c r="J288" s="2"/>
      <c r="K288" s="1"/>
      <c r="L288" s="2"/>
      <c r="M288" s="2"/>
      <c r="N288" s="2"/>
      <c r="O288" s="2"/>
      <c r="P288" s="1"/>
      <c r="Q288" s="2"/>
      <c r="R288" s="1"/>
      <c r="S288" s="1"/>
      <c r="T288" s="2"/>
      <c r="U288" s="1"/>
      <c r="V288" s="1"/>
      <c r="W288" s="2"/>
      <c r="X288" s="2"/>
      <c r="Y288" s="2"/>
      <c r="Z288" s="2"/>
      <c r="AA288" s="2"/>
      <c r="AB288" s="124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2"/>
      <c r="AY288" s="1"/>
      <c r="AZ288" s="1"/>
      <c r="BA288" s="1"/>
      <c r="BB288" s="1"/>
      <c r="BC288" s="1"/>
      <c r="BD288" s="1"/>
      <c r="BE288" s="1"/>
      <c r="BF288" s="184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pans="1:77" ht="17.25" customHeight="1" x14ac:dyDescent="0.3">
      <c r="A289" s="277"/>
      <c r="B289" s="2"/>
      <c r="C289" s="226"/>
      <c r="D289" s="2"/>
      <c r="E289" s="67"/>
      <c r="F289" s="107"/>
      <c r="G289" s="1"/>
      <c r="H289" s="1"/>
      <c r="I289" s="2"/>
      <c r="J289" s="2"/>
      <c r="K289" s="1"/>
      <c r="L289" s="2"/>
      <c r="M289" s="2"/>
      <c r="N289" s="2"/>
      <c r="O289" s="2"/>
      <c r="P289" s="1"/>
      <c r="Q289" s="2"/>
      <c r="R289" s="1"/>
      <c r="S289" s="1"/>
      <c r="T289" s="2"/>
      <c r="U289" s="1"/>
      <c r="V289" s="1"/>
      <c r="W289" s="2"/>
      <c r="X289" s="2"/>
      <c r="Y289" s="2"/>
      <c r="Z289" s="2"/>
      <c r="AA289" s="2"/>
      <c r="AB289" s="124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2"/>
      <c r="AY289" s="1"/>
      <c r="AZ289" s="1"/>
      <c r="BA289" s="1"/>
      <c r="BB289" s="1"/>
      <c r="BC289" s="1"/>
      <c r="BD289" s="1"/>
      <c r="BE289" s="1"/>
      <c r="BF289" s="184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</row>
    <row r="290" spans="1:77" ht="17.25" customHeight="1" x14ac:dyDescent="0.3">
      <c r="A290" s="277"/>
      <c r="B290" s="2"/>
      <c r="C290" s="226"/>
      <c r="D290" s="2"/>
      <c r="E290" s="67"/>
      <c r="F290" s="107"/>
      <c r="G290" s="1"/>
      <c r="H290" s="1"/>
      <c r="I290" s="2"/>
      <c r="J290" s="2"/>
      <c r="K290" s="1"/>
      <c r="L290" s="2"/>
      <c r="M290" s="2"/>
      <c r="N290" s="2"/>
      <c r="O290" s="2"/>
      <c r="P290" s="1"/>
      <c r="Q290" s="2"/>
      <c r="R290" s="1"/>
      <c r="S290" s="1"/>
      <c r="T290" s="2"/>
      <c r="U290" s="1"/>
      <c r="V290" s="1"/>
      <c r="W290" s="2"/>
      <c r="X290" s="2"/>
      <c r="Y290" s="2"/>
      <c r="Z290" s="2"/>
      <c r="AA290" s="2"/>
      <c r="AB290" s="124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2"/>
      <c r="AY290" s="1"/>
      <c r="AZ290" s="1"/>
      <c r="BA290" s="1"/>
      <c r="BB290" s="1"/>
      <c r="BC290" s="1"/>
      <c r="BD290" s="1"/>
      <c r="BE290" s="1"/>
      <c r="BF290" s="184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</row>
    <row r="291" spans="1:77" ht="17.25" customHeight="1" x14ac:dyDescent="0.3">
      <c r="A291" s="277"/>
      <c r="B291" s="2"/>
      <c r="C291" s="226"/>
      <c r="D291" s="2"/>
      <c r="E291" s="67"/>
      <c r="F291" s="107"/>
      <c r="G291" s="1"/>
      <c r="H291" s="1"/>
      <c r="I291" s="2"/>
      <c r="J291" s="2"/>
      <c r="K291" s="1"/>
      <c r="L291" s="2"/>
      <c r="M291" s="2"/>
      <c r="N291" s="2"/>
      <c r="O291" s="2"/>
      <c r="P291" s="1"/>
      <c r="Q291" s="2"/>
      <c r="R291" s="1"/>
      <c r="S291" s="1"/>
      <c r="T291" s="2"/>
      <c r="U291" s="1"/>
      <c r="V291" s="1"/>
      <c r="W291" s="2"/>
      <c r="X291" s="2"/>
      <c r="Y291" s="2"/>
      <c r="Z291" s="2"/>
      <c r="AA291" s="2"/>
      <c r="AB291" s="124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2"/>
      <c r="AY291" s="1"/>
      <c r="AZ291" s="1"/>
      <c r="BA291" s="1"/>
      <c r="BB291" s="1"/>
      <c r="BC291" s="1"/>
      <c r="BD291" s="1"/>
      <c r="BE291" s="1"/>
      <c r="BF291" s="184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</row>
    <row r="292" spans="1:77" ht="17.25" customHeight="1" x14ac:dyDescent="0.3">
      <c r="A292" s="277"/>
      <c r="B292" s="2"/>
      <c r="C292" s="226"/>
      <c r="D292" s="2"/>
      <c r="E292" s="67"/>
      <c r="F292" s="107"/>
      <c r="G292" s="1"/>
      <c r="H292" s="1"/>
      <c r="I292" s="2"/>
      <c r="J292" s="2"/>
      <c r="K292" s="1"/>
      <c r="L292" s="2"/>
      <c r="M292" s="2"/>
      <c r="N292" s="2"/>
      <c r="O292" s="2"/>
      <c r="P292" s="1"/>
      <c r="Q292" s="2"/>
      <c r="R292" s="1"/>
      <c r="S292" s="1"/>
      <c r="T292" s="2"/>
      <c r="U292" s="1"/>
      <c r="V292" s="1"/>
      <c r="W292" s="2"/>
      <c r="X292" s="2"/>
      <c r="Y292" s="2"/>
      <c r="Z292" s="2"/>
      <c r="AA292" s="2"/>
      <c r="AB292" s="124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2"/>
      <c r="AY292" s="1"/>
      <c r="AZ292" s="1"/>
      <c r="BA292" s="1"/>
      <c r="BB292" s="1"/>
      <c r="BC292" s="1"/>
      <c r="BD292" s="1"/>
      <c r="BE292" s="1"/>
      <c r="BF292" s="184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</row>
    <row r="293" spans="1:77" ht="17.25" customHeight="1" x14ac:dyDescent="0.3">
      <c r="A293" s="277"/>
      <c r="B293" s="2"/>
      <c r="C293" s="226"/>
      <c r="D293" s="2"/>
      <c r="E293" s="67"/>
      <c r="F293" s="107"/>
      <c r="G293" s="1"/>
      <c r="H293" s="1"/>
      <c r="I293" s="2"/>
      <c r="J293" s="2"/>
      <c r="K293" s="1"/>
      <c r="L293" s="2"/>
      <c r="M293" s="2"/>
      <c r="N293" s="2"/>
      <c r="O293" s="2"/>
      <c r="P293" s="1"/>
      <c r="Q293" s="2"/>
      <c r="R293" s="1"/>
      <c r="S293" s="1"/>
      <c r="T293" s="2"/>
      <c r="U293" s="1"/>
      <c r="V293" s="1"/>
      <c r="W293" s="2"/>
      <c r="X293" s="2"/>
      <c r="Y293" s="2"/>
      <c r="Z293" s="2"/>
      <c r="AA293" s="2"/>
      <c r="AB293" s="124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2"/>
      <c r="AY293" s="1"/>
      <c r="AZ293" s="1"/>
      <c r="BA293" s="1"/>
      <c r="BB293" s="1"/>
      <c r="BC293" s="1"/>
      <c r="BD293" s="1"/>
      <c r="BE293" s="1"/>
      <c r="BF293" s="184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</row>
    <row r="294" spans="1:77" ht="17.25" customHeight="1" x14ac:dyDescent="0.3">
      <c r="A294" s="277"/>
      <c r="B294" s="2"/>
      <c r="C294" s="226"/>
      <c r="D294" s="2"/>
      <c r="E294" s="67"/>
      <c r="F294" s="107"/>
      <c r="G294" s="1"/>
      <c r="H294" s="1"/>
      <c r="I294" s="2"/>
      <c r="J294" s="2"/>
      <c r="K294" s="1"/>
      <c r="L294" s="2"/>
      <c r="M294" s="2"/>
      <c r="N294" s="2"/>
      <c r="O294" s="2"/>
      <c r="P294" s="1"/>
      <c r="Q294" s="2"/>
      <c r="R294" s="1"/>
      <c r="S294" s="1"/>
      <c r="T294" s="2"/>
      <c r="U294" s="1"/>
      <c r="V294" s="1"/>
      <c r="W294" s="2"/>
      <c r="X294" s="2"/>
      <c r="Y294" s="2"/>
      <c r="Z294" s="2"/>
      <c r="AA294" s="2"/>
      <c r="AB294" s="124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2"/>
      <c r="AY294" s="1"/>
      <c r="AZ294" s="1"/>
      <c r="BA294" s="1"/>
      <c r="BB294" s="1"/>
      <c r="BC294" s="1"/>
      <c r="BD294" s="1"/>
      <c r="BE294" s="1"/>
      <c r="BF294" s="184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</row>
    <row r="295" spans="1:77" ht="17.25" customHeight="1" x14ac:dyDescent="0.3">
      <c r="A295" s="277"/>
      <c r="B295" s="2"/>
      <c r="C295" s="226"/>
      <c r="D295" s="2"/>
      <c r="E295" s="67"/>
      <c r="F295" s="107"/>
      <c r="G295" s="1"/>
      <c r="H295" s="1"/>
      <c r="I295" s="2"/>
      <c r="J295" s="2"/>
      <c r="K295" s="1"/>
      <c r="L295" s="2"/>
      <c r="M295" s="2"/>
      <c r="N295" s="2"/>
      <c r="O295" s="2"/>
      <c r="P295" s="1"/>
      <c r="Q295" s="2"/>
      <c r="R295" s="1"/>
      <c r="S295" s="1"/>
      <c r="T295" s="2"/>
      <c r="U295" s="1"/>
      <c r="V295" s="1"/>
      <c r="W295" s="2"/>
      <c r="X295" s="2"/>
      <c r="Y295" s="2"/>
      <c r="Z295" s="2"/>
      <c r="AA295" s="2"/>
      <c r="AB295" s="124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2"/>
      <c r="AY295" s="1"/>
      <c r="AZ295" s="1"/>
      <c r="BA295" s="1"/>
      <c r="BB295" s="1"/>
      <c r="BC295" s="1"/>
      <c r="BD295" s="1"/>
      <c r="BE295" s="1"/>
      <c r="BF295" s="184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pans="1:77" ht="17.25" customHeight="1" x14ac:dyDescent="0.3">
      <c r="A296" s="277"/>
      <c r="B296" s="2"/>
      <c r="C296" s="226"/>
      <c r="D296" s="2"/>
      <c r="E296" s="67"/>
      <c r="F296" s="107"/>
      <c r="G296" s="1"/>
      <c r="H296" s="1"/>
      <c r="I296" s="2"/>
      <c r="J296" s="2"/>
      <c r="K296" s="1"/>
      <c r="L296" s="2"/>
      <c r="M296" s="2"/>
      <c r="N296" s="2"/>
      <c r="O296" s="2"/>
      <c r="P296" s="1"/>
      <c r="Q296" s="2"/>
      <c r="R296" s="1"/>
      <c r="S296" s="1"/>
      <c r="T296" s="2"/>
      <c r="U296" s="1"/>
      <c r="V296" s="1"/>
      <c r="W296" s="2"/>
      <c r="X296" s="2"/>
      <c r="Y296" s="2"/>
      <c r="Z296" s="2"/>
      <c r="AA296" s="2"/>
      <c r="AB296" s="124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2"/>
      <c r="AY296" s="1"/>
      <c r="AZ296" s="1"/>
      <c r="BA296" s="1"/>
      <c r="BB296" s="1"/>
      <c r="BC296" s="1"/>
      <c r="BD296" s="1"/>
      <c r="BE296" s="1"/>
      <c r="BF296" s="184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</row>
    <row r="297" spans="1:77" ht="17.25" customHeight="1" x14ac:dyDescent="0.3">
      <c r="A297" s="277"/>
      <c r="B297" s="2"/>
      <c r="C297" s="226"/>
      <c r="D297" s="2"/>
      <c r="E297" s="67"/>
      <c r="F297" s="107"/>
      <c r="G297" s="1"/>
      <c r="H297" s="1"/>
      <c r="I297" s="2"/>
      <c r="J297" s="2"/>
      <c r="K297" s="1"/>
      <c r="L297" s="2"/>
      <c r="M297" s="2"/>
      <c r="N297" s="2"/>
      <c r="O297" s="2"/>
      <c r="P297" s="1"/>
      <c r="Q297" s="2"/>
      <c r="R297" s="1"/>
      <c r="S297" s="1"/>
      <c r="T297" s="2"/>
      <c r="U297" s="1"/>
      <c r="V297" s="1"/>
      <c r="W297" s="2"/>
      <c r="X297" s="2"/>
      <c r="Y297" s="2"/>
      <c r="Z297" s="2"/>
      <c r="AA297" s="2"/>
      <c r="AB297" s="124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2"/>
      <c r="AY297" s="1"/>
      <c r="AZ297" s="1"/>
      <c r="BA297" s="1"/>
      <c r="BB297" s="1"/>
      <c r="BC297" s="1"/>
      <c r="BD297" s="1"/>
      <c r="BE297" s="1"/>
      <c r="BF297" s="184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</row>
    <row r="298" spans="1:77" ht="17.25" customHeight="1" x14ac:dyDescent="0.3">
      <c r="A298" s="277"/>
      <c r="B298" s="2"/>
      <c r="C298" s="226"/>
      <c r="D298" s="2"/>
      <c r="E298" s="67"/>
      <c r="F298" s="107"/>
      <c r="G298" s="1"/>
      <c r="H298" s="1"/>
      <c r="I298" s="2"/>
      <c r="J298" s="2"/>
      <c r="K298" s="1"/>
      <c r="L298" s="2"/>
      <c r="M298" s="2"/>
      <c r="N298" s="2"/>
      <c r="O298" s="2"/>
      <c r="P298" s="1"/>
      <c r="Q298" s="2"/>
      <c r="R298" s="1"/>
      <c r="S298" s="1"/>
      <c r="T298" s="2"/>
      <c r="U298" s="1"/>
      <c r="V298" s="1"/>
      <c r="W298" s="2"/>
      <c r="X298" s="2"/>
      <c r="Y298" s="2"/>
      <c r="Z298" s="2"/>
      <c r="AA298" s="2"/>
      <c r="AB298" s="124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2"/>
      <c r="AY298" s="1"/>
      <c r="AZ298" s="1"/>
      <c r="BA298" s="1"/>
      <c r="BB298" s="1"/>
      <c r="BC298" s="1"/>
      <c r="BD298" s="1"/>
      <c r="BE298" s="1"/>
      <c r="BF298" s="184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</row>
    <row r="299" spans="1:77" ht="17.25" customHeight="1" x14ac:dyDescent="0.3">
      <c r="A299" s="277"/>
      <c r="B299" s="2"/>
      <c r="C299" s="226"/>
      <c r="D299" s="2"/>
      <c r="E299" s="67"/>
      <c r="F299" s="107"/>
      <c r="G299" s="1"/>
      <c r="H299" s="1"/>
      <c r="I299" s="2"/>
      <c r="J299" s="2"/>
      <c r="K299" s="1"/>
      <c r="L299" s="2"/>
      <c r="M299" s="2"/>
      <c r="N299" s="2"/>
      <c r="O299" s="2"/>
      <c r="P299" s="1"/>
      <c r="Q299" s="2"/>
      <c r="R299" s="1"/>
      <c r="S299" s="1"/>
      <c r="T299" s="2"/>
      <c r="U299" s="1"/>
      <c r="V299" s="1"/>
      <c r="W299" s="2"/>
      <c r="X299" s="2"/>
      <c r="Y299" s="2"/>
      <c r="Z299" s="2"/>
      <c r="AA299" s="2"/>
      <c r="AB299" s="124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2"/>
      <c r="AY299" s="1"/>
      <c r="AZ299" s="1"/>
      <c r="BA299" s="1"/>
      <c r="BB299" s="1"/>
      <c r="BC299" s="1"/>
      <c r="BD299" s="1"/>
      <c r="BE299" s="1"/>
      <c r="BF299" s="184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</row>
    <row r="300" spans="1:77" ht="17.25" customHeight="1" x14ac:dyDescent="0.3">
      <c r="A300" s="277"/>
      <c r="B300" s="2"/>
      <c r="C300" s="226"/>
      <c r="D300" s="2"/>
      <c r="E300" s="67"/>
      <c r="F300" s="107"/>
      <c r="G300" s="1"/>
      <c r="H300" s="1"/>
      <c r="I300" s="2"/>
      <c r="J300" s="2"/>
      <c r="K300" s="1"/>
      <c r="L300" s="2"/>
      <c r="M300" s="2"/>
      <c r="N300" s="2"/>
      <c r="O300" s="2"/>
      <c r="P300" s="1"/>
      <c r="Q300" s="2"/>
      <c r="R300" s="1"/>
      <c r="S300" s="1"/>
      <c r="T300" s="2"/>
      <c r="U300" s="1"/>
      <c r="V300" s="1"/>
      <c r="W300" s="2"/>
      <c r="X300" s="2"/>
      <c r="Y300" s="2"/>
      <c r="Z300" s="2"/>
      <c r="AA300" s="2"/>
      <c r="AB300" s="124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2"/>
      <c r="AY300" s="1"/>
      <c r="AZ300" s="1"/>
      <c r="BA300" s="1"/>
      <c r="BB300" s="1"/>
      <c r="BC300" s="1"/>
      <c r="BD300" s="1"/>
      <c r="BE300" s="1"/>
      <c r="BF300" s="184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</row>
    <row r="301" spans="1:77" ht="17.25" customHeight="1" x14ac:dyDescent="0.3">
      <c r="A301" s="277"/>
      <c r="B301" s="2"/>
      <c r="C301" s="226"/>
      <c r="D301" s="2"/>
      <c r="E301" s="67"/>
      <c r="F301" s="107"/>
      <c r="G301" s="1"/>
      <c r="H301" s="1"/>
      <c r="I301" s="2"/>
      <c r="J301" s="2"/>
      <c r="K301" s="1"/>
      <c r="L301" s="2"/>
      <c r="M301" s="2"/>
      <c r="N301" s="2"/>
      <c r="O301" s="2"/>
      <c r="P301" s="1"/>
      <c r="Q301" s="2"/>
      <c r="R301" s="1"/>
      <c r="S301" s="1"/>
      <c r="T301" s="2"/>
      <c r="U301" s="1"/>
      <c r="V301" s="1"/>
      <c r="W301" s="2"/>
      <c r="X301" s="2"/>
      <c r="Y301" s="2"/>
      <c r="Z301" s="2"/>
      <c r="AA301" s="2"/>
      <c r="AB301" s="124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2"/>
      <c r="AY301" s="1"/>
      <c r="AZ301" s="1"/>
      <c r="BA301" s="1"/>
      <c r="BB301" s="1"/>
      <c r="BC301" s="1"/>
      <c r="BD301" s="1"/>
      <c r="BE301" s="1"/>
      <c r="BF301" s="184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</row>
    <row r="302" spans="1:77" ht="17.25" customHeight="1" x14ac:dyDescent="0.3">
      <c r="A302" s="277"/>
      <c r="B302" s="2"/>
      <c r="C302" s="226"/>
      <c r="D302" s="2"/>
      <c r="E302" s="67"/>
      <c r="F302" s="107"/>
      <c r="G302" s="1"/>
      <c r="H302" s="1"/>
      <c r="I302" s="2"/>
      <c r="J302" s="2"/>
      <c r="K302" s="1"/>
      <c r="L302" s="2"/>
      <c r="M302" s="2"/>
      <c r="N302" s="2"/>
      <c r="O302" s="2"/>
      <c r="P302" s="1"/>
      <c r="Q302" s="2"/>
      <c r="R302" s="1"/>
      <c r="S302" s="1"/>
      <c r="T302" s="2"/>
      <c r="U302" s="1"/>
      <c r="V302" s="1"/>
      <c r="W302" s="2"/>
      <c r="X302" s="2"/>
      <c r="Y302" s="2"/>
      <c r="Z302" s="2"/>
      <c r="AA302" s="2"/>
      <c r="AB302" s="124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2"/>
      <c r="AY302" s="1"/>
      <c r="AZ302" s="1"/>
      <c r="BA302" s="1"/>
      <c r="BB302" s="1"/>
      <c r="BC302" s="1"/>
      <c r="BD302" s="1"/>
      <c r="BE302" s="1"/>
      <c r="BF302" s="184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</row>
    <row r="303" spans="1:77" ht="17.25" customHeight="1" x14ac:dyDescent="0.3">
      <c r="A303" s="277"/>
      <c r="B303" s="2"/>
      <c r="C303" s="226"/>
      <c r="D303" s="2"/>
      <c r="E303" s="67"/>
      <c r="F303" s="107"/>
      <c r="G303" s="1"/>
      <c r="H303" s="1"/>
      <c r="I303" s="2"/>
      <c r="J303" s="2"/>
      <c r="K303" s="1"/>
      <c r="L303" s="2"/>
      <c r="M303" s="2"/>
      <c r="N303" s="2"/>
      <c r="O303" s="2"/>
      <c r="P303" s="1"/>
      <c r="Q303" s="2"/>
      <c r="R303" s="1"/>
      <c r="S303" s="1"/>
      <c r="T303" s="2"/>
      <c r="U303" s="1"/>
      <c r="V303" s="1"/>
      <c r="W303" s="2"/>
      <c r="X303" s="2"/>
      <c r="Y303" s="2"/>
      <c r="Z303" s="2"/>
      <c r="AA303" s="2"/>
      <c r="AB303" s="124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2"/>
      <c r="AY303" s="1"/>
      <c r="AZ303" s="1"/>
      <c r="BA303" s="1"/>
      <c r="BB303" s="1"/>
      <c r="BC303" s="1"/>
      <c r="BD303" s="1"/>
      <c r="BE303" s="1"/>
      <c r="BF303" s="184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</row>
    <row r="304" spans="1:77" ht="17.25" customHeight="1" x14ac:dyDescent="0.3">
      <c r="A304" s="277"/>
      <c r="B304" s="2"/>
      <c r="C304" s="226"/>
      <c r="D304" s="2"/>
      <c r="E304" s="67"/>
      <c r="F304" s="107"/>
      <c r="G304" s="1"/>
      <c r="H304" s="1"/>
      <c r="I304" s="2"/>
      <c r="J304" s="2"/>
      <c r="K304" s="1"/>
      <c r="L304" s="2"/>
      <c r="M304" s="2"/>
      <c r="N304" s="2"/>
      <c r="O304" s="2"/>
      <c r="P304" s="1"/>
      <c r="Q304" s="2"/>
      <c r="R304" s="1"/>
      <c r="S304" s="1"/>
      <c r="T304" s="2"/>
      <c r="U304" s="1"/>
      <c r="V304" s="1"/>
      <c r="W304" s="2"/>
      <c r="X304" s="2"/>
      <c r="Y304" s="2"/>
      <c r="Z304" s="2"/>
      <c r="AA304" s="2"/>
      <c r="AB304" s="124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2"/>
      <c r="AY304" s="1"/>
      <c r="AZ304" s="1"/>
      <c r="BA304" s="1"/>
      <c r="BB304" s="1"/>
      <c r="BC304" s="1"/>
      <c r="BD304" s="1"/>
      <c r="BE304" s="1"/>
      <c r="BF304" s="184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</row>
    <row r="305" spans="1:77" ht="17.25" customHeight="1" x14ac:dyDescent="0.3">
      <c r="A305" s="277"/>
      <c r="B305" s="2"/>
      <c r="C305" s="226"/>
      <c r="D305" s="2"/>
      <c r="E305" s="67"/>
      <c r="F305" s="107"/>
      <c r="G305" s="1"/>
      <c r="H305" s="1"/>
      <c r="I305" s="2"/>
      <c r="J305" s="2"/>
      <c r="K305" s="1"/>
      <c r="L305" s="2"/>
      <c r="M305" s="2"/>
      <c r="N305" s="2"/>
      <c r="O305" s="2"/>
      <c r="P305" s="1"/>
      <c r="Q305" s="2"/>
      <c r="R305" s="1"/>
      <c r="S305" s="1"/>
      <c r="T305" s="2"/>
      <c r="U305" s="1"/>
      <c r="V305" s="1"/>
      <c r="W305" s="2"/>
      <c r="X305" s="2"/>
      <c r="Y305" s="2"/>
      <c r="Z305" s="2"/>
      <c r="AA305" s="2"/>
      <c r="AB305" s="124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2"/>
      <c r="AY305" s="1"/>
      <c r="AZ305" s="1"/>
      <c r="BA305" s="1"/>
      <c r="BB305" s="1"/>
      <c r="BC305" s="1"/>
      <c r="BD305" s="1"/>
      <c r="BE305" s="1"/>
      <c r="BF305" s="184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</row>
    <row r="306" spans="1:77" ht="17.25" customHeight="1" x14ac:dyDescent="0.3">
      <c r="A306" s="277"/>
      <c r="B306" s="2"/>
      <c r="C306" s="226"/>
      <c r="D306" s="2"/>
      <c r="E306" s="67"/>
      <c r="F306" s="107"/>
      <c r="G306" s="1"/>
      <c r="H306" s="1"/>
      <c r="I306" s="2"/>
      <c r="J306" s="2"/>
      <c r="K306" s="1"/>
      <c r="L306" s="2"/>
      <c r="M306" s="2"/>
      <c r="N306" s="2"/>
      <c r="O306" s="2"/>
      <c r="P306" s="1"/>
      <c r="Q306" s="2"/>
      <c r="R306" s="1"/>
      <c r="S306" s="1"/>
      <c r="T306" s="2"/>
      <c r="U306" s="1"/>
      <c r="V306" s="1"/>
      <c r="W306" s="2"/>
      <c r="X306" s="2"/>
      <c r="Y306" s="2"/>
      <c r="Z306" s="2"/>
      <c r="AA306" s="2"/>
      <c r="AB306" s="124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2"/>
      <c r="AY306" s="1"/>
      <c r="AZ306" s="1"/>
      <c r="BA306" s="1"/>
      <c r="BB306" s="1"/>
      <c r="BC306" s="1"/>
      <c r="BD306" s="1"/>
      <c r="BE306" s="1"/>
      <c r="BF306" s="184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</row>
    <row r="307" spans="1:77" ht="17.25" customHeight="1" x14ac:dyDescent="0.3">
      <c r="A307" s="277"/>
      <c r="B307" s="2"/>
      <c r="C307" s="226"/>
      <c r="D307" s="2"/>
      <c r="E307" s="67"/>
      <c r="F307" s="107"/>
      <c r="G307" s="1"/>
      <c r="H307" s="1"/>
      <c r="I307" s="2"/>
      <c r="J307" s="2"/>
      <c r="K307" s="1"/>
      <c r="L307" s="2"/>
      <c r="M307" s="2"/>
      <c r="N307" s="2"/>
      <c r="O307" s="2"/>
      <c r="P307" s="1"/>
      <c r="Q307" s="2"/>
      <c r="R307" s="1"/>
      <c r="S307" s="1"/>
      <c r="T307" s="2"/>
      <c r="U307" s="1"/>
      <c r="V307" s="1"/>
      <c r="W307" s="2"/>
      <c r="X307" s="2"/>
      <c r="Y307" s="2"/>
      <c r="Z307" s="2"/>
      <c r="AA307" s="2"/>
      <c r="AB307" s="124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2"/>
      <c r="AY307" s="1"/>
      <c r="AZ307" s="1"/>
      <c r="BA307" s="1"/>
      <c r="BB307" s="1"/>
      <c r="BC307" s="1"/>
      <c r="BD307" s="1"/>
      <c r="BE307" s="1"/>
      <c r="BF307" s="184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</row>
    <row r="308" spans="1:77" ht="17.25" customHeight="1" x14ac:dyDescent="0.3">
      <c r="A308" s="277"/>
      <c r="B308" s="2"/>
      <c r="C308" s="226"/>
      <c r="D308" s="2"/>
      <c r="E308" s="67"/>
      <c r="F308" s="107"/>
      <c r="G308" s="1"/>
      <c r="H308" s="1"/>
      <c r="I308" s="2"/>
      <c r="J308" s="2"/>
      <c r="K308" s="1"/>
      <c r="L308" s="2"/>
      <c r="M308" s="2"/>
      <c r="N308" s="2"/>
      <c r="O308" s="2"/>
      <c r="P308" s="1"/>
      <c r="Q308" s="2"/>
      <c r="R308" s="1"/>
      <c r="S308" s="1"/>
      <c r="T308" s="2"/>
      <c r="U308" s="1"/>
      <c r="V308" s="1"/>
      <c r="W308" s="2"/>
      <c r="X308" s="2"/>
      <c r="Y308" s="2"/>
      <c r="Z308" s="2"/>
      <c r="AA308" s="2"/>
      <c r="AB308" s="124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2"/>
      <c r="AY308" s="1"/>
      <c r="AZ308" s="1"/>
      <c r="BA308" s="1"/>
      <c r="BB308" s="1"/>
      <c r="BC308" s="1"/>
      <c r="BD308" s="1"/>
      <c r="BE308" s="1"/>
      <c r="BF308" s="184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</row>
    <row r="309" spans="1:77" ht="17.25" customHeight="1" x14ac:dyDescent="0.3">
      <c r="A309" s="277"/>
      <c r="B309" s="2"/>
      <c r="C309" s="226"/>
      <c r="D309" s="2"/>
      <c r="E309" s="67"/>
      <c r="F309" s="107"/>
      <c r="G309" s="1"/>
      <c r="H309" s="1"/>
      <c r="I309" s="2"/>
      <c r="J309" s="2"/>
      <c r="K309" s="1"/>
      <c r="L309" s="2"/>
      <c r="M309" s="2"/>
      <c r="N309" s="2"/>
      <c r="O309" s="2"/>
      <c r="P309" s="1"/>
      <c r="Q309" s="2"/>
      <c r="R309" s="1"/>
      <c r="S309" s="1"/>
      <c r="T309" s="2"/>
      <c r="U309" s="1"/>
      <c r="V309" s="1"/>
      <c r="W309" s="2"/>
      <c r="X309" s="2"/>
      <c r="Y309" s="2"/>
      <c r="Z309" s="2"/>
      <c r="AA309" s="2"/>
      <c r="AB309" s="124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2"/>
      <c r="AY309" s="1"/>
      <c r="AZ309" s="1"/>
      <c r="BA309" s="1"/>
      <c r="BB309" s="1"/>
      <c r="BC309" s="1"/>
      <c r="BD309" s="1"/>
      <c r="BE309" s="1"/>
      <c r="BF309" s="184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</row>
    <row r="310" spans="1:77" ht="17.25" customHeight="1" x14ac:dyDescent="0.3">
      <c r="A310" s="277"/>
      <c r="B310" s="2"/>
      <c r="C310" s="226"/>
      <c r="D310" s="2"/>
      <c r="E310" s="67"/>
      <c r="F310" s="107"/>
      <c r="G310" s="1"/>
      <c r="H310" s="1"/>
      <c r="I310" s="2"/>
      <c r="J310" s="2"/>
      <c r="K310" s="1"/>
      <c r="L310" s="2"/>
      <c r="M310" s="2"/>
      <c r="N310" s="2"/>
      <c r="O310" s="2"/>
      <c r="P310" s="1"/>
      <c r="Q310" s="2"/>
      <c r="R310" s="1"/>
      <c r="S310" s="1"/>
      <c r="T310" s="2"/>
      <c r="U310" s="1"/>
      <c r="V310" s="1"/>
      <c r="W310" s="2"/>
      <c r="X310" s="2"/>
      <c r="Y310" s="2"/>
      <c r="Z310" s="2"/>
      <c r="AA310" s="2"/>
      <c r="AB310" s="124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2"/>
      <c r="AY310" s="1"/>
      <c r="AZ310" s="1"/>
      <c r="BA310" s="1"/>
      <c r="BB310" s="1"/>
      <c r="BC310" s="1"/>
      <c r="BD310" s="1"/>
      <c r="BE310" s="1"/>
      <c r="BF310" s="184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</row>
    <row r="311" spans="1:77" ht="17.25" customHeight="1" x14ac:dyDescent="0.3">
      <c r="A311" s="277"/>
      <c r="B311" s="2"/>
      <c r="C311" s="226"/>
      <c r="D311" s="2"/>
      <c r="E311" s="67"/>
      <c r="F311" s="107"/>
      <c r="G311" s="1"/>
      <c r="H311" s="1"/>
      <c r="I311" s="2"/>
      <c r="J311" s="2"/>
      <c r="K311" s="1"/>
      <c r="L311" s="2"/>
      <c r="M311" s="2"/>
      <c r="N311" s="2"/>
      <c r="O311" s="2"/>
      <c r="P311" s="1"/>
      <c r="Q311" s="2"/>
      <c r="R311" s="1"/>
      <c r="S311" s="1"/>
      <c r="T311" s="2"/>
      <c r="U311" s="1"/>
      <c r="V311" s="1"/>
      <c r="W311" s="2"/>
      <c r="X311" s="2"/>
      <c r="Y311" s="2"/>
      <c r="Z311" s="2"/>
      <c r="AA311" s="2"/>
      <c r="AB311" s="124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2"/>
      <c r="AY311" s="1"/>
      <c r="AZ311" s="1"/>
      <c r="BA311" s="1"/>
      <c r="BB311" s="1"/>
      <c r="BC311" s="1"/>
      <c r="BD311" s="1"/>
      <c r="BE311" s="1"/>
      <c r="BF311" s="184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</row>
    <row r="312" spans="1:77" ht="17.25" customHeight="1" x14ac:dyDescent="0.3">
      <c r="A312" s="277"/>
      <c r="B312" s="2"/>
      <c r="C312" s="226"/>
      <c r="D312" s="2"/>
      <c r="E312" s="67"/>
      <c r="F312" s="107"/>
      <c r="G312" s="1"/>
      <c r="H312" s="1"/>
      <c r="I312" s="2"/>
      <c r="J312" s="2"/>
      <c r="K312" s="1"/>
      <c r="L312" s="2"/>
      <c r="M312" s="2"/>
      <c r="N312" s="2"/>
      <c r="O312" s="2"/>
      <c r="P312" s="1"/>
      <c r="Q312" s="2"/>
      <c r="R312" s="1"/>
      <c r="S312" s="1"/>
      <c r="T312" s="2"/>
      <c r="U312" s="1"/>
      <c r="V312" s="1"/>
      <c r="W312" s="2"/>
      <c r="X312" s="2"/>
      <c r="Y312" s="2"/>
      <c r="Z312" s="2"/>
      <c r="AA312" s="2"/>
      <c r="AB312" s="124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2"/>
      <c r="AY312" s="1"/>
      <c r="AZ312" s="1"/>
      <c r="BA312" s="1"/>
      <c r="BB312" s="1"/>
      <c r="BC312" s="1"/>
      <c r="BD312" s="1"/>
      <c r="BE312" s="1"/>
      <c r="BF312" s="184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pans="1:77" ht="17.25" customHeight="1" x14ac:dyDescent="0.3">
      <c r="A313" s="277"/>
      <c r="B313" s="2"/>
      <c r="C313" s="226"/>
      <c r="D313" s="2"/>
      <c r="E313" s="67"/>
      <c r="F313" s="107"/>
      <c r="G313" s="1"/>
      <c r="H313" s="1"/>
      <c r="I313" s="2"/>
      <c r="J313" s="2"/>
      <c r="K313" s="1"/>
      <c r="L313" s="2"/>
      <c r="M313" s="2"/>
      <c r="N313" s="2"/>
      <c r="O313" s="2"/>
      <c r="P313" s="1"/>
      <c r="Q313" s="2"/>
      <c r="R313" s="1"/>
      <c r="S313" s="1"/>
      <c r="T313" s="2"/>
      <c r="U313" s="1"/>
      <c r="V313" s="1"/>
      <c r="W313" s="2"/>
      <c r="X313" s="2"/>
      <c r="Y313" s="2"/>
      <c r="Z313" s="2"/>
      <c r="AA313" s="2"/>
      <c r="AB313" s="124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2"/>
      <c r="AY313" s="1"/>
      <c r="AZ313" s="1"/>
      <c r="BA313" s="1"/>
      <c r="BB313" s="1"/>
      <c r="BC313" s="1"/>
      <c r="BD313" s="1"/>
      <c r="BE313" s="1"/>
      <c r="BF313" s="184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pans="1:77" ht="17.25" customHeight="1" x14ac:dyDescent="0.3">
      <c r="A314" s="277"/>
      <c r="B314" s="2"/>
      <c r="C314" s="226"/>
      <c r="D314" s="2"/>
      <c r="E314" s="67"/>
      <c r="F314" s="107"/>
      <c r="G314" s="1"/>
      <c r="H314" s="1"/>
      <c r="I314" s="2"/>
      <c r="J314" s="2"/>
      <c r="K314" s="1"/>
      <c r="L314" s="2"/>
      <c r="M314" s="2"/>
      <c r="N314" s="2"/>
      <c r="O314" s="2"/>
      <c r="P314" s="1"/>
      <c r="Q314" s="2"/>
      <c r="R314" s="1"/>
      <c r="S314" s="1"/>
      <c r="T314" s="2"/>
      <c r="U314" s="1"/>
      <c r="V314" s="1"/>
      <c r="W314" s="2"/>
      <c r="X314" s="2"/>
      <c r="Y314" s="2"/>
      <c r="Z314" s="2"/>
      <c r="AA314" s="2"/>
      <c r="AB314" s="124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2"/>
      <c r="AY314" s="1"/>
      <c r="AZ314" s="1"/>
      <c r="BA314" s="1"/>
      <c r="BB314" s="1"/>
      <c r="BC314" s="1"/>
      <c r="BD314" s="1"/>
      <c r="BE314" s="1"/>
      <c r="BF314" s="184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</row>
    <row r="315" spans="1:77" ht="17.25" customHeight="1" x14ac:dyDescent="0.3">
      <c r="A315" s="277"/>
      <c r="B315" s="2"/>
      <c r="C315" s="226"/>
      <c r="D315" s="2"/>
      <c r="E315" s="67"/>
      <c r="F315" s="107"/>
      <c r="G315" s="1"/>
      <c r="H315" s="1"/>
      <c r="I315" s="2"/>
      <c r="J315" s="2"/>
      <c r="K315" s="1"/>
      <c r="L315" s="2"/>
      <c r="M315" s="2"/>
      <c r="N315" s="2"/>
      <c r="O315" s="2"/>
      <c r="P315" s="1"/>
      <c r="Q315" s="2"/>
      <c r="R315" s="1"/>
      <c r="S315" s="1"/>
      <c r="T315" s="2"/>
      <c r="U315" s="1"/>
      <c r="V315" s="1"/>
      <c r="W315" s="2"/>
      <c r="X315" s="2"/>
      <c r="Y315" s="2"/>
      <c r="Z315" s="2"/>
      <c r="AA315" s="2"/>
      <c r="AB315" s="124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2"/>
      <c r="AY315" s="1"/>
      <c r="AZ315" s="1"/>
      <c r="BA315" s="1"/>
      <c r="BB315" s="1"/>
      <c r="BC315" s="1"/>
      <c r="BD315" s="1"/>
      <c r="BE315" s="1"/>
      <c r="BF315" s="184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</row>
    <row r="316" spans="1:77" ht="17.25" customHeight="1" x14ac:dyDescent="0.3">
      <c r="A316" s="277"/>
      <c r="B316" s="2"/>
      <c r="C316" s="226"/>
      <c r="D316" s="2"/>
      <c r="E316" s="67"/>
      <c r="F316" s="107"/>
      <c r="G316" s="1"/>
      <c r="H316" s="1"/>
      <c r="I316" s="2"/>
      <c r="J316" s="2"/>
      <c r="K316" s="1"/>
      <c r="L316" s="2"/>
      <c r="M316" s="2"/>
      <c r="N316" s="2"/>
      <c r="O316" s="2"/>
      <c r="P316" s="1"/>
      <c r="Q316" s="2"/>
      <c r="R316" s="1"/>
      <c r="S316" s="1"/>
      <c r="T316" s="2"/>
      <c r="U316" s="1"/>
      <c r="V316" s="1"/>
      <c r="W316" s="2"/>
      <c r="X316" s="2"/>
      <c r="Y316" s="2"/>
      <c r="Z316" s="2"/>
      <c r="AA316" s="2"/>
      <c r="AB316" s="124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2"/>
      <c r="AY316" s="1"/>
      <c r="AZ316" s="1"/>
      <c r="BA316" s="1"/>
      <c r="BB316" s="1"/>
      <c r="BC316" s="1"/>
      <c r="BD316" s="1"/>
      <c r="BE316" s="1"/>
      <c r="BF316" s="184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pans="1:77" ht="17.25" customHeight="1" x14ac:dyDescent="0.3">
      <c r="A317" s="277"/>
      <c r="B317" s="2"/>
      <c r="C317" s="226"/>
      <c r="D317" s="2"/>
      <c r="E317" s="67"/>
      <c r="F317" s="107"/>
      <c r="G317" s="1"/>
      <c r="H317" s="1"/>
      <c r="I317" s="2"/>
      <c r="J317" s="2"/>
      <c r="K317" s="1"/>
      <c r="L317" s="2"/>
      <c r="M317" s="2"/>
      <c r="N317" s="2"/>
      <c r="O317" s="2"/>
      <c r="P317" s="1"/>
      <c r="Q317" s="2"/>
      <c r="R317" s="1"/>
      <c r="S317" s="1"/>
      <c r="T317" s="2"/>
      <c r="U317" s="1"/>
      <c r="V317" s="1"/>
      <c r="W317" s="2"/>
      <c r="X317" s="2"/>
      <c r="Y317" s="2"/>
      <c r="Z317" s="2"/>
      <c r="AA317" s="2"/>
      <c r="AB317" s="124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2"/>
      <c r="AY317" s="1"/>
      <c r="AZ317" s="1"/>
      <c r="BA317" s="1"/>
      <c r="BB317" s="1"/>
      <c r="BC317" s="1"/>
      <c r="BD317" s="1"/>
      <c r="BE317" s="1"/>
      <c r="BF317" s="184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pans="1:77" ht="17.25" customHeight="1" x14ac:dyDescent="0.3">
      <c r="A318" s="277"/>
      <c r="B318" s="2"/>
      <c r="C318" s="226"/>
      <c r="D318" s="2"/>
      <c r="E318" s="67"/>
      <c r="F318" s="107"/>
      <c r="G318" s="1"/>
      <c r="H318" s="1"/>
      <c r="I318" s="2"/>
      <c r="J318" s="2"/>
      <c r="K318" s="1"/>
      <c r="L318" s="2"/>
      <c r="M318" s="2"/>
      <c r="N318" s="2"/>
      <c r="O318" s="2"/>
      <c r="P318" s="1"/>
      <c r="Q318" s="2"/>
      <c r="R318" s="1"/>
      <c r="S318" s="1"/>
      <c r="T318" s="2"/>
      <c r="U318" s="1"/>
      <c r="V318" s="1"/>
      <c r="W318" s="2"/>
      <c r="X318" s="2"/>
      <c r="Y318" s="2"/>
      <c r="Z318" s="2"/>
      <c r="AA318" s="2"/>
      <c r="AB318" s="124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2"/>
      <c r="AY318" s="1"/>
      <c r="AZ318" s="1"/>
      <c r="BA318" s="1"/>
      <c r="BB318" s="1"/>
      <c r="BC318" s="1"/>
      <c r="BD318" s="1"/>
      <c r="BE318" s="1"/>
      <c r="BF318" s="184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pans="1:77" ht="17.25" customHeight="1" x14ac:dyDescent="0.3">
      <c r="A319" s="277"/>
      <c r="B319" s="2"/>
      <c r="C319" s="226"/>
      <c r="D319" s="2"/>
      <c r="E319" s="67"/>
      <c r="F319" s="107"/>
      <c r="G319" s="1"/>
      <c r="H319" s="1"/>
      <c r="I319" s="2"/>
      <c r="J319" s="2"/>
      <c r="K319" s="1"/>
      <c r="L319" s="2"/>
      <c r="M319" s="2"/>
      <c r="N319" s="2"/>
      <c r="O319" s="2"/>
      <c r="P319" s="1"/>
      <c r="Q319" s="2"/>
      <c r="R319" s="1"/>
      <c r="S319" s="1"/>
      <c r="T319" s="2"/>
      <c r="U319" s="1"/>
      <c r="V319" s="1"/>
      <c r="W319" s="2"/>
      <c r="X319" s="2"/>
      <c r="Y319" s="2"/>
      <c r="Z319" s="2"/>
      <c r="AA319" s="2"/>
      <c r="AB319" s="124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2"/>
      <c r="AY319" s="1"/>
      <c r="AZ319" s="1"/>
      <c r="BA319" s="1"/>
      <c r="BB319" s="1"/>
      <c r="BC319" s="1"/>
      <c r="BD319" s="1"/>
      <c r="BE319" s="1"/>
      <c r="BF319" s="184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pans="1:77" ht="17.25" customHeight="1" x14ac:dyDescent="0.3">
      <c r="A320" s="277"/>
      <c r="B320" s="2"/>
      <c r="C320" s="226"/>
      <c r="D320" s="2"/>
      <c r="E320" s="67"/>
      <c r="F320" s="107"/>
      <c r="G320" s="1"/>
      <c r="H320" s="1"/>
      <c r="I320" s="2"/>
      <c r="J320" s="2"/>
      <c r="K320" s="1"/>
      <c r="L320" s="2"/>
      <c r="M320" s="2"/>
      <c r="N320" s="2"/>
      <c r="O320" s="2"/>
      <c r="P320" s="1"/>
      <c r="Q320" s="2"/>
      <c r="R320" s="1"/>
      <c r="S320" s="1"/>
      <c r="T320" s="2"/>
      <c r="U320" s="1"/>
      <c r="V320" s="1"/>
      <c r="W320" s="2"/>
      <c r="X320" s="2"/>
      <c r="Y320" s="2"/>
      <c r="Z320" s="2"/>
      <c r="AA320" s="2"/>
      <c r="AB320" s="124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2"/>
      <c r="AY320" s="1"/>
      <c r="AZ320" s="1"/>
      <c r="BA320" s="1"/>
      <c r="BB320" s="1"/>
      <c r="BC320" s="1"/>
      <c r="BD320" s="1"/>
      <c r="BE320" s="1"/>
      <c r="BF320" s="184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pans="1:77" ht="17.25" customHeight="1" x14ac:dyDescent="0.3">
      <c r="A321" s="277"/>
      <c r="B321" s="2"/>
      <c r="C321" s="226"/>
      <c r="D321" s="2"/>
      <c r="E321" s="67"/>
      <c r="F321" s="107"/>
      <c r="G321" s="1"/>
      <c r="H321" s="1"/>
      <c r="I321" s="2"/>
      <c r="J321" s="2"/>
      <c r="K321" s="1"/>
      <c r="L321" s="2"/>
      <c r="M321" s="2"/>
      <c r="N321" s="2"/>
      <c r="O321" s="2"/>
      <c r="P321" s="1"/>
      <c r="Q321" s="2"/>
      <c r="R321" s="1"/>
      <c r="S321" s="1"/>
      <c r="T321" s="2"/>
      <c r="U321" s="1"/>
      <c r="V321" s="1"/>
      <c r="W321" s="2"/>
      <c r="X321" s="2"/>
      <c r="Y321" s="2"/>
      <c r="Z321" s="2"/>
      <c r="AA321" s="2"/>
      <c r="AB321" s="124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2"/>
      <c r="AY321" s="1"/>
      <c r="AZ321" s="1"/>
      <c r="BA321" s="1"/>
      <c r="BB321" s="1"/>
      <c r="BC321" s="1"/>
      <c r="BD321" s="1"/>
      <c r="BE321" s="1"/>
      <c r="BF321" s="184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pans="1:77" ht="17.25" customHeight="1" x14ac:dyDescent="0.3">
      <c r="A322" s="277"/>
      <c r="B322" s="2"/>
      <c r="C322" s="226"/>
      <c r="D322" s="2"/>
      <c r="E322" s="67"/>
      <c r="F322" s="107"/>
      <c r="G322" s="1"/>
      <c r="H322" s="1"/>
      <c r="I322" s="2"/>
      <c r="J322" s="2"/>
      <c r="K322" s="1"/>
      <c r="L322" s="2"/>
      <c r="M322" s="2"/>
      <c r="N322" s="2"/>
      <c r="O322" s="2"/>
      <c r="P322" s="1"/>
      <c r="Q322" s="2"/>
      <c r="R322" s="1"/>
      <c r="S322" s="1"/>
      <c r="T322" s="2"/>
      <c r="U322" s="1"/>
      <c r="V322" s="1"/>
      <c r="W322" s="2"/>
      <c r="X322" s="2"/>
      <c r="Y322" s="2"/>
      <c r="Z322" s="2"/>
      <c r="AA322" s="2"/>
      <c r="AB322" s="124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2"/>
      <c r="AY322" s="1"/>
      <c r="AZ322" s="1"/>
      <c r="BA322" s="1"/>
      <c r="BB322" s="1"/>
      <c r="BC322" s="1"/>
      <c r="BD322" s="1"/>
      <c r="BE322" s="1"/>
      <c r="BF322" s="184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pans="1:77" ht="17.25" customHeight="1" x14ac:dyDescent="0.3">
      <c r="A323" s="277"/>
      <c r="B323" s="2"/>
      <c r="C323" s="226"/>
      <c r="D323" s="2"/>
      <c r="E323" s="67"/>
      <c r="F323" s="107"/>
      <c r="G323" s="1"/>
      <c r="H323" s="1"/>
      <c r="I323" s="2"/>
      <c r="J323" s="2"/>
      <c r="K323" s="1"/>
      <c r="L323" s="2"/>
      <c r="M323" s="2"/>
      <c r="N323" s="2"/>
      <c r="O323" s="2"/>
      <c r="P323" s="1"/>
      <c r="Q323" s="2"/>
      <c r="R323" s="1"/>
      <c r="S323" s="1"/>
      <c r="T323" s="2"/>
      <c r="U323" s="1"/>
      <c r="V323" s="1"/>
      <c r="W323" s="2"/>
      <c r="X323" s="2"/>
      <c r="Y323" s="2"/>
      <c r="Z323" s="2"/>
      <c r="AA323" s="2"/>
      <c r="AB323" s="124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2"/>
      <c r="AY323" s="1"/>
      <c r="AZ323" s="1"/>
      <c r="BA323" s="1"/>
      <c r="BB323" s="1"/>
      <c r="BC323" s="1"/>
      <c r="BD323" s="1"/>
      <c r="BE323" s="1"/>
      <c r="BF323" s="184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pans="1:77" ht="17.25" customHeight="1" x14ac:dyDescent="0.3">
      <c r="A324" s="277"/>
      <c r="B324" s="2"/>
      <c r="C324" s="226"/>
      <c r="D324" s="2"/>
      <c r="E324" s="67"/>
      <c r="F324" s="107"/>
      <c r="G324" s="1"/>
      <c r="H324" s="1"/>
      <c r="I324" s="2"/>
      <c r="J324" s="2"/>
      <c r="K324" s="1"/>
      <c r="L324" s="2"/>
      <c r="M324" s="2"/>
      <c r="N324" s="2"/>
      <c r="O324" s="2"/>
      <c r="P324" s="1"/>
      <c r="Q324" s="2"/>
      <c r="R324" s="1"/>
      <c r="S324" s="1"/>
      <c r="T324" s="2"/>
      <c r="U324" s="1"/>
      <c r="V324" s="1"/>
      <c r="W324" s="2"/>
      <c r="X324" s="2"/>
      <c r="Y324" s="2"/>
      <c r="Z324" s="2"/>
      <c r="AA324" s="2"/>
      <c r="AB324" s="124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2"/>
      <c r="AY324" s="1"/>
      <c r="AZ324" s="1"/>
      <c r="BA324" s="1"/>
      <c r="BB324" s="1"/>
      <c r="BC324" s="1"/>
      <c r="BD324" s="1"/>
      <c r="BE324" s="1"/>
      <c r="BF324" s="184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</row>
    <row r="325" spans="1:77" ht="17.25" customHeight="1" x14ac:dyDescent="0.3">
      <c r="A325" s="277"/>
      <c r="B325" s="2"/>
      <c r="C325" s="226"/>
      <c r="D325" s="2"/>
      <c r="E325" s="67"/>
      <c r="F325" s="107"/>
      <c r="G325" s="1"/>
      <c r="H325" s="1"/>
      <c r="I325" s="2"/>
      <c r="J325" s="2"/>
      <c r="K325" s="1"/>
      <c r="L325" s="2"/>
      <c r="M325" s="2"/>
      <c r="N325" s="2"/>
      <c r="O325" s="2"/>
      <c r="P325" s="1"/>
      <c r="Q325" s="2"/>
      <c r="R325" s="1"/>
      <c r="S325" s="1"/>
      <c r="T325" s="2"/>
      <c r="U325" s="1"/>
      <c r="V325" s="1"/>
      <c r="W325" s="2"/>
      <c r="X325" s="2"/>
      <c r="Y325" s="2"/>
      <c r="Z325" s="2"/>
      <c r="AA325" s="2"/>
      <c r="AB325" s="124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2"/>
      <c r="AY325" s="1"/>
      <c r="AZ325" s="1"/>
      <c r="BA325" s="1"/>
      <c r="BB325" s="1"/>
      <c r="BC325" s="1"/>
      <c r="BD325" s="1"/>
      <c r="BE325" s="1"/>
      <c r="BF325" s="184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</row>
    <row r="326" spans="1:77" ht="17.25" customHeight="1" x14ac:dyDescent="0.3">
      <c r="A326" s="277"/>
      <c r="B326" s="2"/>
      <c r="C326" s="226"/>
      <c r="D326" s="2"/>
      <c r="E326" s="67"/>
      <c r="F326" s="107"/>
      <c r="G326" s="1"/>
      <c r="H326" s="1"/>
      <c r="I326" s="2"/>
      <c r="J326" s="2"/>
      <c r="K326" s="1"/>
      <c r="L326" s="2"/>
      <c r="M326" s="2"/>
      <c r="N326" s="2"/>
      <c r="O326" s="2"/>
      <c r="P326" s="1"/>
      <c r="Q326" s="2"/>
      <c r="R326" s="1"/>
      <c r="S326" s="1"/>
      <c r="T326" s="2"/>
      <c r="U326" s="1"/>
      <c r="V326" s="1"/>
      <c r="W326" s="2"/>
      <c r="X326" s="2"/>
      <c r="Y326" s="2"/>
      <c r="Z326" s="2"/>
      <c r="AA326" s="2"/>
      <c r="AB326" s="124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2"/>
      <c r="AY326" s="1"/>
      <c r="AZ326" s="1"/>
      <c r="BA326" s="1"/>
      <c r="BB326" s="1"/>
      <c r="BC326" s="1"/>
      <c r="BD326" s="1"/>
      <c r="BE326" s="1"/>
      <c r="BF326" s="184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pans="1:77" ht="17.25" customHeight="1" x14ac:dyDescent="0.3">
      <c r="A327" s="277"/>
      <c r="B327" s="2"/>
      <c r="C327" s="226"/>
      <c r="D327" s="2"/>
      <c r="E327" s="67"/>
      <c r="F327" s="107"/>
      <c r="G327" s="1"/>
      <c r="H327" s="1"/>
      <c r="I327" s="2"/>
      <c r="J327" s="2"/>
      <c r="K327" s="1"/>
      <c r="L327" s="2"/>
      <c r="M327" s="2"/>
      <c r="N327" s="2"/>
      <c r="O327" s="2"/>
      <c r="P327" s="1"/>
      <c r="Q327" s="2"/>
      <c r="R327" s="1"/>
      <c r="S327" s="1"/>
      <c r="T327" s="2"/>
      <c r="U327" s="1"/>
      <c r="V327" s="1"/>
      <c r="W327" s="2"/>
      <c r="X327" s="2"/>
      <c r="Y327" s="2"/>
      <c r="Z327" s="2"/>
      <c r="AA327" s="2"/>
      <c r="AB327" s="124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2"/>
      <c r="AY327" s="1"/>
      <c r="AZ327" s="1"/>
      <c r="BA327" s="1"/>
      <c r="BB327" s="1"/>
      <c r="BC327" s="1"/>
      <c r="BD327" s="1"/>
      <c r="BE327" s="1"/>
      <c r="BF327" s="184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pans="1:77" ht="17.25" customHeight="1" x14ac:dyDescent="0.3">
      <c r="A328" s="277"/>
      <c r="B328" s="2"/>
      <c r="C328" s="226"/>
      <c r="D328" s="2"/>
      <c r="E328" s="67"/>
      <c r="F328" s="107"/>
      <c r="G328" s="1"/>
      <c r="H328" s="1"/>
      <c r="I328" s="2"/>
      <c r="J328" s="2"/>
      <c r="K328" s="1"/>
      <c r="L328" s="2"/>
      <c r="M328" s="2"/>
      <c r="N328" s="2"/>
      <c r="O328" s="2"/>
      <c r="P328" s="1"/>
      <c r="Q328" s="2"/>
      <c r="R328" s="1"/>
      <c r="S328" s="1"/>
      <c r="T328" s="2"/>
      <c r="U328" s="1"/>
      <c r="V328" s="1"/>
      <c r="W328" s="2"/>
      <c r="X328" s="2"/>
      <c r="Y328" s="2"/>
      <c r="Z328" s="2"/>
      <c r="AA328" s="2"/>
      <c r="AB328" s="124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2"/>
      <c r="AY328" s="1"/>
      <c r="AZ328" s="1"/>
      <c r="BA328" s="1"/>
      <c r="BB328" s="1"/>
      <c r="BC328" s="1"/>
      <c r="BD328" s="1"/>
      <c r="BE328" s="1"/>
      <c r="BF328" s="184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pans="1:77" ht="17.25" customHeight="1" x14ac:dyDescent="0.3">
      <c r="A329" s="277"/>
      <c r="B329" s="2"/>
      <c r="C329" s="226"/>
      <c r="D329" s="2"/>
      <c r="E329" s="67"/>
      <c r="F329" s="107"/>
      <c r="G329" s="1"/>
      <c r="H329" s="1"/>
      <c r="I329" s="2"/>
      <c r="J329" s="2"/>
      <c r="K329" s="1"/>
      <c r="L329" s="2"/>
      <c r="M329" s="2"/>
      <c r="N329" s="2"/>
      <c r="O329" s="2"/>
      <c r="P329" s="1"/>
      <c r="Q329" s="2"/>
      <c r="R329" s="1"/>
      <c r="S329" s="1"/>
      <c r="T329" s="2"/>
      <c r="U329" s="1"/>
      <c r="V329" s="1"/>
      <c r="W329" s="2"/>
      <c r="X329" s="2"/>
      <c r="Y329" s="2"/>
      <c r="Z329" s="2"/>
      <c r="AA329" s="2"/>
      <c r="AB329" s="124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2"/>
      <c r="AY329" s="1"/>
      <c r="AZ329" s="1"/>
      <c r="BA329" s="1"/>
      <c r="BB329" s="1"/>
      <c r="BC329" s="1"/>
      <c r="BD329" s="1"/>
      <c r="BE329" s="1"/>
      <c r="BF329" s="184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pans="1:77" ht="17.25" customHeight="1" x14ac:dyDescent="0.3">
      <c r="A330" s="277"/>
      <c r="B330" s="2"/>
      <c r="C330" s="226"/>
      <c r="D330" s="2"/>
      <c r="E330" s="67"/>
      <c r="F330" s="107"/>
      <c r="G330" s="1"/>
      <c r="H330" s="1"/>
      <c r="I330" s="2"/>
      <c r="J330" s="2"/>
      <c r="K330" s="1"/>
      <c r="L330" s="2"/>
      <c r="M330" s="2"/>
      <c r="N330" s="2"/>
      <c r="O330" s="2"/>
      <c r="P330" s="1"/>
      <c r="Q330" s="2"/>
      <c r="R330" s="1"/>
      <c r="S330" s="1"/>
      <c r="T330" s="2"/>
      <c r="U330" s="1"/>
      <c r="V330" s="1"/>
      <c r="W330" s="2"/>
      <c r="X330" s="2"/>
      <c r="Y330" s="2"/>
      <c r="Z330" s="2"/>
      <c r="AA330" s="2"/>
      <c r="AB330" s="124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2"/>
      <c r="AY330" s="1"/>
      <c r="AZ330" s="1"/>
      <c r="BA330" s="1"/>
      <c r="BB330" s="1"/>
      <c r="BC330" s="1"/>
      <c r="BD330" s="1"/>
      <c r="BE330" s="1"/>
      <c r="BF330" s="184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pans="1:77" ht="17.25" customHeight="1" x14ac:dyDescent="0.3">
      <c r="A331" s="277"/>
      <c r="B331" s="2"/>
      <c r="C331" s="226"/>
      <c r="D331" s="2"/>
      <c r="E331" s="67"/>
      <c r="F331" s="107"/>
      <c r="G331" s="1"/>
      <c r="H331" s="1"/>
      <c r="I331" s="2"/>
      <c r="J331" s="2"/>
      <c r="K331" s="1"/>
      <c r="L331" s="2"/>
      <c r="M331" s="2"/>
      <c r="N331" s="2"/>
      <c r="O331" s="2"/>
      <c r="P331" s="1"/>
      <c r="Q331" s="2"/>
      <c r="R331" s="1"/>
      <c r="S331" s="1"/>
      <c r="T331" s="2"/>
      <c r="U331" s="1"/>
      <c r="V331" s="1"/>
      <c r="W331" s="2"/>
      <c r="X331" s="2"/>
      <c r="Y331" s="2"/>
      <c r="Z331" s="2"/>
      <c r="AA331" s="2"/>
      <c r="AB331" s="124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2"/>
      <c r="AY331" s="1"/>
      <c r="AZ331" s="1"/>
      <c r="BA331" s="1"/>
      <c r="BB331" s="1"/>
      <c r="BC331" s="1"/>
      <c r="BD331" s="1"/>
      <c r="BE331" s="1"/>
      <c r="BF331" s="184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pans="1:77" ht="17.25" customHeight="1" x14ac:dyDescent="0.3">
      <c r="A332" s="277"/>
      <c r="B332" s="2"/>
      <c r="C332" s="226"/>
      <c r="D332" s="2"/>
      <c r="E332" s="67"/>
      <c r="F332" s="107"/>
      <c r="G332" s="1"/>
      <c r="H332" s="1"/>
      <c r="I332" s="2"/>
      <c r="J332" s="2"/>
      <c r="K332" s="1"/>
      <c r="L332" s="2"/>
      <c r="M332" s="2"/>
      <c r="N332" s="2"/>
      <c r="O332" s="2"/>
      <c r="P332" s="1"/>
      <c r="Q332" s="2"/>
      <c r="R332" s="1"/>
      <c r="S332" s="1"/>
      <c r="T332" s="2"/>
      <c r="U332" s="1"/>
      <c r="V332" s="1"/>
      <c r="W332" s="2"/>
      <c r="X332" s="2"/>
      <c r="Y332" s="2"/>
      <c r="Z332" s="2"/>
      <c r="AA332" s="2"/>
      <c r="AB332" s="124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2"/>
      <c r="AY332" s="1"/>
      <c r="AZ332" s="1"/>
      <c r="BA332" s="1"/>
      <c r="BB332" s="1"/>
      <c r="BC332" s="1"/>
      <c r="BD332" s="1"/>
      <c r="BE332" s="1"/>
      <c r="BF332" s="184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pans="1:77" ht="17.25" customHeight="1" x14ac:dyDescent="0.3">
      <c r="A333" s="277"/>
      <c r="B333" s="2"/>
      <c r="C333" s="226"/>
      <c r="D333" s="2"/>
      <c r="E333" s="67"/>
      <c r="F333" s="107"/>
      <c r="G333" s="1"/>
      <c r="H333" s="1"/>
      <c r="I333" s="2"/>
      <c r="J333" s="2"/>
      <c r="K333" s="1"/>
      <c r="L333" s="2"/>
      <c r="M333" s="2"/>
      <c r="N333" s="2"/>
      <c r="O333" s="2"/>
      <c r="P333" s="1"/>
      <c r="Q333" s="2"/>
      <c r="R333" s="1"/>
      <c r="S333" s="1"/>
      <c r="T333" s="2"/>
      <c r="U333" s="1"/>
      <c r="V333" s="1"/>
      <c r="W333" s="2"/>
      <c r="X333" s="2"/>
      <c r="Y333" s="2"/>
      <c r="Z333" s="2"/>
      <c r="AA333" s="2"/>
      <c r="AB333" s="124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2"/>
      <c r="AY333" s="1"/>
      <c r="AZ333" s="1"/>
      <c r="BA333" s="1"/>
      <c r="BB333" s="1"/>
      <c r="BC333" s="1"/>
      <c r="BD333" s="1"/>
      <c r="BE333" s="1"/>
      <c r="BF333" s="184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pans="1:77" ht="17.25" customHeight="1" x14ac:dyDescent="0.3">
      <c r="A334" s="277"/>
      <c r="B334" s="2"/>
      <c r="C334" s="226"/>
      <c r="D334" s="2"/>
      <c r="E334" s="67"/>
      <c r="F334" s="107"/>
      <c r="G334" s="1"/>
      <c r="H334" s="1"/>
      <c r="I334" s="2"/>
      <c r="J334" s="2"/>
      <c r="K334" s="1"/>
      <c r="L334" s="2"/>
      <c r="M334" s="2"/>
      <c r="N334" s="2"/>
      <c r="O334" s="2"/>
      <c r="P334" s="1"/>
      <c r="Q334" s="2"/>
      <c r="R334" s="1"/>
      <c r="S334" s="1"/>
      <c r="T334" s="2"/>
      <c r="U334" s="1"/>
      <c r="V334" s="1"/>
      <c r="W334" s="2"/>
      <c r="X334" s="2"/>
      <c r="Y334" s="2"/>
      <c r="Z334" s="2"/>
      <c r="AA334" s="2"/>
      <c r="AB334" s="124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2"/>
      <c r="AY334" s="1"/>
      <c r="AZ334" s="1"/>
      <c r="BA334" s="1"/>
      <c r="BB334" s="1"/>
      <c r="BC334" s="1"/>
      <c r="BD334" s="1"/>
      <c r="BE334" s="1"/>
      <c r="BF334" s="184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</row>
    <row r="335" spans="1:77" ht="17.25" customHeight="1" x14ac:dyDescent="0.3">
      <c r="A335" s="277"/>
      <c r="B335" s="2"/>
      <c r="C335" s="226"/>
      <c r="D335" s="2"/>
      <c r="E335" s="67"/>
      <c r="F335" s="107"/>
      <c r="G335" s="1"/>
      <c r="H335" s="1"/>
      <c r="I335" s="2"/>
      <c r="J335" s="2"/>
      <c r="K335" s="1"/>
      <c r="L335" s="2"/>
      <c r="M335" s="2"/>
      <c r="N335" s="2"/>
      <c r="O335" s="2"/>
      <c r="P335" s="1"/>
      <c r="Q335" s="2"/>
      <c r="R335" s="1"/>
      <c r="S335" s="1"/>
      <c r="T335" s="2"/>
      <c r="U335" s="1"/>
      <c r="V335" s="1"/>
      <c r="W335" s="2"/>
      <c r="X335" s="2"/>
      <c r="Y335" s="2"/>
      <c r="Z335" s="2"/>
      <c r="AA335" s="2"/>
      <c r="AB335" s="124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2"/>
      <c r="AY335" s="1"/>
      <c r="AZ335" s="1"/>
      <c r="BA335" s="1"/>
      <c r="BB335" s="1"/>
      <c r="BC335" s="1"/>
      <c r="BD335" s="1"/>
      <c r="BE335" s="1"/>
      <c r="BF335" s="184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pans="1:77" ht="17.25" customHeight="1" x14ac:dyDescent="0.3">
      <c r="A336" s="277"/>
      <c r="B336" s="2"/>
      <c r="C336" s="226"/>
      <c r="D336" s="2"/>
      <c r="E336" s="67"/>
      <c r="F336" s="107"/>
      <c r="G336" s="1"/>
      <c r="H336" s="1"/>
      <c r="I336" s="2"/>
      <c r="J336" s="2"/>
      <c r="K336" s="1"/>
      <c r="L336" s="2"/>
      <c r="M336" s="2"/>
      <c r="N336" s="2"/>
      <c r="O336" s="2"/>
      <c r="P336" s="1"/>
      <c r="Q336" s="2"/>
      <c r="R336" s="1"/>
      <c r="S336" s="1"/>
      <c r="T336" s="2"/>
      <c r="U336" s="1"/>
      <c r="V336" s="1"/>
      <c r="W336" s="2"/>
      <c r="X336" s="2"/>
      <c r="Y336" s="2"/>
      <c r="Z336" s="2"/>
      <c r="AA336" s="2"/>
      <c r="AB336" s="124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2"/>
      <c r="AY336" s="1"/>
      <c r="AZ336" s="1"/>
      <c r="BA336" s="1"/>
      <c r="BB336" s="1"/>
      <c r="BC336" s="1"/>
      <c r="BD336" s="1"/>
      <c r="BE336" s="1"/>
      <c r="BF336" s="184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pans="1:77" ht="17.25" customHeight="1" x14ac:dyDescent="0.3">
      <c r="A337" s="277"/>
      <c r="B337" s="2"/>
      <c r="C337" s="226"/>
      <c r="D337" s="2"/>
      <c r="E337" s="67"/>
      <c r="F337" s="107"/>
      <c r="G337" s="1"/>
      <c r="H337" s="1"/>
      <c r="I337" s="2"/>
      <c r="J337" s="2"/>
      <c r="K337" s="1"/>
      <c r="L337" s="2"/>
      <c r="M337" s="2"/>
      <c r="N337" s="2"/>
      <c r="O337" s="2"/>
      <c r="P337" s="1"/>
      <c r="Q337" s="2"/>
      <c r="R337" s="1"/>
      <c r="S337" s="1"/>
      <c r="T337" s="2"/>
      <c r="U337" s="1"/>
      <c r="V337" s="1"/>
      <c r="W337" s="2"/>
      <c r="X337" s="2"/>
      <c r="Y337" s="2"/>
      <c r="Z337" s="2"/>
      <c r="AA337" s="2"/>
      <c r="AB337" s="124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2"/>
      <c r="AY337" s="1"/>
      <c r="AZ337" s="1"/>
      <c r="BA337" s="1"/>
      <c r="BB337" s="1"/>
      <c r="BC337" s="1"/>
      <c r="BD337" s="1"/>
      <c r="BE337" s="1"/>
      <c r="BF337" s="184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</row>
    <row r="338" spans="1:77" ht="17.25" customHeight="1" x14ac:dyDescent="0.3">
      <c r="A338" s="277"/>
      <c r="B338" s="2"/>
      <c r="C338" s="226"/>
      <c r="D338" s="2"/>
      <c r="E338" s="67"/>
      <c r="F338" s="107"/>
      <c r="G338" s="1"/>
      <c r="H338" s="1"/>
      <c r="I338" s="2"/>
      <c r="J338" s="2"/>
      <c r="K338" s="1"/>
      <c r="L338" s="2"/>
      <c r="M338" s="2"/>
      <c r="N338" s="2"/>
      <c r="O338" s="2"/>
      <c r="P338" s="1"/>
      <c r="Q338" s="2"/>
      <c r="R338" s="1"/>
      <c r="S338" s="1"/>
      <c r="T338" s="2"/>
      <c r="U338" s="1"/>
      <c r="V338" s="1"/>
      <c r="W338" s="2"/>
      <c r="X338" s="2"/>
      <c r="Y338" s="2"/>
      <c r="Z338" s="2"/>
      <c r="AA338" s="2"/>
      <c r="AB338" s="124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2"/>
      <c r="AY338" s="1"/>
      <c r="AZ338" s="1"/>
      <c r="BA338" s="1"/>
      <c r="BB338" s="1"/>
      <c r="BC338" s="1"/>
      <c r="BD338" s="1"/>
      <c r="BE338" s="1"/>
      <c r="BF338" s="184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</row>
    <row r="339" spans="1:77" ht="17.25" customHeight="1" x14ac:dyDescent="0.3">
      <c r="A339" s="277"/>
      <c r="B339" s="2"/>
      <c r="C339" s="226"/>
      <c r="D339" s="2"/>
      <c r="E339" s="67"/>
      <c r="F339" s="107"/>
      <c r="G339" s="1"/>
      <c r="H339" s="1"/>
      <c r="I339" s="2"/>
      <c r="J339" s="2"/>
      <c r="K339" s="1"/>
      <c r="L339" s="2"/>
      <c r="M339" s="2"/>
      <c r="N339" s="2"/>
      <c r="O339" s="2"/>
      <c r="P339" s="1"/>
      <c r="Q339" s="2"/>
      <c r="R339" s="1"/>
      <c r="S339" s="1"/>
      <c r="T339" s="2"/>
      <c r="U339" s="1"/>
      <c r="V339" s="1"/>
      <c r="W339" s="2"/>
      <c r="X339" s="2"/>
      <c r="Y339" s="2"/>
      <c r="Z339" s="2"/>
      <c r="AA339" s="2"/>
      <c r="AB339" s="124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2"/>
      <c r="AY339" s="1"/>
      <c r="AZ339" s="1"/>
      <c r="BA339" s="1"/>
      <c r="BB339" s="1"/>
      <c r="BC339" s="1"/>
      <c r="BD339" s="1"/>
      <c r="BE339" s="1"/>
      <c r="BF339" s="184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</row>
    <row r="340" spans="1:77" ht="17.25" customHeight="1" x14ac:dyDescent="0.3">
      <c r="A340" s="277"/>
      <c r="B340" s="2"/>
      <c r="C340" s="226"/>
      <c r="D340" s="2"/>
      <c r="E340" s="67"/>
      <c r="F340" s="107"/>
      <c r="G340" s="1"/>
      <c r="H340" s="1"/>
      <c r="I340" s="2"/>
      <c r="J340" s="2"/>
      <c r="K340" s="1"/>
      <c r="L340" s="2"/>
      <c r="M340" s="2"/>
      <c r="N340" s="2"/>
      <c r="O340" s="2"/>
      <c r="P340" s="1"/>
      <c r="Q340" s="2"/>
      <c r="R340" s="1"/>
      <c r="S340" s="1"/>
      <c r="T340" s="2"/>
      <c r="U340" s="1"/>
      <c r="V340" s="1"/>
      <c r="W340" s="2"/>
      <c r="X340" s="2"/>
      <c r="Y340" s="2"/>
      <c r="Z340" s="2"/>
      <c r="AA340" s="2"/>
      <c r="AB340" s="124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2"/>
      <c r="AY340" s="1"/>
      <c r="AZ340" s="1"/>
      <c r="BA340" s="1"/>
      <c r="BB340" s="1"/>
      <c r="BC340" s="1"/>
      <c r="BD340" s="1"/>
      <c r="BE340" s="1"/>
      <c r="BF340" s="184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</row>
    <row r="341" spans="1:77" ht="17.25" customHeight="1" x14ac:dyDescent="0.3">
      <c r="A341" s="277"/>
      <c r="B341" s="2"/>
      <c r="C341" s="226"/>
      <c r="D341" s="2"/>
      <c r="E341" s="67"/>
      <c r="F341" s="107"/>
      <c r="G341" s="1"/>
      <c r="H341" s="1"/>
      <c r="I341" s="2"/>
      <c r="J341" s="2"/>
      <c r="K341" s="1"/>
      <c r="L341" s="2"/>
      <c r="M341" s="2"/>
      <c r="N341" s="2"/>
      <c r="O341" s="2"/>
      <c r="P341" s="1"/>
      <c r="Q341" s="2"/>
      <c r="R341" s="1"/>
      <c r="S341" s="1"/>
      <c r="T341" s="2"/>
      <c r="U341" s="1"/>
      <c r="V341" s="1"/>
      <c r="W341" s="2"/>
      <c r="X341" s="2"/>
      <c r="Y341" s="2"/>
      <c r="Z341" s="2"/>
      <c r="AA341" s="2"/>
      <c r="AB341" s="124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2"/>
      <c r="AY341" s="1"/>
      <c r="AZ341" s="1"/>
      <c r="BA341" s="1"/>
      <c r="BB341" s="1"/>
      <c r="BC341" s="1"/>
      <c r="BD341" s="1"/>
      <c r="BE341" s="1"/>
      <c r="BF341" s="184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</row>
    <row r="342" spans="1:77" ht="17.25" customHeight="1" x14ac:dyDescent="0.3">
      <c r="A342" s="277"/>
      <c r="B342" s="2"/>
      <c r="C342" s="226"/>
      <c r="D342" s="2"/>
      <c r="E342" s="67"/>
      <c r="F342" s="107"/>
      <c r="G342" s="1"/>
      <c r="H342" s="1"/>
      <c r="I342" s="2"/>
      <c r="J342" s="2"/>
      <c r="K342" s="1"/>
      <c r="L342" s="2"/>
      <c r="M342" s="2"/>
      <c r="N342" s="2"/>
      <c r="O342" s="2"/>
      <c r="P342" s="1"/>
      <c r="Q342" s="2"/>
      <c r="R342" s="1"/>
      <c r="S342" s="1"/>
      <c r="T342" s="2"/>
      <c r="U342" s="1"/>
      <c r="V342" s="1"/>
      <c r="W342" s="2"/>
      <c r="X342" s="2"/>
      <c r="Y342" s="2"/>
      <c r="Z342" s="2"/>
      <c r="AA342" s="2"/>
      <c r="AB342" s="124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2"/>
      <c r="AY342" s="1"/>
      <c r="AZ342" s="1"/>
      <c r="BA342" s="1"/>
      <c r="BB342" s="1"/>
      <c r="BC342" s="1"/>
      <c r="BD342" s="1"/>
      <c r="BE342" s="1"/>
      <c r="BF342" s="184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</row>
    <row r="343" spans="1:77" ht="17.25" customHeight="1" x14ac:dyDescent="0.3">
      <c r="A343" s="277"/>
      <c r="B343" s="2"/>
      <c r="C343" s="226"/>
      <c r="D343" s="2"/>
      <c r="E343" s="67"/>
      <c r="F343" s="107"/>
      <c r="G343" s="1"/>
      <c r="H343" s="1"/>
      <c r="I343" s="2"/>
      <c r="J343" s="2"/>
      <c r="K343" s="1"/>
      <c r="L343" s="2"/>
      <c r="M343" s="2"/>
      <c r="N343" s="2"/>
      <c r="O343" s="2"/>
      <c r="P343" s="1"/>
      <c r="Q343" s="2"/>
      <c r="R343" s="1"/>
      <c r="S343" s="1"/>
      <c r="T343" s="2"/>
      <c r="U343" s="1"/>
      <c r="V343" s="1"/>
      <c r="W343" s="2"/>
      <c r="X343" s="2"/>
      <c r="Y343" s="2"/>
      <c r="Z343" s="2"/>
      <c r="AA343" s="2"/>
      <c r="AB343" s="124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2"/>
      <c r="AY343" s="1"/>
      <c r="AZ343" s="1"/>
      <c r="BA343" s="1"/>
      <c r="BB343" s="1"/>
      <c r="BC343" s="1"/>
      <c r="BD343" s="1"/>
      <c r="BE343" s="1"/>
      <c r="BF343" s="184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</row>
    <row r="344" spans="1:77" ht="17.25" customHeight="1" x14ac:dyDescent="0.3">
      <c r="A344" s="277"/>
      <c r="B344" s="2"/>
      <c r="C344" s="226"/>
      <c r="D344" s="2"/>
      <c r="E344" s="67"/>
      <c r="F344" s="107"/>
      <c r="G344" s="1"/>
      <c r="H344" s="1"/>
      <c r="I344" s="2"/>
      <c r="J344" s="2"/>
      <c r="K344" s="1"/>
      <c r="L344" s="2"/>
      <c r="M344" s="2"/>
      <c r="N344" s="2"/>
      <c r="O344" s="2"/>
      <c r="P344" s="1"/>
      <c r="Q344" s="2"/>
      <c r="R344" s="1"/>
      <c r="S344" s="1"/>
      <c r="T344" s="2"/>
      <c r="U344" s="1"/>
      <c r="V344" s="1"/>
      <c r="W344" s="2"/>
      <c r="X344" s="2"/>
      <c r="Y344" s="2"/>
      <c r="Z344" s="2"/>
      <c r="AA344" s="2"/>
      <c r="AB344" s="124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2"/>
      <c r="AY344" s="1"/>
      <c r="AZ344" s="1"/>
      <c r="BA344" s="1"/>
      <c r="BB344" s="1"/>
      <c r="BC344" s="1"/>
      <c r="BD344" s="1"/>
      <c r="BE344" s="1"/>
      <c r="BF344" s="184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</row>
    <row r="345" spans="1:77" ht="17.25" customHeight="1" x14ac:dyDescent="0.3">
      <c r="A345" s="277"/>
      <c r="B345" s="2"/>
      <c r="C345" s="226"/>
      <c r="D345" s="2"/>
      <c r="E345" s="67"/>
      <c r="F345" s="107"/>
      <c r="G345" s="1"/>
      <c r="H345" s="1"/>
      <c r="I345" s="2"/>
      <c r="J345" s="2"/>
      <c r="K345" s="1"/>
      <c r="L345" s="2"/>
      <c r="M345" s="2"/>
      <c r="N345" s="2"/>
      <c r="O345" s="2"/>
      <c r="P345" s="1"/>
      <c r="Q345" s="2"/>
      <c r="R345" s="1"/>
      <c r="S345" s="1"/>
      <c r="T345" s="2"/>
      <c r="U345" s="1"/>
      <c r="V345" s="1"/>
      <c r="W345" s="2"/>
      <c r="X345" s="2"/>
      <c r="Y345" s="2"/>
      <c r="Z345" s="2"/>
      <c r="AA345" s="2"/>
      <c r="AB345" s="124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2"/>
      <c r="AY345" s="1"/>
      <c r="AZ345" s="1"/>
      <c r="BA345" s="1"/>
      <c r="BB345" s="1"/>
      <c r="BC345" s="1"/>
      <c r="BD345" s="1"/>
      <c r="BE345" s="1"/>
      <c r="BF345" s="184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</row>
    <row r="346" spans="1:77" ht="17.25" customHeight="1" x14ac:dyDescent="0.3">
      <c r="A346" s="277"/>
      <c r="B346" s="2"/>
      <c r="C346" s="226"/>
      <c r="D346" s="2"/>
      <c r="E346" s="67"/>
      <c r="F346" s="107"/>
      <c r="G346" s="1"/>
      <c r="H346" s="1"/>
      <c r="I346" s="2"/>
      <c r="J346" s="2"/>
      <c r="K346" s="1"/>
      <c r="L346" s="2"/>
      <c r="M346" s="2"/>
      <c r="N346" s="2"/>
      <c r="O346" s="2"/>
      <c r="P346" s="1"/>
      <c r="Q346" s="2"/>
      <c r="R346" s="1"/>
      <c r="S346" s="1"/>
      <c r="T346" s="2"/>
      <c r="U346" s="1"/>
      <c r="V346" s="1"/>
      <c r="W346" s="2"/>
      <c r="X346" s="2"/>
      <c r="Y346" s="2"/>
      <c r="Z346" s="2"/>
      <c r="AA346" s="2"/>
      <c r="AB346" s="124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2"/>
      <c r="AY346" s="1"/>
      <c r="AZ346" s="1"/>
      <c r="BA346" s="1"/>
      <c r="BB346" s="1"/>
      <c r="BC346" s="1"/>
      <c r="BD346" s="1"/>
      <c r="BE346" s="1"/>
      <c r="BF346" s="184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</row>
    <row r="347" spans="1:77" ht="17.25" customHeight="1" x14ac:dyDescent="0.3">
      <c r="A347" s="277"/>
      <c r="B347" s="2"/>
      <c r="C347" s="226"/>
      <c r="D347" s="2"/>
      <c r="E347" s="67"/>
      <c r="F347" s="107"/>
      <c r="G347" s="1"/>
      <c r="H347" s="1"/>
      <c r="I347" s="2"/>
      <c r="J347" s="2"/>
      <c r="K347" s="1"/>
      <c r="L347" s="2"/>
      <c r="M347" s="2"/>
      <c r="N347" s="2"/>
      <c r="O347" s="2"/>
      <c r="P347" s="1"/>
      <c r="Q347" s="2"/>
      <c r="R347" s="1"/>
      <c r="S347" s="1"/>
      <c r="T347" s="2"/>
      <c r="U347" s="1"/>
      <c r="V347" s="1"/>
      <c r="W347" s="2"/>
      <c r="X347" s="2"/>
      <c r="Y347" s="2"/>
      <c r="Z347" s="2"/>
      <c r="AA347" s="2"/>
      <c r="AB347" s="124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2"/>
      <c r="AY347" s="1"/>
      <c r="AZ347" s="1"/>
      <c r="BA347" s="1"/>
      <c r="BB347" s="1"/>
      <c r="BC347" s="1"/>
      <c r="BD347" s="1"/>
      <c r="BE347" s="1"/>
      <c r="BF347" s="184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</row>
    <row r="348" spans="1:77" ht="17.25" customHeight="1" x14ac:dyDescent="0.3">
      <c r="A348" s="277"/>
      <c r="B348" s="2"/>
      <c r="C348" s="226"/>
      <c r="D348" s="2"/>
      <c r="E348" s="67"/>
      <c r="F348" s="107"/>
      <c r="G348" s="1"/>
      <c r="H348" s="1"/>
      <c r="I348" s="2"/>
      <c r="J348" s="2"/>
      <c r="K348" s="1"/>
      <c r="L348" s="2"/>
      <c r="M348" s="2"/>
      <c r="N348" s="2"/>
      <c r="O348" s="2"/>
      <c r="P348" s="1"/>
      <c r="Q348" s="2"/>
      <c r="R348" s="1"/>
      <c r="S348" s="1"/>
      <c r="T348" s="2"/>
      <c r="U348" s="1"/>
      <c r="V348" s="1"/>
      <c r="W348" s="2"/>
      <c r="X348" s="2"/>
      <c r="Y348" s="2"/>
      <c r="Z348" s="2"/>
      <c r="AA348" s="2"/>
      <c r="AB348" s="124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2"/>
      <c r="AY348" s="1"/>
      <c r="AZ348" s="1"/>
      <c r="BA348" s="1"/>
      <c r="BB348" s="1"/>
      <c r="BC348" s="1"/>
      <c r="BD348" s="1"/>
      <c r="BE348" s="1"/>
      <c r="BF348" s="184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pans="1:77" ht="17.25" customHeight="1" x14ac:dyDescent="0.3">
      <c r="A349" s="277"/>
      <c r="B349" s="2"/>
      <c r="C349" s="226"/>
      <c r="D349" s="2"/>
      <c r="E349" s="67"/>
      <c r="F349" s="107"/>
      <c r="G349" s="1"/>
      <c r="H349" s="1"/>
      <c r="I349" s="2"/>
      <c r="J349" s="2"/>
      <c r="K349" s="1"/>
      <c r="L349" s="2"/>
      <c r="M349" s="2"/>
      <c r="N349" s="2"/>
      <c r="O349" s="2"/>
      <c r="P349" s="1"/>
      <c r="Q349" s="2"/>
      <c r="R349" s="1"/>
      <c r="S349" s="1"/>
      <c r="T349" s="2"/>
      <c r="U349" s="1"/>
      <c r="V349" s="1"/>
      <c r="W349" s="2"/>
      <c r="X349" s="2"/>
      <c r="Y349" s="2"/>
      <c r="Z349" s="2"/>
      <c r="AA349" s="2"/>
      <c r="AB349" s="124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2"/>
      <c r="AY349" s="1"/>
      <c r="AZ349" s="1"/>
      <c r="BA349" s="1"/>
      <c r="BB349" s="1"/>
      <c r="BC349" s="1"/>
      <c r="BD349" s="1"/>
      <c r="BE349" s="1"/>
      <c r="BF349" s="184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pans="1:77" ht="17.25" customHeight="1" x14ac:dyDescent="0.3">
      <c r="A350" s="277"/>
      <c r="B350" s="2"/>
      <c r="C350" s="226"/>
      <c r="D350" s="2"/>
      <c r="E350" s="67"/>
      <c r="F350" s="107"/>
      <c r="G350" s="1"/>
      <c r="H350" s="1"/>
      <c r="I350" s="2"/>
      <c r="J350" s="2"/>
      <c r="K350" s="1"/>
      <c r="L350" s="2"/>
      <c r="M350" s="2"/>
      <c r="N350" s="2"/>
      <c r="O350" s="2"/>
      <c r="P350" s="1"/>
      <c r="Q350" s="2"/>
      <c r="R350" s="1"/>
      <c r="S350" s="1"/>
      <c r="T350" s="2"/>
      <c r="U350" s="1"/>
      <c r="V350" s="1"/>
      <c r="W350" s="2"/>
      <c r="X350" s="2"/>
      <c r="Y350" s="2"/>
      <c r="Z350" s="2"/>
      <c r="AA350" s="2"/>
      <c r="AB350" s="124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2"/>
      <c r="AY350" s="1"/>
      <c r="AZ350" s="1"/>
      <c r="BA350" s="1"/>
      <c r="BB350" s="1"/>
      <c r="BC350" s="1"/>
      <c r="BD350" s="1"/>
      <c r="BE350" s="1"/>
      <c r="BF350" s="184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</row>
    <row r="351" spans="1:77" ht="17.25" customHeight="1" x14ac:dyDescent="0.3">
      <c r="A351" s="277"/>
      <c r="B351" s="2"/>
      <c r="C351" s="226"/>
      <c r="D351" s="2"/>
      <c r="E351" s="67"/>
      <c r="F351" s="107"/>
      <c r="G351" s="1"/>
      <c r="H351" s="1"/>
      <c r="I351" s="2"/>
      <c r="J351" s="2"/>
      <c r="K351" s="1"/>
      <c r="L351" s="2"/>
      <c r="M351" s="2"/>
      <c r="N351" s="2"/>
      <c r="O351" s="2"/>
      <c r="P351" s="1"/>
      <c r="Q351" s="2"/>
      <c r="R351" s="1"/>
      <c r="S351" s="1"/>
      <c r="T351" s="2"/>
      <c r="U351" s="1"/>
      <c r="V351" s="1"/>
      <c r="W351" s="2"/>
      <c r="X351" s="2"/>
      <c r="Y351" s="2"/>
      <c r="Z351" s="2"/>
      <c r="AA351" s="2"/>
      <c r="AB351" s="124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2"/>
      <c r="AY351" s="1"/>
      <c r="AZ351" s="1"/>
      <c r="BA351" s="1"/>
      <c r="BB351" s="1"/>
      <c r="BC351" s="1"/>
      <c r="BD351" s="1"/>
      <c r="BE351" s="1"/>
      <c r="BF351" s="184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</row>
    <row r="352" spans="1:77" ht="17.25" customHeight="1" x14ac:dyDescent="0.3">
      <c r="A352" s="277"/>
      <c r="B352" s="2"/>
      <c r="C352" s="226"/>
      <c r="D352" s="2"/>
      <c r="E352" s="67"/>
      <c r="F352" s="107"/>
      <c r="G352" s="1"/>
      <c r="H352" s="1"/>
      <c r="I352" s="2"/>
      <c r="J352" s="2"/>
      <c r="K352" s="1"/>
      <c r="L352" s="2"/>
      <c r="M352" s="2"/>
      <c r="N352" s="2"/>
      <c r="O352" s="2"/>
      <c r="P352" s="1"/>
      <c r="Q352" s="2"/>
      <c r="R352" s="1"/>
      <c r="S352" s="1"/>
      <c r="T352" s="2"/>
      <c r="U352" s="1"/>
      <c r="V352" s="1"/>
      <c r="W352" s="2"/>
      <c r="X352" s="2"/>
      <c r="Y352" s="2"/>
      <c r="Z352" s="2"/>
      <c r="AA352" s="2"/>
      <c r="AB352" s="124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2"/>
      <c r="AY352" s="1"/>
      <c r="AZ352" s="1"/>
      <c r="BA352" s="1"/>
      <c r="BB352" s="1"/>
      <c r="BC352" s="1"/>
      <c r="BD352" s="1"/>
      <c r="BE352" s="1"/>
      <c r="BF352" s="184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</row>
    <row r="353" spans="1:77" ht="17.25" customHeight="1" x14ac:dyDescent="0.3">
      <c r="A353" s="277"/>
      <c r="B353" s="2"/>
      <c r="C353" s="226"/>
      <c r="D353" s="2"/>
      <c r="E353" s="67"/>
      <c r="F353" s="107"/>
      <c r="G353" s="1"/>
      <c r="H353" s="1"/>
      <c r="I353" s="2"/>
      <c r="J353" s="2"/>
      <c r="K353" s="1"/>
      <c r="L353" s="2"/>
      <c r="M353" s="2"/>
      <c r="N353" s="2"/>
      <c r="O353" s="2"/>
      <c r="P353" s="1"/>
      <c r="Q353" s="2"/>
      <c r="R353" s="1"/>
      <c r="S353" s="1"/>
      <c r="T353" s="2"/>
      <c r="U353" s="1"/>
      <c r="V353" s="1"/>
      <c r="W353" s="2"/>
      <c r="X353" s="2"/>
      <c r="Y353" s="2"/>
      <c r="Z353" s="2"/>
      <c r="AA353" s="2"/>
      <c r="AB353" s="124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2"/>
      <c r="AY353" s="1"/>
      <c r="AZ353" s="1"/>
      <c r="BA353" s="1"/>
      <c r="BB353" s="1"/>
      <c r="BC353" s="1"/>
      <c r="BD353" s="1"/>
      <c r="BE353" s="1"/>
      <c r="BF353" s="184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</row>
    <row r="354" spans="1:77" ht="17.25" customHeight="1" x14ac:dyDescent="0.3">
      <c r="A354" s="277"/>
      <c r="B354" s="2"/>
      <c r="C354" s="226"/>
      <c r="D354" s="2"/>
      <c r="E354" s="67"/>
      <c r="F354" s="107"/>
      <c r="G354" s="1"/>
      <c r="H354" s="1"/>
      <c r="I354" s="2"/>
      <c r="J354" s="2"/>
      <c r="K354" s="1"/>
      <c r="L354" s="2"/>
      <c r="M354" s="2"/>
      <c r="N354" s="2"/>
      <c r="O354" s="2"/>
      <c r="P354" s="1"/>
      <c r="Q354" s="2"/>
      <c r="R354" s="1"/>
      <c r="S354" s="1"/>
      <c r="T354" s="2"/>
      <c r="U354" s="1"/>
      <c r="V354" s="1"/>
      <c r="W354" s="2"/>
      <c r="X354" s="2"/>
      <c r="Y354" s="2"/>
      <c r="Z354" s="2"/>
      <c r="AA354" s="2"/>
      <c r="AB354" s="124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2"/>
      <c r="AY354" s="1"/>
      <c r="AZ354" s="1"/>
      <c r="BA354" s="1"/>
      <c r="BB354" s="1"/>
      <c r="BC354" s="1"/>
      <c r="BD354" s="1"/>
      <c r="BE354" s="1"/>
      <c r="BF354" s="184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</row>
    <row r="355" spans="1:77" ht="17.25" customHeight="1" x14ac:dyDescent="0.3">
      <c r="A355" s="277"/>
      <c r="B355" s="2"/>
      <c r="C355" s="226"/>
      <c r="D355" s="2"/>
      <c r="E355" s="67"/>
      <c r="F355" s="107"/>
      <c r="G355" s="1"/>
      <c r="H355" s="1"/>
      <c r="I355" s="2"/>
      <c r="J355" s="2"/>
      <c r="K355" s="1"/>
      <c r="L355" s="2"/>
      <c r="M355" s="2"/>
      <c r="N355" s="2"/>
      <c r="O355" s="2"/>
      <c r="P355" s="1"/>
      <c r="Q355" s="2"/>
      <c r="R355" s="1"/>
      <c r="S355" s="1"/>
      <c r="T355" s="2"/>
      <c r="U355" s="1"/>
      <c r="V355" s="1"/>
      <c r="W355" s="2"/>
      <c r="X355" s="2"/>
      <c r="Y355" s="2"/>
      <c r="Z355" s="2"/>
      <c r="AA355" s="2"/>
      <c r="AB355" s="124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2"/>
      <c r="AY355" s="1"/>
      <c r="AZ355" s="1"/>
      <c r="BA355" s="1"/>
      <c r="BB355" s="1"/>
      <c r="BC355" s="1"/>
      <c r="BD355" s="1"/>
      <c r="BE355" s="1"/>
      <c r="BF355" s="184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</row>
    <row r="356" spans="1:77" ht="17.25" customHeight="1" x14ac:dyDescent="0.3">
      <c r="A356" s="277"/>
      <c r="B356" s="2"/>
      <c r="C356" s="226"/>
      <c r="D356" s="2"/>
      <c r="E356" s="67"/>
      <c r="F356" s="107"/>
      <c r="G356" s="1"/>
      <c r="H356" s="1"/>
      <c r="I356" s="2"/>
      <c r="J356" s="2"/>
      <c r="K356" s="1"/>
      <c r="L356" s="2"/>
      <c r="M356" s="2"/>
      <c r="N356" s="2"/>
      <c r="O356" s="2"/>
      <c r="P356" s="1"/>
      <c r="Q356" s="2"/>
      <c r="R356" s="1"/>
      <c r="S356" s="1"/>
      <c r="T356" s="2"/>
      <c r="U356" s="1"/>
      <c r="V356" s="1"/>
      <c r="W356" s="2"/>
      <c r="X356" s="2"/>
      <c r="Y356" s="2"/>
      <c r="Z356" s="2"/>
      <c r="AA356" s="2"/>
      <c r="AB356" s="124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2"/>
      <c r="AY356" s="1"/>
      <c r="AZ356" s="1"/>
      <c r="BA356" s="1"/>
      <c r="BB356" s="1"/>
      <c r="BC356" s="1"/>
      <c r="BD356" s="1"/>
      <c r="BE356" s="1"/>
      <c r="BF356" s="184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</row>
    <row r="357" spans="1:77" ht="17.25" customHeight="1" x14ac:dyDescent="0.3">
      <c r="A357" s="277"/>
      <c r="B357" s="2"/>
      <c r="C357" s="226"/>
      <c r="D357" s="2"/>
      <c r="E357" s="67"/>
      <c r="F357" s="107"/>
      <c r="G357" s="1"/>
      <c r="H357" s="1"/>
      <c r="I357" s="2"/>
      <c r="J357" s="2"/>
      <c r="K357" s="1"/>
      <c r="L357" s="2"/>
      <c r="M357" s="2"/>
      <c r="N357" s="2"/>
      <c r="O357" s="2"/>
      <c r="P357" s="1"/>
      <c r="Q357" s="2"/>
      <c r="R357" s="1"/>
      <c r="S357" s="1"/>
      <c r="T357" s="2"/>
      <c r="U357" s="1"/>
      <c r="V357" s="1"/>
      <c r="W357" s="2"/>
      <c r="X357" s="2"/>
      <c r="Y357" s="2"/>
      <c r="Z357" s="2"/>
      <c r="AA357" s="2"/>
      <c r="AB357" s="124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2"/>
      <c r="AY357" s="1"/>
      <c r="AZ357" s="1"/>
      <c r="BA357" s="1"/>
      <c r="BB357" s="1"/>
      <c r="BC357" s="1"/>
      <c r="BD357" s="1"/>
      <c r="BE357" s="1"/>
      <c r="BF357" s="184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</row>
    <row r="358" spans="1:77" ht="17.25" customHeight="1" x14ac:dyDescent="0.3">
      <c r="A358" s="277"/>
      <c r="B358" s="2"/>
      <c r="C358" s="226"/>
      <c r="D358" s="2"/>
      <c r="E358" s="67"/>
      <c r="F358" s="107"/>
      <c r="G358" s="1"/>
      <c r="H358" s="1"/>
      <c r="I358" s="2"/>
      <c r="J358" s="2"/>
      <c r="K358" s="1"/>
      <c r="L358" s="2"/>
      <c r="M358" s="2"/>
      <c r="N358" s="2"/>
      <c r="O358" s="2"/>
      <c r="P358" s="1"/>
      <c r="Q358" s="2"/>
      <c r="R358" s="1"/>
      <c r="S358" s="1"/>
      <c r="T358" s="2"/>
      <c r="U358" s="1"/>
      <c r="V358" s="1"/>
      <c r="W358" s="2"/>
      <c r="X358" s="2"/>
      <c r="Y358" s="2"/>
      <c r="Z358" s="2"/>
      <c r="AA358" s="2"/>
      <c r="AB358" s="124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2"/>
      <c r="AY358" s="1"/>
      <c r="AZ358" s="1"/>
      <c r="BA358" s="1"/>
      <c r="BB358" s="1"/>
      <c r="BC358" s="1"/>
      <c r="BD358" s="1"/>
      <c r="BE358" s="1"/>
      <c r="BF358" s="184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</row>
    <row r="359" spans="1:77" ht="17.25" customHeight="1" x14ac:dyDescent="0.3">
      <c r="A359" s="277"/>
      <c r="B359" s="2"/>
      <c r="C359" s="226"/>
      <c r="D359" s="2"/>
      <c r="E359" s="67"/>
      <c r="F359" s="107"/>
      <c r="G359" s="1"/>
      <c r="H359" s="1"/>
      <c r="I359" s="2"/>
      <c r="J359" s="2"/>
      <c r="K359" s="1"/>
      <c r="L359" s="2"/>
      <c r="M359" s="2"/>
      <c r="N359" s="2"/>
      <c r="O359" s="2"/>
      <c r="P359" s="1"/>
      <c r="Q359" s="2"/>
      <c r="R359" s="1"/>
      <c r="S359" s="1"/>
      <c r="T359" s="2"/>
      <c r="U359" s="1"/>
      <c r="V359" s="1"/>
      <c r="W359" s="2"/>
      <c r="X359" s="2"/>
      <c r="Y359" s="2"/>
      <c r="Z359" s="2"/>
      <c r="AA359" s="2"/>
      <c r="AB359" s="124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2"/>
      <c r="AY359" s="1"/>
      <c r="AZ359" s="1"/>
      <c r="BA359" s="1"/>
      <c r="BB359" s="1"/>
      <c r="BC359" s="1"/>
      <c r="BD359" s="1"/>
      <c r="BE359" s="1"/>
      <c r="BF359" s="184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</row>
    <row r="360" spans="1:77" ht="17.25" customHeight="1" x14ac:dyDescent="0.3">
      <c r="A360" s="277"/>
      <c r="B360" s="2"/>
      <c r="C360" s="226"/>
      <c r="D360" s="2"/>
      <c r="E360" s="67"/>
      <c r="F360" s="107"/>
      <c r="G360" s="1"/>
      <c r="H360" s="1"/>
      <c r="I360" s="2"/>
      <c r="J360" s="2"/>
      <c r="K360" s="1"/>
      <c r="L360" s="2"/>
      <c r="M360" s="2"/>
      <c r="N360" s="2"/>
      <c r="O360" s="2"/>
      <c r="P360" s="1"/>
      <c r="Q360" s="2"/>
      <c r="R360" s="1"/>
      <c r="S360" s="1"/>
      <c r="T360" s="2"/>
      <c r="U360" s="1"/>
      <c r="V360" s="1"/>
      <c r="W360" s="2"/>
      <c r="X360" s="2"/>
      <c r="Y360" s="2"/>
      <c r="Z360" s="2"/>
      <c r="AA360" s="2"/>
      <c r="AB360" s="124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2"/>
      <c r="AY360" s="1"/>
      <c r="AZ360" s="1"/>
      <c r="BA360" s="1"/>
      <c r="BB360" s="1"/>
      <c r="BC360" s="1"/>
      <c r="BD360" s="1"/>
      <c r="BE360" s="1"/>
      <c r="BF360" s="184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</row>
    <row r="361" spans="1:77" ht="17.25" customHeight="1" x14ac:dyDescent="0.3">
      <c r="A361" s="277"/>
      <c r="B361" s="2"/>
      <c r="C361" s="226"/>
      <c r="D361" s="2"/>
      <c r="E361" s="67"/>
      <c r="F361" s="107"/>
      <c r="G361" s="1"/>
      <c r="H361" s="1"/>
      <c r="I361" s="2"/>
      <c r="J361" s="2"/>
      <c r="K361" s="1"/>
      <c r="L361" s="2"/>
      <c r="M361" s="2"/>
      <c r="N361" s="2"/>
      <c r="O361" s="2"/>
      <c r="P361" s="1"/>
      <c r="Q361" s="2"/>
      <c r="R361" s="1"/>
      <c r="S361" s="1"/>
      <c r="T361" s="2"/>
      <c r="U361" s="1"/>
      <c r="V361" s="1"/>
      <c r="W361" s="2"/>
      <c r="X361" s="2"/>
      <c r="Y361" s="2"/>
      <c r="Z361" s="2"/>
      <c r="AA361" s="2"/>
      <c r="AB361" s="124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2"/>
      <c r="AY361" s="1"/>
      <c r="AZ361" s="1"/>
      <c r="BA361" s="1"/>
      <c r="BB361" s="1"/>
      <c r="BC361" s="1"/>
      <c r="BD361" s="1"/>
      <c r="BE361" s="1"/>
      <c r="BF361" s="184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</row>
    <row r="362" spans="1:77" ht="17.25" customHeight="1" x14ac:dyDescent="0.3">
      <c r="A362" s="277"/>
      <c r="B362" s="2"/>
      <c r="C362" s="226"/>
      <c r="D362" s="2"/>
      <c r="E362" s="67"/>
      <c r="F362" s="107"/>
      <c r="G362" s="1"/>
      <c r="H362" s="1"/>
      <c r="I362" s="2"/>
      <c r="J362" s="2"/>
      <c r="K362" s="1"/>
      <c r="L362" s="2"/>
      <c r="M362" s="2"/>
      <c r="N362" s="2"/>
      <c r="O362" s="2"/>
      <c r="P362" s="1"/>
      <c r="Q362" s="2"/>
      <c r="R362" s="1"/>
      <c r="S362" s="1"/>
      <c r="T362" s="2"/>
      <c r="U362" s="1"/>
      <c r="V362" s="1"/>
      <c r="W362" s="2"/>
      <c r="X362" s="2"/>
      <c r="Y362" s="2"/>
      <c r="Z362" s="2"/>
      <c r="AA362" s="2"/>
      <c r="AB362" s="124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2"/>
      <c r="AY362" s="1"/>
      <c r="AZ362" s="1"/>
      <c r="BA362" s="1"/>
      <c r="BB362" s="1"/>
      <c r="BC362" s="1"/>
      <c r="BD362" s="1"/>
      <c r="BE362" s="1"/>
      <c r="BF362" s="184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</row>
    <row r="363" spans="1:77" ht="17.25" customHeight="1" x14ac:dyDescent="0.3">
      <c r="A363" s="277"/>
      <c r="B363" s="2"/>
      <c r="C363" s="226"/>
      <c r="D363" s="2"/>
      <c r="E363" s="67"/>
      <c r="F363" s="107"/>
      <c r="G363" s="1"/>
      <c r="H363" s="1"/>
      <c r="I363" s="2"/>
      <c r="J363" s="2"/>
      <c r="K363" s="1"/>
      <c r="L363" s="2"/>
      <c r="M363" s="2"/>
      <c r="N363" s="2"/>
      <c r="O363" s="2"/>
      <c r="P363" s="1"/>
      <c r="Q363" s="2"/>
      <c r="R363" s="1"/>
      <c r="S363" s="1"/>
      <c r="T363" s="2"/>
      <c r="U363" s="1"/>
      <c r="V363" s="1"/>
      <c r="W363" s="2"/>
      <c r="X363" s="2"/>
      <c r="Y363" s="2"/>
      <c r="Z363" s="2"/>
      <c r="AA363" s="2"/>
      <c r="AB363" s="124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2"/>
      <c r="AY363" s="1"/>
      <c r="AZ363" s="1"/>
      <c r="BA363" s="1"/>
      <c r="BB363" s="1"/>
      <c r="BC363" s="1"/>
      <c r="BD363" s="1"/>
      <c r="BE363" s="1"/>
      <c r="BF363" s="184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</row>
    <row r="364" spans="1:77" ht="17.25" customHeight="1" x14ac:dyDescent="0.3">
      <c r="A364" s="277"/>
      <c r="B364" s="2"/>
      <c r="C364" s="226"/>
      <c r="D364" s="2"/>
      <c r="E364" s="67"/>
      <c r="F364" s="107"/>
      <c r="G364" s="1"/>
      <c r="H364" s="1"/>
      <c r="I364" s="2"/>
      <c r="J364" s="2"/>
      <c r="K364" s="1"/>
      <c r="L364" s="2"/>
      <c r="M364" s="2"/>
      <c r="N364" s="2"/>
      <c r="O364" s="2"/>
      <c r="P364" s="1"/>
      <c r="Q364" s="2"/>
      <c r="R364" s="1"/>
      <c r="S364" s="1"/>
      <c r="T364" s="2"/>
      <c r="U364" s="1"/>
      <c r="V364" s="1"/>
      <c r="W364" s="2"/>
      <c r="X364" s="2"/>
      <c r="Y364" s="2"/>
      <c r="Z364" s="2"/>
      <c r="AA364" s="2"/>
      <c r="AB364" s="124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2"/>
      <c r="AY364" s="1"/>
      <c r="AZ364" s="1"/>
      <c r="BA364" s="1"/>
      <c r="BB364" s="1"/>
      <c r="BC364" s="1"/>
      <c r="BD364" s="1"/>
      <c r="BE364" s="1"/>
      <c r="BF364" s="184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</row>
    <row r="365" spans="1:77" ht="17.25" customHeight="1" x14ac:dyDescent="0.3">
      <c r="A365" s="277"/>
      <c r="B365" s="2"/>
      <c r="C365" s="226"/>
      <c r="D365" s="2"/>
      <c r="E365" s="67"/>
      <c r="F365" s="107"/>
      <c r="G365" s="1"/>
      <c r="H365" s="1"/>
      <c r="I365" s="2"/>
      <c r="J365" s="2"/>
      <c r="K365" s="1"/>
      <c r="L365" s="2"/>
      <c r="M365" s="2"/>
      <c r="N365" s="2"/>
      <c r="O365" s="2"/>
      <c r="P365" s="1"/>
      <c r="Q365" s="2"/>
      <c r="R365" s="1"/>
      <c r="S365" s="1"/>
      <c r="T365" s="2"/>
      <c r="U365" s="1"/>
      <c r="V365" s="1"/>
      <c r="W365" s="2"/>
      <c r="X365" s="2"/>
      <c r="Y365" s="2"/>
      <c r="Z365" s="2"/>
      <c r="AA365" s="2"/>
      <c r="AB365" s="124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2"/>
      <c r="AY365" s="1"/>
      <c r="AZ365" s="1"/>
      <c r="BA365" s="1"/>
      <c r="BB365" s="1"/>
      <c r="BC365" s="1"/>
      <c r="BD365" s="1"/>
      <c r="BE365" s="1"/>
      <c r="BF365" s="184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pans="1:77" ht="17.25" customHeight="1" x14ac:dyDescent="0.3">
      <c r="A366" s="277"/>
      <c r="B366" s="2"/>
      <c r="C366" s="226"/>
      <c r="D366" s="2"/>
      <c r="E366" s="67"/>
      <c r="F366" s="107"/>
      <c r="G366" s="1"/>
      <c r="H366" s="1"/>
      <c r="I366" s="2"/>
      <c r="J366" s="2"/>
      <c r="K366" s="1"/>
      <c r="L366" s="2"/>
      <c r="M366" s="2"/>
      <c r="N366" s="2"/>
      <c r="O366" s="2"/>
      <c r="P366" s="1"/>
      <c r="Q366" s="2"/>
      <c r="R366" s="1"/>
      <c r="S366" s="1"/>
      <c r="T366" s="2"/>
      <c r="U366" s="1"/>
      <c r="V366" s="1"/>
      <c r="W366" s="2"/>
      <c r="X366" s="2"/>
      <c r="Y366" s="2"/>
      <c r="Z366" s="2"/>
      <c r="AA366" s="2"/>
      <c r="AB366" s="124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2"/>
      <c r="AY366" s="1"/>
      <c r="AZ366" s="1"/>
      <c r="BA366" s="1"/>
      <c r="BB366" s="1"/>
      <c r="BC366" s="1"/>
      <c r="BD366" s="1"/>
      <c r="BE366" s="1"/>
      <c r="BF366" s="184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pans="1:77" ht="17.25" customHeight="1" x14ac:dyDescent="0.3">
      <c r="A367" s="277"/>
      <c r="B367" s="2"/>
      <c r="C367" s="226"/>
      <c r="D367" s="2"/>
      <c r="E367" s="67"/>
      <c r="F367" s="107"/>
      <c r="G367" s="1"/>
      <c r="H367" s="1"/>
      <c r="I367" s="2"/>
      <c r="J367" s="2"/>
      <c r="K367" s="1"/>
      <c r="L367" s="2"/>
      <c r="M367" s="2"/>
      <c r="N367" s="2"/>
      <c r="O367" s="2"/>
      <c r="P367" s="1"/>
      <c r="Q367" s="2"/>
      <c r="R367" s="1"/>
      <c r="S367" s="1"/>
      <c r="T367" s="2"/>
      <c r="U367" s="1"/>
      <c r="V367" s="1"/>
      <c r="W367" s="2"/>
      <c r="X367" s="2"/>
      <c r="Y367" s="2"/>
      <c r="Z367" s="2"/>
      <c r="AA367" s="2"/>
      <c r="AB367" s="124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2"/>
      <c r="AY367" s="1"/>
      <c r="AZ367" s="1"/>
      <c r="BA367" s="1"/>
      <c r="BB367" s="1"/>
      <c r="BC367" s="1"/>
      <c r="BD367" s="1"/>
      <c r="BE367" s="1"/>
      <c r="BF367" s="184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</row>
    <row r="368" spans="1:77" ht="17.25" customHeight="1" x14ac:dyDescent="0.3">
      <c r="A368" s="277"/>
      <c r="B368" s="2"/>
      <c r="C368" s="226"/>
      <c r="D368" s="2"/>
      <c r="E368" s="67"/>
      <c r="F368" s="107"/>
      <c r="G368" s="1"/>
      <c r="H368" s="1"/>
      <c r="I368" s="2"/>
      <c r="J368" s="2"/>
      <c r="K368" s="1"/>
      <c r="L368" s="2"/>
      <c r="M368" s="2"/>
      <c r="N368" s="2"/>
      <c r="O368" s="2"/>
      <c r="P368" s="1"/>
      <c r="Q368" s="2"/>
      <c r="R368" s="1"/>
      <c r="S368" s="1"/>
      <c r="T368" s="2"/>
      <c r="U368" s="1"/>
      <c r="V368" s="1"/>
      <c r="W368" s="2"/>
      <c r="X368" s="2"/>
      <c r="Y368" s="2"/>
      <c r="Z368" s="2"/>
      <c r="AA368" s="2"/>
      <c r="AB368" s="124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2"/>
      <c r="AY368" s="1"/>
      <c r="AZ368" s="1"/>
      <c r="BA368" s="1"/>
      <c r="BB368" s="1"/>
      <c r="BC368" s="1"/>
      <c r="BD368" s="1"/>
      <c r="BE368" s="1"/>
      <c r="BF368" s="184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</row>
    <row r="369" spans="1:77" ht="17.25" customHeight="1" x14ac:dyDescent="0.3">
      <c r="A369" s="277"/>
      <c r="B369" s="2"/>
      <c r="C369" s="226"/>
      <c r="D369" s="2"/>
      <c r="E369" s="67"/>
      <c r="F369" s="107"/>
      <c r="G369" s="1"/>
      <c r="H369" s="1"/>
      <c r="I369" s="2"/>
      <c r="J369" s="2"/>
      <c r="K369" s="1"/>
      <c r="L369" s="2"/>
      <c r="M369" s="2"/>
      <c r="N369" s="2"/>
      <c r="O369" s="2"/>
      <c r="P369" s="1"/>
      <c r="Q369" s="2"/>
      <c r="R369" s="1"/>
      <c r="S369" s="1"/>
      <c r="T369" s="2"/>
      <c r="U369" s="1"/>
      <c r="V369" s="1"/>
      <c r="W369" s="2"/>
      <c r="X369" s="2"/>
      <c r="Y369" s="2"/>
      <c r="Z369" s="2"/>
      <c r="AA369" s="2"/>
      <c r="AB369" s="124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2"/>
      <c r="AY369" s="1"/>
      <c r="AZ369" s="1"/>
      <c r="BA369" s="1"/>
      <c r="BB369" s="1"/>
      <c r="BC369" s="1"/>
      <c r="BD369" s="1"/>
      <c r="BE369" s="1"/>
      <c r="BF369" s="184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</row>
    <row r="370" spans="1:77" ht="17.25" customHeight="1" x14ac:dyDescent="0.3">
      <c r="A370" s="277"/>
      <c r="B370" s="2"/>
      <c r="C370" s="226"/>
      <c r="D370" s="2"/>
      <c r="E370" s="67"/>
      <c r="F370" s="107"/>
      <c r="G370" s="1"/>
      <c r="H370" s="1"/>
      <c r="I370" s="2"/>
      <c r="J370" s="2"/>
      <c r="K370" s="1"/>
      <c r="L370" s="2"/>
      <c r="M370" s="2"/>
      <c r="N370" s="2"/>
      <c r="O370" s="2"/>
      <c r="P370" s="1"/>
      <c r="Q370" s="2"/>
      <c r="R370" s="1"/>
      <c r="S370" s="1"/>
      <c r="T370" s="2"/>
      <c r="U370" s="1"/>
      <c r="V370" s="1"/>
      <c r="W370" s="2"/>
      <c r="X370" s="2"/>
      <c r="Y370" s="2"/>
      <c r="Z370" s="2"/>
      <c r="AA370" s="2"/>
      <c r="AB370" s="124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2"/>
      <c r="AY370" s="1"/>
      <c r="AZ370" s="1"/>
      <c r="BA370" s="1"/>
      <c r="BB370" s="1"/>
      <c r="BC370" s="1"/>
      <c r="BD370" s="1"/>
      <c r="BE370" s="1"/>
      <c r="BF370" s="184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</row>
    <row r="371" spans="1:77" ht="17.25" customHeight="1" x14ac:dyDescent="0.3">
      <c r="A371" s="277"/>
      <c r="B371" s="2"/>
      <c r="C371" s="226"/>
      <c r="D371" s="2"/>
      <c r="E371" s="67"/>
      <c r="F371" s="107"/>
      <c r="G371" s="1"/>
      <c r="H371" s="1"/>
      <c r="I371" s="2"/>
      <c r="J371" s="2"/>
      <c r="K371" s="1"/>
      <c r="L371" s="2"/>
      <c r="M371" s="2"/>
      <c r="N371" s="2"/>
      <c r="O371" s="2"/>
      <c r="P371" s="1"/>
      <c r="Q371" s="2"/>
      <c r="R371" s="1"/>
      <c r="S371" s="1"/>
      <c r="T371" s="2"/>
      <c r="U371" s="1"/>
      <c r="V371" s="1"/>
      <c r="W371" s="2"/>
      <c r="X371" s="2"/>
      <c r="Y371" s="2"/>
      <c r="Z371" s="2"/>
      <c r="AA371" s="2"/>
      <c r="AB371" s="124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2"/>
      <c r="AY371" s="1"/>
      <c r="AZ371" s="1"/>
      <c r="BA371" s="1"/>
      <c r="BB371" s="1"/>
      <c r="BC371" s="1"/>
      <c r="BD371" s="1"/>
      <c r="BE371" s="1"/>
      <c r="BF371" s="184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</row>
    <row r="372" spans="1:77" ht="17.25" customHeight="1" x14ac:dyDescent="0.3">
      <c r="A372" s="277"/>
      <c r="B372" s="2"/>
      <c r="C372" s="226"/>
      <c r="D372" s="2"/>
      <c r="E372" s="67"/>
      <c r="F372" s="107"/>
      <c r="G372" s="1"/>
      <c r="H372" s="1"/>
      <c r="I372" s="2"/>
      <c r="J372" s="2"/>
      <c r="K372" s="1"/>
      <c r="L372" s="2"/>
      <c r="M372" s="2"/>
      <c r="N372" s="2"/>
      <c r="O372" s="2"/>
      <c r="P372" s="1"/>
      <c r="Q372" s="2"/>
      <c r="R372" s="1"/>
      <c r="S372" s="1"/>
      <c r="T372" s="2"/>
      <c r="U372" s="1"/>
      <c r="V372" s="1"/>
      <c r="W372" s="2"/>
      <c r="X372" s="2"/>
      <c r="Y372" s="2"/>
      <c r="Z372" s="2"/>
      <c r="AA372" s="2"/>
      <c r="AB372" s="124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2"/>
      <c r="AY372" s="1"/>
      <c r="AZ372" s="1"/>
      <c r="BA372" s="1"/>
      <c r="BB372" s="1"/>
      <c r="BC372" s="1"/>
      <c r="BD372" s="1"/>
      <c r="BE372" s="1"/>
      <c r="BF372" s="184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</row>
    <row r="373" spans="1:77" ht="17.25" customHeight="1" x14ac:dyDescent="0.3">
      <c r="A373" s="277"/>
      <c r="B373" s="2"/>
      <c r="C373" s="226"/>
      <c r="D373" s="2"/>
      <c r="E373" s="67"/>
      <c r="F373" s="107"/>
      <c r="G373" s="1"/>
      <c r="H373" s="1"/>
      <c r="I373" s="2"/>
      <c r="J373" s="2"/>
      <c r="K373" s="1"/>
      <c r="L373" s="2"/>
      <c r="M373" s="2"/>
      <c r="N373" s="2"/>
      <c r="O373" s="2"/>
      <c r="P373" s="1"/>
      <c r="Q373" s="2"/>
      <c r="R373" s="1"/>
      <c r="S373" s="1"/>
      <c r="T373" s="2"/>
      <c r="U373" s="1"/>
      <c r="V373" s="1"/>
      <c r="W373" s="2"/>
      <c r="X373" s="2"/>
      <c r="Y373" s="2"/>
      <c r="Z373" s="2"/>
      <c r="AA373" s="2"/>
      <c r="AB373" s="124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2"/>
      <c r="AY373" s="1"/>
      <c r="AZ373" s="1"/>
      <c r="BA373" s="1"/>
      <c r="BB373" s="1"/>
      <c r="BC373" s="1"/>
      <c r="BD373" s="1"/>
      <c r="BE373" s="1"/>
      <c r="BF373" s="184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</row>
    <row r="374" spans="1:77" ht="17.25" customHeight="1" x14ac:dyDescent="0.3">
      <c r="A374" s="277"/>
      <c r="B374" s="2"/>
      <c r="C374" s="226"/>
      <c r="D374" s="2"/>
      <c r="E374" s="67"/>
      <c r="F374" s="107"/>
      <c r="G374" s="1"/>
      <c r="H374" s="1"/>
      <c r="I374" s="2"/>
      <c r="J374" s="2"/>
      <c r="K374" s="1"/>
      <c r="L374" s="2"/>
      <c r="M374" s="2"/>
      <c r="N374" s="2"/>
      <c r="O374" s="2"/>
      <c r="P374" s="1"/>
      <c r="Q374" s="2"/>
      <c r="R374" s="1"/>
      <c r="S374" s="1"/>
      <c r="T374" s="2"/>
      <c r="U374" s="1"/>
      <c r="V374" s="1"/>
      <c r="W374" s="2"/>
      <c r="X374" s="2"/>
      <c r="Y374" s="2"/>
      <c r="Z374" s="2"/>
      <c r="AA374" s="2"/>
      <c r="AB374" s="124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2"/>
      <c r="AY374" s="1"/>
      <c r="AZ374" s="1"/>
      <c r="BA374" s="1"/>
      <c r="BB374" s="1"/>
      <c r="BC374" s="1"/>
      <c r="BD374" s="1"/>
      <c r="BE374" s="1"/>
      <c r="BF374" s="184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</row>
    <row r="375" spans="1:77" ht="17.25" customHeight="1" x14ac:dyDescent="0.3">
      <c r="A375" s="277"/>
      <c r="B375" s="2"/>
      <c r="C375" s="226"/>
      <c r="D375" s="2"/>
      <c r="E375" s="67"/>
      <c r="F375" s="107"/>
      <c r="G375" s="1"/>
      <c r="H375" s="1"/>
      <c r="I375" s="2"/>
      <c r="J375" s="2"/>
      <c r="K375" s="1"/>
      <c r="L375" s="2"/>
      <c r="M375" s="2"/>
      <c r="N375" s="2"/>
      <c r="O375" s="2"/>
      <c r="P375" s="1"/>
      <c r="Q375" s="2"/>
      <c r="R375" s="1"/>
      <c r="S375" s="1"/>
      <c r="T375" s="2"/>
      <c r="U375" s="1"/>
      <c r="V375" s="1"/>
      <c r="W375" s="2"/>
      <c r="X375" s="2"/>
      <c r="Y375" s="2"/>
      <c r="Z375" s="2"/>
      <c r="AA375" s="2"/>
      <c r="AB375" s="124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2"/>
      <c r="AY375" s="1"/>
      <c r="AZ375" s="1"/>
      <c r="BA375" s="1"/>
      <c r="BB375" s="1"/>
      <c r="BC375" s="1"/>
      <c r="BD375" s="1"/>
      <c r="BE375" s="1"/>
      <c r="BF375" s="184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</row>
    <row r="376" spans="1:77" ht="17.25" customHeight="1" x14ac:dyDescent="0.3">
      <c r="A376" s="277"/>
      <c r="B376" s="2"/>
      <c r="C376" s="226"/>
      <c r="D376" s="2"/>
      <c r="E376" s="67"/>
      <c r="F376" s="107"/>
      <c r="G376" s="1"/>
      <c r="H376" s="1"/>
      <c r="I376" s="2"/>
      <c r="J376" s="2"/>
      <c r="K376" s="1"/>
      <c r="L376" s="2"/>
      <c r="M376" s="2"/>
      <c r="N376" s="2"/>
      <c r="O376" s="2"/>
      <c r="P376" s="1"/>
      <c r="Q376" s="2"/>
      <c r="R376" s="1"/>
      <c r="S376" s="1"/>
      <c r="T376" s="2"/>
      <c r="U376" s="1"/>
      <c r="V376" s="1"/>
      <c r="W376" s="2"/>
      <c r="X376" s="2"/>
      <c r="Y376" s="2"/>
      <c r="Z376" s="2"/>
      <c r="AA376" s="2"/>
      <c r="AB376" s="124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2"/>
      <c r="AY376" s="1"/>
      <c r="AZ376" s="1"/>
      <c r="BA376" s="1"/>
      <c r="BB376" s="1"/>
      <c r="BC376" s="1"/>
      <c r="BD376" s="1"/>
      <c r="BE376" s="1"/>
      <c r="BF376" s="184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</row>
    <row r="377" spans="1:77" ht="17.25" customHeight="1" x14ac:dyDescent="0.3">
      <c r="A377" s="277"/>
      <c r="B377" s="2"/>
      <c r="C377" s="226"/>
      <c r="D377" s="2"/>
      <c r="E377" s="67"/>
      <c r="F377" s="107"/>
      <c r="G377" s="1"/>
      <c r="H377" s="1"/>
      <c r="I377" s="2"/>
      <c r="J377" s="2"/>
      <c r="K377" s="1"/>
      <c r="L377" s="2"/>
      <c r="M377" s="2"/>
      <c r="N377" s="2"/>
      <c r="O377" s="2"/>
      <c r="P377" s="1"/>
      <c r="Q377" s="2"/>
      <c r="R377" s="1"/>
      <c r="S377" s="1"/>
      <c r="T377" s="2"/>
      <c r="U377" s="1"/>
      <c r="V377" s="1"/>
      <c r="W377" s="2"/>
      <c r="X377" s="2"/>
      <c r="Y377" s="2"/>
      <c r="Z377" s="2"/>
      <c r="AA377" s="2"/>
      <c r="AB377" s="124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2"/>
      <c r="AY377" s="1"/>
      <c r="AZ377" s="1"/>
      <c r="BA377" s="1"/>
      <c r="BB377" s="1"/>
      <c r="BC377" s="1"/>
      <c r="BD377" s="1"/>
      <c r="BE377" s="1"/>
      <c r="BF377" s="184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</row>
    <row r="378" spans="1:77" ht="17.25" customHeight="1" x14ac:dyDescent="0.3">
      <c r="A378" s="277"/>
      <c r="B378" s="2"/>
      <c r="C378" s="226"/>
      <c r="D378" s="2"/>
      <c r="E378" s="67"/>
      <c r="F378" s="107"/>
      <c r="G378" s="1"/>
      <c r="H378" s="1"/>
      <c r="I378" s="2"/>
      <c r="J378" s="2"/>
      <c r="K378" s="1"/>
      <c r="L378" s="2"/>
      <c r="M378" s="2"/>
      <c r="N378" s="2"/>
      <c r="O378" s="2"/>
      <c r="P378" s="1"/>
      <c r="Q378" s="2"/>
      <c r="R378" s="1"/>
      <c r="S378" s="1"/>
      <c r="T378" s="2"/>
      <c r="U378" s="1"/>
      <c r="V378" s="1"/>
      <c r="W378" s="2"/>
      <c r="X378" s="2"/>
      <c r="Y378" s="2"/>
      <c r="Z378" s="2"/>
      <c r="AA378" s="2"/>
      <c r="AB378" s="124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2"/>
      <c r="AY378" s="1"/>
      <c r="AZ378" s="1"/>
      <c r="BA378" s="1"/>
      <c r="BB378" s="1"/>
      <c r="BC378" s="1"/>
      <c r="BD378" s="1"/>
      <c r="BE378" s="1"/>
      <c r="BF378" s="184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</row>
    <row r="379" spans="1:77" ht="17.25" customHeight="1" x14ac:dyDescent="0.3">
      <c r="A379" s="277"/>
      <c r="B379" s="2"/>
      <c r="C379" s="226"/>
      <c r="D379" s="2"/>
      <c r="E379" s="67"/>
      <c r="F379" s="107"/>
      <c r="G379" s="1"/>
      <c r="H379" s="1"/>
      <c r="I379" s="2"/>
      <c r="J379" s="2"/>
      <c r="K379" s="1"/>
      <c r="L379" s="2"/>
      <c r="M379" s="2"/>
      <c r="N379" s="2"/>
      <c r="O379" s="2"/>
      <c r="P379" s="1"/>
      <c r="Q379" s="2"/>
      <c r="R379" s="1"/>
      <c r="S379" s="1"/>
      <c r="T379" s="2"/>
      <c r="U379" s="1"/>
      <c r="V379" s="1"/>
      <c r="W379" s="2"/>
      <c r="X379" s="2"/>
      <c r="Y379" s="2"/>
      <c r="Z379" s="2"/>
      <c r="AA379" s="2"/>
      <c r="AB379" s="124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2"/>
      <c r="AY379" s="1"/>
      <c r="AZ379" s="1"/>
      <c r="BA379" s="1"/>
      <c r="BB379" s="1"/>
      <c r="BC379" s="1"/>
      <c r="BD379" s="1"/>
      <c r="BE379" s="1"/>
      <c r="BF379" s="184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</row>
    <row r="380" spans="1:77" ht="17.25" customHeight="1" x14ac:dyDescent="0.3">
      <c r="A380" s="277"/>
      <c r="B380" s="2"/>
      <c r="C380" s="226"/>
      <c r="D380" s="2"/>
      <c r="E380" s="67"/>
      <c r="F380" s="107"/>
      <c r="G380" s="1"/>
      <c r="H380" s="1"/>
      <c r="I380" s="2"/>
      <c r="J380" s="2"/>
      <c r="K380" s="1"/>
      <c r="L380" s="2"/>
      <c r="M380" s="2"/>
      <c r="N380" s="2"/>
      <c r="O380" s="2"/>
      <c r="P380" s="1"/>
      <c r="Q380" s="2"/>
      <c r="R380" s="1"/>
      <c r="S380" s="1"/>
      <c r="T380" s="2"/>
      <c r="U380" s="1"/>
      <c r="V380" s="1"/>
      <c r="W380" s="2"/>
      <c r="X380" s="2"/>
      <c r="Y380" s="2"/>
      <c r="Z380" s="2"/>
      <c r="AA380" s="2"/>
      <c r="AB380" s="124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2"/>
      <c r="AY380" s="1"/>
      <c r="AZ380" s="1"/>
      <c r="BA380" s="1"/>
      <c r="BB380" s="1"/>
      <c r="BC380" s="1"/>
      <c r="BD380" s="1"/>
      <c r="BE380" s="1"/>
      <c r="BF380" s="184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</row>
    <row r="381" spans="1:77" ht="17.25" customHeight="1" x14ac:dyDescent="0.3">
      <c r="A381" s="277"/>
      <c r="B381" s="2"/>
      <c r="C381" s="226"/>
      <c r="D381" s="2"/>
      <c r="E381" s="67"/>
      <c r="F381" s="107"/>
      <c r="G381" s="1"/>
      <c r="H381" s="1"/>
      <c r="I381" s="2"/>
      <c r="J381" s="2"/>
      <c r="K381" s="1"/>
      <c r="L381" s="2"/>
      <c r="M381" s="2"/>
      <c r="N381" s="2"/>
      <c r="O381" s="2"/>
      <c r="P381" s="1"/>
      <c r="Q381" s="2"/>
      <c r="R381" s="1"/>
      <c r="S381" s="1"/>
      <c r="T381" s="2"/>
      <c r="U381" s="1"/>
      <c r="V381" s="1"/>
      <c r="W381" s="2"/>
      <c r="X381" s="2"/>
      <c r="Y381" s="2"/>
      <c r="Z381" s="2"/>
      <c r="AA381" s="2"/>
      <c r="AB381" s="124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2"/>
      <c r="AY381" s="1"/>
      <c r="AZ381" s="1"/>
      <c r="BA381" s="1"/>
      <c r="BB381" s="1"/>
      <c r="BC381" s="1"/>
      <c r="BD381" s="1"/>
      <c r="BE381" s="1"/>
      <c r="BF381" s="184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</row>
    <row r="382" spans="1:77" ht="17.25" customHeight="1" x14ac:dyDescent="0.3">
      <c r="A382" s="277"/>
      <c r="B382" s="2"/>
      <c r="C382" s="226"/>
      <c r="D382" s="2"/>
      <c r="E382" s="67"/>
      <c r="F382" s="107"/>
      <c r="G382" s="1"/>
      <c r="H382" s="1"/>
      <c r="I382" s="2"/>
      <c r="J382" s="2"/>
      <c r="K382" s="1"/>
      <c r="L382" s="2"/>
      <c r="M382" s="2"/>
      <c r="N382" s="2"/>
      <c r="O382" s="2"/>
      <c r="P382" s="1"/>
      <c r="Q382" s="2"/>
      <c r="R382" s="1"/>
      <c r="S382" s="1"/>
      <c r="T382" s="2"/>
      <c r="U382" s="1"/>
      <c r="V382" s="1"/>
      <c r="W382" s="2"/>
      <c r="X382" s="2"/>
      <c r="Y382" s="2"/>
      <c r="Z382" s="2"/>
      <c r="AA382" s="2"/>
      <c r="AB382" s="124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2"/>
      <c r="AY382" s="1"/>
      <c r="AZ382" s="1"/>
      <c r="BA382" s="1"/>
      <c r="BB382" s="1"/>
      <c r="BC382" s="1"/>
      <c r="BD382" s="1"/>
      <c r="BE382" s="1"/>
      <c r="BF382" s="184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</row>
    <row r="383" spans="1:77" ht="17.25" customHeight="1" x14ac:dyDescent="0.3">
      <c r="A383" s="277"/>
      <c r="B383" s="2"/>
      <c r="C383" s="226"/>
      <c r="D383" s="2"/>
      <c r="E383" s="67"/>
      <c r="F383" s="107"/>
      <c r="G383" s="1"/>
      <c r="H383" s="1"/>
      <c r="I383" s="2"/>
      <c r="J383" s="2"/>
      <c r="K383" s="1"/>
      <c r="L383" s="2"/>
      <c r="M383" s="2"/>
      <c r="N383" s="2"/>
      <c r="O383" s="2"/>
      <c r="P383" s="1"/>
      <c r="Q383" s="2"/>
      <c r="R383" s="1"/>
      <c r="S383" s="1"/>
      <c r="T383" s="2"/>
      <c r="U383" s="1"/>
      <c r="V383" s="1"/>
      <c r="W383" s="2"/>
      <c r="X383" s="2"/>
      <c r="Y383" s="2"/>
      <c r="Z383" s="2"/>
      <c r="AA383" s="2"/>
      <c r="AB383" s="124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2"/>
      <c r="AY383" s="1"/>
      <c r="AZ383" s="1"/>
      <c r="BA383" s="1"/>
      <c r="BB383" s="1"/>
      <c r="BC383" s="1"/>
      <c r="BD383" s="1"/>
      <c r="BE383" s="1"/>
      <c r="BF383" s="184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</row>
    <row r="384" spans="1:77" ht="17.25" customHeight="1" x14ac:dyDescent="0.3">
      <c r="A384" s="277"/>
      <c r="B384" s="2"/>
      <c r="C384" s="226"/>
      <c r="D384" s="2"/>
      <c r="E384" s="67"/>
      <c r="F384" s="107"/>
      <c r="G384" s="1"/>
      <c r="H384" s="1"/>
      <c r="I384" s="2"/>
      <c r="J384" s="2"/>
      <c r="K384" s="1"/>
      <c r="L384" s="2"/>
      <c r="M384" s="2"/>
      <c r="N384" s="2"/>
      <c r="O384" s="2"/>
      <c r="P384" s="1"/>
      <c r="Q384" s="2"/>
      <c r="R384" s="1"/>
      <c r="S384" s="1"/>
      <c r="T384" s="2"/>
      <c r="U384" s="1"/>
      <c r="V384" s="1"/>
      <c r="W384" s="2"/>
      <c r="X384" s="2"/>
      <c r="Y384" s="2"/>
      <c r="Z384" s="2"/>
      <c r="AA384" s="2"/>
      <c r="AB384" s="124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2"/>
      <c r="AY384" s="1"/>
      <c r="AZ384" s="1"/>
      <c r="BA384" s="1"/>
      <c r="BB384" s="1"/>
      <c r="BC384" s="1"/>
      <c r="BD384" s="1"/>
      <c r="BE384" s="1"/>
      <c r="BF384" s="184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</row>
    <row r="385" spans="1:77" ht="17.25" customHeight="1" x14ac:dyDescent="0.3">
      <c r="A385" s="277"/>
      <c r="B385" s="2"/>
      <c r="C385" s="226"/>
      <c r="D385" s="2"/>
      <c r="E385" s="67"/>
      <c r="F385" s="107"/>
      <c r="G385" s="1"/>
      <c r="H385" s="1"/>
      <c r="I385" s="2"/>
      <c r="J385" s="2"/>
      <c r="K385" s="1"/>
      <c r="L385" s="2"/>
      <c r="M385" s="2"/>
      <c r="N385" s="2"/>
      <c r="O385" s="2"/>
      <c r="P385" s="1"/>
      <c r="Q385" s="2"/>
      <c r="R385" s="1"/>
      <c r="S385" s="1"/>
      <c r="T385" s="2"/>
      <c r="U385" s="1"/>
      <c r="V385" s="1"/>
      <c r="W385" s="2"/>
      <c r="X385" s="2"/>
      <c r="Y385" s="2"/>
      <c r="Z385" s="2"/>
      <c r="AA385" s="2"/>
      <c r="AB385" s="124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2"/>
      <c r="AY385" s="1"/>
      <c r="AZ385" s="1"/>
      <c r="BA385" s="1"/>
      <c r="BB385" s="1"/>
      <c r="BC385" s="1"/>
      <c r="BD385" s="1"/>
      <c r="BE385" s="1"/>
      <c r="BF385" s="184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</row>
    <row r="386" spans="1:77" ht="17.25" customHeight="1" x14ac:dyDescent="0.3">
      <c r="A386" s="277"/>
      <c r="B386" s="2"/>
      <c r="C386" s="226"/>
      <c r="D386" s="2"/>
      <c r="E386" s="67"/>
      <c r="F386" s="107"/>
      <c r="G386" s="1"/>
      <c r="H386" s="1"/>
      <c r="I386" s="2"/>
      <c r="J386" s="2"/>
      <c r="K386" s="1"/>
      <c r="L386" s="2"/>
      <c r="M386" s="2"/>
      <c r="N386" s="2"/>
      <c r="O386" s="2"/>
      <c r="P386" s="1"/>
      <c r="Q386" s="2"/>
      <c r="R386" s="1"/>
      <c r="S386" s="1"/>
      <c r="T386" s="2"/>
      <c r="U386" s="1"/>
      <c r="V386" s="1"/>
      <c r="W386" s="2"/>
      <c r="X386" s="2"/>
      <c r="Y386" s="2"/>
      <c r="Z386" s="2"/>
      <c r="AA386" s="2"/>
      <c r="AB386" s="124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2"/>
      <c r="AY386" s="1"/>
      <c r="AZ386" s="1"/>
      <c r="BA386" s="1"/>
      <c r="BB386" s="1"/>
      <c r="BC386" s="1"/>
      <c r="BD386" s="1"/>
      <c r="BE386" s="1"/>
      <c r="BF386" s="184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</row>
    <row r="387" spans="1:77" ht="17.25" customHeight="1" x14ac:dyDescent="0.3">
      <c r="A387" s="277"/>
      <c r="B387" s="2"/>
      <c r="C387" s="226"/>
      <c r="D387" s="2"/>
      <c r="E387" s="67"/>
      <c r="F387" s="107"/>
      <c r="G387" s="1"/>
      <c r="H387" s="1"/>
      <c r="I387" s="2"/>
      <c r="J387" s="2"/>
      <c r="K387" s="1"/>
      <c r="L387" s="2"/>
      <c r="M387" s="2"/>
      <c r="N387" s="2"/>
      <c r="O387" s="2"/>
      <c r="P387" s="1"/>
      <c r="Q387" s="2"/>
      <c r="R387" s="1"/>
      <c r="S387" s="1"/>
      <c r="T387" s="2"/>
      <c r="U387" s="1"/>
      <c r="V387" s="1"/>
      <c r="W387" s="2"/>
      <c r="X387" s="2"/>
      <c r="Y387" s="2"/>
      <c r="Z387" s="2"/>
      <c r="AA387" s="2"/>
      <c r="AB387" s="124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2"/>
      <c r="AY387" s="1"/>
      <c r="AZ387" s="1"/>
      <c r="BA387" s="1"/>
      <c r="BB387" s="1"/>
      <c r="BC387" s="1"/>
      <c r="BD387" s="1"/>
      <c r="BE387" s="1"/>
      <c r="BF387" s="184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</row>
    <row r="388" spans="1:77" ht="17.25" customHeight="1" x14ac:dyDescent="0.3">
      <c r="A388" s="277"/>
      <c r="B388" s="2"/>
      <c r="C388" s="226"/>
      <c r="D388" s="2"/>
      <c r="E388" s="67"/>
      <c r="F388" s="107"/>
      <c r="G388" s="1"/>
      <c r="H388" s="1"/>
      <c r="I388" s="2"/>
      <c r="J388" s="2"/>
      <c r="K388" s="1"/>
      <c r="L388" s="2"/>
      <c r="M388" s="2"/>
      <c r="N388" s="2"/>
      <c r="O388" s="2"/>
      <c r="P388" s="1"/>
      <c r="Q388" s="2"/>
      <c r="R388" s="1"/>
      <c r="S388" s="1"/>
      <c r="T388" s="2"/>
      <c r="U388" s="1"/>
      <c r="V388" s="1"/>
      <c r="W388" s="2"/>
      <c r="X388" s="2"/>
      <c r="Y388" s="2"/>
      <c r="Z388" s="2"/>
      <c r="AA388" s="2"/>
      <c r="AB388" s="124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2"/>
      <c r="AY388" s="1"/>
      <c r="AZ388" s="1"/>
      <c r="BA388" s="1"/>
      <c r="BB388" s="1"/>
      <c r="BC388" s="1"/>
      <c r="BD388" s="1"/>
      <c r="BE388" s="1"/>
      <c r="BF388" s="184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</row>
    <row r="389" spans="1:77" ht="17.25" customHeight="1" x14ac:dyDescent="0.3">
      <c r="A389" s="277"/>
      <c r="B389" s="2"/>
      <c r="C389" s="226"/>
      <c r="D389" s="2"/>
      <c r="E389" s="67"/>
      <c r="F389" s="107"/>
      <c r="G389" s="1"/>
      <c r="H389" s="1"/>
      <c r="I389" s="2"/>
      <c r="J389" s="2"/>
      <c r="K389" s="1"/>
      <c r="L389" s="2"/>
      <c r="M389" s="2"/>
      <c r="N389" s="2"/>
      <c r="O389" s="2"/>
      <c r="P389" s="1"/>
      <c r="Q389" s="2"/>
      <c r="R389" s="1"/>
      <c r="S389" s="1"/>
      <c r="T389" s="2"/>
      <c r="U389" s="1"/>
      <c r="V389" s="1"/>
      <c r="W389" s="2"/>
      <c r="X389" s="2"/>
      <c r="Y389" s="2"/>
      <c r="Z389" s="2"/>
      <c r="AA389" s="2"/>
      <c r="AB389" s="124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2"/>
      <c r="AY389" s="1"/>
      <c r="AZ389" s="1"/>
      <c r="BA389" s="1"/>
      <c r="BB389" s="1"/>
      <c r="BC389" s="1"/>
      <c r="BD389" s="1"/>
      <c r="BE389" s="1"/>
      <c r="BF389" s="184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</row>
    <row r="390" spans="1:77" ht="17.25" customHeight="1" x14ac:dyDescent="0.3">
      <c r="A390" s="277"/>
      <c r="B390" s="2"/>
      <c r="C390" s="226"/>
      <c r="D390" s="2"/>
      <c r="E390" s="67"/>
      <c r="F390" s="107"/>
      <c r="G390" s="1"/>
      <c r="H390" s="1"/>
      <c r="I390" s="2"/>
      <c r="J390" s="2"/>
      <c r="K390" s="1"/>
      <c r="L390" s="2"/>
      <c r="M390" s="2"/>
      <c r="N390" s="2"/>
      <c r="O390" s="2"/>
      <c r="P390" s="1"/>
      <c r="Q390" s="2"/>
      <c r="R390" s="1"/>
      <c r="S390" s="1"/>
      <c r="T390" s="2"/>
      <c r="U390" s="1"/>
      <c r="V390" s="1"/>
      <c r="W390" s="2"/>
      <c r="X390" s="2"/>
      <c r="Y390" s="2"/>
      <c r="Z390" s="2"/>
      <c r="AA390" s="2"/>
      <c r="AB390" s="124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2"/>
      <c r="AY390" s="1"/>
      <c r="AZ390" s="1"/>
      <c r="BA390" s="1"/>
      <c r="BB390" s="1"/>
      <c r="BC390" s="1"/>
      <c r="BD390" s="1"/>
      <c r="BE390" s="1"/>
      <c r="BF390" s="184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</row>
    <row r="391" spans="1:77" ht="17.25" customHeight="1" x14ac:dyDescent="0.3">
      <c r="A391" s="277"/>
      <c r="B391" s="2"/>
      <c r="C391" s="226"/>
      <c r="D391" s="2"/>
      <c r="E391" s="67"/>
      <c r="F391" s="107"/>
      <c r="G391" s="1"/>
      <c r="H391" s="1"/>
      <c r="I391" s="2"/>
      <c r="J391" s="2"/>
      <c r="K391" s="1"/>
      <c r="L391" s="2"/>
      <c r="M391" s="2"/>
      <c r="N391" s="2"/>
      <c r="O391" s="2"/>
      <c r="P391" s="1"/>
      <c r="Q391" s="2"/>
      <c r="R391" s="1"/>
      <c r="S391" s="1"/>
      <c r="T391" s="2"/>
      <c r="U391" s="1"/>
      <c r="V391" s="1"/>
      <c r="W391" s="2"/>
      <c r="X391" s="2"/>
      <c r="Y391" s="2"/>
      <c r="Z391" s="2"/>
      <c r="AA391" s="2"/>
      <c r="AB391" s="124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2"/>
      <c r="AY391" s="1"/>
      <c r="AZ391" s="1"/>
      <c r="BA391" s="1"/>
      <c r="BB391" s="1"/>
      <c r="BC391" s="1"/>
      <c r="BD391" s="1"/>
      <c r="BE391" s="1"/>
      <c r="BF391" s="184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</row>
    <row r="392" spans="1:77" ht="17.25" customHeight="1" x14ac:dyDescent="0.3">
      <c r="A392" s="277"/>
      <c r="B392" s="2"/>
      <c r="C392" s="226"/>
      <c r="D392" s="2"/>
      <c r="E392" s="67"/>
      <c r="F392" s="107"/>
      <c r="G392" s="1"/>
      <c r="H392" s="1"/>
      <c r="I392" s="2"/>
      <c r="J392" s="2"/>
      <c r="K392" s="1"/>
      <c r="L392" s="2"/>
      <c r="M392" s="2"/>
      <c r="N392" s="2"/>
      <c r="O392" s="2"/>
      <c r="P392" s="1"/>
      <c r="Q392" s="2"/>
      <c r="R392" s="1"/>
      <c r="S392" s="1"/>
      <c r="T392" s="2"/>
      <c r="U392" s="1"/>
      <c r="V392" s="1"/>
      <c r="W392" s="2"/>
      <c r="X392" s="2"/>
      <c r="Y392" s="2"/>
      <c r="Z392" s="2"/>
      <c r="AA392" s="2"/>
      <c r="AB392" s="124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2"/>
      <c r="AY392" s="1"/>
      <c r="AZ392" s="1"/>
      <c r="BA392" s="1"/>
      <c r="BB392" s="1"/>
      <c r="BC392" s="1"/>
      <c r="BD392" s="1"/>
      <c r="BE392" s="1"/>
      <c r="BF392" s="184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</row>
    <row r="393" spans="1:77" ht="17.25" customHeight="1" x14ac:dyDescent="0.3">
      <c r="A393" s="277"/>
      <c r="B393" s="2"/>
      <c r="C393" s="226"/>
      <c r="D393" s="2"/>
      <c r="E393" s="67"/>
      <c r="F393" s="107"/>
      <c r="G393" s="1"/>
      <c r="H393" s="1"/>
      <c r="I393" s="2"/>
      <c r="J393" s="2"/>
      <c r="K393" s="1"/>
      <c r="L393" s="2"/>
      <c r="M393" s="2"/>
      <c r="N393" s="2"/>
      <c r="O393" s="2"/>
      <c r="P393" s="1"/>
      <c r="Q393" s="2"/>
      <c r="R393" s="1"/>
      <c r="S393" s="1"/>
      <c r="T393" s="2"/>
      <c r="U393" s="1"/>
      <c r="V393" s="1"/>
      <c r="W393" s="2"/>
      <c r="X393" s="2"/>
      <c r="Y393" s="2"/>
      <c r="Z393" s="2"/>
      <c r="AA393" s="2"/>
      <c r="AB393" s="124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2"/>
      <c r="AY393" s="1"/>
      <c r="AZ393" s="1"/>
      <c r="BA393" s="1"/>
      <c r="BB393" s="1"/>
      <c r="BC393" s="1"/>
      <c r="BD393" s="1"/>
      <c r="BE393" s="1"/>
      <c r="BF393" s="184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</row>
    <row r="394" spans="1:77" ht="17.25" customHeight="1" x14ac:dyDescent="0.3">
      <c r="A394" s="277"/>
      <c r="B394" s="2"/>
      <c r="C394" s="226"/>
      <c r="D394" s="2"/>
      <c r="E394" s="67"/>
      <c r="F394" s="107"/>
      <c r="G394" s="1"/>
      <c r="H394" s="1"/>
      <c r="I394" s="2"/>
      <c r="J394" s="2"/>
      <c r="K394" s="1"/>
      <c r="L394" s="2"/>
      <c r="M394" s="2"/>
      <c r="N394" s="2"/>
      <c r="O394" s="2"/>
      <c r="P394" s="1"/>
      <c r="Q394" s="2"/>
      <c r="R394" s="1"/>
      <c r="S394" s="1"/>
      <c r="T394" s="2"/>
      <c r="U394" s="1"/>
      <c r="V394" s="1"/>
      <c r="W394" s="2"/>
      <c r="X394" s="2"/>
      <c r="Y394" s="2"/>
      <c r="Z394" s="2"/>
      <c r="AA394" s="2"/>
      <c r="AB394" s="124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2"/>
      <c r="AY394" s="1"/>
      <c r="AZ394" s="1"/>
      <c r="BA394" s="1"/>
      <c r="BB394" s="1"/>
      <c r="BC394" s="1"/>
      <c r="BD394" s="1"/>
      <c r="BE394" s="1"/>
      <c r="BF394" s="184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</row>
    <row r="395" spans="1:77" ht="17.25" customHeight="1" x14ac:dyDescent="0.3">
      <c r="A395" s="277"/>
      <c r="B395" s="2"/>
      <c r="C395" s="226"/>
      <c r="D395" s="2"/>
      <c r="E395" s="67"/>
      <c r="F395" s="107"/>
      <c r="G395" s="1"/>
      <c r="H395" s="1"/>
      <c r="I395" s="2"/>
      <c r="J395" s="2"/>
      <c r="K395" s="1"/>
      <c r="L395" s="2"/>
      <c r="M395" s="2"/>
      <c r="N395" s="2"/>
      <c r="O395" s="2"/>
      <c r="P395" s="1"/>
      <c r="Q395" s="2"/>
      <c r="R395" s="1"/>
      <c r="S395" s="1"/>
      <c r="T395" s="2"/>
      <c r="U395" s="1"/>
      <c r="V395" s="1"/>
      <c r="W395" s="2"/>
      <c r="X395" s="2"/>
      <c r="Y395" s="2"/>
      <c r="Z395" s="2"/>
      <c r="AA395" s="2"/>
      <c r="AB395" s="124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2"/>
      <c r="AY395" s="1"/>
      <c r="AZ395" s="1"/>
      <c r="BA395" s="1"/>
      <c r="BB395" s="1"/>
      <c r="BC395" s="1"/>
      <c r="BD395" s="1"/>
      <c r="BE395" s="1"/>
      <c r="BF395" s="184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</row>
    <row r="396" spans="1:77" ht="17.25" customHeight="1" x14ac:dyDescent="0.3">
      <c r="A396" s="277"/>
      <c r="B396" s="2"/>
      <c r="C396" s="226"/>
      <c r="D396" s="2"/>
      <c r="E396" s="67"/>
      <c r="F396" s="107"/>
      <c r="G396" s="1"/>
      <c r="H396" s="1"/>
      <c r="I396" s="2"/>
      <c r="J396" s="2"/>
      <c r="K396" s="1"/>
      <c r="L396" s="2"/>
      <c r="M396" s="2"/>
      <c r="N396" s="2"/>
      <c r="O396" s="2"/>
      <c r="P396" s="1"/>
      <c r="Q396" s="2"/>
      <c r="R396" s="1"/>
      <c r="S396" s="1"/>
      <c r="T396" s="2"/>
      <c r="U396" s="1"/>
      <c r="V396" s="1"/>
      <c r="W396" s="2"/>
      <c r="X396" s="2"/>
      <c r="Y396" s="2"/>
      <c r="Z396" s="2"/>
      <c r="AA396" s="2"/>
      <c r="AB396" s="124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2"/>
      <c r="AY396" s="1"/>
      <c r="AZ396" s="1"/>
      <c r="BA396" s="1"/>
      <c r="BB396" s="1"/>
      <c r="BC396" s="1"/>
      <c r="BD396" s="1"/>
      <c r="BE396" s="1"/>
      <c r="BF396" s="184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</row>
    <row r="397" spans="1:77" ht="17.25" customHeight="1" x14ac:dyDescent="0.3">
      <c r="A397" s="277"/>
      <c r="B397" s="2"/>
      <c r="C397" s="226"/>
      <c r="D397" s="2"/>
      <c r="E397" s="67"/>
      <c r="F397" s="107"/>
      <c r="G397" s="1"/>
      <c r="H397" s="1"/>
      <c r="I397" s="2"/>
      <c r="J397" s="2"/>
      <c r="K397" s="1"/>
      <c r="L397" s="2"/>
      <c r="M397" s="2"/>
      <c r="N397" s="2"/>
      <c r="O397" s="2"/>
      <c r="P397" s="1"/>
      <c r="Q397" s="2"/>
      <c r="R397" s="1"/>
      <c r="S397" s="1"/>
      <c r="T397" s="2"/>
      <c r="U397" s="1"/>
      <c r="V397" s="1"/>
      <c r="W397" s="2"/>
      <c r="X397" s="2"/>
      <c r="Y397" s="2"/>
      <c r="Z397" s="2"/>
      <c r="AA397" s="2"/>
      <c r="AB397" s="124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2"/>
      <c r="AY397" s="1"/>
      <c r="AZ397" s="1"/>
      <c r="BA397" s="1"/>
      <c r="BB397" s="1"/>
      <c r="BC397" s="1"/>
      <c r="BD397" s="1"/>
      <c r="BE397" s="1"/>
      <c r="BF397" s="184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</row>
    <row r="398" spans="1:77" ht="17.25" customHeight="1" x14ac:dyDescent="0.3">
      <c r="A398" s="277"/>
      <c r="B398" s="2"/>
      <c r="C398" s="226"/>
      <c r="D398" s="2"/>
      <c r="E398" s="67"/>
      <c r="F398" s="107"/>
      <c r="G398" s="1"/>
      <c r="H398" s="1"/>
      <c r="I398" s="2"/>
      <c r="J398" s="2"/>
      <c r="K398" s="1"/>
      <c r="L398" s="2"/>
      <c r="M398" s="2"/>
      <c r="N398" s="2"/>
      <c r="O398" s="2"/>
      <c r="P398" s="1"/>
      <c r="Q398" s="2"/>
      <c r="R398" s="1"/>
      <c r="S398" s="1"/>
      <c r="T398" s="2"/>
      <c r="U398" s="1"/>
      <c r="V398" s="1"/>
      <c r="W398" s="2"/>
      <c r="X398" s="2"/>
      <c r="Y398" s="2"/>
      <c r="Z398" s="2"/>
      <c r="AA398" s="2"/>
      <c r="AB398" s="124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2"/>
      <c r="AY398" s="1"/>
      <c r="AZ398" s="1"/>
      <c r="BA398" s="1"/>
      <c r="BB398" s="1"/>
      <c r="BC398" s="1"/>
      <c r="BD398" s="1"/>
      <c r="BE398" s="1"/>
      <c r="BF398" s="184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</row>
    <row r="399" spans="1:77" ht="17.25" customHeight="1" x14ac:dyDescent="0.3">
      <c r="A399" s="277"/>
      <c r="B399" s="2"/>
      <c r="C399" s="226"/>
      <c r="D399" s="2"/>
      <c r="E399" s="67"/>
      <c r="F399" s="107"/>
      <c r="G399" s="1"/>
      <c r="H399" s="1"/>
      <c r="I399" s="2"/>
      <c r="J399" s="2"/>
      <c r="K399" s="1"/>
      <c r="L399" s="2"/>
      <c r="M399" s="2"/>
      <c r="N399" s="2"/>
      <c r="O399" s="2"/>
      <c r="P399" s="1"/>
      <c r="Q399" s="2"/>
      <c r="R399" s="1"/>
      <c r="S399" s="1"/>
      <c r="T399" s="2"/>
      <c r="U399" s="1"/>
      <c r="V399" s="1"/>
      <c r="W399" s="2"/>
      <c r="X399" s="2"/>
      <c r="Y399" s="2"/>
      <c r="Z399" s="2"/>
      <c r="AA399" s="2"/>
      <c r="AB399" s="124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2"/>
      <c r="AY399" s="1"/>
      <c r="AZ399" s="1"/>
      <c r="BA399" s="1"/>
      <c r="BB399" s="1"/>
      <c r="BC399" s="1"/>
      <c r="BD399" s="1"/>
      <c r="BE399" s="1"/>
      <c r="BF399" s="184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</row>
    <row r="400" spans="1:77" ht="17.25" customHeight="1" x14ac:dyDescent="0.3">
      <c r="A400" s="277"/>
      <c r="B400" s="2"/>
      <c r="C400" s="226"/>
      <c r="D400" s="2"/>
      <c r="E400" s="67"/>
      <c r="F400" s="107"/>
      <c r="G400" s="1"/>
      <c r="H400" s="1"/>
      <c r="I400" s="2"/>
      <c r="J400" s="2"/>
      <c r="K400" s="1"/>
      <c r="L400" s="2"/>
      <c r="M400" s="2"/>
      <c r="N400" s="2"/>
      <c r="O400" s="2"/>
      <c r="P400" s="1"/>
      <c r="Q400" s="2"/>
      <c r="R400" s="1"/>
      <c r="S400" s="1"/>
      <c r="T400" s="2"/>
      <c r="U400" s="1"/>
      <c r="V400" s="1"/>
      <c r="W400" s="2"/>
      <c r="X400" s="2"/>
      <c r="Y400" s="2"/>
      <c r="Z400" s="2"/>
      <c r="AA400" s="2"/>
      <c r="AB400" s="124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2"/>
      <c r="AY400" s="1"/>
      <c r="AZ400" s="1"/>
      <c r="BA400" s="1"/>
      <c r="BB400" s="1"/>
      <c r="BC400" s="1"/>
      <c r="BD400" s="1"/>
      <c r="BE400" s="1"/>
      <c r="BF400" s="184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</row>
    <row r="401" spans="1:77" ht="17.25" customHeight="1" x14ac:dyDescent="0.3">
      <c r="A401" s="277"/>
      <c r="B401" s="2"/>
      <c r="C401" s="226"/>
      <c r="D401" s="2"/>
      <c r="E401" s="67"/>
      <c r="F401" s="107"/>
      <c r="G401" s="1"/>
      <c r="H401" s="1"/>
      <c r="I401" s="2"/>
      <c r="J401" s="2"/>
      <c r="K401" s="1"/>
      <c r="L401" s="2"/>
      <c r="M401" s="2"/>
      <c r="N401" s="2"/>
      <c r="O401" s="2"/>
      <c r="P401" s="1"/>
      <c r="Q401" s="2"/>
      <c r="R401" s="1"/>
      <c r="S401" s="1"/>
      <c r="T401" s="2"/>
      <c r="U401" s="1"/>
      <c r="V401" s="1"/>
      <c r="W401" s="2"/>
      <c r="X401" s="2"/>
      <c r="Y401" s="2"/>
      <c r="Z401" s="2"/>
      <c r="AA401" s="2"/>
      <c r="AB401" s="124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2"/>
      <c r="AY401" s="1"/>
      <c r="AZ401" s="1"/>
      <c r="BA401" s="1"/>
      <c r="BB401" s="1"/>
      <c r="BC401" s="1"/>
      <c r="BD401" s="1"/>
      <c r="BE401" s="1"/>
      <c r="BF401" s="184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</row>
    <row r="402" spans="1:77" ht="17.25" customHeight="1" x14ac:dyDescent="0.3">
      <c r="A402" s="277"/>
      <c r="B402" s="2"/>
      <c r="C402" s="226"/>
      <c r="D402" s="2"/>
      <c r="E402" s="67"/>
      <c r="F402" s="107"/>
      <c r="G402" s="1"/>
      <c r="H402" s="1"/>
      <c r="I402" s="2"/>
      <c r="J402" s="2"/>
      <c r="K402" s="1"/>
      <c r="L402" s="2"/>
      <c r="M402" s="2"/>
      <c r="N402" s="2"/>
      <c r="O402" s="2"/>
      <c r="P402" s="1"/>
      <c r="Q402" s="2"/>
      <c r="R402" s="1"/>
      <c r="S402" s="1"/>
      <c r="T402" s="2"/>
      <c r="U402" s="1"/>
      <c r="V402" s="1"/>
      <c r="W402" s="2"/>
      <c r="X402" s="2"/>
      <c r="Y402" s="2"/>
      <c r="Z402" s="2"/>
      <c r="AA402" s="2"/>
      <c r="AB402" s="124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2"/>
      <c r="AY402" s="1"/>
      <c r="AZ402" s="1"/>
      <c r="BA402" s="1"/>
      <c r="BB402" s="1"/>
      <c r="BC402" s="1"/>
      <c r="BD402" s="1"/>
      <c r="BE402" s="1"/>
      <c r="BF402" s="184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</row>
    <row r="403" spans="1:77" ht="17.25" customHeight="1" x14ac:dyDescent="0.3">
      <c r="A403" s="277"/>
      <c r="B403" s="2"/>
      <c r="C403" s="226"/>
      <c r="D403" s="2"/>
      <c r="E403" s="67"/>
      <c r="F403" s="107"/>
      <c r="G403" s="1"/>
      <c r="H403" s="1"/>
      <c r="I403" s="2"/>
      <c r="J403" s="2"/>
      <c r="K403" s="1"/>
      <c r="L403" s="2"/>
      <c r="M403" s="2"/>
      <c r="N403" s="2"/>
      <c r="O403" s="2"/>
      <c r="P403" s="1"/>
      <c r="Q403" s="2"/>
      <c r="R403" s="1"/>
      <c r="S403" s="1"/>
      <c r="T403" s="2"/>
      <c r="U403" s="1"/>
      <c r="V403" s="1"/>
      <c r="W403" s="2"/>
      <c r="X403" s="2"/>
      <c r="Y403" s="2"/>
      <c r="Z403" s="2"/>
      <c r="AA403" s="2"/>
      <c r="AB403" s="124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2"/>
      <c r="AY403" s="1"/>
      <c r="AZ403" s="1"/>
      <c r="BA403" s="1"/>
      <c r="BB403" s="1"/>
      <c r="BC403" s="1"/>
      <c r="BD403" s="1"/>
      <c r="BE403" s="1"/>
      <c r="BF403" s="184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</row>
    <row r="404" spans="1:77" ht="17.25" customHeight="1" x14ac:dyDescent="0.3">
      <c r="A404" s="277"/>
      <c r="B404" s="2"/>
      <c r="C404" s="226"/>
      <c r="D404" s="2"/>
      <c r="E404" s="67"/>
      <c r="F404" s="107"/>
      <c r="G404" s="1"/>
      <c r="H404" s="1"/>
      <c r="I404" s="2"/>
      <c r="J404" s="2"/>
      <c r="K404" s="1"/>
      <c r="L404" s="2"/>
      <c r="M404" s="2"/>
      <c r="N404" s="2"/>
      <c r="O404" s="2"/>
      <c r="P404" s="1"/>
      <c r="Q404" s="2"/>
      <c r="R404" s="1"/>
      <c r="S404" s="1"/>
      <c r="T404" s="2"/>
      <c r="U404" s="1"/>
      <c r="V404" s="1"/>
      <c r="W404" s="2"/>
      <c r="X404" s="2"/>
      <c r="Y404" s="2"/>
      <c r="Z404" s="2"/>
      <c r="AA404" s="2"/>
      <c r="AB404" s="124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2"/>
      <c r="AY404" s="1"/>
      <c r="AZ404" s="1"/>
      <c r="BA404" s="1"/>
      <c r="BB404" s="1"/>
      <c r="BC404" s="1"/>
      <c r="BD404" s="1"/>
      <c r="BE404" s="1"/>
      <c r="BF404" s="184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</row>
    <row r="405" spans="1:77" ht="17.25" customHeight="1" x14ac:dyDescent="0.3">
      <c r="A405" s="277"/>
      <c r="B405" s="2"/>
      <c r="C405" s="226"/>
      <c r="D405" s="2"/>
      <c r="E405" s="67"/>
      <c r="F405" s="107"/>
      <c r="G405" s="1"/>
      <c r="H405" s="1"/>
      <c r="I405" s="2"/>
      <c r="J405" s="2"/>
      <c r="K405" s="1"/>
      <c r="L405" s="2"/>
      <c r="M405" s="2"/>
      <c r="N405" s="2"/>
      <c r="O405" s="2"/>
      <c r="P405" s="1"/>
      <c r="Q405" s="2"/>
      <c r="R405" s="1"/>
      <c r="S405" s="1"/>
      <c r="T405" s="2"/>
      <c r="U405" s="1"/>
      <c r="V405" s="1"/>
      <c r="W405" s="2"/>
      <c r="X405" s="2"/>
      <c r="Y405" s="2"/>
      <c r="Z405" s="2"/>
      <c r="AA405" s="2"/>
      <c r="AB405" s="124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2"/>
      <c r="AY405" s="1"/>
      <c r="AZ405" s="1"/>
      <c r="BA405" s="1"/>
      <c r="BB405" s="1"/>
      <c r="BC405" s="1"/>
      <c r="BD405" s="1"/>
      <c r="BE405" s="1"/>
      <c r="BF405" s="184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pans="1:77" ht="17.25" customHeight="1" x14ac:dyDescent="0.3">
      <c r="A406" s="277"/>
      <c r="B406" s="2"/>
      <c r="C406" s="226"/>
      <c r="D406" s="2"/>
      <c r="E406" s="67"/>
      <c r="F406" s="107"/>
      <c r="G406" s="1"/>
      <c r="H406" s="1"/>
      <c r="I406" s="2"/>
      <c r="J406" s="2"/>
      <c r="K406" s="1"/>
      <c r="L406" s="2"/>
      <c r="M406" s="2"/>
      <c r="N406" s="2"/>
      <c r="O406" s="2"/>
      <c r="P406" s="1"/>
      <c r="Q406" s="2"/>
      <c r="R406" s="1"/>
      <c r="S406" s="1"/>
      <c r="T406" s="2"/>
      <c r="U406" s="1"/>
      <c r="V406" s="1"/>
      <c r="W406" s="2"/>
      <c r="X406" s="2"/>
      <c r="Y406" s="2"/>
      <c r="Z406" s="2"/>
      <c r="AA406" s="2"/>
      <c r="AB406" s="124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2"/>
      <c r="AY406" s="1"/>
      <c r="AZ406" s="1"/>
      <c r="BA406" s="1"/>
      <c r="BB406" s="1"/>
      <c r="BC406" s="1"/>
      <c r="BD406" s="1"/>
      <c r="BE406" s="1"/>
      <c r="BF406" s="184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pans="1:77" ht="17.25" customHeight="1" x14ac:dyDescent="0.3">
      <c r="A407" s="277"/>
      <c r="B407" s="2"/>
      <c r="C407" s="226"/>
      <c r="D407" s="2"/>
      <c r="E407" s="67"/>
      <c r="F407" s="107"/>
      <c r="G407" s="1"/>
      <c r="H407" s="1"/>
      <c r="I407" s="2"/>
      <c r="J407" s="2"/>
      <c r="K407" s="1"/>
      <c r="L407" s="2"/>
      <c r="M407" s="2"/>
      <c r="N407" s="2"/>
      <c r="O407" s="2"/>
      <c r="P407" s="1"/>
      <c r="Q407" s="2"/>
      <c r="R407" s="1"/>
      <c r="S407" s="1"/>
      <c r="T407" s="2"/>
      <c r="U407" s="1"/>
      <c r="V407" s="1"/>
      <c r="W407" s="2"/>
      <c r="X407" s="2"/>
      <c r="Y407" s="2"/>
      <c r="Z407" s="2"/>
      <c r="AA407" s="2"/>
      <c r="AB407" s="124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2"/>
      <c r="AY407" s="1"/>
      <c r="AZ407" s="1"/>
      <c r="BA407" s="1"/>
      <c r="BB407" s="1"/>
      <c r="BC407" s="1"/>
      <c r="BD407" s="1"/>
      <c r="BE407" s="1"/>
      <c r="BF407" s="184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</row>
    <row r="408" spans="1:77" ht="17.25" customHeight="1" x14ac:dyDescent="0.3">
      <c r="A408" s="277"/>
      <c r="B408" s="2"/>
      <c r="C408" s="226"/>
      <c r="D408" s="2"/>
      <c r="E408" s="67"/>
      <c r="F408" s="107"/>
      <c r="G408" s="1"/>
      <c r="H408" s="1"/>
      <c r="I408" s="2"/>
      <c r="J408" s="2"/>
      <c r="K408" s="1"/>
      <c r="L408" s="2"/>
      <c r="M408" s="2"/>
      <c r="N408" s="2"/>
      <c r="O408" s="2"/>
      <c r="P408" s="1"/>
      <c r="Q408" s="2"/>
      <c r="R408" s="1"/>
      <c r="S408" s="1"/>
      <c r="T408" s="2"/>
      <c r="U408" s="1"/>
      <c r="V408" s="1"/>
      <c r="W408" s="2"/>
      <c r="X408" s="2"/>
      <c r="Y408" s="2"/>
      <c r="Z408" s="2"/>
      <c r="AA408" s="2"/>
      <c r="AB408" s="124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2"/>
      <c r="AY408" s="1"/>
      <c r="AZ408" s="1"/>
      <c r="BA408" s="1"/>
      <c r="BB408" s="1"/>
      <c r="BC408" s="1"/>
      <c r="BD408" s="1"/>
      <c r="BE408" s="1"/>
      <c r="BF408" s="184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</row>
    <row r="409" spans="1:77" ht="17.25" customHeight="1" x14ac:dyDescent="0.3">
      <c r="A409" s="277"/>
      <c r="B409" s="2"/>
      <c r="C409" s="226"/>
      <c r="D409" s="2"/>
      <c r="E409" s="67"/>
      <c r="F409" s="107"/>
      <c r="G409" s="1"/>
      <c r="H409" s="1"/>
      <c r="I409" s="2"/>
      <c r="J409" s="2"/>
      <c r="K409" s="1"/>
      <c r="L409" s="2"/>
      <c r="M409" s="2"/>
      <c r="N409" s="2"/>
      <c r="O409" s="2"/>
      <c r="P409" s="1"/>
      <c r="Q409" s="2"/>
      <c r="R409" s="1"/>
      <c r="S409" s="1"/>
      <c r="T409" s="2"/>
      <c r="U409" s="1"/>
      <c r="V409" s="1"/>
      <c r="W409" s="2"/>
      <c r="X409" s="2"/>
      <c r="Y409" s="2"/>
      <c r="Z409" s="2"/>
      <c r="AA409" s="2"/>
      <c r="AB409" s="124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2"/>
      <c r="AY409" s="1"/>
      <c r="AZ409" s="1"/>
      <c r="BA409" s="1"/>
      <c r="BB409" s="1"/>
      <c r="BC409" s="1"/>
      <c r="BD409" s="1"/>
      <c r="BE409" s="1"/>
      <c r="BF409" s="184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</row>
    <row r="410" spans="1:77" ht="17.25" customHeight="1" x14ac:dyDescent="0.3">
      <c r="A410" s="277"/>
      <c r="B410" s="2"/>
      <c r="C410" s="226"/>
      <c r="D410" s="2"/>
      <c r="E410" s="67"/>
      <c r="F410" s="107"/>
      <c r="G410" s="1"/>
      <c r="H410" s="1"/>
      <c r="I410" s="2"/>
      <c r="J410" s="2"/>
      <c r="K410" s="1"/>
      <c r="L410" s="2"/>
      <c r="M410" s="2"/>
      <c r="N410" s="2"/>
      <c r="O410" s="2"/>
      <c r="P410" s="1"/>
      <c r="Q410" s="2"/>
      <c r="R410" s="1"/>
      <c r="S410" s="1"/>
      <c r="T410" s="2"/>
      <c r="U410" s="1"/>
      <c r="V410" s="1"/>
      <c r="W410" s="2"/>
      <c r="X410" s="2"/>
      <c r="Y410" s="2"/>
      <c r="Z410" s="2"/>
      <c r="AA410" s="2"/>
      <c r="AB410" s="124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2"/>
      <c r="AY410" s="1"/>
      <c r="AZ410" s="1"/>
      <c r="BA410" s="1"/>
      <c r="BB410" s="1"/>
      <c r="BC410" s="1"/>
      <c r="BD410" s="1"/>
      <c r="BE410" s="1"/>
      <c r="BF410" s="184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</row>
    <row r="411" spans="1:77" ht="17.25" customHeight="1" x14ac:dyDescent="0.3">
      <c r="A411" s="277"/>
      <c r="B411" s="2"/>
      <c r="C411" s="226"/>
      <c r="D411" s="2"/>
      <c r="E411" s="67"/>
      <c r="F411" s="107"/>
      <c r="G411" s="1"/>
      <c r="H411" s="1"/>
      <c r="I411" s="2"/>
      <c r="J411" s="2"/>
      <c r="K411" s="1"/>
      <c r="L411" s="2"/>
      <c r="M411" s="2"/>
      <c r="N411" s="2"/>
      <c r="O411" s="2"/>
      <c r="P411" s="1"/>
      <c r="Q411" s="2"/>
      <c r="R411" s="1"/>
      <c r="S411" s="1"/>
      <c r="T411" s="2"/>
      <c r="U411" s="1"/>
      <c r="V411" s="1"/>
      <c r="W411" s="2"/>
      <c r="X411" s="2"/>
      <c r="Y411" s="2"/>
      <c r="Z411" s="2"/>
      <c r="AA411" s="2"/>
      <c r="AB411" s="124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2"/>
      <c r="AY411" s="1"/>
      <c r="AZ411" s="1"/>
      <c r="BA411" s="1"/>
      <c r="BB411" s="1"/>
      <c r="BC411" s="1"/>
      <c r="BD411" s="1"/>
      <c r="BE411" s="1"/>
      <c r="BF411" s="184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</row>
    <row r="412" spans="1:77" ht="17.25" customHeight="1" x14ac:dyDescent="0.3">
      <c r="A412" s="277"/>
      <c r="B412" s="2"/>
      <c r="C412" s="226"/>
      <c r="D412" s="2"/>
      <c r="E412" s="67"/>
      <c r="F412" s="107"/>
      <c r="G412" s="1"/>
      <c r="H412" s="1"/>
      <c r="I412" s="2"/>
      <c r="J412" s="2"/>
      <c r="K412" s="1"/>
      <c r="L412" s="2"/>
      <c r="M412" s="2"/>
      <c r="N412" s="2"/>
      <c r="O412" s="2"/>
      <c r="P412" s="1"/>
      <c r="Q412" s="2"/>
      <c r="R412" s="1"/>
      <c r="S412" s="1"/>
      <c r="T412" s="2"/>
      <c r="U412" s="1"/>
      <c r="V412" s="1"/>
      <c r="W412" s="2"/>
      <c r="X412" s="2"/>
      <c r="Y412" s="2"/>
      <c r="Z412" s="2"/>
      <c r="AA412" s="2"/>
      <c r="AB412" s="124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2"/>
      <c r="AY412" s="1"/>
      <c r="AZ412" s="1"/>
      <c r="BA412" s="1"/>
      <c r="BB412" s="1"/>
      <c r="BC412" s="1"/>
      <c r="BD412" s="1"/>
      <c r="BE412" s="1"/>
      <c r="BF412" s="184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</row>
    <row r="413" spans="1:77" ht="17.25" customHeight="1" x14ac:dyDescent="0.3">
      <c r="A413" s="277"/>
      <c r="B413" s="2"/>
      <c r="C413" s="226"/>
      <c r="D413" s="2"/>
      <c r="E413" s="67"/>
      <c r="F413" s="107"/>
      <c r="G413" s="1"/>
      <c r="H413" s="1"/>
      <c r="I413" s="2"/>
      <c r="J413" s="2"/>
      <c r="K413" s="1"/>
      <c r="L413" s="2"/>
      <c r="M413" s="2"/>
      <c r="N413" s="2"/>
      <c r="O413" s="2"/>
      <c r="P413" s="1"/>
      <c r="Q413" s="2"/>
      <c r="R413" s="1"/>
      <c r="S413" s="1"/>
      <c r="T413" s="2"/>
      <c r="U413" s="1"/>
      <c r="V413" s="1"/>
      <c r="W413" s="2"/>
      <c r="X413" s="2"/>
      <c r="Y413" s="2"/>
      <c r="Z413" s="2"/>
      <c r="AA413" s="2"/>
      <c r="AB413" s="124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2"/>
      <c r="AY413" s="1"/>
      <c r="AZ413" s="1"/>
      <c r="BA413" s="1"/>
      <c r="BB413" s="1"/>
      <c r="BC413" s="1"/>
      <c r="BD413" s="1"/>
      <c r="BE413" s="1"/>
      <c r="BF413" s="184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</row>
    <row r="414" spans="1:77" ht="17.25" customHeight="1" x14ac:dyDescent="0.3">
      <c r="A414" s="277"/>
      <c r="B414" s="2"/>
      <c r="C414" s="226"/>
      <c r="D414" s="2"/>
      <c r="E414" s="67"/>
      <c r="F414" s="107"/>
      <c r="G414" s="1"/>
      <c r="H414" s="1"/>
      <c r="I414" s="2"/>
      <c r="J414" s="2"/>
      <c r="K414" s="1"/>
      <c r="L414" s="2"/>
      <c r="M414" s="2"/>
      <c r="N414" s="2"/>
      <c r="O414" s="2"/>
      <c r="P414" s="1"/>
      <c r="Q414" s="2"/>
      <c r="R414" s="1"/>
      <c r="S414" s="1"/>
      <c r="T414" s="2"/>
      <c r="U414" s="1"/>
      <c r="V414" s="1"/>
      <c r="W414" s="2"/>
      <c r="X414" s="2"/>
      <c r="Y414" s="2"/>
      <c r="Z414" s="2"/>
      <c r="AA414" s="2"/>
      <c r="AB414" s="124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2"/>
      <c r="AY414" s="1"/>
      <c r="AZ414" s="1"/>
      <c r="BA414" s="1"/>
      <c r="BB414" s="1"/>
      <c r="BC414" s="1"/>
      <c r="BD414" s="1"/>
      <c r="BE414" s="1"/>
      <c r="BF414" s="184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</row>
    <row r="415" spans="1:77" ht="17.25" customHeight="1" x14ac:dyDescent="0.3">
      <c r="A415" s="277"/>
      <c r="B415" s="2"/>
      <c r="C415" s="226"/>
      <c r="D415" s="2"/>
      <c r="E415" s="67"/>
      <c r="F415" s="107"/>
      <c r="G415" s="1"/>
      <c r="H415" s="1"/>
      <c r="I415" s="2"/>
      <c r="J415" s="2"/>
      <c r="K415" s="1"/>
      <c r="L415" s="2"/>
      <c r="M415" s="2"/>
      <c r="N415" s="2"/>
      <c r="O415" s="2"/>
      <c r="P415" s="1"/>
      <c r="Q415" s="2"/>
      <c r="R415" s="1"/>
      <c r="S415" s="1"/>
      <c r="T415" s="2"/>
      <c r="U415" s="1"/>
      <c r="V415" s="1"/>
      <c r="W415" s="2"/>
      <c r="X415" s="2"/>
      <c r="Y415" s="2"/>
      <c r="Z415" s="2"/>
      <c r="AA415" s="2"/>
      <c r="AB415" s="124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2"/>
      <c r="AY415" s="1"/>
      <c r="AZ415" s="1"/>
      <c r="BA415" s="1"/>
      <c r="BB415" s="1"/>
      <c r="BC415" s="1"/>
      <c r="BD415" s="1"/>
      <c r="BE415" s="1"/>
      <c r="BF415" s="184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</row>
    <row r="416" spans="1:77" ht="17.25" customHeight="1" x14ac:dyDescent="0.3">
      <c r="A416" s="277"/>
      <c r="B416" s="2"/>
      <c r="C416" s="226"/>
      <c r="D416" s="2"/>
      <c r="E416" s="67"/>
      <c r="F416" s="107"/>
      <c r="G416" s="1"/>
      <c r="H416" s="1"/>
      <c r="I416" s="2"/>
      <c r="J416" s="2"/>
      <c r="K416" s="1"/>
      <c r="L416" s="2"/>
      <c r="M416" s="2"/>
      <c r="N416" s="2"/>
      <c r="O416" s="2"/>
      <c r="P416" s="1"/>
      <c r="Q416" s="2"/>
      <c r="R416" s="1"/>
      <c r="S416" s="1"/>
      <c r="T416" s="2"/>
      <c r="U416" s="1"/>
      <c r="V416" s="1"/>
      <c r="W416" s="2"/>
      <c r="X416" s="2"/>
      <c r="Y416" s="2"/>
      <c r="Z416" s="2"/>
      <c r="AA416" s="2"/>
      <c r="AB416" s="124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2"/>
      <c r="AY416" s="1"/>
      <c r="AZ416" s="1"/>
      <c r="BA416" s="1"/>
      <c r="BB416" s="1"/>
      <c r="BC416" s="1"/>
      <c r="BD416" s="1"/>
      <c r="BE416" s="1"/>
      <c r="BF416" s="184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</row>
    <row r="417" spans="1:77" ht="17.25" customHeight="1" x14ac:dyDescent="0.3">
      <c r="A417" s="277"/>
      <c r="B417" s="2"/>
      <c r="C417" s="226"/>
      <c r="D417" s="2"/>
      <c r="E417" s="67"/>
      <c r="F417" s="107"/>
      <c r="G417" s="1"/>
      <c r="H417" s="1"/>
      <c r="I417" s="2"/>
      <c r="J417" s="2"/>
      <c r="K417" s="1"/>
      <c r="L417" s="2"/>
      <c r="M417" s="2"/>
      <c r="N417" s="2"/>
      <c r="O417" s="2"/>
      <c r="P417" s="1"/>
      <c r="Q417" s="2"/>
      <c r="R417" s="1"/>
      <c r="S417" s="1"/>
      <c r="T417" s="2"/>
      <c r="U417" s="1"/>
      <c r="V417" s="1"/>
      <c r="W417" s="2"/>
      <c r="X417" s="2"/>
      <c r="Y417" s="2"/>
      <c r="Z417" s="2"/>
      <c r="AA417" s="2"/>
      <c r="AB417" s="124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2"/>
      <c r="AY417" s="1"/>
      <c r="AZ417" s="1"/>
      <c r="BA417" s="1"/>
      <c r="BB417" s="1"/>
      <c r="BC417" s="1"/>
      <c r="BD417" s="1"/>
      <c r="BE417" s="1"/>
      <c r="BF417" s="184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</row>
    <row r="418" spans="1:77" ht="17.25" customHeight="1" x14ac:dyDescent="0.3">
      <c r="A418" s="277"/>
      <c r="B418" s="2"/>
      <c r="C418" s="226"/>
      <c r="D418" s="2"/>
      <c r="E418" s="67"/>
      <c r="F418" s="107"/>
      <c r="G418" s="1"/>
      <c r="H418" s="1"/>
      <c r="I418" s="2"/>
      <c r="J418" s="2"/>
      <c r="K418" s="1"/>
      <c r="L418" s="2"/>
      <c r="M418" s="2"/>
      <c r="N418" s="2"/>
      <c r="O418" s="2"/>
      <c r="P418" s="1"/>
      <c r="Q418" s="2"/>
      <c r="R418" s="1"/>
      <c r="S418" s="1"/>
      <c r="T418" s="2"/>
      <c r="U418" s="1"/>
      <c r="V418" s="1"/>
      <c r="W418" s="2"/>
      <c r="X418" s="2"/>
      <c r="Y418" s="2"/>
      <c r="Z418" s="2"/>
      <c r="AA418" s="2"/>
      <c r="AB418" s="124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2"/>
      <c r="AY418" s="1"/>
      <c r="AZ418" s="1"/>
      <c r="BA418" s="1"/>
      <c r="BB418" s="1"/>
      <c r="BC418" s="1"/>
      <c r="BD418" s="1"/>
      <c r="BE418" s="1"/>
      <c r="BF418" s="184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</row>
    <row r="419" spans="1:77" ht="17.25" customHeight="1" x14ac:dyDescent="0.3">
      <c r="A419" s="277"/>
      <c r="B419" s="2"/>
      <c r="C419" s="226"/>
      <c r="D419" s="2"/>
      <c r="E419" s="67"/>
      <c r="F419" s="107"/>
      <c r="G419" s="1"/>
      <c r="H419" s="1"/>
      <c r="I419" s="2"/>
      <c r="J419" s="2"/>
      <c r="K419" s="1"/>
      <c r="L419" s="2"/>
      <c r="M419" s="2"/>
      <c r="N419" s="2"/>
      <c r="O419" s="2"/>
      <c r="P419" s="1"/>
      <c r="Q419" s="2"/>
      <c r="R419" s="1"/>
      <c r="S419" s="1"/>
      <c r="T419" s="2"/>
      <c r="U419" s="1"/>
      <c r="V419" s="1"/>
      <c r="W419" s="2"/>
      <c r="X419" s="2"/>
      <c r="Y419" s="2"/>
      <c r="Z419" s="2"/>
      <c r="AA419" s="2"/>
      <c r="AB419" s="124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2"/>
      <c r="AY419" s="1"/>
      <c r="AZ419" s="1"/>
      <c r="BA419" s="1"/>
      <c r="BB419" s="1"/>
      <c r="BC419" s="1"/>
      <c r="BD419" s="1"/>
      <c r="BE419" s="1"/>
      <c r="BF419" s="184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</row>
    <row r="420" spans="1:77" ht="17.25" customHeight="1" x14ac:dyDescent="0.3">
      <c r="A420" s="277"/>
      <c r="B420" s="2"/>
      <c r="C420" s="226"/>
      <c r="D420" s="2"/>
      <c r="E420" s="67"/>
      <c r="F420" s="107"/>
      <c r="G420" s="1"/>
      <c r="H420" s="1"/>
      <c r="I420" s="2"/>
      <c r="J420" s="2"/>
      <c r="K420" s="1"/>
      <c r="L420" s="2"/>
      <c r="M420" s="2"/>
      <c r="N420" s="2"/>
      <c r="O420" s="2"/>
      <c r="P420" s="1"/>
      <c r="Q420" s="2"/>
      <c r="R420" s="1"/>
      <c r="S420" s="1"/>
      <c r="T420" s="2"/>
      <c r="U420" s="1"/>
      <c r="V420" s="1"/>
      <c r="W420" s="2"/>
      <c r="X420" s="2"/>
      <c r="Y420" s="2"/>
      <c r="Z420" s="2"/>
      <c r="AA420" s="2"/>
      <c r="AB420" s="124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2"/>
      <c r="AY420" s="1"/>
      <c r="AZ420" s="1"/>
      <c r="BA420" s="1"/>
      <c r="BB420" s="1"/>
      <c r="BC420" s="1"/>
      <c r="BD420" s="1"/>
      <c r="BE420" s="1"/>
      <c r="BF420" s="184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</row>
    <row r="421" spans="1:77" ht="17.25" customHeight="1" x14ac:dyDescent="0.3">
      <c r="A421" s="277"/>
      <c r="B421" s="2"/>
      <c r="C421" s="226"/>
      <c r="D421" s="2"/>
      <c r="E421" s="67"/>
      <c r="F421" s="107"/>
      <c r="G421" s="1"/>
      <c r="H421" s="1"/>
      <c r="I421" s="2"/>
      <c r="J421" s="2"/>
      <c r="K421" s="1"/>
      <c r="L421" s="2"/>
      <c r="M421" s="2"/>
      <c r="N421" s="2"/>
      <c r="O421" s="2"/>
      <c r="P421" s="1"/>
      <c r="Q421" s="2"/>
      <c r="R421" s="1"/>
      <c r="S421" s="1"/>
      <c r="T421" s="2"/>
      <c r="U421" s="1"/>
      <c r="V421" s="1"/>
      <c r="W421" s="2"/>
      <c r="X421" s="2"/>
      <c r="Y421" s="2"/>
      <c r="Z421" s="2"/>
      <c r="AA421" s="2"/>
      <c r="AB421" s="124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2"/>
      <c r="AY421" s="1"/>
      <c r="AZ421" s="1"/>
      <c r="BA421" s="1"/>
      <c r="BB421" s="1"/>
      <c r="BC421" s="1"/>
      <c r="BD421" s="1"/>
      <c r="BE421" s="1"/>
      <c r="BF421" s="184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</row>
    <row r="422" spans="1:77" ht="17.25" customHeight="1" x14ac:dyDescent="0.3">
      <c r="A422" s="277"/>
      <c r="B422" s="2"/>
      <c r="C422" s="226"/>
      <c r="D422" s="2"/>
      <c r="E422" s="67"/>
      <c r="F422" s="107"/>
      <c r="G422" s="1"/>
      <c r="H422" s="1"/>
      <c r="I422" s="2"/>
      <c r="J422" s="2"/>
      <c r="K422" s="1"/>
      <c r="L422" s="2"/>
      <c r="M422" s="2"/>
      <c r="N422" s="2"/>
      <c r="O422" s="2"/>
      <c r="P422" s="1"/>
      <c r="Q422" s="2"/>
      <c r="R422" s="1"/>
      <c r="S422" s="1"/>
      <c r="T422" s="2"/>
      <c r="U422" s="1"/>
      <c r="V422" s="1"/>
      <c r="W422" s="2"/>
      <c r="X422" s="2"/>
      <c r="Y422" s="2"/>
      <c r="Z422" s="2"/>
      <c r="AA422" s="2"/>
      <c r="AB422" s="124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2"/>
      <c r="AY422" s="1"/>
      <c r="AZ422" s="1"/>
      <c r="BA422" s="1"/>
      <c r="BB422" s="1"/>
      <c r="BC422" s="1"/>
      <c r="BD422" s="1"/>
      <c r="BE422" s="1"/>
      <c r="BF422" s="184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</row>
    <row r="423" spans="1:77" ht="17.25" customHeight="1" x14ac:dyDescent="0.3">
      <c r="A423" s="277"/>
      <c r="B423" s="2"/>
      <c r="C423" s="226"/>
      <c r="D423" s="2"/>
      <c r="E423" s="67"/>
      <c r="F423" s="107"/>
      <c r="G423" s="1"/>
      <c r="H423" s="1"/>
      <c r="I423" s="2"/>
      <c r="J423" s="2"/>
      <c r="K423" s="1"/>
      <c r="L423" s="2"/>
      <c r="M423" s="2"/>
      <c r="N423" s="2"/>
      <c r="O423" s="2"/>
      <c r="P423" s="1"/>
      <c r="Q423" s="2"/>
      <c r="R423" s="1"/>
      <c r="S423" s="1"/>
      <c r="T423" s="2"/>
      <c r="U423" s="1"/>
      <c r="V423" s="1"/>
      <c r="W423" s="2"/>
      <c r="X423" s="2"/>
      <c r="Y423" s="2"/>
      <c r="Z423" s="2"/>
      <c r="AA423" s="2"/>
      <c r="AB423" s="124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2"/>
      <c r="AY423" s="1"/>
      <c r="AZ423" s="1"/>
      <c r="BA423" s="1"/>
      <c r="BB423" s="1"/>
      <c r="BC423" s="1"/>
      <c r="BD423" s="1"/>
      <c r="BE423" s="1"/>
      <c r="BF423" s="184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</row>
    <row r="424" spans="1:77" ht="17.25" customHeight="1" x14ac:dyDescent="0.3">
      <c r="A424" s="277"/>
      <c r="B424" s="2"/>
      <c r="C424" s="226"/>
      <c r="D424" s="2"/>
      <c r="E424" s="67"/>
      <c r="F424" s="107"/>
      <c r="G424" s="1"/>
      <c r="H424" s="1"/>
      <c r="I424" s="2"/>
      <c r="J424" s="2"/>
      <c r="K424" s="1"/>
      <c r="L424" s="2"/>
      <c r="M424" s="2"/>
      <c r="N424" s="2"/>
      <c r="O424" s="2"/>
      <c r="P424" s="1"/>
      <c r="Q424" s="2"/>
      <c r="R424" s="1"/>
      <c r="S424" s="1"/>
      <c r="T424" s="2"/>
      <c r="U424" s="1"/>
      <c r="V424" s="1"/>
      <c r="W424" s="2"/>
      <c r="X424" s="2"/>
      <c r="Y424" s="2"/>
      <c r="Z424" s="2"/>
      <c r="AA424" s="2"/>
      <c r="AB424" s="124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2"/>
      <c r="AY424" s="1"/>
      <c r="AZ424" s="1"/>
      <c r="BA424" s="1"/>
      <c r="BB424" s="1"/>
      <c r="BC424" s="1"/>
      <c r="BD424" s="1"/>
      <c r="BE424" s="1"/>
      <c r="BF424" s="184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</row>
    <row r="425" spans="1:77" ht="17.25" customHeight="1" x14ac:dyDescent="0.3">
      <c r="A425" s="277"/>
      <c r="B425" s="2"/>
      <c r="C425" s="226"/>
      <c r="D425" s="2"/>
      <c r="E425" s="67"/>
      <c r="F425" s="107"/>
      <c r="G425" s="1"/>
      <c r="H425" s="1"/>
      <c r="I425" s="2"/>
      <c r="J425" s="2"/>
      <c r="K425" s="1"/>
      <c r="L425" s="2"/>
      <c r="M425" s="2"/>
      <c r="N425" s="2"/>
      <c r="O425" s="2"/>
      <c r="P425" s="1"/>
      <c r="Q425" s="2"/>
      <c r="R425" s="1"/>
      <c r="S425" s="1"/>
      <c r="T425" s="2"/>
      <c r="U425" s="1"/>
      <c r="V425" s="1"/>
      <c r="W425" s="2"/>
      <c r="X425" s="2"/>
      <c r="Y425" s="2"/>
      <c r="Z425" s="2"/>
      <c r="AA425" s="2"/>
      <c r="AB425" s="124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2"/>
      <c r="AY425" s="1"/>
      <c r="AZ425" s="1"/>
      <c r="BA425" s="1"/>
      <c r="BB425" s="1"/>
      <c r="BC425" s="1"/>
      <c r="BD425" s="1"/>
      <c r="BE425" s="1"/>
      <c r="BF425" s="184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</row>
    <row r="426" spans="1:77" ht="17.25" customHeight="1" x14ac:dyDescent="0.3">
      <c r="A426" s="277"/>
      <c r="B426" s="2"/>
      <c r="C426" s="226"/>
      <c r="D426" s="2"/>
      <c r="E426" s="67"/>
      <c r="F426" s="107"/>
      <c r="G426" s="1"/>
      <c r="H426" s="1"/>
      <c r="I426" s="2"/>
      <c r="J426" s="2"/>
      <c r="K426" s="1"/>
      <c r="L426" s="2"/>
      <c r="M426" s="2"/>
      <c r="N426" s="2"/>
      <c r="O426" s="2"/>
      <c r="P426" s="1"/>
      <c r="Q426" s="2"/>
      <c r="R426" s="1"/>
      <c r="S426" s="1"/>
      <c r="T426" s="2"/>
      <c r="U426" s="1"/>
      <c r="V426" s="1"/>
      <c r="W426" s="2"/>
      <c r="X426" s="2"/>
      <c r="Y426" s="2"/>
      <c r="Z426" s="2"/>
      <c r="AA426" s="2"/>
      <c r="AB426" s="124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2"/>
      <c r="AY426" s="1"/>
      <c r="AZ426" s="1"/>
      <c r="BA426" s="1"/>
      <c r="BB426" s="1"/>
      <c r="BC426" s="1"/>
      <c r="BD426" s="1"/>
      <c r="BE426" s="1"/>
      <c r="BF426" s="184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</row>
    <row r="427" spans="1:77" ht="17.25" customHeight="1" x14ac:dyDescent="0.3">
      <c r="A427" s="277"/>
      <c r="B427" s="2"/>
      <c r="C427" s="226"/>
      <c r="D427" s="2"/>
      <c r="E427" s="67"/>
      <c r="F427" s="107"/>
      <c r="G427" s="1"/>
      <c r="H427" s="1"/>
      <c r="I427" s="2"/>
      <c r="J427" s="2"/>
      <c r="K427" s="1"/>
      <c r="L427" s="2"/>
      <c r="M427" s="2"/>
      <c r="N427" s="2"/>
      <c r="O427" s="2"/>
      <c r="P427" s="1"/>
      <c r="Q427" s="2"/>
      <c r="R427" s="1"/>
      <c r="S427" s="1"/>
      <c r="T427" s="2"/>
      <c r="U427" s="1"/>
      <c r="V427" s="1"/>
      <c r="W427" s="2"/>
      <c r="X427" s="2"/>
      <c r="Y427" s="2"/>
      <c r="Z427" s="2"/>
      <c r="AA427" s="2"/>
      <c r="AB427" s="124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2"/>
      <c r="AY427" s="1"/>
      <c r="AZ427" s="1"/>
      <c r="BA427" s="1"/>
      <c r="BB427" s="1"/>
      <c r="BC427" s="1"/>
      <c r="BD427" s="1"/>
      <c r="BE427" s="1"/>
      <c r="BF427" s="184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</row>
    <row r="428" spans="1:77" ht="17.25" customHeight="1" x14ac:dyDescent="0.3">
      <c r="A428" s="277"/>
      <c r="B428" s="2"/>
      <c r="C428" s="226"/>
      <c r="D428" s="2"/>
      <c r="E428" s="67"/>
      <c r="F428" s="107"/>
      <c r="G428" s="1"/>
      <c r="H428" s="1"/>
      <c r="I428" s="2"/>
      <c r="J428" s="2"/>
      <c r="K428" s="1"/>
      <c r="L428" s="2"/>
      <c r="M428" s="2"/>
      <c r="N428" s="2"/>
      <c r="O428" s="2"/>
      <c r="P428" s="1"/>
      <c r="Q428" s="2"/>
      <c r="R428" s="1"/>
      <c r="S428" s="1"/>
      <c r="T428" s="2"/>
      <c r="U428" s="1"/>
      <c r="V428" s="1"/>
      <c r="W428" s="2"/>
      <c r="X428" s="2"/>
      <c r="Y428" s="2"/>
      <c r="Z428" s="2"/>
      <c r="AA428" s="2"/>
      <c r="AB428" s="124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2"/>
      <c r="AY428" s="1"/>
      <c r="AZ428" s="1"/>
      <c r="BA428" s="1"/>
      <c r="BB428" s="1"/>
      <c r="BC428" s="1"/>
      <c r="BD428" s="1"/>
      <c r="BE428" s="1"/>
      <c r="BF428" s="184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</row>
    <row r="429" spans="1:77" ht="17.25" customHeight="1" x14ac:dyDescent="0.3">
      <c r="A429" s="277"/>
      <c r="B429" s="2"/>
      <c r="C429" s="226"/>
      <c r="D429" s="2"/>
      <c r="E429" s="67"/>
      <c r="F429" s="107"/>
      <c r="G429" s="1"/>
      <c r="H429" s="1"/>
      <c r="I429" s="2"/>
      <c r="J429" s="2"/>
      <c r="K429" s="1"/>
      <c r="L429" s="2"/>
      <c r="M429" s="2"/>
      <c r="N429" s="2"/>
      <c r="O429" s="2"/>
      <c r="P429" s="1"/>
      <c r="Q429" s="2"/>
      <c r="R429" s="1"/>
      <c r="S429" s="1"/>
      <c r="T429" s="2"/>
      <c r="U429" s="1"/>
      <c r="V429" s="1"/>
      <c r="W429" s="2"/>
      <c r="X429" s="2"/>
      <c r="Y429" s="2"/>
      <c r="Z429" s="2"/>
      <c r="AA429" s="2"/>
      <c r="AB429" s="124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2"/>
      <c r="AY429" s="1"/>
      <c r="AZ429" s="1"/>
      <c r="BA429" s="1"/>
      <c r="BB429" s="1"/>
      <c r="BC429" s="1"/>
      <c r="BD429" s="1"/>
      <c r="BE429" s="1"/>
      <c r="BF429" s="184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</row>
    <row r="430" spans="1:77" ht="17.25" customHeight="1" x14ac:dyDescent="0.3">
      <c r="A430" s="277"/>
      <c r="B430" s="2"/>
      <c r="C430" s="226"/>
      <c r="D430" s="2"/>
      <c r="E430" s="67"/>
      <c r="F430" s="107"/>
      <c r="G430" s="1"/>
      <c r="H430" s="1"/>
      <c r="I430" s="2"/>
      <c r="J430" s="2"/>
      <c r="K430" s="1"/>
      <c r="L430" s="2"/>
      <c r="M430" s="2"/>
      <c r="N430" s="2"/>
      <c r="O430" s="2"/>
      <c r="P430" s="1"/>
      <c r="Q430" s="2"/>
      <c r="R430" s="1"/>
      <c r="S430" s="1"/>
      <c r="T430" s="2"/>
      <c r="U430" s="1"/>
      <c r="V430" s="1"/>
      <c r="W430" s="2"/>
      <c r="X430" s="2"/>
      <c r="Y430" s="2"/>
      <c r="Z430" s="2"/>
      <c r="AA430" s="2"/>
      <c r="AB430" s="124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2"/>
      <c r="AY430" s="1"/>
      <c r="AZ430" s="1"/>
      <c r="BA430" s="1"/>
      <c r="BB430" s="1"/>
      <c r="BC430" s="1"/>
      <c r="BD430" s="1"/>
      <c r="BE430" s="1"/>
      <c r="BF430" s="184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</row>
    <row r="431" spans="1:77" ht="17.25" customHeight="1" x14ac:dyDescent="0.3">
      <c r="A431" s="277"/>
      <c r="B431" s="2"/>
      <c r="C431" s="226"/>
      <c r="D431" s="2"/>
      <c r="E431" s="67"/>
      <c r="F431" s="107"/>
      <c r="G431" s="1"/>
      <c r="H431" s="1"/>
      <c r="I431" s="2"/>
      <c r="J431" s="2"/>
      <c r="K431" s="1"/>
      <c r="L431" s="2"/>
      <c r="M431" s="2"/>
      <c r="N431" s="2"/>
      <c r="O431" s="2"/>
      <c r="P431" s="1"/>
      <c r="Q431" s="2"/>
      <c r="R431" s="1"/>
      <c r="S431" s="1"/>
      <c r="T431" s="2"/>
      <c r="U431" s="1"/>
      <c r="V431" s="1"/>
      <c r="W431" s="2"/>
      <c r="X431" s="2"/>
      <c r="Y431" s="2"/>
      <c r="Z431" s="2"/>
      <c r="AA431" s="2"/>
      <c r="AB431" s="124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2"/>
      <c r="AY431" s="1"/>
      <c r="AZ431" s="1"/>
      <c r="BA431" s="1"/>
      <c r="BB431" s="1"/>
      <c r="BC431" s="1"/>
      <c r="BD431" s="1"/>
      <c r="BE431" s="1"/>
      <c r="BF431" s="184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</row>
    <row r="432" spans="1:77" ht="17.25" customHeight="1" x14ac:dyDescent="0.3">
      <c r="A432" s="277"/>
      <c r="B432" s="2"/>
      <c r="C432" s="226"/>
      <c r="D432" s="2"/>
      <c r="E432" s="67"/>
      <c r="F432" s="107"/>
      <c r="G432" s="1"/>
      <c r="H432" s="1"/>
      <c r="I432" s="2"/>
      <c r="J432" s="2"/>
      <c r="K432" s="1"/>
      <c r="L432" s="2"/>
      <c r="M432" s="2"/>
      <c r="N432" s="2"/>
      <c r="O432" s="2"/>
      <c r="P432" s="1"/>
      <c r="Q432" s="2"/>
      <c r="R432" s="1"/>
      <c r="S432" s="1"/>
      <c r="T432" s="2"/>
      <c r="U432" s="1"/>
      <c r="V432" s="1"/>
      <c r="W432" s="2"/>
      <c r="X432" s="2"/>
      <c r="Y432" s="2"/>
      <c r="Z432" s="2"/>
      <c r="AA432" s="2"/>
      <c r="AB432" s="124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2"/>
      <c r="AY432" s="1"/>
      <c r="AZ432" s="1"/>
      <c r="BA432" s="1"/>
      <c r="BB432" s="1"/>
      <c r="BC432" s="1"/>
      <c r="BD432" s="1"/>
      <c r="BE432" s="1"/>
      <c r="BF432" s="184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</row>
    <row r="433" spans="1:77" ht="17.25" customHeight="1" x14ac:dyDescent="0.3">
      <c r="A433" s="277"/>
      <c r="B433" s="2"/>
      <c r="C433" s="226"/>
      <c r="D433" s="2"/>
      <c r="E433" s="67"/>
      <c r="F433" s="107"/>
      <c r="G433" s="1"/>
      <c r="H433" s="1"/>
      <c r="I433" s="2"/>
      <c r="J433" s="2"/>
      <c r="K433" s="1"/>
      <c r="L433" s="2"/>
      <c r="M433" s="2"/>
      <c r="N433" s="2"/>
      <c r="O433" s="2"/>
      <c r="P433" s="1"/>
      <c r="Q433" s="2"/>
      <c r="R433" s="1"/>
      <c r="S433" s="1"/>
      <c r="T433" s="2"/>
      <c r="U433" s="1"/>
      <c r="V433" s="1"/>
      <c r="W433" s="2"/>
      <c r="X433" s="2"/>
      <c r="Y433" s="2"/>
      <c r="Z433" s="2"/>
      <c r="AA433" s="2"/>
      <c r="AB433" s="124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2"/>
      <c r="AY433" s="1"/>
      <c r="AZ433" s="1"/>
      <c r="BA433" s="1"/>
      <c r="BB433" s="1"/>
      <c r="BC433" s="1"/>
      <c r="BD433" s="1"/>
      <c r="BE433" s="1"/>
      <c r="BF433" s="184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</row>
    <row r="434" spans="1:77" ht="17.25" customHeight="1" x14ac:dyDescent="0.3">
      <c r="A434" s="277"/>
      <c r="B434" s="2"/>
      <c r="C434" s="226"/>
      <c r="D434" s="2"/>
      <c r="E434" s="67"/>
      <c r="F434" s="107"/>
      <c r="G434" s="1"/>
      <c r="H434" s="1"/>
      <c r="I434" s="2"/>
      <c r="J434" s="2"/>
      <c r="K434" s="1"/>
      <c r="L434" s="2"/>
      <c r="M434" s="2"/>
      <c r="N434" s="2"/>
      <c r="O434" s="2"/>
      <c r="P434" s="1"/>
      <c r="Q434" s="2"/>
      <c r="R434" s="1"/>
      <c r="S434" s="1"/>
      <c r="T434" s="2"/>
      <c r="U434" s="1"/>
      <c r="V434" s="1"/>
      <c r="W434" s="2"/>
      <c r="X434" s="2"/>
      <c r="Y434" s="2"/>
      <c r="Z434" s="2"/>
      <c r="AA434" s="2"/>
      <c r="AB434" s="124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2"/>
      <c r="AY434" s="1"/>
      <c r="AZ434" s="1"/>
      <c r="BA434" s="1"/>
      <c r="BB434" s="1"/>
      <c r="BC434" s="1"/>
      <c r="BD434" s="1"/>
      <c r="BE434" s="1"/>
      <c r="BF434" s="184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</row>
    <row r="435" spans="1:77" ht="17.25" customHeight="1" x14ac:dyDescent="0.3">
      <c r="A435" s="277"/>
      <c r="B435" s="2"/>
      <c r="C435" s="226"/>
      <c r="D435" s="2"/>
      <c r="E435" s="67"/>
      <c r="F435" s="107"/>
      <c r="G435" s="1"/>
      <c r="H435" s="1"/>
      <c r="I435" s="2"/>
      <c r="J435" s="2"/>
      <c r="K435" s="1"/>
      <c r="L435" s="2"/>
      <c r="M435" s="2"/>
      <c r="N435" s="2"/>
      <c r="O435" s="2"/>
      <c r="P435" s="1"/>
      <c r="Q435" s="2"/>
      <c r="R435" s="1"/>
      <c r="S435" s="1"/>
      <c r="T435" s="2"/>
      <c r="U435" s="1"/>
      <c r="V435" s="1"/>
      <c r="W435" s="2"/>
      <c r="X435" s="2"/>
      <c r="Y435" s="2"/>
      <c r="Z435" s="2"/>
      <c r="AA435" s="2"/>
      <c r="AB435" s="124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2"/>
      <c r="AY435" s="1"/>
      <c r="AZ435" s="1"/>
      <c r="BA435" s="1"/>
      <c r="BB435" s="1"/>
      <c r="BC435" s="1"/>
      <c r="BD435" s="1"/>
      <c r="BE435" s="1"/>
      <c r="BF435" s="184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</row>
    <row r="436" spans="1:77" ht="17.25" customHeight="1" x14ac:dyDescent="0.3">
      <c r="A436" s="277"/>
      <c r="B436" s="2"/>
      <c r="C436" s="226"/>
      <c r="D436" s="2"/>
      <c r="E436" s="67"/>
      <c r="F436" s="107"/>
      <c r="G436" s="1"/>
      <c r="H436" s="1"/>
      <c r="I436" s="2"/>
      <c r="J436" s="2"/>
      <c r="K436" s="1"/>
      <c r="L436" s="2"/>
      <c r="M436" s="2"/>
      <c r="N436" s="2"/>
      <c r="O436" s="2"/>
      <c r="P436" s="1"/>
      <c r="Q436" s="2"/>
      <c r="R436" s="1"/>
      <c r="S436" s="1"/>
      <c r="T436" s="2"/>
      <c r="U436" s="1"/>
      <c r="V436" s="1"/>
      <c r="W436" s="2"/>
      <c r="X436" s="2"/>
      <c r="Y436" s="2"/>
      <c r="Z436" s="2"/>
      <c r="AA436" s="2"/>
      <c r="AB436" s="124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2"/>
      <c r="AY436" s="1"/>
      <c r="AZ436" s="1"/>
      <c r="BA436" s="1"/>
      <c r="BB436" s="1"/>
      <c r="BC436" s="1"/>
      <c r="BD436" s="1"/>
      <c r="BE436" s="1"/>
      <c r="BF436" s="184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</row>
    <row r="437" spans="1:77" ht="17.25" customHeight="1" x14ac:dyDescent="0.3">
      <c r="A437" s="277"/>
      <c r="B437" s="2"/>
      <c r="C437" s="226"/>
      <c r="D437" s="2"/>
      <c r="E437" s="67"/>
      <c r="F437" s="107"/>
      <c r="G437" s="1"/>
      <c r="H437" s="1"/>
      <c r="I437" s="2"/>
      <c r="J437" s="2"/>
      <c r="K437" s="1"/>
      <c r="L437" s="2"/>
      <c r="M437" s="2"/>
      <c r="N437" s="2"/>
      <c r="O437" s="2"/>
      <c r="P437" s="1"/>
      <c r="Q437" s="2"/>
      <c r="R437" s="1"/>
      <c r="S437" s="1"/>
      <c r="T437" s="2"/>
      <c r="U437" s="1"/>
      <c r="V437" s="1"/>
      <c r="W437" s="2"/>
      <c r="X437" s="2"/>
      <c r="Y437" s="2"/>
      <c r="Z437" s="2"/>
      <c r="AA437" s="2"/>
      <c r="AB437" s="124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2"/>
      <c r="AY437" s="1"/>
      <c r="AZ437" s="1"/>
      <c r="BA437" s="1"/>
      <c r="BB437" s="1"/>
      <c r="BC437" s="1"/>
      <c r="BD437" s="1"/>
      <c r="BE437" s="1"/>
      <c r="BF437" s="184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</row>
    <row r="438" spans="1:77" ht="17.25" customHeight="1" x14ac:dyDescent="0.3">
      <c r="A438" s="277"/>
      <c r="B438" s="2"/>
      <c r="C438" s="226"/>
      <c r="D438" s="2"/>
      <c r="E438" s="67"/>
      <c r="F438" s="107"/>
      <c r="G438" s="1"/>
      <c r="H438" s="1"/>
      <c r="I438" s="2"/>
      <c r="J438" s="2"/>
      <c r="K438" s="1"/>
      <c r="L438" s="2"/>
      <c r="M438" s="2"/>
      <c r="N438" s="2"/>
      <c r="O438" s="2"/>
      <c r="P438" s="1"/>
      <c r="Q438" s="2"/>
      <c r="R438" s="1"/>
      <c r="S438" s="1"/>
      <c r="T438" s="2"/>
      <c r="U438" s="1"/>
      <c r="V438" s="1"/>
      <c r="W438" s="2"/>
      <c r="X438" s="2"/>
      <c r="Y438" s="2"/>
      <c r="Z438" s="2"/>
      <c r="AA438" s="2"/>
      <c r="AB438" s="124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2"/>
      <c r="AY438" s="1"/>
      <c r="AZ438" s="1"/>
      <c r="BA438" s="1"/>
      <c r="BB438" s="1"/>
      <c r="BC438" s="1"/>
      <c r="BD438" s="1"/>
      <c r="BE438" s="1"/>
      <c r="BF438" s="184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</row>
    <row r="439" spans="1:77" ht="17.25" customHeight="1" x14ac:dyDescent="0.3">
      <c r="A439" s="277"/>
      <c r="B439" s="2"/>
      <c r="C439" s="226"/>
      <c r="D439" s="2"/>
      <c r="E439" s="67"/>
      <c r="F439" s="107"/>
      <c r="G439" s="1"/>
      <c r="H439" s="1"/>
      <c r="I439" s="2"/>
      <c r="J439" s="2"/>
      <c r="K439" s="1"/>
      <c r="L439" s="2"/>
      <c r="M439" s="2"/>
      <c r="N439" s="2"/>
      <c r="O439" s="2"/>
      <c r="P439" s="1"/>
      <c r="Q439" s="2"/>
      <c r="R439" s="1"/>
      <c r="S439" s="1"/>
      <c r="T439" s="2"/>
      <c r="U439" s="1"/>
      <c r="V439" s="1"/>
      <c r="W439" s="2"/>
      <c r="X439" s="2"/>
      <c r="Y439" s="2"/>
      <c r="Z439" s="2"/>
      <c r="AA439" s="2"/>
      <c r="AB439" s="124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2"/>
      <c r="AY439" s="1"/>
      <c r="AZ439" s="1"/>
      <c r="BA439" s="1"/>
      <c r="BB439" s="1"/>
      <c r="BC439" s="1"/>
      <c r="BD439" s="1"/>
      <c r="BE439" s="1"/>
      <c r="BF439" s="184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</row>
    <row r="440" spans="1:77" ht="17.25" customHeight="1" x14ac:dyDescent="0.3">
      <c r="A440" s="277"/>
      <c r="B440" s="2"/>
      <c r="C440" s="226"/>
      <c r="D440" s="2"/>
      <c r="E440" s="67"/>
      <c r="F440" s="107"/>
      <c r="G440" s="1"/>
      <c r="H440" s="1"/>
      <c r="I440" s="2"/>
      <c r="J440" s="2"/>
      <c r="K440" s="1"/>
      <c r="L440" s="2"/>
      <c r="M440" s="2"/>
      <c r="N440" s="2"/>
      <c r="O440" s="2"/>
      <c r="P440" s="1"/>
      <c r="Q440" s="2"/>
      <c r="R440" s="1"/>
      <c r="S440" s="1"/>
      <c r="T440" s="2"/>
      <c r="U440" s="1"/>
      <c r="V440" s="1"/>
      <c r="W440" s="2"/>
      <c r="X440" s="2"/>
      <c r="Y440" s="2"/>
      <c r="Z440" s="2"/>
      <c r="AA440" s="2"/>
      <c r="AB440" s="124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2"/>
      <c r="AY440" s="1"/>
      <c r="AZ440" s="1"/>
      <c r="BA440" s="1"/>
      <c r="BB440" s="1"/>
      <c r="BC440" s="1"/>
      <c r="BD440" s="1"/>
      <c r="BE440" s="1"/>
      <c r="BF440" s="184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</row>
    <row r="441" spans="1:77" ht="17.25" customHeight="1" x14ac:dyDescent="0.3">
      <c r="A441" s="277"/>
      <c r="B441" s="2"/>
      <c r="C441" s="226"/>
      <c r="D441" s="2"/>
      <c r="E441" s="67"/>
      <c r="F441" s="107"/>
      <c r="G441" s="1"/>
      <c r="H441" s="1"/>
      <c r="I441" s="2"/>
      <c r="J441" s="2"/>
      <c r="K441" s="1"/>
      <c r="L441" s="2"/>
      <c r="M441" s="2"/>
      <c r="N441" s="2"/>
      <c r="O441" s="2"/>
      <c r="P441" s="1"/>
      <c r="Q441" s="2"/>
      <c r="R441" s="1"/>
      <c r="S441" s="1"/>
      <c r="T441" s="2"/>
      <c r="U441" s="1"/>
      <c r="V441" s="1"/>
      <c r="W441" s="2"/>
      <c r="X441" s="2"/>
      <c r="Y441" s="2"/>
      <c r="Z441" s="2"/>
      <c r="AA441" s="2"/>
      <c r="AB441" s="124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2"/>
      <c r="AY441" s="1"/>
      <c r="AZ441" s="1"/>
      <c r="BA441" s="1"/>
      <c r="BB441" s="1"/>
      <c r="BC441" s="1"/>
      <c r="BD441" s="1"/>
      <c r="BE441" s="1"/>
      <c r="BF441" s="184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</row>
    <row r="442" spans="1:77" ht="17.25" customHeight="1" x14ac:dyDescent="0.3">
      <c r="A442" s="277"/>
      <c r="B442" s="2"/>
      <c r="C442" s="226"/>
      <c r="D442" s="2"/>
      <c r="E442" s="67"/>
      <c r="F442" s="107"/>
      <c r="G442" s="1"/>
      <c r="H442" s="1"/>
      <c r="I442" s="2"/>
      <c r="J442" s="2"/>
      <c r="K442" s="1"/>
      <c r="L442" s="2"/>
      <c r="M442" s="2"/>
      <c r="N442" s="2"/>
      <c r="O442" s="2"/>
      <c r="P442" s="1"/>
      <c r="Q442" s="2"/>
      <c r="R442" s="1"/>
      <c r="S442" s="1"/>
      <c r="T442" s="2"/>
      <c r="U442" s="1"/>
      <c r="V442" s="1"/>
      <c r="W442" s="2"/>
      <c r="X442" s="2"/>
      <c r="Y442" s="2"/>
      <c r="Z442" s="2"/>
      <c r="AA442" s="2"/>
      <c r="AB442" s="124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2"/>
      <c r="AY442" s="1"/>
      <c r="AZ442" s="1"/>
      <c r="BA442" s="1"/>
      <c r="BB442" s="1"/>
      <c r="BC442" s="1"/>
      <c r="BD442" s="1"/>
      <c r="BE442" s="1"/>
      <c r="BF442" s="184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</row>
    <row r="443" spans="1:77" ht="17.25" customHeight="1" x14ac:dyDescent="0.3">
      <c r="A443" s="277"/>
      <c r="B443" s="2"/>
      <c r="C443" s="226"/>
      <c r="D443" s="2"/>
      <c r="E443" s="67"/>
      <c r="F443" s="107"/>
      <c r="G443" s="1"/>
      <c r="H443" s="1"/>
      <c r="I443" s="2"/>
      <c r="J443" s="2"/>
      <c r="K443" s="1"/>
      <c r="L443" s="2"/>
      <c r="M443" s="2"/>
      <c r="N443" s="2"/>
      <c r="O443" s="2"/>
      <c r="P443" s="1"/>
      <c r="Q443" s="2"/>
      <c r="R443" s="1"/>
      <c r="S443" s="1"/>
      <c r="T443" s="2"/>
      <c r="U443" s="1"/>
      <c r="V443" s="1"/>
      <c r="W443" s="2"/>
      <c r="X443" s="2"/>
      <c r="Y443" s="2"/>
      <c r="Z443" s="2"/>
      <c r="AA443" s="2"/>
      <c r="AB443" s="124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2"/>
      <c r="AY443" s="1"/>
      <c r="AZ443" s="1"/>
      <c r="BA443" s="1"/>
      <c r="BB443" s="1"/>
      <c r="BC443" s="1"/>
      <c r="BD443" s="1"/>
      <c r="BE443" s="1"/>
      <c r="BF443" s="184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</row>
    <row r="444" spans="1:77" ht="17.25" customHeight="1" x14ac:dyDescent="0.3">
      <c r="A444" s="277"/>
      <c r="B444" s="2"/>
      <c r="C444" s="226"/>
      <c r="D444" s="2"/>
      <c r="E444" s="67"/>
      <c r="F444" s="107"/>
      <c r="G444" s="1"/>
      <c r="H444" s="1"/>
      <c r="I444" s="2"/>
      <c r="J444" s="2"/>
      <c r="K444" s="1"/>
      <c r="L444" s="2"/>
      <c r="M444" s="2"/>
      <c r="N444" s="2"/>
      <c r="O444" s="2"/>
      <c r="P444" s="1"/>
      <c r="Q444" s="2"/>
      <c r="R444" s="1"/>
      <c r="S444" s="1"/>
      <c r="T444" s="2"/>
      <c r="U444" s="1"/>
      <c r="V444" s="1"/>
      <c r="W444" s="2"/>
      <c r="X444" s="2"/>
      <c r="Y444" s="2"/>
      <c r="Z444" s="2"/>
      <c r="AA444" s="2"/>
      <c r="AB444" s="124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2"/>
      <c r="AY444" s="1"/>
      <c r="AZ444" s="1"/>
      <c r="BA444" s="1"/>
      <c r="BB444" s="1"/>
      <c r="BC444" s="1"/>
      <c r="BD444" s="1"/>
      <c r="BE444" s="1"/>
      <c r="BF444" s="184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</row>
    <row r="445" spans="1:77" ht="17.25" customHeight="1" x14ac:dyDescent="0.3">
      <c r="A445" s="277"/>
      <c r="B445" s="2"/>
      <c r="C445" s="226"/>
      <c r="D445" s="2"/>
      <c r="E445" s="67"/>
      <c r="F445" s="107"/>
      <c r="G445" s="1"/>
      <c r="H445" s="1"/>
      <c r="I445" s="2"/>
      <c r="J445" s="2"/>
      <c r="K445" s="1"/>
      <c r="L445" s="2"/>
      <c r="M445" s="2"/>
      <c r="N445" s="2"/>
      <c r="O445" s="2"/>
      <c r="P445" s="1"/>
      <c r="Q445" s="2"/>
      <c r="R445" s="1"/>
      <c r="S445" s="1"/>
      <c r="T445" s="2"/>
      <c r="U445" s="1"/>
      <c r="V445" s="1"/>
      <c r="W445" s="2"/>
      <c r="X445" s="2"/>
      <c r="Y445" s="2"/>
      <c r="Z445" s="2"/>
      <c r="AA445" s="2"/>
      <c r="AB445" s="124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2"/>
      <c r="AY445" s="1"/>
      <c r="AZ445" s="1"/>
      <c r="BA445" s="1"/>
      <c r="BB445" s="1"/>
      <c r="BC445" s="1"/>
      <c r="BD445" s="1"/>
      <c r="BE445" s="1"/>
      <c r="BF445" s="184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</row>
    <row r="446" spans="1:77" ht="17.25" customHeight="1" x14ac:dyDescent="0.3">
      <c r="A446" s="277"/>
      <c r="B446" s="2"/>
      <c r="C446" s="226"/>
      <c r="D446" s="2"/>
      <c r="E446" s="67"/>
      <c r="F446" s="107"/>
      <c r="G446" s="1"/>
      <c r="H446" s="1"/>
      <c r="I446" s="2"/>
      <c r="J446" s="2"/>
      <c r="K446" s="1"/>
      <c r="L446" s="2"/>
      <c r="M446" s="2"/>
      <c r="N446" s="2"/>
      <c r="O446" s="2"/>
      <c r="P446" s="1"/>
      <c r="Q446" s="2"/>
      <c r="R446" s="1"/>
      <c r="S446" s="1"/>
      <c r="T446" s="2"/>
      <c r="U446" s="1"/>
      <c r="V446" s="1"/>
      <c r="W446" s="2"/>
      <c r="X446" s="2"/>
      <c r="Y446" s="2"/>
      <c r="Z446" s="2"/>
      <c r="AA446" s="2"/>
      <c r="AB446" s="124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2"/>
      <c r="AY446" s="1"/>
      <c r="AZ446" s="1"/>
      <c r="BA446" s="1"/>
      <c r="BB446" s="1"/>
      <c r="BC446" s="1"/>
      <c r="BD446" s="1"/>
      <c r="BE446" s="1"/>
      <c r="BF446" s="184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</row>
    <row r="447" spans="1:77" ht="17.25" customHeight="1" x14ac:dyDescent="0.3">
      <c r="A447" s="277"/>
      <c r="B447" s="2"/>
      <c r="C447" s="226"/>
      <c r="D447" s="2"/>
      <c r="E447" s="67"/>
      <c r="F447" s="107"/>
      <c r="G447" s="1"/>
      <c r="H447" s="1"/>
      <c r="I447" s="2"/>
      <c r="J447" s="2"/>
      <c r="K447" s="1"/>
      <c r="L447" s="2"/>
      <c r="M447" s="2"/>
      <c r="N447" s="2"/>
      <c r="O447" s="2"/>
      <c r="P447" s="1"/>
      <c r="Q447" s="2"/>
      <c r="R447" s="1"/>
      <c r="S447" s="1"/>
      <c r="T447" s="2"/>
      <c r="U447" s="1"/>
      <c r="V447" s="1"/>
      <c r="W447" s="2"/>
      <c r="X447" s="2"/>
      <c r="Y447" s="2"/>
      <c r="Z447" s="2"/>
      <c r="AA447" s="2"/>
      <c r="AB447" s="124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2"/>
      <c r="AY447" s="1"/>
      <c r="AZ447" s="1"/>
      <c r="BA447" s="1"/>
      <c r="BB447" s="1"/>
      <c r="BC447" s="1"/>
      <c r="BD447" s="1"/>
      <c r="BE447" s="1"/>
      <c r="BF447" s="184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</row>
    <row r="448" spans="1:77" ht="17.25" customHeight="1" x14ac:dyDescent="0.3">
      <c r="A448" s="277"/>
      <c r="B448" s="2"/>
      <c r="C448" s="226"/>
      <c r="D448" s="2"/>
      <c r="E448" s="67"/>
      <c r="F448" s="107"/>
      <c r="G448" s="1"/>
      <c r="H448" s="1"/>
      <c r="I448" s="2"/>
      <c r="J448" s="2"/>
      <c r="K448" s="1"/>
      <c r="L448" s="2"/>
      <c r="M448" s="2"/>
      <c r="N448" s="2"/>
      <c r="O448" s="2"/>
      <c r="P448" s="1"/>
      <c r="Q448" s="2"/>
      <c r="R448" s="1"/>
      <c r="S448" s="1"/>
      <c r="T448" s="2"/>
      <c r="U448" s="1"/>
      <c r="V448" s="1"/>
      <c r="W448" s="2"/>
      <c r="X448" s="2"/>
      <c r="Y448" s="2"/>
      <c r="Z448" s="2"/>
      <c r="AA448" s="2"/>
      <c r="AB448" s="124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2"/>
      <c r="AY448" s="1"/>
      <c r="AZ448" s="1"/>
      <c r="BA448" s="1"/>
      <c r="BB448" s="1"/>
      <c r="BC448" s="1"/>
      <c r="BD448" s="1"/>
      <c r="BE448" s="1"/>
      <c r="BF448" s="184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</row>
    <row r="449" spans="1:77" ht="17.25" customHeight="1" x14ac:dyDescent="0.3">
      <c r="A449" s="277"/>
      <c r="B449" s="2"/>
      <c r="C449" s="226"/>
      <c r="D449" s="2"/>
      <c r="E449" s="67"/>
      <c r="F449" s="107"/>
      <c r="G449" s="1"/>
      <c r="H449" s="1"/>
      <c r="I449" s="2"/>
      <c r="J449" s="2"/>
      <c r="K449" s="1"/>
      <c r="L449" s="2"/>
      <c r="M449" s="2"/>
      <c r="N449" s="2"/>
      <c r="O449" s="2"/>
      <c r="P449" s="1"/>
      <c r="Q449" s="2"/>
      <c r="R449" s="1"/>
      <c r="S449" s="1"/>
      <c r="T449" s="2"/>
      <c r="U449" s="1"/>
      <c r="V449" s="1"/>
      <c r="W449" s="2"/>
      <c r="X449" s="2"/>
      <c r="Y449" s="2"/>
      <c r="Z449" s="2"/>
      <c r="AA449" s="2"/>
      <c r="AB449" s="124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2"/>
      <c r="AY449" s="1"/>
      <c r="AZ449" s="1"/>
      <c r="BA449" s="1"/>
      <c r="BB449" s="1"/>
      <c r="BC449" s="1"/>
      <c r="BD449" s="1"/>
      <c r="BE449" s="1"/>
      <c r="BF449" s="184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</row>
    <row r="450" spans="1:77" ht="17.25" customHeight="1" x14ac:dyDescent="0.3">
      <c r="A450" s="277"/>
      <c r="B450" s="2"/>
      <c r="C450" s="226"/>
      <c r="D450" s="2"/>
      <c r="E450" s="67"/>
      <c r="F450" s="107"/>
      <c r="G450" s="1"/>
      <c r="H450" s="1"/>
      <c r="I450" s="2"/>
      <c r="J450" s="2"/>
      <c r="K450" s="1"/>
      <c r="L450" s="2"/>
      <c r="M450" s="2"/>
      <c r="N450" s="2"/>
      <c r="O450" s="2"/>
      <c r="P450" s="1"/>
      <c r="Q450" s="2"/>
      <c r="R450" s="1"/>
      <c r="S450" s="1"/>
      <c r="T450" s="2"/>
      <c r="U450" s="1"/>
      <c r="V450" s="1"/>
      <c r="W450" s="2"/>
      <c r="X450" s="2"/>
      <c r="Y450" s="2"/>
      <c r="Z450" s="2"/>
      <c r="AA450" s="2"/>
      <c r="AB450" s="124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2"/>
      <c r="AY450" s="1"/>
      <c r="AZ450" s="1"/>
      <c r="BA450" s="1"/>
      <c r="BB450" s="1"/>
      <c r="BC450" s="1"/>
      <c r="BD450" s="1"/>
      <c r="BE450" s="1"/>
      <c r="BF450" s="184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</row>
    <row r="451" spans="1:77" ht="17.25" customHeight="1" x14ac:dyDescent="0.3">
      <c r="A451" s="277"/>
      <c r="B451" s="2"/>
      <c r="C451" s="226"/>
      <c r="D451" s="2"/>
      <c r="E451" s="67"/>
      <c r="F451" s="107"/>
      <c r="G451" s="1"/>
      <c r="H451" s="1"/>
      <c r="I451" s="2"/>
      <c r="J451" s="2"/>
      <c r="K451" s="1"/>
      <c r="L451" s="2"/>
      <c r="M451" s="2"/>
      <c r="N451" s="2"/>
      <c r="O451" s="2"/>
      <c r="P451" s="1"/>
      <c r="Q451" s="2"/>
      <c r="R451" s="1"/>
      <c r="S451" s="1"/>
      <c r="T451" s="2"/>
      <c r="U451" s="1"/>
      <c r="V451" s="1"/>
      <c r="W451" s="2"/>
      <c r="X451" s="2"/>
      <c r="Y451" s="2"/>
      <c r="Z451" s="2"/>
      <c r="AA451" s="2"/>
      <c r="AB451" s="124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2"/>
      <c r="AY451" s="1"/>
      <c r="AZ451" s="1"/>
      <c r="BA451" s="1"/>
      <c r="BB451" s="1"/>
      <c r="BC451" s="1"/>
      <c r="BD451" s="1"/>
      <c r="BE451" s="1"/>
      <c r="BF451" s="184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</row>
    <row r="452" spans="1:77" ht="17.25" customHeight="1" x14ac:dyDescent="0.3">
      <c r="A452" s="277"/>
      <c r="B452" s="2"/>
      <c r="C452" s="226"/>
      <c r="D452" s="2"/>
      <c r="E452" s="67"/>
      <c r="F452" s="107"/>
      <c r="G452" s="1"/>
      <c r="H452" s="1"/>
      <c r="I452" s="2"/>
      <c r="J452" s="2"/>
      <c r="K452" s="1"/>
      <c r="L452" s="2"/>
      <c r="M452" s="2"/>
      <c r="N452" s="2"/>
      <c r="O452" s="2"/>
      <c r="P452" s="1"/>
      <c r="Q452" s="2"/>
      <c r="R452" s="1"/>
      <c r="S452" s="1"/>
      <c r="T452" s="2"/>
      <c r="U452" s="1"/>
      <c r="V452" s="1"/>
      <c r="W452" s="2"/>
      <c r="X452" s="2"/>
      <c r="Y452" s="2"/>
      <c r="Z452" s="2"/>
      <c r="AA452" s="2"/>
      <c r="AB452" s="124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2"/>
      <c r="AY452" s="1"/>
      <c r="AZ452" s="1"/>
      <c r="BA452" s="1"/>
      <c r="BB452" s="1"/>
      <c r="BC452" s="1"/>
      <c r="BD452" s="1"/>
      <c r="BE452" s="1"/>
      <c r="BF452" s="184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</row>
    <row r="453" spans="1:77" ht="17.25" customHeight="1" x14ac:dyDescent="0.3">
      <c r="A453" s="277"/>
      <c r="B453" s="2"/>
      <c r="C453" s="226"/>
      <c r="D453" s="2"/>
      <c r="E453" s="67"/>
      <c r="F453" s="107"/>
      <c r="G453" s="1"/>
      <c r="H453" s="1"/>
      <c r="I453" s="2"/>
      <c r="J453" s="2"/>
      <c r="K453" s="1"/>
      <c r="L453" s="2"/>
      <c r="M453" s="2"/>
      <c r="N453" s="2"/>
      <c r="O453" s="2"/>
      <c r="P453" s="1"/>
      <c r="Q453" s="2"/>
      <c r="R453" s="1"/>
      <c r="S453" s="1"/>
      <c r="T453" s="2"/>
      <c r="U453" s="1"/>
      <c r="V453" s="1"/>
      <c r="W453" s="2"/>
      <c r="X453" s="2"/>
      <c r="Y453" s="2"/>
      <c r="Z453" s="2"/>
      <c r="AA453" s="2"/>
      <c r="AB453" s="124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2"/>
      <c r="AY453" s="1"/>
      <c r="AZ453" s="1"/>
      <c r="BA453" s="1"/>
      <c r="BB453" s="1"/>
      <c r="BC453" s="1"/>
      <c r="BD453" s="1"/>
      <c r="BE453" s="1"/>
      <c r="BF453" s="184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</row>
    <row r="454" spans="1:77" ht="17.25" customHeight="1" x14ac:dyDescent="0.3">
      <c r="A454" s="277"/>
      <c r="B454" s="2"/>
      <c r="C454" s="226"/>
      <c r="D454" s="2"/>
      <c r="E454" s="67"/>
      <c r="F454" s="107"/>
      <c r="G454" s="1"/>
      <c r="H454" s="1"/>
      <c r="I454" s="2"/>
      <c r="J454" s="2"/>
      <c r="K454" s="1"/>
      <c r="L454" s="2"/>
      <c r="M454" s="2"/>
      <c r="N454" s="2"/>
      <c r="O454" s="2"/>
      <c r="P454" s="1"/>
      <c r="Q454" s="2"/>
      <c r="R454" s="1"/>
      <c r="S454" s="1"/>
      <c r="T454" s="2"/>
      <c r="U454" s="1"/>
      <c r="V454" s="1"/>
      <c r="W454" s="2"/>
      <c r="X454" s="2"/>
      <c r="Y454" s="2"/>
      <c r="Z454" s="2"/>
      <c r="AA454" s="2"/>
      <c r="AB454" s="124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2"/>
      <c r="AY454" s="1"/>
      <c r="AZ454" s="1"/>
      <c r="BA454" s="1"/>
      <c r="BB454" s="1"/>
      <c r="BC454" s="1"/>
      <c r="BD454" s="1"/>
      <c r="BE454" s="1"/>
      <c r="BF454" s="184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</row>
    <row r="455" spans="1:77" ht="17.25" customHeight="1" x14ac:dyDescent="0.3">
      <c r="A455" s="277"/>
      <c r="B455" s="2"/>
      <c r="C455" s="226"/>
      <c r="D455" s="2"/>
      <c r="E455" s="67"/>
      <c r="F455" s="107"/>
      <c r="G455" s="1"/>
      <c r="H455" s="1"/>
      <c r="I455" s="2"/>
      <c r="J455" s="2"/>
      <c r="K455" s="1"/>
      <c r="L455" s="2"/>
      <c r="M455" s="2"/>
      <c r="N455" s="2"/>
      <c r="O455" s="2"/>
      <c r="P455" s="1"/>
      <c r="Q455" s="2"/>
      <c r="R455" s="1"/>
      <c r="S455" s="1"/>
      <c r="T455" s="2"/>
      <c r="U455" s="1"/>
      <c r="V455" s="1"/>
      <c r="W455" s="2"/>
      <c r="X455" s="2"/>
      <c r="Y455" s="2"/>
      <c r="Z455" s="2"/>
      <c r="AA455" s="2"/>
      <c r="AB455" s="124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2"/>
      <c r="AY455" s="1"/>
      <c r="AZ455" s="1"/>
      <c r="BA455" s="1"/>
      <c r="BB455" s="1"/>
      <c r="BC455" s="1"/>
      <c r="BD455" s="1"/>
      <c r="BE455" s="1"/>
      <c r="BF455" s="184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</row>
    <row r="456" spans="1:77" ht="17.25" customHeight="1" x14ac:dyDescent="0.3">
      <c r="A456" s="277"/>
      <c r="B456" s="2"/>
      <c r="C456" s="226"/>
      <c r="D456" s="2"/>
      <c r="E456" s="67"/>
      <c r="F456" s="107"/>
      <c r="G456" s="1"/>
      <c r="H456" s="1"/>
      <c r="I456" s="2"/>
      <c r="J456" s="2"/>
      <c r="K456" s="1"/>
      <c r="L456" s="2"/>
      <c r="M456" s="2"/>
      <c r="N456" s="2"/>
      <c r="O456" s="2"/>
      <c r="P456" s="1"/>
      <c r="Q456" s="2"/>
      <c r="R456" s="1"/>
      <c r="S456" s="1"/>
      <c r="T456" s="2"/>
      <c r="U456" s="1"/>
      <c r="V456" s="1"/>
      <c r="W456" s="2"/>
      <c r="X456" s="2"/>
      <c r="Y456" s="2"/>
      <c r="Z456" s="2"/>
      <c r="AA456" s="2"/>
      <c r="AB456" s="124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2"/>
      <c r="AY456" s="1"/>
      <c r="AZ456" s="1"/>
      <c r="BA456" s="1"/>
      <c r="BB456" s="1"/>
      <c r="BC456" s="1"/>
      <c r="BD456" s="1"/>
      <c r="BE456" s="1"/>
      <c r="BF456" s="184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</row>
    <row r="457" spans="1:77" ht="17.25" customHeight="1" x14ac:dyDescent="0.3">
      <c r="A457" s="277"/>
      <c r="B457" s="2"/>
      <c r="C457" s="226"/>
      <c r="D457" s="2"/>
      <c r="E457" s="67"/>
      <c r="F457" s="107"/>
      <c r="G457" s="1"/>
      <c r="H457" s="1"/>
      <c r="I457" s="2"/>
      <c r="J457" s="2"/>
      <c r="K457" s="1"/>
      <c r="L457" s="2"/>
      <c r="M457" s="2"/>
      <c r="N457" s="2"/>
      <c r="O457" s="2"/>
      <c r="P457" s="1"/>
      <c r="Q457" s="2"/>
      <c r="R457" s="1"/>
      <c r="S457" s="1"/>
      <c r="T457" s="2"/>
      <c r="U457" s="1"/>
      <c r="V457" s="1"/>
      <c r="W457" s="2"/>
      <c r="X457" s="2"/>
      <c r="Y457" s="2"/>
      <c r="Z457" s="2"/>
      <c r="AA457" s="2"/>
      <c r="AB457" s="124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2"/>
      <c r="AY457" s="1"/>
      <c r="AZ457" s="1"/>
      <c r="BA457" s="1"/>
      <c r="BB457" s="1"/>
      <c r="BC457" s="1"/>
      <c r="BD457" s="1"/>
      <c r="BE457" s="1"/>
      <c r="BF457" s="184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</row>
    <row r="458" spans="1:77" ht="17.25" customHeight="1" x14ac:dyDescent="0.3">
      <c r="A458" s="277"/>
      <c r="B458" s="2"/>
      <c r="C458" s="226"/>
      <c r="D458" s="2"/>
      <c r="E458" s="67"/>
      <c r="F458" s="107"/>
      <c r="G458" s="1"/>
      <c r="H458" s="1"/>
      <c r="I458" s="2"/>
      <c r="J458" s="2"/>
      <c r="K458" s="1"/>
      <c r="L458" s="2"/>
      <c r="M458" s="2"/>
      <c r="N458" s="2"/>
      <c r="O458" s="2"/>
      <c r="P458" s="1"/>
      <c r="Q458" s="2"/>
      <c r="R458" s="1"/>
      <c r="S458" s="1"/>
      <c r="T458" s="2"/>
      <c r="U458" s="1"/>
      <c r="V458" s="1"/>
      <c r="W458" s="2"/>
      <c r="X458" s="2"/>
      <c r="Y458" s="2"/>
      <c r="Z458" s="2"/>
      <c r="AA458" s="2"/>
      <c r="AB458" s="124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2"/>
      <c r="AY458" s="1"/>
      <c r="AZ458" s="1"/>
      <c r="BA458" s="1"/>
      <c r="BB458" s="1"/>
      <c r="BC458" s="1"/>
      <c r="BD458" s="1"/>
      <c r="BE458" s="1"/>
      <c r="BF458" s="184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</row>
    <row r="459" spans="1:77" ht="17.25" customHeight="1" x14ac:dyDescent="0.3">
      <c r="A459" s="277"/>
      <c r="B459" s="2"/>
      <c r="C459" s="226"/>
      <c r="D459" s="2"/>
      <c r="E459" s="67"/>
      <c r="F459" s="107"/>
      <c r="G459" s="1"/>
      <c r="H459" s="1"/>
      <c r="I459" s="2"/>
      <c r="J459" s="2"/>
      <c r="K459" s="1"/>
      <c r="L459" s="2"/>
      <c r="M459" s="2"/>
      <c r="N459" s="2"/>
      <c r="O459" s="2"/>
      <c r="P459" s="1"/>
      <c r="Q459" s="2"/>
      <c r="R459" s="1"/>
      <c r="S459" s="1"/>
      <c r="T459" s="2"/>
      <c r="U459" s="1"/>
      <c r="V459" s="1"/>
      <c r="W459" s="2"/>
      <c r="X459" s="2"/>
      <c r="Y459" s="2"/>
      <c r="Z459" s="2"/>
      <c r="AA459" s="2"/>
      <c r="AB459" s="124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2"/>
      <c r="AY459" s="1"/>
      <c r="AZ459" s="1"/>
      <c r="BA459" s="1"/>
      <c r="BB459" s="1"/>
      <c r="BC459" s="1"/>
      <c r="BD459" s="1"/>
      <c r="BE459" s="1"/>
      <c r="BF459" s="184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</row>
    <row r="460" spans="1:77" ht="17.25" customHeight="1" x14ac:dyDescent="0.3">
      <c r="A460" s="277"/>
      <c r="B460" s="2"/>
      <c r="C460" s="226"/>
      <c r="D460" s="2"/>
      <c r="E460" s="67"/>
      <c r="F460" s="107"/>
      <c r="G460" s="1"/>
      <c r="H460" s="1"/>
      <c r="I460" s="2"/>
      <c r="J460" s="2"/>
      <c r="K460" s="1"/>
      <c r="L460" s="2"/>
      <c r="M460" s="2"/>
      <c r="N460" s="2"/>
      <c r="O460" s="2"/>
      <c r="P460" s="1"/>
      <c r="Q460" s="2"/>
      <c r="R460" s="1"/>
      <c r="S460" s="1"/>
      <c r="T460" s="2"/>
      <c r="U460" s="1"/>
      <c r="V460" s="1"/>
      <c r="W460" s="2"/>
      <c r="X460" s="2"/>
      <c r="Y460" s="2"/>
      <c r="Z460" s="2"/>
      <c r="AA460" s="2"/>
      <c r="AB460" s="124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2"/>
      <c r="AY460" s="1"/>
      <c r="AZ460" s="1"/>
      <c r="BA460" s="1"/>
      <c r="BB460" s="1"/>
      <c r="BC460" s="1"/>
      <c r="BD460" s="1"/>
      <c r="BE460" s="1"/>
      <c r="BF460" s="184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</row>
    <row r="461" spans="1:77" ht="17.25" customHeight="1" x14ac:dyDescent="0.3">
      <c r="A461" s="277"/>
      <c r="B461" s="2"/>
      <c r="C461" s="226"/>
      <c r="D461" s="2"/>
      <c r="E461" s="67"/>
      <c r="F461" s="107"/>
      <c r="G461" s="1"/>
      <c r="H461" s="1"/>
      <c r="I461" s="2"/>
      <c r="J461" s="2"/>
      <c r="K461" s="1"/>
      <c r="L461" s="2"/>
      <c r="M461" s="2"/>
      <c r="N461" s="2"/>
      <c r="O461" s="2"/>
      <c r="P461" s="1"/>
      <c r="Q461" s="2"/>
      <c r="R461" s="1"/>
      <c r="S461" s="1"/>
      <c r="T461" s="2"/>
      <c r="U461" s="1"/>
      <c r="V461" s="1"/>
      <c r="W461" s="2"/>
      <c r="X461" s="2"/>
      <c r="Y461" s="2"/>
      <c r="Z461" s="2"/>
      <c r="AA461" s="2"/>
      <c r="AB461" s="124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2"/>
      <c r="AY461" s="1"/>
      <c r="AZ461" s="1"/>
      <c r="BA461" s="1"/>
      <c r="BB461" s="1"/>
      <c r="BC461" s="1"/>
      <c r="BD461" s="1"/>
      <c r="BE461" s="1"/>
      <c r="BF461" s="184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</row>
    <row r="462" spans="1:77" ht="17.25" customHeight="1" x14ac:dyDescent="0.3">
      <c r="A462" s="277"/>
      <c r="B462" s="2"/>
      <c r="C462" s="226"/>
      <c r="D462" s="2"/>
      <c r="E462" s="67"/>
      <c r="F462" s="107"/>
      <c r="G462" s="1"/>
      <c r="H462" s="1"/>
      <c r="I462" s="2"/>
      <c r="J462" s="2"/>
      <c r="K462" s="1"/>
      <c r="L462" s="2"/>
      <c r="M462" s="2"/>
      <c r="N462" s="2"/>
      <c r="O462" s="2"/>
      <c r="P462" s="1"/>
      <c r="Q462" s="2"/>
      <c r="R462" s="1"/>
      <c r="S462" s="1"/>
      <c r="T462" s="2"/>
      <c r="U462" s="1"/>
      <c r="V462" s="1"/>
      <c r="W462" s="2"/>
      <c r="X462" s="2"/>
      <c r="Y462" s="2"/>
      <c r="Z462" s="2"/>
      <c r="AA462" s="2"/>
      <c r="AB462" s="124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2"/>
      <c r="AY462" s="1"/>
      <c r="AZ462" s="1"/>
      <c r="BA462" s="1"/>
      <c r="BB462" s="1"/>
      <c r="BC462" s="1"/>
      <c r="BD462" s="1"/>
      <c r="BE462" s="1"/>
      <c r="BF462" s="184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</row>
    <row r="463" spans="1:77" ht="17.25" customHeight="1" x14ac:dyDescent="0.3">
      <c r="A463" s="277"/>
      <c r="B463" s="2"/>
      <c r="C463" s="226"/>
      <c r="D463" s="2"/>
      <c r="E463" s="67"/>
      <c r="F463" s="107"/>
      <c r="G463" s="1"/>
      <c r="H463" s="1"/>
      <c r="I463" s="2"/>
      <c r="J463" s="2"/>
      <c r="K463" s="1"/>
      <c r="L463" s="2"/>
      <c r="M463" s="2"/>
      <c r="N463" s="2"/>
      <c r="O463" s="2"/>
      <c r="P463" s="1"/>
      <c r="Q463" s="2"/>
      <c r="R463" s="1"/>
      <c r="S463" s="1"/>
      <c r="T463" s="2"/>
      <c r="U463" s="1"/>
      <c r="V463" s="1"/>
      <c r="W463" s="2"/>
      <c r="X463" s="2"/>
      <c r="Y463" s="2"/>
      <c r="Z463" s="2"/>
      <c r="AA463" s="2"/>
      <c r="AB463" s="124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2"/>
      <c r="AY463" s="1"/>
      <c r="AZ463" s="1"/>
      <c r="BA463" s="1"/>
      <c r="BB463" s="1"/>
      <c r="BC463" s="1"/>
      <c r="BD463" s="1"/>
      <c r="BE463" s="1"/>
      <c r="BF463" s="184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</row>
    <row r="464" spans="1:77" ht="17.25" customHeight="1" x14ac:dyDescent="0.3">
      <c r="A464" s="277"/>
      <c r="B464" s="2"/>
      <c r="C464" s="226"/>
      <c r="D464" s="2"/>
      <c r="E464" s="67"/>
      <c r="F464" s="107"/>
      <c r="G464" s="1"/>
      <c r="H464" s="1"/>
      <c r="I464" s="2"/>
      <c r="J464" s="2"/>
      <c r="K464" s="1"/>
      <c r="L464" s="2"/>
      <c r="M464" s="2"/>
      <c r="N464" s="2"/>
      <c r="O464" s="2"/>
      <c r="P464" s="1"/>
      <c r="Q464" s="2"/>
      <c r="R464" s="1"/>
      <c r="S464" s="1"/>
      <c r="T464" s="2"/>
      <c r="U464" s="1"/>
      <c r="V464" s="1"/>
      <c r="W464" s="2"/>
      <c r="X464" s="2"/>
      <c r="Y464" s="2"/>
      <c r="Z464" s="2"/>
      <c r="AA464" s="2"/>
      <c r="AB464" s="124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2"/>
      <c r="AY464" s="1"/>
      <c r="AZ464" s="1"/>
      <c r="BA464" s="1"/>
      <c r="BB464" s="1"/>
      <c r="BC464" s="1"/>
      <c r="BD464" s="1"/>
      <c r="BE464" s="1"/>
      <c r="BF464" s="184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</row>
    <row r="465" spans="1:77" ht="17.25" customHeight="1" x14ac:dyDescent="0.3">
      <c r="A465" s="277"/>
      <c r="B465" s="2"/>
      <c r="C465" s="226"/>
      <c r="D465" s="2"/>
      <c r="E465" s="67"/>
      <c r="F465" s="107"/>
      <c r="G465" s="1"/>
      <c r="H465" s="1"/>
      <c r="I465" s="2"/>
      <c r="J465" s="2"/>
      <c r="K465" s="1"/>
      <c r="L465" s="2"/>
      <c r="M465" s="2"/>
      <c r="N465" s="2"/>
      <c r="O465" s="2"/>
      <c r="P465" s="1"/>
      <c r="Q465" s="2"/>
      <c r="R465" s="1"/>
      <c r="S465" s="1"/>
      <c r="T465" s="2"/>
      <c r="U465" s="1"/>
      <c r="V465" s="1"/>
      <c r="W465" s="2"/>
      <c r="X465" s="2"/>
      <c r="Y465" s="2"/>
      <c r="Z465" s="2"/>
      <c r="AA465" s="2"/>
      <c r="AB465" s="124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2"/>
      <c r="AY465" s="1"/>
      <c r="AZ465" s="1"/>
      <c r="BA465" s="1"/>
      <c r="BB465" s="1"/>
      <c r="BC465" s="1"/>
      <c r="BD465" s="1"/>
      <c r="BE465" s="1"/>
      <c r="BF465" s="184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</row>
    <row r="466" spans="1:77" ht="17.25" customHeight="1" x14ac:dyDescent="0.3">
      <c r="A466" s="277"/>
      <c r="B466" s="2"/>
      <c r="C466" s="226"/>
      <c r="D466" s="2"/>
      <c r="E466" s="67"/>
      <c r="F466" s="107"/>
      <c r="G466" s="1"/>
      <c r="H466" s="1"/>
      <c r="I466" s="2"/>
      <c r="J466" s="2"/>
      <c r="K466" s="1"/>
      <c r="L466" s="2"/>
      <c r="M466" s="2"/>
      <c r="N466" s="2"/>
      <c r="O466" s="2"/>
      <c r="P466" s="1"/>
      <c r="Q466" s="2"/>
      <c r="R466" s="1"/>
      <c r="S466" s="1"/>
      <c r="T466" s="2"/>
      <c r="U466" s="1"/>
      <c r="V466" s="1"/>
      <c r="W466" s="2"/>
      <c r="X466" s="2"/>
      <c r="Y466" s="2"/>
      <c r="Z466" s="2"/>
      <c r="AA466" s="2"/>
      <c r="AB466" s="124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2"/>
      <c r="AY466" s="1"/>
      <c r="AZ466" s="1"/>
      <c r="BA466" s="1"/>
      <c r="BB466" s="1"/>
      <c r="BC466" s="1"/>
      <c r="BD466" s="1"/>
      <c r="BE466" s="1"/>
      <c r="BF466" s="184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</row>
    <row r="467" spans="1:77" ht="17.25" customHeight="1" x14ac:dyDescent="0.3">
      <c r="A467" s="277"/>
      <c r="B467" s="2"/>
      <c r="C467" s="226"/>
      <c r="D467" s="2"/>
      <c r="E467" s="67"/>
      <c r="F467" s="107"/>
      <c r="G467" s="1"/>
      <c r="H467" s="1"/>
      <c r="I467" s="2"/>
      <c r="J467" s="2"/>
      <c r="K467" s="1"/>
      <c r="L467" s="2"/>
      <c r="M467" s="2"/>
      <c r="N467" s="2"/>
      <c r="O467" s="2"/>
      <c r="P467" s="1"/>
      <c r="Q467" s="2"/>
      <c r="R467" s="1"/>
      <c r="S467" s="1"/>
      <c r="T467" s="2"/>
      <c r="U467" s="1"/>
      <c r="V467" s="1"/>
      <c r="W467" s="2"/>
      <c r="X467" s="2"/>
      <c r="Y467" s="2"/>
      <c r="Z467" s="2"/>
      <c r="AA467" s="2"/>
      <c r="AB467" s="124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2"/>
      <c r="AY467" s="1"/>
      <c r="AZ467" s="1"/>
      <c r="BA467" s="1"/>
      <c r="BB467" s="1"/>
      <c r="BC467" s="1"/>
      <c r="BD467" s="1"/>
      <c r="BE467" s="1"/>
      <c r="BF467" s="184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</row>
    <row r="468" spans="1:77" ht="17.25" customHeight="1" x14ac:dyDescent="0.3">
      <c r="A468" s="277"/>
      <c r="B468" s="2"/>
      <c r="C468" s="226"/>
      <c r="D468" s="2"/>
      <c r="E468" s="67"/>
      <c r="F468" s="107"/>
      <c r="G468" s="1"/>
      <c r="H468" s="1"/>
      <c r="I468" s="2"/>
      <c r="J468" s="2"/>
      <c r="K468" s="1"/>
      <c r="L468" s="2"/>
      <c r="M468" s="2"/>
      <c r="N468" s="2"/>
      <c r="O468" s="2"/>
      <c r="P468" s="1"/>
      <c r="Q468" s="2"/>
      <c r="R468" s="1"/>
      <c r="S468" s="1"/>
      <c r="T468" s="2"/>
      <c r="U468" s="1"/>
      <c r="V468" s="1"/>
      <c r="W468" s="2"/>
      <c r="X468" s="2"/>
      <c r="Y468" s="2"/>
      <c r="Z468" s="2"/>
      <c r="AA468" s="2"/>
      <c r="AB468" s="124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2"/>
      <c r="AY468" s="1"/>
      <c r="AZ468" s="1"/>
      <c r="BA468" s="1"/>
      <c r="BB468" s="1"/>
      <c r="BC468" s="1"/>
      <c r="BD468" s="1"/>
      <c r="BE468" s="1"/>
      <c r="BF468" s="184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</row>
    <row r="469" spans="1:77" ht="17.25" customHeight="1" x14ac:dyDescent="0.3">
      <c r="A469" s="277"/>
      <c r="B469" s="2"/>
      <c r="C469" s="226"/>
      <c r="D469" s="2"/>
      <c r="E469" s="67"/>
      <c r="F469" s="107"/>
      <c r="G469" s="1"/>
      <c r="H469" s="1"/>
      <c r="I469" s="2"/>
      <c r="J469" s="2"/>
      <c r="K469" s="1"/>
      <c r="L469" s="2"/>
      <c r="M469" s="2"/>
      <c r="N469" s="2"/>
      <c r="O469" s="2"/>
      <c r="P469" s="1"/>
      <c r="Q469" s="2"/>
      <c r="R469" s="1"/>
      <c r="S469" s="1"/>
      <c r="T469" s="2"/>
      <c r="U469" s="1"/>
      <c r="V469" s="1"/>
      <c r="W469" s="2"/>
      <c r="X469" s="2"/>
      <c r="Y469" s="2"/>
      <c r="Z469" s="2"/>
      <c r="AA469" s="2"/>
      <c r="AB469" s="124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2"/>
      <c r="AY469" s="1"/>
      <c r="AZ469" s="1"/>
      <c r="BA469" s="1"/>
      <c r="BB469" s="1"/>
      <c r="BC469" s="1"/>
      <c r="BD469" s="1"/>
      <c r="BE469" s="1"/>
      <c r="BF469" s="184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</row>
    <row r="470" spans="1:77" ht="17.25" customHeight="1" x14ac:dyDescent="0.3">
      <c r="A470" s="277"/>
      <c r="B470" s="2"/>
      <c r="C470" s="226"/>
      <c r="D470" s="2"/>
      <c r="E470" s="67"/>
      <c r="F470" s="107"/>
      <c r="G470" s="1"/>
      <c r="H470" s="1"/>
      <c r="I470" s="2"/>
      <c r="J470" s="2"/>
      <c r="K470" s="1"/>
      <c r="L470" s="2"/>
      <c r="M470" s="2"/>
      <c r="N470" s="2"/>
      <c r="O470" s="2"/>
      <c r="P470" s="1"/>
      <c r="Q470" s="2"/>
      <c r="R470" s="1"/>
      <c r="S470" s="1"/>
      <c r="T470" s="2"/>
      <c r="U470" s="1"/>
      <c r="V470" s="1"/>
      <c r="W470" s="2"/>
      <c r="X470" s="2"/>
      <c r="Y470" s="2"/>
      <c r="Z470" s="2"/>
      <c r="AA470" s="2"/>
      <c r="AB470" s="124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2"/>
      <c r="AY470" s="1"/>
      <c r="AZ470" s="1"/>
      <c r="BA470" s="1"/>
      <c r="BB470" s="1"/>
      <c r="BC470" s="1"/>
      <c r="BD470" s="1"/>
      <c r="BE470" s="1"/>
      <c r="BF470" s="184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</row>
    <row r="471" spans="1:77" ht="17.25" customHeight="1" x14ac:dyDescent="0.3">
      <c r="A471" s="277"/>
      <c r="B471" s="2"/>
      <c r="C471" s="226"/>
      <c r="D471" s="2"/>
      <c r="E471" s="67"/>
      <c r="F471" s="107"/>
      <c r="G471" s="1"/>
      <c r="H471" s="1"/>
      <c r="I471" s="2"/>
      <c r="J471" s="2"/>
      <c r="K471" s="1"/>
      <c r="L471" s="2"/>
      <c r="M471" s="2"/>
      <c r="N471" s="2"/>
      <c r="O471" s="2"/>
      <c r="P471" s="1"/>
      <c r="Q471" s="2"/>
      <c r="R471" s="1"/>
      <c r="S471" s="1"/>
      <c r="T471" s="2"/>
      <c r="U471" s="1"/>
      <c r="V471" s="1"/>
      <c r="W471" s="2"/>
      <c r="X471" s="2"/>
      <c r="Y471" s="2"/>
      <c r="Z471" s="2"/>
      <c r="AA471" s="2"/>
      <c r="AB471" s="124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2"/>
      <c r="AY471" s="1"/>
      <c r="AZ471" s="1"/>
      <c r="BA471" s="1"/>
      <c r="BB471" s="1"/>
      <c r="BC471" s="1"/>
      <c r="BD471" s="1"/>
      <c r="BE471" s="1"/>
      <c r="BF471" s="184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</row>
    <row r="472" spans="1:77" ht="17.25" customHeight="1" x14ac:dyDescent="0.3">
      <c r="A472" s="277"/>
      <c r="B472" s="2"/>
      <c r="C472" s="226"/>
      <c r="D472" s="2"/>
      <c r="E472" s="67"/>
      <c r="F472" s="107"/>
      <c r="G472" s="1"/>
      <c r="H472" s="1"/>
      <c r="I472" s="2"/>
      <c r="J472" s="2"/>
      <c r="K472" s="1"/>
      <c r="L472" s="2"/>
      <c r="M472" s="2"/>
      <c r="N472" s="2"/>
      <c r="O472" s="2"/>
      <c r="P472" s="1"/>
      <c r="Q472" s="2"/>
      <c r="R472" s="1"/>
      <c r="S472" s="1"/>
      <c r="T472" s="2"/>
      <c r="U472" s="1"/>
      <c r="V472" s="1"/>
      <c r="W472" s="2"/>
      <c r="X472" s="2"/>
      <c r="Y472" s="2"/>
      <c r="Z472" s="2"/>
      <c r="AA472" s="2"/>
      <c r="AB472" s="124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2"/>
      <c r="AY472" s="1"/>
      <c r="AZ472" s="1"/>
      <c r="BA472" s="1"/>
      <c r="BB472" s="1"/>
      <c r="BC472" s="1"/>
      <c r="BD472" s="1"/>
      <c r="BE472" s="1"/>
      <c r="BF472" s="184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</row>
    <row r="473" spans="1:77" ht="17.25" customHeight="1" x14ac:dyDescent="0.3">
      <c r="A473" s="277"/>
      <c r="B473" s="2"/>
      <c r="C473" s="226"/>
      <c r="D473" s="2"/>
      <c r="E473" s="67"/>
      <c r="F473" s="107"/>
      <c r="G473" s="1"/>
      <c r="H473" s="1"/>
      <c r="I473" s="2"/>
      <c r="J473" s="2"/>
      <c r="K473" s="1"/>
      <c r="L473" s="2"/>
      <c r="M473" s="2"/>
      <c r="N473" s="2"/>
      <c r="O473" s="2"/>
      <c r="P473" s="1"/>
      <c r="Q473" s="2"/>
      <c r="R473" s="1"/>
      <c r="S473" s="1"/>
      <c r="T473" s="2"/>
      <c r="U473" s="1"/>
      <c r="V473" s="1"/>
      <c r="W473" s="2"/>
      <c r="X473" s="2"/>
      <c r="Y473" s="2"/>
      <c r="Z473" s="2"/>
      <c r="AA473" s="2"/>
      <c r="AB473" s="124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2"/>
      <c r="AY473" s="1"/>
      <c r="AZ473" s="1"/>
      <c r="BA473" s="1"/>
      <c r="BB473" s="1"/>
      <c r="BC473" s="1"/>
      <c r="BD473" s="1"/>
      <c r="BE473" s="1"/>
      <c r="BF473" s="184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</row>
    <row r="474" spans="1:77" ht="17.25" customHeight="1" x14ac:dyDescent="0.3">
      <c r="A474" s="277"/>
      <c r="B474" s="2"/>
      <c r="C474" s="226"/>
      <c r="D474" s="2"/>
      <c r="E474" s="67"/>
      <c r="F474" s="107"/>
      <c r="G474" s="1"/>
      <c r="H474" s="1"/>
      <c r="I474" s="2"/>
      <c r="J474" s="2"/>
      <c r="K474" s="1"/>
      <c r="L474" s="2"/>
      <c r="M474" s="2"/>
      <c r="N474" s="2"/>
      <c r="O474" s="2"/>
      <c r="P474" s="1"/>
      <c r="Q474" s="2"/>
      <c r="R474" s="1"/>
      <c r="S474" s="1"/>
      <c r="T474" s="2"/>
      <c r="U474" s="1"/>
      <c r="V474" s="1"/>
      <c r="W474" s="2"/>
      <c r="X474" s="2"/>
      <c r="Y474" s="2"/>
      <c r="Z474" s="2"/>
      <c r="AA474" s="2"/>
      <c r="AB474" s="124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2"/>
      <c r="AY474" s="1"/>
      <c r="AZ474" s="1"/>
      <c r="BA474" s="1"/>
      <c r="BB474" s="1"/>
      <c r="BC474" s="1"/>
      <c r="BD474" s="1"/>
      <c r="BE474" s="1"/>
      <c r="BF474" s="184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</row>
    <row r="475" spans="1:77" ht="17.25" customHeight="1" x14ac:dyDescent="0.3">
      <c r="A475" s="277"/>
      <c r="B475" s="2"/>
      <c r="C475" s="226"/>
      <c r="D475" s="2"/>
      <c r="E475" s="67"/>
      <c r="F475" s="107"/>
      <c r="G475" s="1"/>
      <c r="H475" s="1"/>
      <c r="I475" s="2"/>
      <c r="J475" s="2"/>
      <c r="K475" s="1"/>
      <c r="L475" s="2"/>
      <c r="M475" s="2"/>
      <c r="N475" s="2"/>
      <c r="O475" s="2"/>
      <c r="P475" s="1"/>
      <c r="Q475" s="2"/>
      <c r="R475" s="1"/>
      <c r="S475" s="1"/>
      <c r="T475" s="2"/>
      <c r="U475" s="1"/>
      <c r="V475" s="1"/>
      <c r="W475" s="2"/>
      <c r="X475" s="2"/>
      <c r="Y475" s="2"/>
      <c r="Z475" s="2"/>
      <c r="AA475" s="2"/>
      <c r="AB475" s="124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2"/>
      <c r="AY475" s="1"/>
      <c r="AZ475" s="1"/>
      <c r="BA475" s="1"/>
      <c r="BB475" s="1"/>
      <c r="BC475" s="1"/>
      <c r="BD475" s="1"/>
      <c r="BE475" s="1"/>
      <c r="BF475" s="184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</row>
    <row r="476" spans="1:77" ht="17.25" customHeight="1" x14ac:dyDescent="0.3">
      <c r="A476" s="277"/>
      <c r="B476" s="2"/>
      <c r="C476" s="226"/>
      <c r="D476" s="2"/>
      <c r="E476" s="67"/>
      <c r="F476" s="107"/>
      <c r="G476" s="1"/>
      <c r="H476" s="1"/>
      <c r="I476" s="2"/>
      <c r="J476" s="2"/>
      <c r="K476" s="1"/>
      <c r="L476" s="2"/>
      <c r="M476" s="2"/>
      <c r="N476" s="2"/>
      <c r="O476" s="2"/>
      <c r="P476" s="1"/>
      <c r="Q476" s="2"/>
      <c r="R476" s="1"/>
      <c r="S476" s="1"/>
      <c r="T476" s="2"/>
      <c r="U476" s="1"/>
      <c r="V476" s="1"/>
      <c r="W476" s="2"/>
      <c r="X476" s="2"/>
      <c r="Y476" s="2"/>
      <c r="Z476" s="2"/>
      <c r="AA476" s="2"/>
      <c r="AB476" s="124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2"/>
      <c r="AY476" s="1"/>
      <c r="AZ476" s="1"/>
      <c r="BA476" s="1"/>
      <c r="BB476" s="1"/>
      <c r="BC476" s="1"/>
      <c r="BD476" s="1"/>
      <c r="BE476" s="1"/>
      <c r="BF476" s="184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</row>
    <row r="477" spans="1:77" ht="17.25" customHeight="1" x14ac:dyDescent="0.3">
      <c r="A477" s="277"/>
      <c r="B477" s="2"/>
      <c r="C477" s="226"/>
      <c r="D477" s="2"/>
      <c r="E477" s="67"/>
      <c r="F477" s="107"/>
      <c r="G477" s="1"/>
      <c r="H477" s="1"/>
      <c r="I477" s="2"/>
      <c r="J477" s="2"/>
      <c r="K477" s="1"/>
      <c r="L477" s="2"/>
      <c r="M477" s="2"/>
      <c r="N477" s="2"/>
      <c r="O477" s="2"/>
      <c r="P477" s="1"/>
      <c r="Q477" s="2"/>
      <c r="R477" s="1"/>
      <c r="S477" s="1"/>
      <c r="T477" s="2"/>
      <c r="U477" s="1"/>
      <c r="V477" s="1"/>
      <c r="W477" s="2"/>
      <c r="X477" s="2"/>
      <c r="Y477" s="2"/>
      <c r="Z477" s="2"/>
      <c r="AA477" s="2"/>
      <c r="AB477" s="124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2"/>
      <c r="AY477" s="1"/>
      <c r="AZ477" s="1"/>
      <c r="BA477" s="1"/>
      <c r="BB477" s="1"/>
      <c r="BC477" s="1"/>
      <c r="BD477" s="1"/>
      <c r="BE477" s="1"/>
      <c r="BF477" s="184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</row>
    <row r="478" spans="1:77" ht="17.25" customHeight="1" x14ac:dyDescent="0.3">
      <c r="A478" s="277"/>
      <c r="B478" s="2"/>
      <c r="C478" s="226"/>
      <c r="D478" s="2"/>
      <c r="E478" s="67"/>
      <c r="F478" s="107"/>
      <c r="G478" s="1"/>
      <c r="H478" s="1"/>
      <c r="I478" s="2"/>
      <c r="J478" s="2"/>
      <c r="K478" s="1"/>
      <c r="L478" s="2"/>
      <c r="M478" s="2"/>
      <c r="N478" s="2"/>
      <c r="O478" s="2"/>
      <c r="P478" s="1"/>
      <c r="Q478" s="2"/>
      <c r="R478" s="1"/>
      <c r="S478" s="1"/>
      <c r="T478" s="2"/>
      <c r="U478" s="1"/>
      <c r="V478" s="1"/>
      <c r="W478" s="2"/>
      <c r="X478" s="2"/>
      <c r="Y478" s="2"/>
      <c r="Z478" s="2"/>
      <c r="AA478" s="2"/>
      <c r="AB478" s="124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2"/>
      <c r="AY478" s="1"/>
      <c r="AZ478" s="1"/>
      <c r="BA478" s="1"/>
      <c r="BB478" s="1"/>
      <c r="BC478" s="1"/>
      <c r="BD478" s="1"/>
      <c r="BE478" s="1"/>
      <c r="BF478" s="184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pans="1:77" ht="17.25" customHeight="1" x14ac:dyDescent="0.3">
      <c r="A479" s="277"/>
      <c r="B479" s="2"/>
      <c r="C479" s="226"/>
      <c r="D479" s="2"/>
      <c r="E479" s="67"/>
      <c r="F479" s="107"/>
      <c r="G479" s="1"/>
      <c r="H479" s="1"/>
      <c r="I479" s="2"/>
      <c r="J479" s="2"/>
      <c r="K479" s="1"/>
      <c r="L479" s="2"/>
      <c r="M479" s="2"/>
      <c r="N479" s="2"/>
      <c r="O479" s="2"/>
      <c r="P479" s="1"/>
      <c r="Q479" s="2"/>
      <c r="R479" s="1"/>
      <c r="S479" s="1"/>
      <c r="T479" s="2"/>
      <c r="U479" s="1"/>
      <c r="V479" s="1"/>
      <c r="W479" s="2"/>
      <c r="X479" s="2"/>
      <c r="Y479" s="2"/>
      <c r="Z479" s="2"/>
      <c r="AA479" s="2"/>
      <c r="AB479" s="124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2"/>
      <c r="AY479" s="1"/>
      <c r="AZ479" s="1"/>
      <c r="BA479" s="1"/>
      <c r="BB479" s="1"/>
      <c r="BC479" s="1"/>
      <c r="BD479" s="1"/>
      <c r="BE479" s="1"/>
      <c r="BF479" s="184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pans="1:77" ht="17.25" customHeight="1" x14ac:dyDescent="0.3">
      <c r="A480" s="277"/>
      <c r="B480" s="2"/>
      <c r="C480" s="226"/>
      <c r="D480" s="2"/>
      <c r="E480" s="67"/>
      <c r="F480" s="107"/>
      <c r="G480" s="1"/>
      <c r="H480" s="1"/>
      <c r="I480" s="2"/>
      <c r="J480" s="2"/>
      <c r="K480" s="1"/>
      <c r="L480" s="2"/>
      <c r="M480" s="2"/>
      <c r="N480" s="2"/>
      <c r="O480" s="2"/>
      <c r="P480" s="1"/>
      <c r="Q480" s="2"/>
      <c r="R480" s="1"/>
      <c r="S480" s="1"/>
      <c r="T480" s="2"/>
      <c r="U480" s="1"/>
      <c r="V480" s="1"/>
      <c r="W480" s="2"/>
      <c r="X480" s="2"/>
      <c r="Y480" s="2"/>
      <c r="Z480" s="2"/>
      <c r="AA480" s="2"/>
      <c r="AB480" s="124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2"/>
      <c r="AY480" s="1"/>
      <c r="AZ480" s="1"/>
      <c r="BA480" s="1"/>
      <c r="BB480" s="1"/>
      <c r="BC480" s="1"/>
      <c r="BD480" s="1"/>
      <c r="BE480" s="1"/>
      <c r="BF480" s="184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pans="1:77" ht="17.25" customHeight="1" x14ac:dyDescent="0.3">
      <c r="A481" s="277"/>
      <c r="B481" s="2"/>
      <c r="C481" s="226"/>
      <c r="D481" s="2"/>
      <c r="E481" s="67"/>
      <c r="F481" s="107"/>
      <c r="G481" s="1"/>
      <c r="H481" s="1"/>
      <c r="I481" s="2"/>
      <c r="J481" s="2"/>
      <c r="K481" s="1"/>
      <c r="L481" s="2"/>
      <c r="M481" s="2"/>
      <c r="N481" s="2"/>
      <c r="O481" s="2"/>
      <c r="P481" s="1"/>
      <c r="Q481" s="2"/>
      <c r="R481" s="1"/>
      <c r="S481" s="1"/>
      <c r="T481" s="2"/>
      <c r="U481" s="1"/>
      <c r="V481" s="1"/>
      <c r="W481" s="2"/>
      <c r="X481" s="2"/>
      <c r="Y481" s="2"/>
      <c r="Z481" s="2"/>
      <c r="AA481" s="2"/>
      <c r="AB481" s="124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2"/>
      <c r="AY481" s="1"/>
      <c r="AZ481" s="1"/>
      <c r="BA481" s="1"/>
      <c r="BB481" s="1"/>
      <c r="BC481" s="1"/>
      <c r="BD481" s="1"/>
      <c r="BE481" s="1"/>
      <c r="BF481" s="184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pans="1:77" ht="17.25" customHeight="1" x14ac:dyDescent="0.3">
      <c r="A482" s="277"/>
      <c r="B482" s="2"/>
      <c r="C482" s="226"/>
      <c r="D482" s="2"/>
      <c r="E482" s="67"/>
      <c r="F482" s="107"/>
      <c r="G482" s="1"/>
      <c r="H482" s="1"/>
      <c r="I482" s="2"/>
      <c r="J482" s="2"/>
      <c r="K482" s="1"/>
      <c r="L482" s="2"/>
      <c r="M482" s="2"/>
      <c r="N482" s="2"/>
      <c r="O482" s="2"/>
      <c r="P482" s="1"/>
      <c r="Q482" s="2"/>
      <c r="R482" s="1"/>
      <c r="S482" s="1"/>
      <c r="T482" s="2"/>
      <c r="U482" s="1"/>
      <c r="V482" s="1"/>
      <c r="W482" s="2"/>
      <c r="X482" s="2"/>
      <c r="Y482" s="2"/>
      <c r="Z482" s="2"/>
      <c r="AA482" s="2"/>
      <c r="AB482" s="124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2"/>
      <c r="AY482" s="1"/>
      <c r="AZ482" s="1"/>
      <c r="BA482" s="1"/>
      <c r="BB482" s="1"/>
      <c r="BC482" s="1"/>
      <c r="BD482" s="1"/>
      <c r="BE482" s="1"/>
      <c r="BF482" s="184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pans="1:77" ht="17.25" customHeight="1" x14ac:dyDescent="0.3">
      <c r="A483" s="277"/>
      <c r="B483" s="2"/>
      <c r="C483" s="226"/>
      <c r="D483" s="2"/>
      <c r="E483" s="67"/>
      <c r="F483" s="107"/>
      <c r="G483" s="1"/>
      <c r="H483" s="1"/>
      <c r="I483" s="2"/>
      <c r="J483" s="2"/>
      <c r="K483" s="1"/>
      <c r="L483" s="2"/>
      <c r="M483" s="2"/>
      <c r="N483" s="2"/>
      <c r="O483" s="2"/>
      <c r="P483" s="1"/>
      <c r="Q483" s="2"/>
      <c r="R483" s="1"/>
      <c r="S483" s="1"/>
      <c r="T483" s="2"/>
      <c r="U483" s="1"/>
      <c r="V483" s="1"/>
      <c r="W483" s="2"/>
      <c r="X483" s="2"/>
      <c r="Y483" s="2"/>
      <c r="Z483" s="2"/>
      <c r="AA483" s="2"/>
      <c r="AB483" s="124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2"/>
      <c r="AY483" s="1"/>
      <c r="AZ483" s="1"/>
      <c r="BA483" s="1"/>
      <c r="BB483" s="1"/>
      <c r="BC483" s="1"/>
      <c r="BD483" s="1"/>
      <c r="BE483" s="1"/>
      <c r="BF483" s="184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pans="1:77" ht="17.25" customHeight="1" x14ac:dyDescent="0.3">
      <c r="A484" s="277"/>
      <c r="B484" s="2"/>
      <c r="C484" s="226"/>
      <c r="D484" s="2"/>
      <c r="E484" s="67"/>
      <c r="F484" s="107"/>
      <c r="G484" s="1"/>
      <c r="H484" s="1"/>
      <c r="I484" s="2"/>
      <c r="J484" s="2"/>
      <c r="K484" s="1"/>
      <c r="L484" s="2"/>
      <c r="M484" s="2"/>
      <c r="N484" s="2"/>
      <c r="O484" s="2"/>
      <c r="P484" s="1"/>
      <c r="Q484" s="2"/>
      <c r="R484" s="1"/>
      <c r="S484" s="1"/>
      <c r="T484" s="2"/>
      <c r="U484" s="1"/>
      <c r="V484" s="1"/>
      <c r="W484" s="2"/>
      <c r="X484" s="2"/>
      <c r="Y484" s="2"/>
      <c r="Z484" s="2"/>
      <c r="AA484" s="2"/>
      <c r="AB484" s="124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2"/>
      <c r="AY484" s="1"/>
      <c r="AZ484" s="1"/>
      <c r="BA484" s="1"/>
      <c r="BB484" s="1"/>
      <c r="BC484" s="1"/>
      <c r="BD484" s="1"/>
      <c r="BE484" s="1"/>
      <c r="BF484" s="184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pans="1:77" ht="17.25" customHeight="1" x14ac:dyDescent="0.3">
      <c r="A485" s="277"/>
      <c r="B485" s="2"/>
      <c r="C485" s="226"/>
      <c r="D485" s="2"/>
      <c r="E485" s="67"/>
      <c r="F485" s="107"/>
      <c r="G485" s="1"/>
      <c r="H485" s="1"/>
      <c r="I485" s="2"/>
      <c r="J485" s="2"/>
      <c r="K485" s="1"/>
      <c r="L485" s="2"/>
      <c r="M485" s="2"/>
      <c r="N485" s="2"/>
      <c r="O485" s="2"/>
      <c r="P485" s="1"/>
      <c r="Q485" s="2"/>
      <c r="R485" s="1"/>
      <c r="S485" s="1"/>
      <c r="T485" s="2"/>
      <c r="U485" s="1"/>
      <c r="V485" s="1"/>
      <c r="W485" s="2"/>
      <c r="X485" s="2"/>
      <c r="Y485" s="2"/>
      <c r="Z485" s="2"/>
      <c r="AA485" s="2"/>
      <c r="AB485" s="124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2"/>
      <c r="AY485" s="1"/>
      <c r="AZ485" s="1"/>
      <c r="BA485" s="1"/>
      <c r="BB485" s="1"/>
      <c r="BC485" s="1"/>
      <c r="BD485" s="1"/>
      <c r="BE485" s="1"/>
      <c r="BF485" s="184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pans="1:77" ht="17.25" customHeight="1" x14ac:dyDescent="0.3">
      <c r="A486" s="277"/>
      <c r="B486" s="2"/>
      <c r="C486" s="226"/>
      <c r="D486" s="2"/>
      <c r="E486" s="67"/>
      <c r="F486" s="107"/>
      <c r="G486" s="1"/>
      <c r="H486" s="1"/>
      <c r="I486" s="2"/>
      <c r="J486" s="2"/>
      <c r="K486" s="1"/>
      <c r="L486" s="2"/>
      <c r="M486" s="2"/>
      <c r="N486" s="2"/>
      <c r="O486" s="2"/>
      <c r="P486" s="1"/>
      <c r="Q486" s="2"/>
      <c r="R486" s="1"/>
      <c r="S486" s="1"/>
      <c r="T486" s="2"/>
      <c r="U486" s="1"/>
      <c r="V486" s="1"/>
      <c r="W486" s="2"/>
      <c r="X486" s="2"/>
      <c r="Y486" s="2"/>
      <c r="Z486" s="2"/>
      <c r="AA486" s="2"/>
      <c r="AB486" s="124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2"/>
      <c r="AY486" s="1"/>
      <c r="AZ486" s="1"/>
      <c r="BA486" s="1"/>
      <c r="BB486" s="1"/>
      <c r="BC486" s="1"/>
      <c r="BD486" s="1"/>
      <c r="BE486" s="1"/>
      <c r="BF486" s="184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pans="1:77" ht="17.25" customHeight="1" x14ac:dyDescent="0.3">
      <c r="A487" s="277"/>
      <c r="B487" s="2"/>
      <c r="C487" s="226"/>
      <c r="D487" s="2"/>
      <c r="E487" s="67"/>
      <c r="F487" s="107"/>
      <c r="G487" s="1"/>
      <c r="H487" s="1"/>
      <c r="I487" s="2"/>
      <c r="J487" s="2"/>
      <c r="K487" s="1"/>
      <c r="L487" s="2"/>
      <c r="M487" s="2"/>
      <c r="N487" s="2"/>
      <c r="O487" s="2"/>
      <c r="P487" s="1"/>
      <c r="Q487" s="2"/>
      <c r="R487" s="1"/>
      <c r="S487" s="1"/>
      <c r="T487" s="2"/>
      <c r="U487" s="1"/>
      <c r="V487" s="1"/>
      <c r="W487" s="2"/>
      <c r="X487" s="2"/>
      <c r="Y487" s="2"/>
      <c r="Z487" s="2"/>
      <c r="AA487" s="2"/>
      <c r="AB487" s="124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2"/>
      <c r="AY487" s="1"/>
      <c r="AZ487" s="1"/>
      <c r="BA487" s="1"/>
      <c r="BB487" s="1"/>
      <c r="BC487" s="1"/>
      <c r="BD487" s="1"/>
      <c r="BE487" s="1"/>
      <c r="BF487" s="184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pans="1:77" ht="17.25" customHeight="1" x14ac:dyDescent="0.3">
      <c r="A488" s="277"/>
      <c r="B488" s="2"/>
      <c r="C488" s="226"/>
      <c r="D488" s="2"/>
      <c r="E488" s="67"/>
      <c r="F488" s="107"/>
      <c r="G488" s="1"/>
      <c r="H488" s="1"/>
      <c r="I488" s="2"/>
      <c r="J488" s="2"/>
      <c r="K488" s="1"/>
      <c r="L488" s="2"/>
      <c r="M488" s="2"/>
      <c r="N488" s="2"/>
      <c r="O488" s="2"/>
      <c r="P488" s="1"/>
      <c r="Q488" s="2"/>
      <c r="R488" s="1"/>
      <c r="S488" s="1"/>
      <c r="T488" s="2"/>
      <c r="U488" s="1"/>
      <c r="V488" s="1"/>
      <c r="W488" s="2"/>
      <c r="X488" s="2"/>
      <c r="Y488" s="2"/>
      <c r="Z488" s="2"/>
      <c r="AA488" s="2"/>
      <c r="AB488" s="124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2"/>
      <c r="AY488" s="1"/>
      <c r="AZ488" s="1"/>
      <c r="BA488" s="1"/>
      <c r="BB488" s="1"/>
      <c r="BC488" s="1"/>
      <c r="BD488" s="1"/>
      <c r="BE488" s="1"/>
      <c r="BF488" s="184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pans="1:77" ht="17.25" customHeight="1" x14ac:dyDescent="0.3">
      <c r="A489" s="277"/>
      <c r="B489" s="2"/>
      <c r="C489" s="226"/>
      <c r="D489" s="2"/>
      <c r="E489" s="67"/>
      <c r="F489" s="107"/>
      <c r="G489" s="1"/>
      <c r="H489" s="1"/>
      <c r="I489" s="2"/>
      <c r="J489" s="2"/>
      <c r="K489" s="1"/>
      <c r="L489" s="2"/>
      <c r="M489" s="2"/>
      <c r="N489" s="2"/>
      <c r="O489" s="2"/>
      <c r="P489" s="1"/>
      <c r="Q489" s="2"/>
      <c r="R489" s="1"/>
      <c r="S489" s="1"/>
      <c r="T489" s="2"/>
      <c r="U489" s="1"/>
      <c r="V489" s="1"/>
      <c r="W489" s="2"/>
      <c r="X489" s="2"/>
      <c r="Y489" s="2"/>
      <c r="Z489" s="2"/>
      <c r="AA489" s="2"/>
      <c r="AB489" s="124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2"/>
      <c r="AY489" s="1"/>
      <c r="AZ489" s="1"/>
      <c r="BA489" s="1"/>
      <c r="BB489" s="1"/>
      <c r="BC489" s="1"/>
      <c r="BD489" s="1"/>
      <c r="BE489" s="1"/>
      <c r="BF489" s="184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pans="1:77" ht="17.25" customHeight="1" x14ac:dyDescent="0.3">
      <c r="A490" s="277"/>
      <c r="B490" s="2"/>
      <c r="C490" s="226"/>
      <c r="D490" s="2"/>
      <c r="E490" s="67"/>
      <c r="F490" s="107"/>
      <c r="G490" s="1"/>
      <c r="H490" s="1"/>
      <c r="I490" s="2"/>
      <c r="J490" s="2"/>
      <c r="K490" s="1"/>
      <c r="L490" s="2"/>
      <c r="M490" s="2"/>
      <c r="N490" s="2"/>
      <c r="O490" s="2"/>
      <c r="P490" s="1"/>
      <c r="Q490" s="2"/>
      <c r="R490" s="1"/>
      <c r="S490" s="1"/>
      <c r="T490" s="2"/>
      <c r="U490" s="1"/>
      <c r="V490" s="1"/>
      <c r="W490" s="2"/>
      <c r="X490" s="2"/>
      <c r="Y490" s="2"/>
      <c r="Z490" s="2"/>
      <c r="AA490" s="2"/>
      <c r="AB490" s="124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2"/>
      <c r="AY490" s="1"/>
      <c r="AZ490" s="1"/>
      <c r="BA490" s="1"/>
      <c r="BB490" s="1"/>
      <c r="BC490" s="1"/>
      <c r="BD490" s="1"/>
      <c r="BE490" s="1"/>
      <c r="BF490" s="184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pans="1:77" ht="17.25" customHeight="1" x14ac:dyDescent="0.3">
      <c r="A491" s="277"/>
      <c r="B491" s="2"/>
      <c r="C491" s="226"/>
      <c r="D491" s="2"/>
      <c r="E491" s="67"/>
      <c r="F491" s="107"/>
      <c r="G491" s="1"/>
      <c r="H491" s="1"/>
      <c r="I491" s="2"/>
      <c r="J491" s="2"/>
      <c r="K491" s="1"/>
      <c r="L491" s="2"/>
      <c r="M491" s="2"/>
      <c r="N491" s="2"/>
      <c r="O491" s="2"/>
      <c r="P491" s="1"/>
      <c r="Q491" s="2"/>
      <c r="R491" s="1"/>
      <c r="S491" s="1"/>
      <c r="T491" s="2"/>
      <c r="U491" s="1"/>
      <c r="V491" s="1"/>
      <c r="W491" s="2"/>
      <c r="X491" s="2"/>
      <c r="Y491" s="2"/>
      <c r="Z491" s="2"/>
      <c r="AA491" s="2"/>
      <c r="AB491" s="124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2"/>
      <c r="AY491" s="1"/>
      <c r="AZ491" s="1"/>
      <c r="BA491" s="1"/>
      <c r="BB491" s="1"/>
      <c r="BC491" s="1"/>
      <c r="BD491" s="1"/>
      <c r="BE491" s="1"/>
      <c r="BF491" s="184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pans="1:77" ht="17.25" customHeight="1" x14ac:dyDescent="0.3">
      <c r="A492" s="277"/>
      <c r="B492" s="2"/>
      <c r="C492" s="226"/>
      <c r="D492" s="2"/>
      <c r="E492" s="67"/>
      <c r="F492" s="107"/>
      <c r="G492" s="1"/>
      <c r="H492" s="1"/>
      <c r="I492" s="2"/>
      <c r="J492" s="2"/>
      <c r="K492" s="1"/>
      <c r="L492" s="2"/>
      <c r="M492" s="2"/>
      <c r="N492" s="2"/>
      <c r="O492" s="2"/>
      <c r="P492" s="1"/>
      <c r="Q492" s="2"/>
      <c r="R492" s="1"/>
      <c r="S492" s="1"/>
      <c r="T492" s="2"/>
      <c r="U492" s="1"/>
      <c r="V492" s="1"/>
      <c r="W492" s="2"/>
      <c r="X492" s="2"/>
      <c r="Y492" s="2"/>
      <c r="Z492" s="2"/>
      <c r="AA492" s="2"/>
      <c r="AB492" s="124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2"/>
      <c r="AY492" s="1"/>
      <c r="AZ492" s="1"/>
      <c r="BA492" s="1"/>
      <c r="BB492" s="1"/>
      <c r="BC492" s="1"/>
      <c r="BD492" s="1"/>
      <c r="BE492" s="1"/>
      <c r="BF492" s="184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pans="1:77" ht="17.25" customHeight="1" x14ac:dyDescent="0.3">
      <c r="A493" s="277"/>
      <c r="B493" s="2"/>
      <c r="C493" s="226"/>
      <c r="D493" s="2"/>
      <c r="E493" s="67"/>
      <c r="F493" s="107"/>
      <c r="G493" s="1"/>
      <c r="H493" s="1"/>
      <c r="I493" s="2"/>
      <c r="J493" s="2"/>
      <c r="K493" s="1"/>
      <c r="L493" s="2"/>
      <c r="M493" s="2"/>
      <c r="N493" s="2"/>
      <c r="O493" s="2"/>
      <c r="P493" s="1"/>
      <c r="Q493" s="2"/>
      <c r="R493" s="1"/>
      <c r="S493" s="1"/>
      <c r="T493" s="2"/>
      <c r="U493" s="1"/>
      <c r="V493" s="1"/>
      <c r="W493" s="2"/>
      <c r="X493" s="2"/>
      <c r="Y493" s="2"/>
      <c r="Z493" s="2"/>
      <c r="AA493" s="2"/>
      <c r="AB493" s="124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2"/>
      <c r="AY493" s="1"/>
      <c r="AZ493" s="1"/>
      <c r="BA493" s="1"/>
      <c r="BB493" s="1"/>
      <c r="BC493" s="1"/>
      <c r="BD493" s="1"/>
      <c r="BE493" s="1"/>
      <c r="BF493" s="184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pans="1:77" ht="17.25" customHeight="1" x14ac:dyDescent="0.3">
      <c r="A494" s="277"/>
      <c r="B494" s="2"/>
      <c r="C494" s="226"/>
      <c r="D494" s="2"/>
      <c r="E494" s="67"/>
      <c r="F494" s="107"/>
      <c r="G494" s="1"/>
      <c r="H494" s="1"/>
      <c r="I494" s="2"/>
      <c r="J494" s="2"/>
      <c r="K494" s="1"/>
      <c r="L494" s="2"/>
      <c r="M494" s="2"/>
      <c r="N494" s="2"/>
      <c r="O494" s="2"/>
      <c r="P494" s="1"/>
      <c r="Q494" s="2"/>
      <c r="R494" s="1"/>
      <c r="S494" s="1"/>
      <c r="T494" s="2"/>
      <c r="U494" s="1"/>
      <c r="V494" s="1"/>
      <c r="W494" s="2"/>
      <c r="X494" s="2"/>
      <c r="Y494" s="2"/>
      <c r="Z494" s="2"/>
      <c r="AA494" s="2"/>
      <c r="AB494" s="124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2"/>
      <c r="AY494" s="1"/>
      <c r="AZ494" s="1"/>
      <c r="BA494" s="1"/>
      <c r="BB494" s="1"/>
      <c r="BC494" s="1"/>
      <c r="BD494" s="1"/>
      <c r="BE494" s="1"/>
      <c r="BF494" s="184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pans="1:77" ht="17.25" customHeight="1" x14ac:dyDescent="0.3">
      <c r="A495" s="277"/>
      <c r="B495" s="2"/>
      <c r="C495" s="226"/>
      <c r="D495" s="2"/>
      <c r="E495" s="67"/>
      <c r="F495" s="107"/>
      <c r="G495" s="1"/>
      <c r="H495" s="1"/>
      <c r="I495" s="2"/>
      <c r="J495" s="2"/>
      <c r="K495" s="1"/>
      <c r="L495" s="2"/>
      <c r="M495" s="2"/>
      <c r="N495" s="2"/>
      <c r="O495" s="2"/>
      <c r="P495" s="1"/>
      <c r="Q495" s="2"/>
      <c r="R495" s="1"/>
      <c r="S495" s="1"/>
      <c r="T495" s="2"/>
      <c r="U495" s="1"/>
      <c r="V495" s="1"/>
      <c r="W495" s="2"/>
      <c r="X495" s="2"/>
      <c r="Y495" s="2"/>
      <c r="Z495" s="2"/>
      <c r="AA495" s="2"/>
      <c r="AB495" s="124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2"/>
      <c r="AY495" s="1"/>
      <c r="AZ495" s="1"/>
      <c r="BA495" s="1"/>
      <c r="BB495" s="1"/>
      <c r="BC495" s="1"/>
      <c r="BD495" s="1"/>
      <c r="BE495" s="1"/>
      <c r="BF495" s="184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pans="1:77" ht="17.25" customHeight="1" x14ac:dyDescent="0.3">
      <c r="A496" s="277"/>
      <c r="B496" s="2"/>
      <c r="C496" s="226"/>
      <c r="D496" s="2"/>
      <c r="E496" s="67"/>
      <c r="F496" s="107"/>
      <c r="G496" s="1"/>
      <c r="H496" s="1"/>
      <c r="I496" s="2"/>
      <c r="J496" s="2"/>
      <c r="K496" s="1"/>
      <c r="L496" s="2"/>
      <c r="M496" s="2"/>
      <c r="N496" s="2"/>
      <c r="O496" s="2"/>
      <c r="P496" s="1"/>
      <c r="Q496" s="2"/>
      <c r="R496" s="1"/>
      <c r="S496" s="1"/>
      <c r="T496" s="2"/>
      <c r="U496" s="1"/>
      <c r="V496" s="1"/>
      <c r="W496" s="2"/>
      <c r="X496" s="2"/>
      <c r="Y496" s="2"/>
      <c r="Z496" s="2"/>
      <c r="AA496" s="2"/>
      <c r="AB496" s="124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2"/>
      <c r="AY496" s="1"/>
      <c r="AZ496" s="1"/>
      <c r="BA496" s="1"/>
      <c r="BB496" s="1"/>
      <c r="BC496" s="1"/>
      <c r="BD496" s="1"/>
      <c r="BE496" s="1"/>
      <c r="BF496" s="184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pans="1:77" ht="17.25" customHeight="1" x14ac:dyDescent="0.3">
      <c r="A497" s="277"/>
      <c r="B497" s="2"/>
      <c r="C497" s="226"/>
      <c r="D497" s="2"/>
      <c r="E497" s="67"/>
      <c r="F497" s="107"/>
      <c r="G497" s="1"/>
      <c r="H497" s="1"/>
      <c r="I497" s="2"/>
      <c r="J497" s="2"/>
      <c r="K497" s="1"/>
      <c r="L497" s="2"/>
      <c r="M497" s="2"/>
      <c r="N497" s="2"/>
      <c r="O497" s="2"/>
      <c r="P497" s="1"/>
      <c r="Q497" s="2"/>
      <c r="R497" s="1"/>
      <c r="S497" s="1"/>
      <c r="T497" s="2"/>
      <c r="U497" s="1"/>
      <c r="V497" s="1"/>
      <c r="W497" s="2"/>
      <c r="X497" s="2"/>
      <c r="Y497" s="2"/>
      <c r="Z497" s="2"/>
      <c r="AA497" s="2"/>
      <c r="AB497" s="124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2"/>
      <c r="AY497" s="1"/>
      <c r="AZ497" s="1"/>
      <c r="BA497" s="1"/>
      <c r="BB497" s="1"/>
      <c r="BC497" s="1"/>
      <c r="BD497" s="1"/>
      <c r="BE497" s="1"/>
      <c r="BF497" s="184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pans="1:77" ht="17.25" customHeight="1" x14ac:dyDescent="0.3">
      <c r="A498" s="277"/>
      <c r="B498" s="2"/>
      <c r="C498" s="226"/>
      <c r="D498" s="2"/>
      <c r="E498" s="67"/>
      <c r="F498" s="107"/>
      <c r="G498" s="1"/>
      <c r="H498" s="1"/>
      <c r="I498" s="2"/>
      <c r="J498" s="2"/>
      <c r="K498" s="1"/>
      <c r="L498" s="2"/>
      <c r="M498" s="2"/>
      <c r="N498" s="2"/>
      <c r="O498" s="2"/>
      <c r="P498" s="1"/>
      <c r="Q498" s="2"/>
      <c r="R498" s="1"/>
      <c r="S498" s="1"/>
      <c r="T498" s="2"/>
      <c r="U498" s="1"/>
      <c r="V498" s="1"/>
      <c r="W498" s="2"/>
      <c r="X498" s="2"/>
      <c r="Y498" s="2"/>
      <c r="Z498" s="2"/>
      <c r="AA498" s="2"/>
      <c r="AB498" s="124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2"/>
      <c r="AY498" s="1"/>
      <c r="AZ498" s="1"/>
      <c r="BA498" s="1"/>
      <c r="BB498" s="1"/>
      <c r="BC498" s="1"/>
      <c r="BD498" s="1"/>
      <c r="BE498" s="1"/>
      <c r="BF498" s="184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pans="1:77" ht="17.25" customHeight="1" x14ac:dyDescent="0.3">
      <c r="A499" s="277"/>
      <c r="B499" s="2"/>
      <c r="C499" s="226"/>
      <c r="D499" s="2"/>
      <c r="E499" s="67"/>
      <c r="F499" s="107"/>
      <c r="G499" s="1"/>
      <c r="H499" s="1"/>
      <c r="I499" s="2"/>
      <c r="J499" s="2"/>
      <c r="K499" s="1"/>
      <c r="L499" s="2"/>
      <c r="M499" s="2"/>
      <c r="N499" s="2"/>
      <c r="O499" s="2"/>
      <c r="P499" s="1"/>
      <c r="Q499" s="2"/>
      <c r="R499" s="1"/>
      <c r="S499" s="1"/>
      <c r="T499" s="2"/>
      <c r="U499" s="1"/>
      <c r="V499" s="1"/>
      <c r="W499" s="2"/>
      <c r="X499" s="2"/>
      <c r="Y499" s="2"/>
      <c r="Z499" s="2"/>
      <c r="AA499" s="2"/>
      <c r="AB499" s="124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2"/>
      <c r="AY499" s="1"/>
      <c r="AZ499" s="1"/>
      <c r="BA499" s="1"/>
      <c r="BB499" s="1"/>
      <c r="BC499" s="1"/>
      <c r="BD499" s="1"/>
      <c r="BE499" s="1"/>
      <c r="BF499" s="184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pans="1:77" ht="17.25" customHeight="1" x14ac:dyDescent="0.3">
      <c r="A500" s="277"/>
      <c r="B500" s="2"/>
      <c r="C500" s="226"/>
      <c r="D500" s="2"/>
      <c r="E500" s="67"/>
      <c r="F500" s="107"/>
      <c r="G500" s="1"/>
      <c r="H500" s="1"/>
      <c r="I500" s="2"/>
      <c r="J500" s="2"/>
      <c r="K500" s="1"/>
      <c r="L500" s="2"/>
      <c r="M500" s="2"/>
      <c r="N500" s="2"/>
      <c r="O500" s="2"/>
      <c r="P500" s="1"/>
      <c r="Q500" s="2"/>
      <c r="R500" s="1"/>
      <c r="S500" s="1"/>
      <c r="T500" s="2"/>
      <c r="U500" s="1"/>
      <c r="V500" s="1"/>
      <c r="W500" s="2"/>
      <c r="X500" s="2"/>
      <c r="Y500" s="2"/>
      <c r="Z500" s="2"/>
      <c r="AA500" s="2"/>
      <c r="AB500" s="124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2"/>
      <c r="AY500" s="1"/>
      <c r="AZ500" s="1"/>
      <c r="BA500" s="1"/>
      <c r="BB500" s="1"/>
      <c r="BC500" s="1"/>
      <c r="BD500" s="1"/>
      <c r="BE500" s="1"/>
      <c r="BF500" s="184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pans="1:77" ht="17.25" customHeight="1" x14ac:dyDescent="0.3">
      <c r="A501" s="277"/>
      <c r="B501" s="2"/>
      <c r="C501" s="226"/>
      <c r="D501" s="2"/>
      <c r="E501" s="67"/>
      <c r="F501" s="107"/>
      <c r="G501" s="1"/>
      <c r="H501" s="1"/>
      <c r="I501" s="2"/>
      <c r="J501" s="2"/>
      <c r="K501" s="1"/>
      <c r="L501" s="2"/>
      <c r="M501" s="2"/>
      <c r="N501" s="2"/>
      <c r="O501" s="2"/>
      <c r="P501" s="1"/>
      <c r="Q501" s="2"/>
      <c r="R501" s="1"/>
      <c r="S501" s="1"/>
      <c r="T501" s="2"/>
      <c r="U501" s="1"/>
      <c r="V501" s="1"/>
      <c r="W501" s="2"/>
      <c r="X501" s="2"/>
      <c r="Y501" s="2"/>
      <c r="Z501" s="2"/>
      <c r="AA501" s="2"/>
      <c r="AB501" s="124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2"/>
      <c r="AY501" s="1"/>
      <c r="AZ501" s="1"/>
      <c r="BA501" s="1"/>
      <c r="BB501" s="1"/>
      <c r="BC501" s="1"/>
      <c r="BD501" s="1"/>
      <c r="BE501" s="1"/>
      <c r="BF501" s="184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pans="1:77" ht="17.25" customHeight="1" x14ac:dyDescent="0.3">
      <c r="A502" s="277"/>
      <c r="B502" s="2"/>
      <c r="C502" s="226"/>
      <c r="D502" s="2"/>
      <c r="E502" s="67"/>
      <c r="F502" s="107"/>
      <c r="G502" s="1"/>
      <c r="H502" s="1"/>
      <c r="I502" s="2"/>
      <c r="J502" s="2"/>
      <c r="K502" s="1"/>
      <c r="L502" s="2"/>
      <c r="M502" s="2"/>
      <c r="N502" s="2"/>
      <c r="O502" s="2"/>
      <c r="P502" s="1"/>
      <c r="Q502" s="2"/>
      <c r="R502" s="1"/>
      <c r="S502" s="1"/>
      <c r="T502" s="2"/>
      <c r="U502" s="1"/>
      <c r="V502" s="1"/>
      <c r="W502" s="2"/>
      <c r="X502" s="2"/>
      <c r="Y502" s="2"/>
      <c r="Z502" s="2"/>
      <c r="AA502" s="2"/>
      <c r="AB502" s="124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2"/>
      <c r="AY502" s="1"/>
      <c r="AZ502" s="1"/>
      <c r="BA502" s="1"/>
      <c r="BB502" s="1"/>
      <c r="BC502" s="1"/>
      <c r="BD502" s="1"/>
      <c r="BE502" s="1"/>
      <c r="BF502" s="184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pans="1:77" ht="17.25" customHeight="1" x14ac:dyDescent="0.3">
      <c r="A503" s="277"/>
      <c r="B503" s="2"/>
      <c r="C503" s="226"/>
      <c r="D503" s="2"/>
      <c r="E503" s="67"/>
      <c r="F503" s="107"/>
      <c r="G503" s="1"/>
      <c r="H503" s="1"/>
      <c r="I503" s="2"/>
      <c r="J503" s="2"/>
      <c r="K503" s="1"/>
      <c r="L503" s="2"/>
      <c r="M503" s="2"/>
      <c r="N503" s="2"/>
      <c r="O503" s="2"/>
      <c r="P503" s="1"/>
      <c r="Q503" s="2"/>
      <c r="R503" s="1"/>
      <c r="S503" s="1"/>
      <c r="T503" s="2"/>
      <c r="U503" s="1"/>
      <c r="V503" s="1"/>
      <c r="W503" s="2"/>
      <c r="X503" s="2"/>
      <c r="Y503" s="2"/>
      <c r="Z503" s="2"/>
      <c r="AA503" s="2"/>
      <c r="AB503" s="124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2"/>
      <c r="AY503" s="1"/>
      <c r="AZ503" s="1"/>
      <c r="BA503" s="1"/>
      <c r="BB503" s="1"/>
      <c r="BC503" s="1"/>
      <c r="BD503" s="1"/>
      <c r="BE503" s="1"/>
      <c r="BF503" s="184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pans="1:77" ht="17.25" customHeight="1" x14ac:dyDescent="0.3">
      <c r="A504" s="277"/>
      <c r="B504" s="2"/>
      <c r="C504" s="226"/>
      <c r="D504" s="2"/>
      <c r="E504" s="67"/>
      <c r="F504" s="107"/>
      <c r="G504" s="1"/>
      <c r="H504" s="1"/>
      <c r="I504" s="2"/>
      <c r="J504" s="2"/>
      <c r="K504" s="1"/>
      <c r="L504" s="2"/>
      <c r="M504" s="2"/>
      <c r="N504" s="2"/>
      <c r="O504" s="2"/>
      <c r="P504" s="1"/>
      <c r="Q504" s="2"/>
      <c r="R504" s="1"/>
      <c r="S504" s="1"/>
      <c r="T504" s="2"/>
      <c r="U504" s="1"/>
      <c r="V504" s="1"/>
      <c r="W504" s="2"/>
      <c r="X504" s="2"/>
      <c r="Y504" s="2"/>
      <c r="Z504" s="2"/>
      <c r="AA504" s="2"/>
      <c r="AB504" s="124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2"/>
      <c r="AY504" s="1"/>
      <c r="AZ504" s="1"/>
      <c r="BA504" s="1"/>
      <c r="BB504" s="1"/>
      <c r="BC504" s="1"/>
      <c r="BD504" s="1"/>
      <c r="BE504" s="1"/>
      <c r="BF504" s="184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pans="1:77" ht="17.25" customHeight="1" x14ac:dyDescent="0.3">
      <c r="A505" s="277"/>
      <c r="B505" s="2"/>
      <c r="C505" s="226"/>
      <c r="D505" s="2"/>
      <c r="E505" s="67"/>
      <c r="F505" s="107"/>
      <c r="G505" s="1"/>
      <c r="H505" s="1"/>
      <c r="I505" s="2"/>
      <c r="J505" s="2"/>
      <c r="K505" s="1"/>
      <c r="L505" s="2"/>
      <c r="M505" s="2"/>
      <c r="N505" s="2"/>
      <c r="O505" s="2"/>
      <c r="P505" s="1"/>
      <c r="Q505" s="2"/>
      <c r="R505" s="1"/>
      <c r="S505" s="1"/>
      <c r="T505" s="2"/>
      <c r="U505" s="1"/>
      <c r="V505" s="1"/>
      <c r="W505" s="2"/>
      <c r="X505" s="2"/>
      <c r="Y505" s="2"/>
      <c r="Z505" s="2"/>
      <c r="AA505" s="2"/>
      <c r="AB505" s="124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2"/>
      <c r="AY505" s="1"/>
      <c r="AZ505" s="1"/>
      <c r="BA505" s="1"/>
      <c r="BB505" s="1"/>
      <c r="BC505" s="1"/>
      <c r="BD505" s="1"/>
      <c r="BE505" s="1"/>
      <c r="BF505" s="184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pans="1:77" ht="17.25" customHeight="1" x14ac:dyDescent="0.3">
      <c r="A506" s="277"/>
      <c r="B506" s="2"/>
      <c r="C506" s="226"/>
      <c r="D506" s="2"/>
      <c r="E506" s="67"/>
      <c r="F506" s="107"/>
      <c r="G506" s="1"/>
      <c r="H506" s="1"/>
      <c r="I506" s="2"/>
      <c r="J506" s="2"/>
      <c r="K506" s="1"/>
      <c r="L506" s="2"/>
      <c r="M506" s="2"/>
      <c r="N506" s="2"/>
      <c r="O506" s="2"/>
      <c r="P506" s="1"/>
      <c r="Q506" s="2"/>
      <c r="R506" s="1"/>
      <c r="S506" s="1"/>
      <c r="T506" s="2"/>
      <c r="U506" s="1"/>
      <c r="V506" s="1"/>
      <c r="W506" s="2"/>
      <c r="X506" s="2"/>
      <c r="Y506" s="2"/>
      <c r="Z506" s="2"/>
      <c r="AA506" s="2"/>
      <c r="AB506" s="124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2"/>
      <c r="AY506" s="1"/>
      <c r="AZ506" s="1"/>
      <c r="BA506" s="1"/>
      <c r="BB506" s="1"/>
      <c r="BC506" s="1"/>
      <c r="BD506" s="1"/>
      <c r="BE506" s="1"/>
      <c r="BF506" s="184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pans="1:77" ht="17.25" customHeight="1" x14ac:dyDescent="0.3">
      <c r="A507" s="277"/>
      <c r="B507" s="2"/>
      <c r="C507" s="226"/>
      <c r="D507" s="2"/>
      <c r="E507" s="67"/>
      <c r="F507" s="107"/>
      <c r="G507" s="1"/>
      <c r="H507" s="1"/>
      <c r="I507" s="2"/>
      <c r="J507" s="2"/>
      <c r="K507" s="1"/>
      <c r="L507" s="2"/>
      <c r="M507" s="2"/>
      <c r="N507" s="2"/>
      <c r="O507" s="2"/>
      <c r="P507" s="1"/>
      <c r="Q507" s="2"/>
      <c r="R507" s="1"/>
      <c r="S507" s="1"/>
      <c r="T507" s="2"/>
      <c r="U507" s="1"/>
      <c r="V507" s="1"/>
      <c r="W507" s="2"/>
      <c r="X507" s="2"/>
      <c r="Y507" s="2"/>
      <c r="Z507" s="2"/>
      <c r="AA507" s="2"/>
      <c r="AB507" s="124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2"/>
      <c r="AY507" s="1"/>
      <c r="AZ507" s="1"/>
      <c r="BA507" s="1"/>
      <c r="BB507" s="1"/>
      <c r="BC507" s="1"/>
      <c r="BD507" s="1"/>
      <c r="BE507" s="1"/>
      <c r="BF507" s="184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pans="1:77" ht="17.25" customHeight="1" x14ac:dyDescent="0.3">
      <c r="A508" s="277"/>
      <c r="B508" s="2"/>
      <c r="C508" s="226"/>
      <c r="D508" s="2"/>
      <c r="E508" s="67"/>
      <c r="F508" s="107"/>
      <c r="G508" s="1"/>
      <c r="H508" s="1"/>
      <c r="I508" s="2"/>
      <c r="J508" s="2"/>
      <c r="K508" s="1"/>
      <c r="L508" s="2"/>
      <c r="M508" s="2"/>
      <c r="N508" s="2"/>
      <c r="O508" s="2"/>
      <c r="P508" s="1"/>
      <c r="Q508" s="2"/>
      <c r="R508" s="1"/>
      <c r="S508" s="1"/>
      <c r="T508" s="2"/>
      <c r="U508" s="1"/>
      <c r="V508" s="1"/>
      <c r="W508" s="2"/>
      <c r="X508" s="2"/>
      <c r="Y508" s="2"/>
      <c r="Z508" s="2"/>
      <c r="AA508" s="2"/>
      <c r="AB508" s="124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2"/>
      <c r="AY508" s="1"/>
      <c r="AZ508" s="1"/>
      <c r="BA508" s="1"/>
      <c r="BB508" s="1"/>
      <c r="BC508" s="1"/>
      <c r="BD508" s="1"/>
      <c r="BE508" s="1"/>
      <c r="BF508" s="184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pans="1:77" ht="17.25" customHeight="1" x14ac:dyDescent="0.3">
      <c r="A509" s="277"/>
      <c r="B509" s="2"/>
      <c r="C509" s="226"/>
      <c r="D509" s="2"/>
      <c r="E509" s="67"/>
      <c r="F509" s="107"/>
      <c r="G509" s="1"/>
      <c r="H509" s="1"/>
      <c r="I509" s="2"/>
      <c r="J509" s="2"/>
      <c r="K509" s="1"/>
      <c r="L509" s="2"/>
      <c r="M509" s="2"/>
      <c r="N509" s="2"/>
      <c r="O509" s="2"/>
      <c r="P509" s="1"/>
      <c r="Q509" s="2"/>
      <c r="R509" s="1"/>
      <c r="S509" s="1"/>
      <c r="T509" s="2"/>
      <c r="U509" s="1"/>
      <c r="V509" s="1"/>
      <c r="W509" s="2"/>
      <c r="X509" s="2"/>
      <c r="Y509" s="2"/>
      <c r="Z509" s="2"/>
      <c r="AA509" s="2"/>
      <c r="AB509" s="124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2"/>
      <c r="AY509" s="1"/>
      <c r="AZ509" s="1"/>
      <c r="BA509" s="1"/>
      <c r="BB509" s="1"/>
      <c r="BC509" s="1"/>
      <c r="BD509" s="1"/>
      <c r="BE509" s="1"/>
      <c r="BF509" s="184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pans="1:77" ht="17.25" customHeight="1" x14ac:dyDescent="0.3">
      <c r="A510" s="277"/>
      <c r="B510" s="2"/>
      <c r="C510" s="226"/>
      <c r="D510" s="2"/>
      <c r="E510" s="67"/>
      <c r="F510" s="107"/>
      <c r="G510" s="1"/>
      <c r="H510" s="1"/>
      <c r="I510" s="2"/>
      <c r="J510" s="2"/>
      <c r="K510" s="1"/>
      <c r="L510" s="2"/>
      <c r="M510" s="2"/>
      <c r="N510" s="2"/>
      <c r="O510" s="2"/>
      <c r="P510" s="1"/>
      <c r="Q510" s="2"/>
      <c r="R510" s="1"/>
      <c r="S510" s="1"/>
      <c r="T510" s="2"/>
      <c r="U510" s="1"/>
      <c r="V510" s="1"/>
      <c r="W510" s="2"/>
      <c r="X510" s="2"/>
      <c r="Y510" s="2"/>
      <c r="Z510" s="2"/>
      <c r="AA510" s="2"/>
      <c r="AB510" s="124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2"/>
      <c r="AY510" s="1"/>
      <c r="AZ510" s="1"/>
      <c r="BA510" s="1"/>
      <c r="BB510" s="1"/>
      <c r="BC510" s="1"/>
      <c r="BD510" s="1"/>
      <c r="BE510" s="1"/>
      <c r="BF510" s="184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pans="1:77" ht="17.25" customHeight="1" x14ac:dyDescent="0.3">
      <c r="A511" s="277"/>
      <c r="B511" s="2"/>
      <c r="C511" s="226"/>
      <c r="D511" s="2"/>
      <c r="E511" s="67"/>
      <c r="F511" s="107"/>
      <c r="G511" s="1"/>
      <c r="H511" s="1"/>
      <c r="I511" s="2"/>
      <c r="J511" s="2"/>
      <c r="K511" s="1"/>
      <c r="L511" s="2"/>
      <c r="M511" s="2"/>
      <c r="N511" s="2"/>
      <c r="O511" s="2"/>
      <c r="P511" s="1"/>
      <c r="Q511" s="2"/>
      <c r="R511" s="1"/>
      <c r="S511" s="1"/>
      <c r="T511" s="2"/>
      <c r="U511" s="1"/>
      <c r="V511" s="1"/>
      <c r="W511" s="2"/>
      <c r="X511" s="2"/>
      <c r="Y511" s="2"/>
      <c r="Z511" s="2"/>
      <c r="AA511" s="2"/>
      <c r="AB511" s="124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2"/>
      <c r="AY511" s="1"/>
      <c r="AZ511" s="1"/>
      <c r="BA511" s="1"/>
      <c r="BB511" s="1"/>
      <c r="BC511" s="1"/>
      <c r="BD511" s="1"/>
      <c r="BE511" s="1"/>
      <c r="BF511" s="184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pans="1:77" ht="17.25" customHeight="1" x14ac:dyDescent="0.3">
      <c r="A512" s="277"/>
      <c r="B512" s="2"/>
      <c r="C512" s="226"/>
      <c r="D512" s="2"/>
      <c r="E512" s="67"/>
      <c r="F512" s="107"/>
      <c r="G512" s="1"/>
      <c r="H512" s="1"/>
      <c r="I512" s="2"/>
      <c r="J512" s="2"/>
      <c r="K512" s="1"/>
      <c r="L512" s="2"/>
      <c r="M512" s="2"/>
      <c r="N512" s="2"/>
      <c r="O512" s="2"/>
      <c r="P512" s="1"/>
      <c r="Q512" s="2"/>
      <c r="R512" s="1"/>
      <c r="S512" s="1"/>
      <c r="T512" s="2"/>
      <c r="U512" s="1"/>
      <c r="V512" s="1"/>
      <c r="W512" s="2"/>
      <c r="X512" s="2"/>
      <c r="Y512" s="2"/>
      <c r="Z512" s="2"/>
      <c r="AA512" s="2"/>
      <c r="AB512" s="124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2"/>
      <c r="AY512" s="1"/>
      <c r="AZ512" s="1"/>
      <c r="BA512" s="1"/>
      <c r="BB512" s="1"/>
      <c r="BC512" s="1"/>
      <c r="BD512" s="1"/>
      <c r="BE512" s="1"/>
      <c r="BF512" s="184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pans="1:77" ht="17.25" customHeight="1" x14ac:dyDescent="0.3">
      <c r="A513" s="277"/>
      <c r="B513" s="2"/>
      <c r="C513" s="226"/>
      <c r="D513" s="2"/>
      <c r="E513" s="67"/>
      <c r="F513" s="107"/>
      <c r="G513" s="1"/>
      <c r="H513" s="1"/>
      <c r="I513" s="2"/>
      <c r="J513" s="2"/>
      <c r="K513" s="1"/>
      <c r="L513" s="2"/>
      <c r="M513" s="2"/>
      <c r="N513" s="2"/>
      <c r="O513" s="2"/>
      <c r="P513" s="1"/>
      <c r="Q513" s="2"/>
      <c r="R513" s="1"/>
      <c r="S513" s="1"/>
      <c r="T513" s="2"/>
      <c r="U513" s="1"/>
      <c r="V513" s="1"/>
      <c r="W513" s="2"/>
      <c r="X513" s="2"/>
      <c r="Y513" s="2"/>
      <c r="Z513" s="2"/>
      <c r="AA513" s="2"/>
      <c r="AB513" s="124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2"/>
      <c r="AY513" s="1"/>
      <c r="AZ513" s="1"/>
      <c r="BA513" s="1"/>
      <c r="BB513" s="1"/>
      <c r="BC513" s="1"/>
      <c r="BD513" s="1"/>
      <c r="BE513" s="1"/>
      <c r="BF513" s="184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pans="1:77" ht="17.25" customHeight="1" x14ac:dyDescent="0.3">
      <c r="A514" s="277"/>
      <c r="B514" s="2"/>
      <c r="C514" s="226"/>
      <c r="D514" s="2"/>
      <c r="E514" s="67"/>
      <c r="F514" s="107"/>
      <c r="G514" s="1"/>
      <c r="H514" s="1"/>
      <c r="I514" s="2"/>
      <c r="J514" s="2"/>
      <c r="K514" s="1"/>
      <c r="L514" s="2"/>
      <c r="M514" s="2"/>
      <c r="N514" s="2"/>
      <c r="O514" s="2"/>
      <c r="P514" s="1"/>
      <c r="Q514" s="2"/>
      <c r="R514" s="1"/>
      <c r="S514" s="1"/>
      <c r="T514" s="2"/>
      <c r="U514" s="1"/>
      <c r="V514" s="1"/>
      <c r="W514" s="2"/>
      <c r="X514" s="2"/>
      <c r="Y514" s="2"/>
      <c r="Z514" s="2"/>
      <c r="AA514" s="2"/>
      <c r="AB514" s="124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2"/>
      <c r="AY514" s="1"/>
      <c r="AZ514" s="1"/>
      <c r="BA514" s="1"/>
      <c r="BB514" s="1"/>
      <c r="BC514" s="1"/>
      <c r="BD514" s="1"/>
      <c r="BE514" s="1"/>
      <c r="BF514" s="184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pans="1:77" ht="17.25" customHeight="1" x14ac:dyDescent="0.3">
      <c r="A515" s="277"/>
      <c r="B515" s="2"/>
      <c r="C515" s="226"/>
      <c r="D515" s="2"/>
      <c r="E515" s="67"/>
      <c r="F515" s="107"/>
      <c r="G515" s="1"/>
      <c r="H515" s="1"/>
      <c r="I515" s="2"/>
      <c r="J515" s="2"/>
      <c r="K515" s="1"/>
      <c r="L515" s="2"/>
      <c r="M515" s="2"/>
      <c r="N515" s="2"/>
      <c r="O515" s="2"/>
      <c r="P515" s="1"/>
      <c r="Q515" s="2"/>
      <c r="R515" s="1"/>
      <c r="S515" s="1"/>
      <c r="T515" s="2"/>
      <c r="U515" s="1"/>
      <c r="V515" s="1"/>
      <c r="W515" s="2"/>
      <c r="X515" s="2"/>
      <c r="Y515" s="2"/>
      <c r="Z515" s="2"/>
      <c r="AA515" s="2"/>
      <c r="AB515" s="124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2"/>
      <c r="AY515" s="1"/>
      <c r="AZ515" s="1"/>
      <c r="BA515" s="1"/>
      <c r="BB515" s="1"/>
      <c r="BC515" s="1"/>
      <c r="BD515" s="1"/>
      <c r="BE515" s="1"/>
      <c r="BF515" s="184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pans="1:77" ht="17.25" customHeight="1" x14ac:dyDescent="0.3">
      <c r="A516" s="277"/>
      <c r="B516" s="2"/>
      <c r="C516" s="226"/>
      <c r="D516" s="2"/>
      <c r="E516" s="67"/>
      <c r="F516" s="107"/>
      <c r="G516" s="1"/>
      <c r="H516" s="1"/>
      <c r="I516" s="2"/>
      <c r="J516" s="2"/>
      <c r="K516" s="1"/>
      <c r="L516" s="2"/>
      <c r="M516" s="2"/>
      <c r="N516" s="2"/>
      <c r="O516" s="2"/>
      <c r="P516" s="1"/>
      <c r="Q516" s="2"/>
      <c r="R516" s="1"/>
      <c r="S516" s="1"/>
      <c r="T516" s="2"/>
      <c r="U516" s="1"/>
      <c r="V516" s="1"/>
      <c r="W516" s="2"/>
      <c r="X516" s="2"/>
      <c r="Y516" s="2"/>
      <c r="Z516" s="2"/>
      <c r="AA516" s="2"/>
      <c r="AB516" s="124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2"/>
      <c r="AY516" s="1"/>
      <c r="AZ516" s="1"/>
      <c r="BA516" s="1"/>
      <c r="BB516" s="1"/>
      <c r="BC516" s="1"/>
      <c r="BD516" s="1"/>
      <c r="BE516" s="1"/>
      <c r="BF516" s="184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pans="1:77" ht="17.25" customHeight="1" x14ac:dyDescent="0.3">
      <c r="A517" s="277"/>
      <c r="B517" s="2"/>
      <c r="C517" s="226"/>
      <c r="D517" s="2"/>
      <c r="E517" s="67"/>
      <c r="F517" s="107"/>
      <c r="G517" s="1"/>
      <c r="H517" s="1"/>
      <c r="I517" s="2"/>
      <c r="J517" s="2"/>
      <c r="K517" s="1"/>
      <c r="L517" s="2"/>
      <c r="M517" s="2"/>
      <c r="N517" s="2"/>
      <c r="O517" s="2"/>
      <c r="P517" s="1"/>
      <c r="Q517" s="2"/>
      <c r="R517" s="1"/>
      <c r="S517" s="1"/>
      <c r="T517" s="2"/>
      <c r="U517" s="1"/>
      <c r="V517" s="1"/>
      <c r="W517" s="2"/>
      <c r="X517" s="2"/>
      <c r="Y517" s="2"/>
      <c r="Z517" s="2"/>
      <c r="AA517" s="2"/>
      <c r="AB517" s="124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2"/>
      <c r="AY517" s="1"/>
      <c r="AZ517" s="1"/>
      <c r="BA517" s="1"/>
      <c r="BB517" s="1"/>
      <c r="BC517" s="1"/>
      <c r="BD517" s="1"/>
      <c r="BE517" s="1"/>
      <c r="BF517" s="184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pans="1:77" ht="17.25" customHeight="1" x14ac:dyDescent="0.3">
      <c r="A518" s="277"/>
      <c r="B518" s="2"/>
      <c r="C518" s="226"/>
      <c r="D518" s="2"/>
      <c r="E518" s="67"/>
      <c r="F518" s="107"/>
      <c r="G518" s="1"/>
      <c r="H518" s="1"/>
      <c r="I518" s="2"/>
      <c r="J518" s="2"/>
      <c r="K518" s="1"/>
      <c r="L518" s="2"/>
      <c r="M518" s="2"/>
      <c r="N518" s="2"/>
      <c r="O518" s="2"/>
      <c r="P518" s="1"/>
      <c r="Q518" s="2"/>
      <c r="R518" s="1"/>
      <c r="S518" s="1"/>
      <c r="T518" s="2"/>
      <c r="U518" s="1"/>
      <c r="V518" s="1"/>
      <c r="W518" s="2"/>
      <c r="X518" s="2"/>
      <c r="Y518" s="2"/>
      <c r="Z518" s="2"/>
      <c r="AA518" s="2"/>
      <c r="AB518" s="124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2"/>
      <c r="AY518" s="1"/>
      <c r="AZ518" s="1"/>
      <c r="BA518" s="1"/>
      <c r="BB518" s="1"/>
      <c r="BC518" s="1"/>
      <c r="BD518" s="1"/>
      <c r="BE518" s="1"/>
      <c r="BF518" s="184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pans="1:77" ht="17.25" customHeight="1" x14ac:dyDescent="0.3">
      <c r="A519" s="277"/>
      <c r="B519" s="2"/>
      <c r="C519" s="226"/>
      <c r="D519" s="2"/>
      <c r="E519" s="67"/>
      <c r="F519" s="107"/>
      <c r="G519" s="1"/>
      <c r="H519" s="1"/>
      <c r="I519" s="2"/>
      <c r="J519" s="2"/>
      <c r="K519" s="1"/>
      <c r="L519" s="2"/>
      <c r="M519" s="2"/>
      <c r="N519" s="2"/>
      <c r="O519" s="2"/>
      <c r="P519" s="1"/>
      <c r="Q519" s="2"/>
      <c r="R519" s="1"/>
      <c r="S519" s="1"/>
      <c r="T519" s="2"/>
      <c r="U519" s="1"/>
      <c r="V519" s="1"/>
      <c r="W519" s="2"/>
      <c r="X519" s="2"/>
      <c r="Y519" s="2"/>
      <c r="Z519" s="2"/>
      <c r="AA519" s="2"/>
      <c r="AB519" s="124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2"/>
      <c r="AY519" s="1"/>
      <c r="AZ519" s="1"/>
      <c r="BA519" s="1"/>
      <c r="BB519" s="1"/>
      <c r="BC519" s="1"/>
      <c r="BD519" s="1"/>
      <c r="BE519" s="1"/>
      <c r="BF519" s="184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pans="1:77" ht="17.25" customHeight="1" x14ac:dyDescent="0.3">
      <c r="A520" s="277"/>
      <c r="B520" s="2"/>
      <c r="C520" s="226"/>
      <c r="D520" s="2"/>
      <c r="E520" s="67"/>
      <c r="F520" s="107"/>
      <c r="G520" s="1"/>
      <c r="H520" s="1"/>
      <c r="I520" s="2"/>
      <c r="J520" s="2"/>
      <c r="K520" s="1"/>
      <c r="L520" s="2"/>
      <c r="M520" s="2"/>
      <c r="N520" s="2"/>
      <c r="O520" s="2"/>
      <c r="P520" s="1"/>
      <c r="Q520" s="2"/>
      <c r="R520" s="1"/>
      <c r="S520" s="1"/>
      <c r="T520" s="2"/>
      <c r="U520" s="1"/>
      <c r="V520" s="1"/>
      <c r="W520" s="2"/>
      <c r="X520" s="2"/>
      <c r="Y520" s="2"/>
      <c r="Z520" s="2"/>
      <c r="AA520" s="2"/>
      <c r="AB520" s="124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2"/>
      <c r="AY520" s="1"/>
      <c r="AZ520" s="1"/>
      <c r="BA520" s="1"/>
      <c r="BB520" s="1"/>
      <c r="BC520" s="1"/>
      <c r="BD520" s="1"/>
      <c r="BE520" s="1"/>
      <c r="BF520" s="184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pans="1:77" ht="17.25" customHeight="1" x14ac:dyDescent="0.3">
      <c r="A521" s="277"/>
      <c r="B521" s="2"/>
      <c r="C521" s="226"/>
      <c r="D521" s="2"/>
      <c r="E521" s="67"/>
      <c r="F521" s="107"/>
      <c r="G521" s="1"/>
      <c r="H521" s="1"/>
      <c r="I521" s="2"/>
      <c r="J521" s="2"/>
      <c r="K521" s="1"/>
      <c r="L521" s="2"/>
      <c r="M521" s="2"/>
      <c r="N521" s="2"/>
      <c r="O521" s="2"/>
      <c r="P521" s="1"/>
      <c r="Q521" s="2"/>
      <c r="R521" s="1"/>
      <c r="S521" s="1"/>
      <c r="T521" s="2"/>
      <c r="U521" s="1"/>
      <c r="V521" s="1"/>
      <c r="W521" s="2"/>
      <c r="X521" s="2"/>
      <c r="Y521" s="2"/>
      <c r="Z521" s="2"/>
      <c r="AA521" s="2"/>
      <c r="AB521" s="124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2"/>
      <c r="AY521" s="1"/>
      <c r="AZ521" s="1"/>
      <c r="BA521" s="1"/>
      <c r="BB521" s="1"/>
      <c r="BC521" s="1"/>
      <c r="BD521" s="1"/>
      <c r="BE521" s="1"/>
      <c r="BF521" s="184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pans="1:77" ht="17.25" customHeight="1" x14ac:dyDescent="0.3">
      <c r="A522" s="277"/>
      <c r="B522" s="2"/>
      <c r="C522" s="226"/>
      <c r="D522" s="2"/>
      <c r="E522" s="67"/>
      <c r="F522" s="107"/>
      <c r="G522" s="1"/>
      <c r="H522" s="1"/>
      <c r="I522" s="2"/>
      <c r="J522" s="2"/>
      <c r="K522" s="1"/>
      <c r="L522" s="2"/>
      <c r="M522" s="2"/>
      <c r="N522" s="2"/>
      <c r="O522" s="2"/>
      <c r="P522" s="1"/>
      <c r="Q522" s="2"/>
      <c r="R522" s="1"/>
      <c r="S522" s="1"/>
      <c r="T522" s="2"/>
      <c r="U522" s="1"/>
      <c r="V522" s="1"/>
      <c r="W522" s="2"/>
      <c r="X522" s="2"/>
      <c r="Y522" s="2"/>
      <c r="Z522" s="2"/>
      <c r="AA522" s="2"/>
      <c r="AB522" s="124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2"/>
      <c r="AY522" s="1"/>
      <c r="AZ522" s="1"/>
      <c r="BA522" s="1"/>
      <c r="BB522" s="1"/>
      <c r="BC522" s="1"/>
      <c r="BD522" s="1"/>
      <c r="BE522" s="1"/>
      <c r="BF522" s="184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pans="1:77" ht="17.25" customHeight="1" x14ac:dyDescent="0.3">
      <c r="A523" s="277"/>
      <c r="B523" s="2"/>
      <c r="C523" s="226"/>
      <c r="D523" s="2"/>
      <c r="E523" s="67"/>
      <c r="F523" s="107"/>
      <c r="G523" s="1"/>
      <c r="H523" s="1"/>
      <c r="I523" s="2"/>
      <c r="J523" s="2"/>
      <c r="K523" s="1"/>
      <c r="L523" s="2"/>
      <c r="M523" s="2"/>
      <c r="N523" s="2"/>
      <c r="O523" s="2"/>
      <c r="P523" s="1"/>
      <c r="Q523" s="2"/>
      <c r="R523" s="1"/>
      <c r="S523" s="1"/>
      <c r="T523" s="2"/>
      <c r="U523" s="1"/>
      <c r="V523" s="1"/>
      <c r="W523" s="2"/>
      <c r="X523" s="2"/>
      <c r="Y523" s="2"/>
      <c r="Z523" s="2"/>
      <c r="AA523" s="2"/>
      <c r="AB523" s="124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2"/>
      <c r="AY523" s="1"/>
      <c r="AZ523" s="1"/>
      <c r="BA523" s="1"/>
      <c r="BB523" s="1"/>
      <c r="BC523" s="1"/>
      <c r="BD523" s="1"/>
      <c r="BE523" s="1"/>
      <c r="BF523" s="184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pans="1:77" ht="17.25" customHeight="1" x14ac:dyDescent="0.3">
      <c r="A524" s="277"/>
      <c r="B524" s="2"/>
      <c r="C524" s="226"/>
      <c r="D524" s="2"/>
      <c r="E524" s="67"/>
      <c r="F524" s="107"/>
      <c r="G524" s="1"/>
      <c r="H524" s="1"/>
      <c r="I524" s="2"/>
      <c r="J524" s="2"/>
      <c r="K524" s="1"/>
      <c r="L524" s="2"/>
      <c r="M524" s="2"/>
      <c r="N524" s="2"/>
      <c r="O524" s="2"/>
      <c r="P524" s="1"/>
      <c r="Q524" s="2"/>
      <c r="R524" s="1"/>
      <c r="S524" s="1"/>
      <c r="T524" s="2"/>
      <c r="U524" s="1"/>
      <c r="V524" s="1"/>
      <c r="W524" s="2"/>
      <c r="X524" s="2"/>
      <c r="Y524" s="2"/>
      <c r="Z524" s="2"/>
      <c r="AA524" s="2"/>
      <c r="AB524" s="124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2"/>
      <c r="AY524" s="1"/>
      <c r="AZ524" s="1"/>
      <c r="BA524" s="1"/>
      <c r="BB524" s="1"/>
      <c r="BC524" s="1"/>
      <c r="BD524" s="1"/>
      <c r="BE524" s="1"/>
      <c r="BF524" s="184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pans="1:77" ht="17.25" customHeight="1" x14ac:dyDescent="0.3">
      <c r="A525" s="277"/>
      <c r="B525" s="2"/>
      <c r="C525" s="226"/>
      <c r="D525" s="2"/>
      <c r="E525" s="67"/>
      <c r="F525" s="107"/>
      <c r="G525" s="1"/>
      <c r="H525" s="1"/>
      <c r="I525" s="2"/>
      <c r="J525" s="2"/>
      <c r="K525" s="1"/>
      <c r="L525" s="2"/>
      <c r="M525" s="2"/>
      <c r="N525" s="2"/>
      <c r="O525" s="2"/>
      <c r="P525" s="1"/>
      <c r="Q525" s="2"/>
      <c r="R525" s="1"/>
      <c r="S525" s="1"/>
      <c r="T525" s="2"/>
      <c r="U525" s="1"/>
      <c r="V525" s="1"/>
      <c r="W525" s="2"/>
      <c r="X525" s="2"/>
      <c r="Y525" s="2"/>
      <c r="Z525" s="2"/>
      <c r="AA525" s="2"/>
      <c r="AB525" s="124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2"/>
      <c r="AY525" s="1"/>
      <c r="AZ525" s="1"/>
      <c r="BA525" s="1"/>
      <c r="BB525" s="1"/>
      <c r="BC525" s="1"/>
      <c r="BD525" s="1"/>
      <c r="BE525" s="1"/>
      <c r="BF525" s="184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pans="1:77" ht="17.25" customHeight="1" x14ac:dyDescent="0.3">
      <c r="A526" s="277"/>
      <c r="B526" s="2"/>
      <c r="C526" s="226"/>
      <c r="D526" s="2"/>
      <c r="E526" s="67"/>
      <c r="F526" s="107"/>
      <c r="G526" s="1"/>
      <c r="H526" s="1"/>
      <c r="I526" s="2"/>
      <c r="J526" s="2"/>
      <c r="K526" s="1"/>
      <c r="L526" s="2"/>
      <c r="M526" s="2"/>
      <c r="N526" s="2"/>
      <c r="O526" s="2"/>
      <c r="P526" s="1"/>
      <c r="Q526" s="2"/>
      <c r="R526" s="1"/>
      <c r="S526" s="1"/>
      <c r="T526" s="2"/>
      <c r="U526" s="1"/>
      <c r="V526" s="1"/>
      <c r="W526" s="2"/>
      <c r="X526" s="2"/>
      <c r="Y526" s="2"/>
      <c r="Z526" s="2"/>
      <c r="AA526" s="2"/>
      <c r="AB526" s="124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2"/>
      <c r="AY526" s="1"/>
      <c r="AZ526" s="1"/>
      <c r="BA526" s="1"/>
      <c r="BB526" s="1"/>
      <c r="BC526" s="1"/>
      <c r="BD526" s="1"/>
      <c r="BE526" s="1"/>
      <c r="BF526" s="184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pans="1:77" ht="17.25" customHeight="1" x14ac:dyDescent="0.3">
      <c r="A527" s="277"/>
      <c r="B527" s="2"/>
      <c r="C527" s="226"/>
      <c r="D527" s="2"/>
      <c r="E527" s="67"/>
      <c r="F527" s="107"/>
      <c r="G527" s="1"/>
      <c r="H527" s="1"/>
      <c r="I527" s="2"/>
      <c r="J527" s="2"/>
      <c r="K527" s="1"/>
      <c r="L527" s="2"/>
      <c r="M527" s="2"/>
      <c r="N527" s="2"/>
      <c r="O527" s="2"/>
      <c r="P527" s="1"/>
      <c r="Q527" s="2"/>
      <c r="R527" s="1"/>
      <c r="S527" s="1"/>
      <c r="T527" s="2"/>
      <c r="U527" s="1"/>
      <c r="V527" s="1"/>
      <c r="W527" s="2"/>
      <c r="X527" s="2"/>
      <c r="Y527" s="2"/>
      <c r="Z527" s="2"/>
      <c r="AA527" s="2"/>
      <c r="AB527" s="124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2"/>
      <c r="AY527" s="1"/>
      <c r="AZ527" s="1"/>
      <c r="BA527" s="1"/>
      <c r="BB527" s="1"/>
      <c r="BC527" s="1"/>
      <c r="BD527" s="1"/>
      <c r="BE527" s="1"/>
      <c r="BF527" s="184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pans="1:77" ht="17.25" customHeight="1" x14ac:dyDescent="0.3">
      <c r="A528" s="277"/>
      <c r="B528" s="2"/>
      <c r="C528" s="226"/>
      <c r="D528" s="2"/>
      <c r="E528" s="67"/>
      <c r="F528" s="107"/>
      <c r="G528" s="1"/>
      <c r="H528" s="1"/>
      <c r="I528" s="2"/>
      <c r="J528" s="2"/>
      <c r="K528" s="1"/>
      <c r="L528" s="2"/>
      <c r="M528" s="2"/>
      <c r="N528" s="2"/>
      <c r="O528" s="2"/>
      <c r="P528" s="1"/>
      <c r="Q528" s="2"/>
      <c r="R528" s="1"/>
      <c r="S528" s="1"/>
      <c r="T528" s="2"/>
      <c r="U528" s="1"/>
      <c r="V528" s="1"/>
      <c r="W528" s="2"/>
      <c r="X528" s="2"/>
      <c r="Y528" s="2"/>
      <c r="Z528" s="2"/>
      <c r="AA528" s="2"/>
      <c r="AB528" s="124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2"/>
      <c r="AY528" s="1"/>
      <c r="AZ528" s="1"/>
      <c r="BA528" s="1"/>
      <c r="BB528" s="1"/>
      <c r="BC528" s="1"/>
      <c r="BD528" s="1"/>
      <c r="BE528" s="1"/>
      <c r="BF528" s="184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pans="1:77" ht="17.25" customHeight="1" x14ac:dyDescent="0.3">
      <c r="A529" s="277"/>
      <c r="B529" s="2"/>
      <c r="C529" s="226"/>
      <c r="D529" s="2"/>
      <c r="E529" s="67"/>
      <c r="F529" s="107"/>
      <c r="G529" s="1"/>
      <c r="H529" s="1"/>
      <c r="I529" s="2"/>
      <c r="J529" s="2"/>
      <c r="K529" s="1"/>
      <c r="L529" s="2"/>
      <c r="M529" s="2"/>
      <c r="N529" s="2"/>
      <c r="O529" s="2"/>
      <c r="P529" s="1"/>
      <c r="Q529" s="2"/>
      <c r="R529" s="1"/>
      <c r="S529" s="1"/>
      <c r="T529" s="2"/>
      <c r="U529" s="1"/>
      <c r="V529" s="1"/>
      <c r="W529" s="2"/>
      <c r="X529" s="2"/>
      <c r="Y529" s="2"/>
      <c r="Z529" s="2"/>
      <c r="AA529" s="2"/>
      <c r="AB529" s="124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2"/>
      <c r="AY529" s="1"/>
      <c r="AZ529" s="1"/>
      <c r="BA529" s="1"/>
      <c r="BB529" s="1"/>
      <c r="BC529" s="1"/>
      <c r="BD529" s="1"/>
      <c r="BE529" s="1"/>
      <c r="BF529" s="184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pans="1:77" ht="17.25" customHeight="1" x14ac:dyDescent="0.3">
      <c r="A530" s="277"/>
      <c r="B530" s="2"/>
      <c r="C530" s="226"/>
      <c r="D530" s="2"/>
      <c r="E530" s="67"/>
      <c r="F530" s="107"/>
      <c r="G530" s="1"/>
      <c r="H530" s="1"/>
      <c r="I530" s="2"/>
      <c r="J530" s="2"/>
      <c r="K530" s="1"/>
      <c r="L530" s="2"/>
      <c r="M530" s="2"/>
      <c r="N530" s="2"/>
      <c r="O530" s="2"/>
      <c r="P530" s="1"/>
      <c r="Q530" s="2"/>
      <c r="R530" s="1"/>
      <c r="S530" s="1"/>
      <c r="T530" s="2"/>
      <c r="U530" s="1"/>
      <c r="V530" s="1"/>
      <c r="W530" s="2"/>
      <c r="X530" s="2"/>
      <c r="Y530" s="2"/>
      <c r="Z530" s="2"/>
      <c r="AA530" s="2"/>
      <c r="AB530" s="124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2"/>
      <c r="AY530" s="1"/>
      <c r="AZ530" s="1"/>
      <c r="BA530" s="1"/>
      <c r="BB530" s="1"/>
      <c r="BC530" s="1"/>
      <c r="BD530" s="1"/>
      <c r="BE530" s="1"/>
      <c r="BF530" s="184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pans="1:77" ht="17.25" customHeight="1" x14ac:dyDescent="0.3">
      <c r="A531" s="277"/>
      <c r="B531" s="2"/>
      <c r="C531" s="226"/>
      <c r="D531" s="2"/>
      <c r="E531" s="67"/>
      <c r="F531" s="107"/>
      <c r="G531" s="1"/>
      <c r="H531" s="1"/>
      <c r="I531" s="2"/>
      <c r="J531" s="2"/>
      <c r="K531" s="1"/>
      <c r="L531" s="2"/>
      <c r="M531" s="2"/>
      <c r="N531" s="2"/>
      <c r="O531" s="2"/>
      <c r="P531" s="1"/>
      <c r="Q531" s="2"/>
      <c r="R531" s="1"/>
      <c r="S531" s="1"/>
      <c r="T531" s="2"/>
      <c r="U531" s="1"/>
      <c r="V531" s="1"/>
      <c r="W531" s="2"/>
      <c r="X531" s="2"/>
      <c r="Y531" s="2"/>
      <c r="Z531" s="2"/>
      <c r="AA531" s="2"/>
      <c r="AB531" s="124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2"/>
      <c r="AY531" s="1"/>
      <c r="AZ531" s="1"/>
      <c r="BA531" s="1"/>
      <c r="BB531" s="1"/>
      <c r="BC531" s="1"/>
      <c r="BD531" s="1"/>
      <c r="BE531" s="1"/>
      <c r="BF531" s="184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pans="1:77" ht="17.25" customHeight="1" x14ac:dyDescent="0.3">
      <c r="A532" s="277"/>
      <c r="B532" s="2"/>
      <c r="C532" s="226"/>
      <c r="D532" s="2"/>
      <c r="E532" s="67"/>
      <c r="F532" s="107"/>
      <c r="G532" s="1"/>
      <c r="H532" s="1"/>
      <c r="I532" s="2"/>
      <c r="J532" s="2"/>
      <c r="K532" s="1"/>
      <c r="L532" s="2"/>
      <c r="M532" s="2"/>
      <c r="N532" s="2"/>
      <c r="O532" s="2"/>
      <c r="P532" s="1"/>
      <c r="Q532" s="2"/>
      <c r="R532" s="1"/>
      <c r="S532" s="1"/>
      <c r="T532" s="2"/>
      <c r="U532" s="1"/>
      <c r="V532" s="1"/>
      <c r="W532" s="2"/>
      <c r="X532" s="2"/>
      <c r="Y532" s="2"/>
      <c r="Z532" s="2"/>
      <c r="AA532" s="2"/>
      <c r="AB532" s="124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2"/>
      <c r="AY532" s="1"/>
      <c r="AZ532" s="1"/>
      <c r="BA532" s="1"/>
      <c r="BB532" s="1"/>
      <c r="BC532" s="1"/>
      <c r="BD532" s="1"/>
      <c r="BE532" s="1"/>
      <c r="BF532" s="184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pans="1:77" ht="17.25" customHeight="1" x14ac:dyDescent="0.3">
      <c r="A533" s="277"/>
      <c r="B533" s="2"/>
      <c r="C533" s="226"/>
      <c r="D533" s="2"/>
      <c r="E533" s="67"/>
      <c r="F533" s="107"/>
      <c r="G533" s="1"/>
      <c r="H533" s="1"/>
      <c r="I533" s="2"/>
      <c r="J533" s="2"/>
      <c r="K533" s="1"/>
      <c r="L533" s="2"/>
      <c r="M533" s="2"/>
      <c r="N533" s="2"/>
      <c r="O533" s="2"/>
      <c r="P533" s="1"/>
      <c r="Q533" s="2"/>
      <c r="R533" s="1"/>
      <c r="S533" s="1"/>
      <c r="T533" s="2"/>
      <c r="U533" s="1"/>
      <c r="V533" s="1"/>
      <c r="W533" s="2"/>
      <c r="X533" s="2"/>
      <c r="Y533" s="2"/>
      <c r="Z533" s="2"/>
      <c r="AA533" s="2"/>
      <c r="AB533" s="124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2"/>
      <c r="AY533" s="1"/>
      <c r="AZ533" s="1"/>
      <c r="BA533" s="1"/>
      <c r="BB533" s="1"/>
      <c r="BC533" s="1"/>
      <c r="BD533" s="1"/>
      <c r="BE533" s="1"/>
      <c r="BF533" s="184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pans="1:77" ht="17.25" customHeight="1" x14ac:dyDescent="0.3">
      <c r="A534" s="277"/>
      <c r="B534" s="2"/>
      <c r="C534" s="226"/>
      <c r="D534" s="2"/>
      <c r="E534" s="67"/>
      <c r="F534" s="107"/>
      <c r="G534" s="1"/>
      <c r="H534" s="1"/>
      <c r="I534" s="2"/>
      <c r="J534" s="2"/>
      <c r="K534" s="1"/>
      <c r="L534" s="2"/>
      <c r="M534" s="2"/>
      <c r="N534" s="2"/>
      <c r="O534" s="2"/>
      <c r="P534" s="1"/>
      <c r="Q534" s="2"/>
      <c r="R534" s="1"/>
      <c r="S534" s="1"/>
      <c r="T534" s="2"/>
      <c r="U534" s="1"/>
      <c r="V534" s="1"/>
      <c r="W534" s="2"/>
      <c r="X534" s="2"/>
      <c r="Y534" s="2"/>
      <c r="Z534" s="2"/>
      <c r="AA534" s="2"/>
      <c r="AB534" s="124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2"/>
      <c r="AY534" s="1"/>
      <c r="AZ534" s="1"/>
      <c r="BA534" s="1"/>
      <c r="BB534" s="1"/>
      <c r="BC534" s="1"/>
      <c r="BD534" s="1"/>
      <c r="BE534" s="1"/>
      <c r="BF534" s="184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pans="1:77" ht="17.25" customHeight="1" x14ac:dyDescent="0.3">
      <c r="A535" s="277"/>
      <c r="B535" s="2"/>
      <c r="C535" s="226"/>
      <c r="D535" s="2"/>
      <c r="E535" s="67"/>
      <c r="F535" s="107"/>
      <c r="G535" s="1"/>
      <c r="H535" s="1"/>
      <c r="I535" s="2"/>
      <c r="J535" s="2"/>
      <c r="K535" s="1"/>
      <c r="L535" s="2"/>
      <c r="M535" s="2"/>
      <c r="N535" s="2"/>
      <c r="O535" s="2"/>
      <c r="P535" s="1"/>
      <c r="Q535" s="2"/>
      <c r="R535" s="1"/>
      <c r="S535" s="1"/>
      <c r="T535" s="2"/>
      <c r="U535" s="1"/>
      <c r="V535" s="1"/>
      <c r="W535" s="2"/>
      <c r="X535" s="2"/>
      <c r="Y535" s="2"/>
      <c r="Z535" s="2"/>
      <c r="AA535" s="2"/>
      <c r="AB535" s="124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2"/>
      <c r="AY535" s="1"/>
      <c r="AZ535" s="1"/>
      <c r="BA535" s="1"/>
      <c r="BB535" s="1"/>
      <c r="BC535" s="1"/>
      <c r="BD535" s="1"/>
      <c r="BE535" s="1"/>
      <c r="BF535" s="184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pans="1:77" ht="17.25" customHeight="1" x14ac:dyDescent="0.3">
      <c r="A536" s="277"/>
      <c r="B536" s="2"/>
      <c r="C536" s="226"/>
      <c r="D536" s="2"/>
      <c r="E536" s="67"/>
      <c r="F536" s="107"/>
      <c r="G536" s="1"/>
      <c r="H536" s="1"/>
      <c r="I536" s="2"/>
      <c r="J536" s="2"/>
      <c r="K536" s="1"/>
      <c r="L536" s="2"/>
      <c r="M536" s="2"/>
      <c r="N536" s="2"/>
      <c r="O536" s="2"/>
      <c r="P536" s="1"/>
      <c r="Q536" s="2"/>
      <c r="R536" s="1"/>
      <c r="S536" s="1"/>
      <c r="T536" s="2"/>
      <c r="U536" s="1"/>
      <c r="V536" s="1"/>
      <c r="W536" s="2"/>
      <c r="X536" s="2"/>
      <c r="Y536" s="2"/>
      <c r="Z536" s="2"/>
      <c r="AA536" s="2"/>
      <c r="AB536" s="124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2"/>
      <c r="AY536" s="1"/>
      <c r="AZ536" s="1"/>
      <c r="BA536" s="1"/>
      <c r="BB536" s="1"/>
      <c r="BC536" s="1"/>
      <c r="BD536" s="1"/>
      <c r="BE536" s="1"/>
      <c r="BF536" s="184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pans="1:77" ht="17.25" customHeight="1" x14ac:dyDescent="0.3">
      <c r="A537" s="277"/>
      <c r="B537" s="2"/>
      <c r="C537" s="226"/>
      <c r="D537" s="2"/>
      <c r="E537" s="67"/>
      <c r="F537" s="107"/>
      <c r="G537" s="1"/>
      <c r="H537" s="1"/>
      <c r="I537" s="2"/>
      <c r="J537" s="2"/>
      <c r="K537" s="1"/>
      <c r="L537" s="2"/>
      <c r="M537" s="2"/>
      <c r="N537" s="2"/>
      <c r="O537" s="2"/>
      <c r="P537" s="1"/>
      <c r="Q537" s="2"/>
      <c r="R537" s="1"/>
      <c r="S537" s="1"/>
      <c r="T537" s="2"/>
      <c r="U537" s="1"/>
      <c r="V537" s="1"/>
      <c r="W537" s="2"/>
      <c r="X537" s="2"/>
      <c r="Y537" s="2"/>
      <c r="Z537" s="2"/>
      <c r="AA537" s="2"/>
      <c r="AB537" s="124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2"/>
      <c r="AY537" s="1"/>
      <c r="AZ537" s="1"/>
      <c r="BA537" s="1"/>
      <c r="BB537" s="1"/>
      <c r="BC537" s="1"/>
      <c r="BD537" s="1"/>
      <c r="BE537" s="1"/>
      <c r="BF537" s="184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pans="1:77" ht="17.25" customHeight="1" x14ac:dyDescent="0.3">
      <c r="A538" s="277"/>
      <c r="B538" s="2"/>
      <c r="C538" s="226"/>
      <c r="D538" s="2"/>
      <c r="E538" s="67"/>
      <c r="F538" s="107"/>
      <c r="G538" s="1"/>
      <c r="H538" s="1"/>
      <c r="I538" s="2"/>
      <c r="J538" s="2"/>
      <c r="K538" s="1"/>
      <c r="L538" s="2"/>
      <c r="M538" s="2"/>
      <c r="N538" s="2"/>
      <c r="O538" s="2"/>
      <c r="P538" s="1"/>
      <c r="Q538" s="2"/>
      <c r="R538" s="1"/>
      <c r="S538" s="1"/>
      <c r="T538" s="2"/>
      <c r="U538" s="1"/>
      <c r="V538" s="1"/>
      <c r="W538" s="2"/>
      <c r="X538" s="2"/>
      <c r="Y538" s="2"/>
      <c r="Z538" s="2"/>
      <c r="AA538" s="2"/>
      <c r="AB538" s="124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2"/>
      <c r="AY538" s="1"/>
      <c r="AZ538" s="1"/>
      <c r="BA538" s="1"/>
      <c r="BB538" s="1"/>
      <c r="BC538" s="1"/>
      <c r="BD538" s="1"/>
      <c r="BE538" s="1"/>
      <c r="BF538" s="184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pans="1:77" ht="17.25" customHeight="1" x14ac:dyDescent="0.3">
      <c r="A539" s="277"/>
      <c r="B539" s="2"/>
      <c r="C539" s="226"/>
      <c r="D539" s="2"/>
      <c r="E539" s="67"/>
      <c r="F539" s="107"/>
      <c r="G539" s="1"/>
      <c r="H539" s="1"/>
      <c r="I539" s="2"/>
      <c r="J539" s="2"/>
      <c r="K539" s="1"/>
      <c r="L539" s="2"/>
      <c r="M539" s="2"/>
      <c r="N539" s="2"/>
      <c r="O539" s="2"/>
      <c r="P539" s="1"/>
      <c r="Q539" s="2"/>
      <c r="R539" s="1"/>
      <c r="S539" s="1"/>
      <c r="T539" s="2"/>
      <c r="U539" s="1"/>
      <c r="V539" s="1"/>
      <c r="W539" s="2"/>
      <c r="X539" s="2"/>
      <c r="Y539" s="2"/>
      <c r="Z539" s="2"/>
      <c r="AA539" s="2"/>
      <c r="AB539" s="124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2"/>
      <c r="AY539" s="1"/>
      <c r="AZ539" s="1"/>
      <c r="BA539" s="1"/>
      <c r="BB539" s="1"/>
      <c r="BC539" s="1"/>
      <c r="BD539" s="1"/>
      <c r="BE539" s="1"/>
      <c r="BF539" s="184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pans="1:77" ht="17.25" customHeight="1" x14ac:dyDescent="0.3">
      <c r="A540" s="277"/>
      <c r="B540" s="2"/>
      <c r="C540" s="226"/>
      <c r="D540" s="2"/>
      <c r="E540" s="67"/>
      <c r="F540" s="107"/>
      <c r="G540" s="1"/>
      <c r="H540" s="1"/>
      <c r="I540" s="2"/>
      <c r="J540" s="2"/>
      <c r="K540" s="1"/>
      <c r="L540" s="2"/>
      <c r="M540" s="2"/>
      <c r="N540" s="2"/>
      <c r="O540" s="2"/>
      <c r="P540" s="1"/>
      <c r="Q540" s="2"/>
      <c r="R540" s="1"/>
      <c r="S540" s="1"/>
      <c r="T540" s="2"/>
      <c r="U540" s="1"/>
      <c r="V540" s="1"/>
      <c r="W540" s="2"/>
      <c r="X540" s="2"/>
      <c r="Y540" s="2"/>
      <c r="Z540" s="2"/>
      <c r="AA540" s="2"/>
      <c r="AB540" s="124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2"/>
      <c r="AY540" s="1"/>
      <c r="AZ540" s="1"/>
      <c r="BA540" s="1"/>
      <c r="BB540" s="1"/>
      <c r="BC540" s="1"/>
      <c r="BD540" s="1"/>
      <c r="BE540" s="1"/>
      <c r="BF540" s="184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pans="1:77" ht="17.25" customHeight="1" x14ac:dyDescent="0.3">
      <c r="A541" s="277"/>
      <c r="B541" s="2"/>
      <c r="C541" s="226"/>
      <c r="D541" s="2"/>
      <c r="E541" s="67"/>
      <c r="F541" s="107"/>
      <c r="G541" s="1"/>
      <c r="H541" s="1"/>
      <c r="I541" s="2"/>
      <c r="J541" s="2"/>
      <c r="K541" s="1"/>
      <c r="L541" s="2"/>
      <c r="M541" s="2"/>
      <c r="N541" s="2"/>
      <c r="O541" s="2"/>
      <c r="P541" s="1"/>
      <c r="Q541" s="2"/>
      <c r="R541" s="1"/>
      <c r="S541" s="1"/>
      <c r="T541" s="2"/>
      <c r="U541" s="1"/>
      <c r="V541" s="1"/>
      <c r="W541" s="2"/>
      <c r="X541" s="2"/>
      <c r="Y541" s="2"/>
      <c r="Z541" s="2"/>
      <c r="AA541" s="2"/>
      <c r="AB541" s="124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2"/>
      <c r="AY541" s="1"/>
      <c r="AZ541" s="1"/>
      <c r="BA541" s="1"/>
      <c r="BB541" s="1"/>
      <c r="BC541" s="1"/>
      <c r="BD541" s="1"/>
      <c r="BE541" s="1"/>
      <c r="BF541" s="184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pans="1:77" ht="17.25" customHeight="1" x14ac:dyDescent="0.3">
      <c r="A542" s="277"/>
      <c r="B542" s="2"/>
      <c r="C542" s="226"/>
      <c r="D542" s="2"/>
      <c r="E542" s="67"/>
      <c r="F542" s="107"/>
      <c r="G542" s="1"/>
      <c r="H542" s="1"/>
      <c r="I542" s="2"/>
      <c r="J542" s="2"/>
      <c r="K542" s="1"/>
      <c r="L542" s="2"/>
      <c r="M542" s="2"/>
      <c r="N542" s="2"/>
      <c r="O542" s="2"/>
      <c r="P542" s="1"/>
      <c r="Q542" s="2"/>
      <c r="R542" s="1"/>
      <c r="S542" s="1"/>
      <c r="T542" s="2"/>
      <c r="U542" s="1"/>
      <c r="V542" s="1"/>
      <c r="W542" s="2"/>
      <c r="X542" s="2"/>
      <c r="Y542" s="2"/>
      <c r="Z542" s="2"/>
      <c r="AA542" s="2"/>
      <c r="AB542" s="124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2"/>
      <c r="AY542" s="1"/>
      <c r="AZ542" s="1"/>
      <c r="BA542" s="1"/>
      <c r="BB542" s="1"/>
      <c r="BC542" s="1"/>
      <c r="BD542" s="1"/>
      <c r="BE542" s="1"/>
      <c r="BF542" s="184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pans="1:77" ht="17.25" customHeight="1" x14ac:dyDescent="0.3">
      <c r="A543" s="277"/>
      <c r="B543" s="2"/>
      <c r="C543" s="226"/>
      <c r="D543" s="2"/>
      <c r="E543" s="67"/>
      <c r="F543" s="107"/>
      <c r="G543" s="1"/>
      <c r="H543" s="1"/>
      <c r="I543" s="2"/>
      <c r="J543" s="2"/>
      <c r="K543" s="1"/>
      <c r="L543" s="2"/>
      <c r="M543" s="2"/>
      <c r="N543" s="2"/>
      <c r="O543" s="2"/>
      <c r="P543" s="1"/>
      <c r="Q543" s="2"/>
      <c r="R543" s="1"/>
      <c r="S543" s="1"/>
      <c r="T543" s="2"/>
      <c r="U543" s="1"/>
      <c r="V543" s="1"/>
      <c r="W543" s="2"/>
      <c r="X543" s="2"/>
      <c r="Y543" s="2"/>
      <c r="Z543" s="2"/>
      <c r="AA543" s="2"/>
      <c r="AB543" s="124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2"/>
      <c r="AY543" s="1"/>
      <c r="AZ543" s="1"/>
      <c r="BA543" s="1"/>
      <c r="BB543" s="1"/>
      <c r="BC543" s="1"/>
      <c r="BD543" s="1"/>
      <c r="BE543" s="1"/>
      <c r="BF543" s="184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pans="1:77" ht="17.25" customHeight="1" x14ac:dyDescent="0.3">
      <c r="A544" s="277"/>
      <c r="B544" s="2"/>
      <c r="C544" s="226"/>
      <c r="D544" s="2"/>
      <c r="E544" s="67"/>
      <c r="F544" s="107"/>
      <c r="G544" s="1"/>
      <c r="H544" s="1"/>
      <c r="I544" s="2"/>
      <c r="J544" s="2"/>
      <c r="K544" s="1"/>
      <c r="L544" s="2"/>
      <c r="M544" s="2"/>
      <c r="N544" s="2"/>
      <c r="O544" s="2"/>
      <c r="P544" s="1"/>
      <c r="Q544" s="2"/>
      <c r="R544" s="1"/>
      <c r="S544" s="1"/>
      <c r="T544" s="2"/>
      <c r="U544" s="1"/>
      <c r="V544" s="1"/>
      <c r="W544" s="2"/>
      <c r="X544" s="2"/>
      <c r="Y544" s="2"/>
      <c r="Z544" s="2"/>
      <c r="AA544" s="2"/>
      <c r="AB544" s="124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2"/>
      <c r="AY544" s="1"/>
      <c r="AZ544" s="1"/>
      <c r="BA544" s="1"/>
      <c r="BB544" s="1"/>
      <c r="BC544" s="1"/>
      <c r="BD544" s="1"/>
      <c r="BE544" s="1"/>
      <c r="BF544" s="184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pans="1:77" ht="17.25" customHeight="1" x14ac:dyDescent="0.3">
      <c r="A545" s="277"/>
      <c r="B545" s="2"/>
      <c r="C545" s="226"/>
      <c r="D545" s="2"/>
      <c r="E545" s="67"/>
      <c r="F545" s="107"/>
      <c r="G545" s="1"/>
      <c r="H545" s="1"/>
      <c r="I545" s="2"/>
      <c r="J545" s="2"/>
      <c r="K545" s="1"/>
      <c r="L545" s="2"/>
      <c r="M545" s="2"/>
      <c r="N545" s="2"/>
      <c r="O545" s="2"/>
      <c r="P545" s="1"/>
      <c r="Q545" s="2"/>
      <c r="R545" s="1"/>
      <c r="S545" s="1"/>
      <c r="T545" s="2"/>
      <c r="U545" s="1"/>
      <c r="V545" s="1"/>
      <c r="W545" s="2"/>
      <c r="X545" s="2"/>
      <c r="Y545" s="2"/>
      <c r="Z545" s="2"/>
      <c r="AA545" s="2"/>
      <c r="AB545" s="124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2"/>
      <c r="AY545" s="1"/>
      <c r="AZ545" s="1"/>
      <c r="BA545" s="1"/>
      <c r="BB545" s="1"/>
      <c r="BC545" s="1"/>
      <c r="BD545" s="1"/>
      <c r="BE545" s="1"/>
      <c r="BF545" s="184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pans="1:77" ht="17.25" customHeight="1" x14ac:dyDescent="0.3">
      <c r="A546" s="277"/>
      <c r="B546" s="2"/>
      <c r="C546" s="226"/>
      <c r="D546" s="2"/>
      <c r="E546" s="67"/>
      <c r="F546" s="107"/>
      <c r="G546" s="1"/>
      <c r="H546" s="1"/>
      <c r="I546" s="2"/>
      <c r="J546" s="2"/>
      <c r="K546" s="1"/>
      <c r="L546" s="2"/>
      <c r="M546" s="2"/>
      <c r="N546" s="2"/>
      <c r="O546" s="2"/>
      <c r="P546" s="1"/>
      <c r="Q546" s="2"/>
      <c r="R546" s="1"/>
      <c r="S546" s="1"/>
      <c r="T546" s="2"/>
      <c r="U546" s="1"/>
      <c r="V546" s="1"/>
      <c r="W546" s="2"/>
      <c r="X546" s="2"/>
      <c r="Y546" s="2"/>
      <c r="Z546" s="2"/>
      <c r="AA546" s="2"/>
      <c r="AB546" s="124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2"/>
      <c r="AY546" s="1"/>
      <c r="AZ546" s="1"/>
      <c r="BA546" s="1"/>
      <c r="BB546" s="1"/>
      <c r="BC546" s="1"/>
      <c r="BD546" s="1"/>
      <c r="BE546" s="1"/>
      <c r="BF546" s="184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pans="1:77" ht="17.25" customHeight="1" x14ac:dyDescent="0.3">
      <c r="A547" s="277"/>
      <c r="B547" s="2"/>
      <c r="C547" s="226"/>
      <c r="D547" s="2"/>
      <c r="E547" s="67"/>
      <c r="F547" s="107"/>
      <c r="G547" s="1"/>
      <c r="H547" s="1"/>
      <c r="I547" s="2"/>
      <c r="J547" s="2"/>
      <c r="K547" s="1"/>
      <c r="L547" s="2"/>
      <c r="M547" s="2"/>
      <c r="N547" s="2"/>
      <c r="O547" s="2"/>
      <c r="P547" s="1"/>
      <c r="Q547" s="2"/>
      <c r="R547" s="1"/>
      <c r="S547" s="1"/>
      <c r="T547" s="2"/>
      <c r="U547" s="1"/>
      <c r="V547" s="1"/>
      <c r="W547" s="2"/>
      <c r="X547" s="2"/>
      <c r="Y547" s="2"/>
      <c r="Z547" s="2"/>
      <c r="AA547" s="2"/>
      <c r="AB547" s="124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2"/>
      <c r="AY547" s="1"/>
      <c r="AZ547" s="1"/>
      <c r="BA547" s="1"/>
      <c r="BB547" s="1"/>
      <c r="BC547" s="1"/>
      <c r="BD547" s="1"/>
      <c r="BE547" s="1"/>
      <c r="BF547" s="184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pans="1:77" ht="17.25" customHeight="1" x14ac:dyDescent="0.3">
      <c r="A548" s="277"/>
      <c r="B548" s="2"/>
      <c r="C548" s="226"/>
      <c r="D548" s="2"/>
      <c r="E548" s="67"/>
      <c r="F548" s="107"/>
      <c r="G548" s="1"/>
      <c r="H548" s="1"/>
      <c r="I548" s="2"/>
      <c r="J548" s="2"/>
      <c r="K548" s="1"/>
      <c r="L548" s="2"/>
      <c r="M548" s="2"/>
      <c r="N548" s="2"/>
      <c r="O548" s="2"/>
      <c r="P548" s="1"/>
      <c r="Q548" s="2"/>
      <c r="R548" s="1"/>
      <c r="S548" s="1"/>
      <c r="T548" s="2"/>
      <c r="U548" s="1"/>
      <c r="V548" s="1"/>
      <c r="W548" s="2"/>
      <c r="X548" s="2"/>
      <c r="Y548" s="2"/>
      <c r="Z548" s="2"/>
      <c r="AA548" s="2"/>
      <c r="AB548" s="124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2"/>
      <c r="AY548" s="1"/>
      <c r="AZ548" s="1"/>
      <c r="BA548" s="1"/>
      <c r="BB548" s="1"/>
      <c r="BC548" s="1"/>
      <c r="BD548" s="1"/>
      <c r="BE548" s="1"/>
      <c r="BF548" s="184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pans="1:77" ht="17.25" customHeight="1" x14ac:dyDescent="0.3">
      <c r="A549" s="277"/>
      <c r="B549" s="2"/>
      <c r="C549" s="226"/>
      <c r="D549" s="2"/>
      <c r="E549" s="67"/>
      <c r="F549" s="107"/>
      <c r="G549" s="1"/>
      <c r="H549" s="1"/>
      <c r="I549" s="2"/>
      <c r="J549" s="2"/>
      <c r="K549" s="1"/>
      <c r="L549" s="2"/>
      <c r="M549" s="2"/>
      <c r="N549" s="2"/>
      <c r="O549" s="2"/>
      <c r="P549" s="1"/>
      <c r="Q549" s="2"/>
      <c r="R549" s="1"/>
      <c r="S549" s="1"/>
      <c r="T549" s="2"/>
      <c r="U549" s="1"/>
      <c r="V549" s="1"/>
      <c r="W549" s="2"/>
      <c r="X549" s="2"/>
      <c r="Y549" s="2"/>
      <c r="Z549" s="2"/>
      <c r="AA549" s="2"/>
      <c r="AB549" s="124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2"/>
      <c r="AY549" s="1"/>
      <c r="AZ549" s="1"/>
      <c r="BA549" s="1"/>
      <c r="BB549" s="1"/>
      <c r="BC549" s="1"/>
      <c r="BD549" s="1"/>
      <c r="BE549" s="1"/>
      <c r="BF549" s="184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pans="1:77" ht="17.25" customHeight="1" x14ac:dyDescent="0.3">
      <c r="A550" s="277"/>
      <c r="B550" s="2"/>
      <c r="C550" s="226"/>
      <c r="D550" s="2"/>
      <c r="E550" s="67"/>
      <c r="F550" s="107"/>
      <c r="G550" s="1"/>
      <c r="H550" s="1"/>
      <c r="I550" s="2"/>
      <c r="J550" s="2"/>
      <c r="K550" s="1"/>
      <c r="L550" s="2"/>
      <c r="M550" s="2"/>
      <c r="N550" s="2"/>
      <c r="O550" s="2"/>
      <c r="P550" s="1"/>
      <c r="Q550" s="2"/>
      <c r="R550" s="1"/>
      <c r="S550" s="1"/>
      <c r="T550" s="2"/>
      <c r="U550" s="1"/>
      <c r="V550" s="1"/>
      <c r="W550" s="2"/>
      <c r="X550" s="2"/>
      <c r="Y550" s="2"/>
      <c r="Z550" s="2"/>
      <c r="AA550" s="2"/>
      <c r="AB550" s="124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2"/>
      <c r="AY550" s="1"/>
      <c r="AZ550" s="1"/>
      <c r="BA550" s="1"/>
      <c r="BB550" s="1"/>
      <c r="BC550" s="1"/>
      <c r="BD550" s="1"/>
      <c r="BE550" s="1"/>
      <c r="BF550" s="184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pans="1:77" ht="17.25" customHeight="1" x14ac:dyDescent="0.3">
      <c r="A551" s="277"/>
      <c r="B551" s="2"/>
      <c r="C551" s="226"/>
      <c r="D551" s="2"/>
      <c r="E551" s="67"/>
      <c r="F551" s="107"/>
      <c r="G551" s="1"/>
      <c r="H551" s="1"/>
      <c r="I551" s="2"/>
      <c r="J551" s="2"/>
      <c r="K551" s="1"/>
      <c r="L551" s="2"/>
      <c r="M551" s="2"/>
      <c r="N551" s="2"/>
      <c r="O551" s="2"/>
      <c r="P551" s="1"/>
      <c r="Q551" s="2"/>
      <c r="R551" s="1"/>
      <c r="S551" s="1"/>
      <c r="T551" s="2"/>
      <c r="U551" s="1"/>
      <c r="V551" s="1"/>
      <c r="W551" s="2"/>
      <c r="X551" s="2"/>
      <c r="Y551" s="2"/>
      <c r="Z551" s="2"/>
      <c r="AA551" s="2"/>
      <c r="AB551" s="124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2"/>
      <c r="AY551" s="1"/>
      <c r="AZ551" s="1"/>
      <c r="BA551" s="1"/>
      <c r="BB551" s="1"/>
      <c r="BC551" s="1"/>
      <c r="BD551" s="1"/>
      <c r="BE551" s="1"/>
      <c r="BF551" s="184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pans="1:77" ht="17.25" customHeight="1" x14ac:dyDescent="0.3">
      <c r="A552" s="277"/>
      <c r="B552" s="2"/>
      <c r="C552" s="226"/>
      <c r="D552" s="2"/>
      <c r="E552" s="67"/>
      <c r="F552" s="107"/>
      <c r="G552" s="1"/>
      <c r="H552" s="1"/>
      <c r="I552" s="2"/>
      <c r="J552" s="2"/>
      <c r="K552" s="1"/>
      <c r="L552" s="2"/>
      <c r="M552" s="2"/>
      <c r="N552" s="2"/>
      <c r="O552" s="2"/>
      <c r="P552" s="1"/>
      <c r="Q552" s="2"/>
      <c r="R552" s="1"/>
      <c r="S552" s="1"/>
      <c r="T552" s="2"/>
      <c r="U552" s="1"/>
      <c r="V552" s="1"/>
      <c r="W552" s="2"/>
      <c r="X552" s="2"/>
      <c r="Y552" s="2"/>
      <c r="Z552" s="2"/>
      <c r="AA552" s="2"/>
      <c r="AB552" s="124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2"/>
      <c r="AY552" s="1"/>
      <c r="AZ552" s="1"/>
      <c r="BA552" s="1"/>
      <c r="BB552" s="1"/>
      <c r="BC552" s="1"/>
      <c r="BD552" s="1"/>
      <c r="BE552" s="1"/>
      <c r="BF552" s="184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pans="1:77" ht="17.25" customHeight="1" x14ac:dyDescent="0.3">
      <c r="A553" s="277"/>
      <c r="B553" s="2"/>
      <c r="C553" s="226"/>
      <c r="D553" s="2"/>
      <c r="E553" s="67"/>
      <c r="F553" s="107"/>
      <c r="G553" s="1"/>
      <c r="H553" s="1"/>
      <c r="I553" s="2"/>
      <c r="J553" s="2"/>
      <c r="K553" s="1"/>
      <c r="L553" s="2"/>
      <c r="M553" s="2"/>
      <c r="N553" s="2"/>
      <c r="O553" s="2"/>
      <c r="P553" s="1"/>
      <c r="Q553" s="2"/>
      <c r="R553" s="1"/>
      <c r="S553" s="1"/>
      <c r="T553" s="2"/>
      <c r="U553" s="1"/>
      <c r="V553" s="1"/>
      <c r="W553" s="2"/>
      <c r="X553" s="2"/>
      <c r="Y553" s="2"/>
      <c r="Z553" s="2"/>
      <c r="AA553" s="2"/>
      <c r="AB553" s="124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2"/>
      <c r="AY553" s="1"/>
      <c r="AZ553" s="1"/>
      <c r="BA553" s="1"/>
      <c r="BB553" s="1"/>
      <c r="BC553" s="1"/>
      <c r="BD553" s="1"/>
      <c r="BE553" s="1"/>
      <c r="BF553" s="184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pans="1:77" ht="17.25" customHeight="1" x14ac:dyDescent="0.3">
      <c r="A554" s="277"/>
      <c r="B554" s="2"/>
      <c r="C554" s="226"/>
      <c r="D554" s="2"/>
      <c r="E554" s="67"/>
      <c r="F554" s="107"/>
      <c r="G554" s="1"/>
      <c r="H554" s="1"/>
      <c r="I554" s="2"/>
      <c r="J554" s="2"/>
      <c r="K554" s="1"/>
      <c r="L554" s="2"/>
      <c r="M554" s="2"/>
      <c r="N554" s="2"/>
      <c r="O554" s="2"/>
      <c r="P554" s="1"/>
      <c r="Q554" s="2"/>
      <c r="R554" s="1"/>
      <c r="S554" s="1"/>
      <c r="T554" s="2"/>
      <c r="U554" s="1"/>
      <c r="V554" s="1"/>
      <c r="W554" s="2"/>
      <c r="X554" s="2"/>
      <c r="Y554" s="2"/>
      <c r="Z554" s="2"/>
      <c r="AA554" s="2"/>
      <c r="AB554" s="124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2"/>
      <c r="AY554" s="1"/>
      <c r="AZ554" s="1"/>
      <c r="BA554" s="1"/>
      <c r="BB554" s="1"/>
      <c r="BC554" s="1"/>
      <c r="BD554" s="1"/>
      <c r="BE554" s="1"/>
      <c r="BF554" s="184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pans="1:77" ht="17.25" customHeight="1" x14ac:dyDescent="0.3">
      <c r="A555" s="277"/>
      <c r="B555" s="2"/>
      <c r="C555" s="226"/>
      <c r="D555" s="2"/>
      <c r="E555" s="67"/>
      <c r="F555" s="107"/>
      <c r="G555" s="1"/>
      <c r="H555" s="1"/>
      <c r="I555" s="2"/>
      <c r="J555" s="2"/>
      <c r="K555" s="1"/>
      <c r="L555" s="2"/>
      <c r="M555" s="2"/>
      <c r="N555" s="2"/>
      <c r="O555" s="2"/>
      <c r="P555" s="1"/>
      <c r="Q555" s="2"/>
      <c r="R555" s="1"/>
      <c r="S555" s="1"/>
      <c r="T555" s="2"/>
      <c r="U555" s="1"/>
      <c r="V555" s="1"/>
      <c r="W555" s="2"/>
      <c r="X555" s="2"/>
      <c r="Y555" s="2"/>
      <c r="Z555" s="2"/>
      <c r="AA555" s="2"/>
      <c r="AB555" s="124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2"/>
      <c r="AY555" s="1"/>
      <c r="AZ555" s="1"/>
      <c r="BA555" s="1"/>
      <c r="BB555" s="1"/>
      <c r="BC555" s="1"/>
      <c r="BD555" s="1"/>
      <c r="BE555" s="1"/>
      <c r="BF555" s="184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pans="1:77" ht="17.25" customHeight="1" x14ac:dyDescent="0.3">
      <c r="A556" s="277"/>
      <c r="B556" s="2"/>
      <c r="C556" s="226"/>
      <c r="D556" s="2"/>
      <c r="E556" s="67"/>
      <c r="F556" s="107"/>
      <c r="G556" s="1"/>
      <c r="H556" s="1"/>
      <c r="I556" s="2"/>
      <c r="J556" s="2"/>
      <c r="K556" s="1"/>
      <c r="L556" s="2"/>
      <c r="M556" s="2"/>
      <c r="N556" s="2"/>
      <c r="O556" s="2"/>
      <c r="P556" s="1"/>
      <c r="Q556" s="2"/>
      <c r="R556" s="1"/>
      <c r="S556" s="1"/>
      <c r="T556" s="2"/>
      <c r="U556" s="1"/>
      <c r="V556" s="1"/>
      <c r="W556" s="2"/>
      <c r="X556" s="2"/>
      <c r="Y556" s="2"/>
      <c r="Z556" s="2"/>
      <c r="AA556" s="2"/>
      <c r="AB556" s="124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2"/>
      <c r="AY556" s="1"/>
      <c r="AZ556" s="1"/>
      <c r="BA556" s="1"/>
      <c r="BB556" s="1"/>
      <c r="BC556" s="1"/>
      <c r="BD556" s="1"/>
      <c r="BE556" s="1"/>
      <c r="BF556" s="184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pans="1:77" ht="17.25" customHeight="1" x14ac:dyDescent="0.3">
      <c r="A557" s="277"/>
      <c r="B557" s="2"/>
      <c r="C557" s="226"/>
      <c r="D557" s="2"/>
      <c r="E557" s="67"/>
      <c r="F557" s="107"/>
      <c r="G557" s="1"/>
      <c r="H557" s="1"/>
      <c r="I557" s="2"/>
      <c r="J557" s="2"/>
      <c r="K557" s="1"/>
      <c r="L557" s="2"/>
      <c r="M557" s="2"/>
      <c r="N557" s="2"/>
      <c r="O557" s="2"/>
      <c r="P557" s="1"/>
      <c r="Q557" s="2"/>
      <c r="R557" s="1"/>
      <c r="S557" s="1"/>
      <c r="T557" s="2"/>
      <c r="U557" s="1"/>
      <c r="V557" s="1"/>
      <c r="W557" s="2"/>
      <c r="X557" s="2"/>
      <c r="Y557" s="2"/>
      <c r="Z557" s="2"/>
      <c r="AA557" s="2"/>
      <c r="AB557" s="124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2"/>
      <c r="AY557" s="1"/>
      <c r="AZ557" s="1"/>
      <c r="BA557" s="1"/>
      <c r="BB557" s="1"/>
      <c r="BC557" s="1"/>
      <c r="BD557" s="1"/>
      <c r="BE557" s="1"/>
      <c r="BF557" s="184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pans="1:77" ht="17.25" customHeight="1" x14ac:dyDescent="0.3">
      <c r="A558" s="277"/>
      <c r="B558" s="2"/>
      <c r="C558" s="226"/>
      <c r="D558" s="2"/>
      <c r="E558" s="67"/>
      <c r="F558" s="107"/>
      <c r="G558" s="1"/>
      <c r="H558" s="1"/>
      <c r="I558" s="2"/>
      <c r="J558" s="2"/>
      <c r="K558" s="1"/>
      <c r="L558" s="2"/>
      <c r="M558" s="2"/>
      <c r="N558" s="2"/>
      <c r="O558" s="2"/>
      <c r="P558" s="1"/>
      <c r="Q558" s="2"/>
      <c r="R558" s="1"/>
      <c r="S558" s="1"/>
      <c r="T558" s="2"/>
      <c r="U558" s="1"/>
      <c r="V558" s="1"/>
      <c r="W558" s="2"/>
      <c r="X558" s="2"/>
      <c r="Y558" s="2"/>
      <c r="Z558" s="2"/>
      <c r="AA558" s="2"/>
      <c r="AB558" s="124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2"/>
      <c r="AY558" s="1"/>
      <c r="AZ558" s="1"/>
      <c r="BA558" s="1"/>
      <c r="BB558" s="1"/>
      <c r="BC558" s="1"/>
      <c r="BD558" s="1"/>
      <c r="BE558" s="1"/>
      <c r="BF558" s="184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pans="1:77" ht="17.25" customHeight="1" x14ac:dyDescent="0.3">
      <c r="A559" s="277"/>
      <c r="B559" s="2"/>
      <c r="C559" s="226"/>
      <c r="D559" s="2"/>
      <c r="E559" s="67"/>
      <c r="F559" s="107"/>
      <c r="G559" s="1"/>
      <c r="H559" s="1"/>
      <c r="I559" s="2"/>
      <c r="J559" s="2"/>
      <c r="K559" s="1"/>
      <c r="L559" s="2"/>
      <c r="M559" s="2"/>
      <c r="N559" s="2"/>
      <c r="O559" s="2"/>
      <c r="P559" s="1"/>
      <c r="Q559" s="2"/>
      <c r="R559" s="1"/>
      <c r="S559" s="1"/>
      <c r="T559" s="2"/>
      <c r="U559" s="1"/>
      <c r="V559" s="1"/>
      <c r="W559" s="2"/>
      <c r="X559" s="2"/>
      <c r="Y559" s="2"/>
      <c r="Z559" s="2"/>
      <c r="AA559" s="2"/>
      <c r="AB559" s="124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2"/>
      <c r="AY559" s="1"/>
      <c r="AZ559" s="1"/>
      <c r="BA559" s="1"/>
      <c r="BB559" s="1"/>
      <c r="BC559" s="1"/>
      <c r="BD559" s="1"/>
      <c r="BE559" s="1"/>
      <c r="BF559" s="184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pans="1:77" ht="17.25" customHeight="1" x14ac:dyDescent="0.3">
      <c r="A560" s="277"/>
      <c r="B560" s="2"/>
      <c r="C560" s="226"/>
      <c r="D560" s="2"/>
      <c r="E560" s="67"/>
      <c r="F560" s="107"/>
      <c r="G560" s="1"/>
      <c r="H560" s="1"/>
      <c r="I560" s="2"/>
      <c r="J560" s="2"/>
      <c r="K560" s="1"/>
      <c r="L560" s="2"/>
      <c r="M560" s="2"/>
      <c r="N560" s="2"/>
      <c r="O560" s="2"/>
      <c r="P560" s="1"/>
      <c r="Q560" s="2"/>
      <c r="R560" s="1"/>
      <c r="S560" s="1"/>
      <c r="T560" s="2"/>
      <c r="U560" s="1"/>
      <c r="V560" s="1"/>
      <c r="W560" s="2"/>
      <c r="X560" s="2"/>
      <c r="Y560" s="2"/>
      <c r="Z560" s="2"/>
      <c r="AA560" s="2"/>
      <c r="AB560" s="124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2"/>
      <c r="AY560" s="1"/>
      <c r="AZ560" s="1"/>
      <c r="BA560" s="1"/>
      <c r="BB560" s="1"/>
      <c r="BC560" s="1"/>
      <c r="BD560" s="1"/>
      <c r="BE560" s="1"/>
      <c r="BF560" s="184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pans="1:77" ht="17.25" customHeight="1" x14ac:dyDescent="0.3">
      <c r="A561" s="277"/>
      <c r="B561" s="2"/>
      <c r="C561" s="226"/>
      <c r="D561" s="2"/>
      <c r="E561" s="67"/>
      <c r="F561" s="107"/>
      <c r="G561" s="1"/>
      <c r="H561" s="1"/>
      <c r="I561" s="2"/>
      <c r="J561" s="2"/>
      <c r="K561" s="1"/>
      <c r="L561" s="2"/>
      <c r="M561" s="2"/>
      <c r="N561" s="2"/>
      <c r="O561" s="2"/>
      <c r="P561" s="1"/>
      <c r="Q561" s="2"/>
      <c r="R561" s="1"/>
      <c r="S561" s="1"/>
      <c r="T561" s="2"/>
      <c r="U561" s="1"/>
      <c r="V561" s="1"/>
      <c r="W561" s="2"/>
      <c r="X561" s="2"/>
      <c r="Y561" s="2"/>
      <c r="Z561" s="2"/>
      <c r="AA561" s="2"/>
      <c r="AB561" s="124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2"/>
      <c r="AY561" s="1"/>
      <c r="AZ561" s="1"/>
      <c r="BA561" s="1"/>
      <c r="BB561" s="1"/>
      <c r="BC561" s="1"/>
      <c r="BD561" s="1"/>
      <c r="BE561" s="1"/>
      <c r="BF561" s="184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pans="1:77" ht="17.25" customHeight="1" x14ac:dyDescent="0.3">
      <c r="A562" s="277"/>
      <c r="B562" s="2"/>
      <c r="C562" s="226"/>
      <c r="D562" s="2"/>
      <c r="E562" s="67"/>
      <c r="F562" s="107"/>
      <c r="G562" s="1"/>
      <c r="H562" s="1"/>
      <c r="I562" s="2"/>
      <c r="J562" s="2"/>
      <c r="K562" s="1"/>
      <c r="L562" s="2"/>
      <c r="M562" s="2"/>
      <c r="N562" s="2"/>
      <c r="O562" s="2"/>
      <c r="P562" s="1"/>
      <c r="Q562" s="2"/>
      <c r="R562" s="1"/>
      <c r="S562" s="1"/>
      <c r="T562" s="2"/>
      <c r="U562" s="1"/>
      <c r="V562" s="1"/>
      <c r="W562" s="2"/>
      <c r="X562" s="2"/>
      <c r="Y562" s="2"/>
      <c r="Z562" s="2"/>
      <c r="AA562" s="2"/>
      <c r="AB562" s="124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2"/>
      <c r="AY562" s="1"/>
      <c r="AZ562" s="1"/>
      <c r="BA562" s="1"/>
      <c r="BB562" s="1"/>
      <c r="BC562" s="1"/>
      <c r="BD562" s="1"/>
      <c r="BE562" s="1"/>
      <c r="BF562" s="184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pans="1:77" ht="17.25" customHeight="1" x14ac:dyDescent="0.3">
      <c r="A563" s="277"/>
      <c r="B563" s="2"/>
      <c r="C563" s="226"/>
      <c r="D563" s="2"/>
      <c r="E563" s="67"/>
      <c r="F563" s="107"/>
      <c r="G563" s="1"/>
      <c r="H563" s="1"/>
      <c r="I563" s="2"/>
      <c r="J563" s="2"/>
      <c r="K563" s="1"/>
      <c r="L563" s="2"/>
      <c r="M563" s="2"/>
      <c r="N563" s="2"/>
      <c r="O563" s="2"/>
      <c r="P563" s="1"/>
      <c r="Q563" s="2"/>
      <c r="R563" s="1"/>
      <c r="S563" s="1"/>
      <c r="T563" s="2"/>
      <c r="U563" s="1"/>
      <c r="V563" s="1"/>
      <c r="W563" s="2"/>
      <c r="X563" s="2"/>
      <c r="Y563" s="2"/>
      <c r="Z563" s="2"/>
      <c r="AA563" s="2"/>
      <c r="AB563" s="124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2"/>
      <c r="AY563" s="1"/>
      <c r="AZ563" s="1"/>
      <c r="BA563" s="1"/>
      <c r="BB563" s="1"/>
      <c r="BC563" s="1"/>
      <c r="BD563" s="1"/>
      <c r="BE563" s="1"/>
      <c r="BF563" s="184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pans="1:77" ht="17.25" customHeight="1" x14ac:dyDescent="0.3">
      <c r="A564" s="277"/>
      <c r="B564" s="2"/>
      <c r="C564" s="226"/>
      <c r="D564" s="2"/>
      <c r="E564" s="67"/>
      <c r="F564" s="107"/>
      <c r="G564" s="1"/>
      <c r="H564" s="1"/>
      <c r="I564" s="2"/>
      <c r="J564" s="2"/>
      <c r="K564" s="1"/>
      <c r="L564" s="2"/>
      <c r="M564" s="2"/>
      <c r="N564" s="2"/>
      <c r="O564" s="2"/>
      <c r="P564" s="1"/>
      <c r="Q564" s="2"/>
      <c r="R564" s="1"/>
      <c r="S564" s="1"/>
      <c r="T564" s="2"/>
      <c r="U564" s="1"/>
      <c r="V564" s="1"/>
      <c r="W564" s="2"/>
      <c r="X564" s="2"/>
      <c r="Y564" s="2"/>
      <c r="Z564" s="2"/>
      <c r="AA564" s="2"/>
      <c r="AB564" s="124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2"/>
      <c r="AY564" s="1"/>
      <c r="AZ564" s="1"/>
      <c r="BA564" s="1"/>
      <c r="BB564" s="1"/>
      <c r="BC564" s="1"/>
      <c r="BD564" s="1"/>
      <c r="BE564" s="1"/>
      <c r="BF564" s="184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pans="1:77" ht="17.25" customHeight="1" x14ac:dyDescent="0.3">
      <c r="A565" s="277"/>
      <c r="B565" s="2"/>
      <c r="C565" s="226"/>
      <c r="D565" s="2"/>
      <c r="E565" s="67"/>
      <c r="F565" s="107"/>
      <c r="G565" s="1"/>
      <c r="H565" s="1"/>
      <c r="I565" s="2"/>
      <c r="J565" s="2"/>
      <c r="K565" s="1"/>
      <c r="L565" s="2"/>
      <c r="M565" s="2"/>
      <c r="N565" s="2"/>
      <c r="O565" s="2"/>
      <c r="P565" s="1"/>
      <c r="Q565" s="2"/>
      <c r="R565" s="1"/>
      <c r="S565" s="1"/>
      <c r="T565" s="2"/>
      <c r="U565" s="1"/>
      <c r="V565" s="1"/>
      <c r="W565" s="2"/>
      <c r="X565" s="2"/>
      <c r="Y565" s="2"/>
      <c r="Z565" s="2"/>
      <c r="AA565" s="2"/>
      <c r="AB565" s="124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2"/>
      <c r="AY565" s="1"/>
      <c r="AZ565" s="1"/>
      <c r="BA565" s="1"/>
      <c r="BB565" s="1"/>
      <c r="BC565" s="1"/>
      <c r="BD565" s="1"/>
      <c r="BE565" s="1"/>
      <c r="BF565" s="184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pans="1:77" ht="17.25" customHeight="1" x14ac:dyDescent="0.3">
      <c r="A566" s="277"/>
      <c r="B566" s="2"/>
      <c r="C566" s="226"/>
      <c r="D566" s="2"/>
      <c r="E566" s="67"/>
      <c r="F566" s="107"/>
      <c r="G566" s="1"/>
      <c r="H566" s="1"/>
      <c r="I566" s="2"/>
      <c r="J566" s="2"/>
      <c r="K566" s="1"/>
      <c r="L566" s="2"/>
      <c r="M566" s="2"/>
      <c r="N566" s="2"/>
      <c r="O566" s="2"/>
      <c r="P566" s="1"/>
      <c r="Q566" s="2"/>
      <c r="R566" s="1"/>
      <c r="S566" s="1"/>
      <c r="T566" s="2"/>
      <c r="U566" s="1"/>
      <c r="V566" s="1"/>
      <c r="W566" s="2"/>
      <c r="X566" s="2"/>
      <c r="Y566" s="2"/>
      <c r="Z566" s="2"/>
      <c r="AA566" s="2"/>
      <c r="AB566" s="124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2"/>
      <c r="AY566" s="1"/>
      <c r="AZ566" s="1"/>
      <c r="BA566" s="1"/>
      <c r="BB566" s="1"/>
      <c r="BC566" s="1"/>
      <c r="BD566" s="1"/>
      <c r="BE566" s="1"/>
      <c r="BF566" s="184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pans="1:77" ht="17.25" customHeight="1" x14ac:dyDescent="0.3">
      <c r="A567" s="277"/>
      <c r="B567" s="2"/>
      <c r="C567" s="226"/>
      <c r="D567" s="2"/>
      <c r="E567" s="67"/>
      <c r="F567" s="107"/>
      <c r="G567" s="1"/>
      <c r="H567" s="1"/>
      <c r="I567" s="2"/>
      <c r="J567" s="2"/>
      <c r="K567" s="1"/>
      <c r="L567" s="2"/>
      <c r="M567" s="2"/>
      <c r="N567" s="2"/>
      <c r="O567" s="2"/>
      <c r="P567" s="1"/>
      <c r="Q567" s="2"/>
      <c r="R567" s="1"/>
      <c r="S567" s="1"/>
      <c r="T567" s="2"/>
      <c r="U567" s="1"/>
      <c r="V567" s="1"/>
      <c r="W567" s="2"/>
      <c r="X567" s="2"/>
      <c r="Y567" s="2"/>
      <c r="Z567" s="2"/>
      <c r="AA567" s="2"/>
      <c r="AB567" s="124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2"/>
      <c r="AY567" s="1"/>
      <c r="AZ567" s="1"/>
      <c r="BA567" s="1"/>
      <c r="BB567" s="1"/>
      <c r="BC567" s="1"/>
      <c r="BD567" s="1"/>
      <c r="BE567" s="1"/>
      <c r="BF567" s="184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pans="1:77" ht="17.25" customHeight="1" x14ac:dyDescent="0.3">
      <c r="A568" s="277"/>
      <c r="B568" s="2"/>
      <c r="C568" s="226"/>
      <c r="D568" s="2"/>
      <c r="E568" s="67"/>
      <c r="F568" s="107"/>
      <c r="G568" s="1"/>
      <c r="H568" s="1"/>
      <c r="I568" s="2"/>
      <c r="J568" s="2"/>
      <c r="K568" s="1"/>
      <c r="L568" s="2"/>
      <c r="M568" s="2"/>
      <c r="N568" s="2"/>
      <c r="O568" s="2"/>
      <c r="P568" s="1"/>
      <c r="Q568" s="2"/>
      <c r="R568" s="1"/>
      <c r="S568" s="1"/>
      <c r="T568" s="2"/>
      <c r="U568" s="1"/>
      <c r="V568" s="1"/>
      <c r="W568" s="2"/>
      <c r="X568" s="2"/>
      <c r="Y568" s="2"/>
      <c r="Z568" s="2"/>
      <c r="AA568" s="2"/>
      <c r="AB568" s="124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2"/>
      <c r="AY568" s="1"/>
      <c r="AZ568" s="1"/>
      <c r="BA568" s="1"/>
      <c r="BB568" s="1"/>
      <c r="BC568" s="1"/>
      <c r="BD568" s="1"/>
      <c r="BE568" s="1"/>
      <c r="BF568" s="184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pans="1:77" ht="17.25" customHeight="1" x14ac:dyDescent="0.3">
      <c r="A569" s="277"/>
      <c r="B569" s="2"/>
      <c r="C569" s="226"/>
      <c r="D569" s="2"/>
      <c r="E569" s="67"/>
      <c r="F569" s="107"/>
      <c r="G569" s="1"/>
      <c r="H569" s="1"/>
      <c r="I569" s="2"/>
      <c r="J569" s="2"/>
      <c r="K569" s="1"/>
      <c r="L569" s="2"/>
      <c r="M569" s="2"/>
      <c r="N569" s="2"/>
      <c r="O569" s="2"/>
      <c r="P569" s="1"/>
      <c r="Q569" s="2"/>
      <c r="R569" s="1"/>
      <c r="S569" s="1"/>
      <c r="T569" s="2"/>
      <c r="U569" s="1"/>
      <c r="V569" s="1"/>
      <c r="W569" s="2"/>
      <c r="X569" s="2"/>
      <c r="Y569" s="2"/>
      <c r="Z569" s="2"/>
      <c r="AA569" s="2"/>
      <c r="AB569" s="124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2"/>
      <c r="AY569" s="1"/>
      <c r="AZ569" s="1"/>
      <c r="BA569" s="1"/>
      <c r="BB569" s="1"/>
      <c r="BC569" s="1"/>
      <c r="BD569" s="1"/>
      <c r="BE569" s="1"/>
      <c r="BF569" s="184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pans="1:77" ht="17.25" customHeight="1" x14ac:dyDescent="0.3">
      <c r="A570" s="277"/>
      <c r="B570" s="2"/>
      <c r="C570" s="226"/>
      <c r="D570" s="2"/>
      <c r="E570" s="67"/>
      <c r="F570" s="107"/>
      <c r="G570" s="1"/>
      <c r="H570" s="1"/>
      <c r="I570" s="2"/>
      <c r="J570" s="2"/>
      <c r="K570" s="1"/>
      <c r="L570" s="2"/>
      <c r="M570" s="2"/>
      <c r="N570" s="2"/>
      <c r="O570" s="2"/>
      <c r="P570" s="1"/>
      <c r="Q570" s="2"/>
      <c r="R570" s="1"/>
      <c r="S570" s="1"/>
      <c r="T570" s="2"/>
      <c r="U570" s="1"/>
      <c r="V570" s="1"/>
      <c r="W570" s="2"/>
      <c r="X570" s="2"/>
      <c r="Y570" s="2"/>
      <c r="Z570" s="2"/>
      <c r="AA570" s="2"/>
      <c r="AB570" s="124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2"/>
      <c r="AY570" s="1"/>
      <c r="AZ570" s="1"/>
      <c r="BA570" s="1"/>
      <c r="BB570" s="1"/>
      <c r="BC570" s="1"/>
      <c r="BD570" s="1"/>
      <c r="BE570" s="1"/>
      <c r="BF570" s="184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pans="1:77" ht="17.25" customHeight="1" x14ac:dyDescent="0.3">
      <c r="A571" s="277"/>
      <c r="B571" s="2"/>
      <c r="C571" s="226"/>
      <c r="D571" s="2"/>
      <c r="E571" s="67"/>
      <c r="F571" s="107"/>
      <c r="G571" s="1"/>
      <c r="H571" s="1"/>
      <c r="I571" s="2"/>
      <c r="J571" s="2"/>
      <c r="K571" s="1"/>
      <c r="L571" s="2"/>
      <c r="M571" s="2"/>
      <c r="N571" s="2"/>
      <c r="O571" s="2"/>
      <c r="P571" s="1"/>
      <c r="Q571" s="2"/>
      <c r="R571" s="1"/>
      <c r="S571" s="1"/>
      <c r="T571" s="2"/>
      <c r="U571" s="1"/>
      <c r="V571" s="1"/>
      <c r="W571" s="2"/>
      <c r="X571" s="2"/>
      <c r="Y571" s="2"/>
      <c r="Z571" s="2"/>
      <c r="AA571" s="2"/>
      <c r="AB571" s="124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2"/>
      <c r="AY571" s="1"/>
      <c r="AZ571" s="1"/>
      <c r="BA571" s="1"/>
      <c r="BB571" s="1"/>
      <c r="BC571" s="1"/>
      <c r="BD571" s="1"/>
      <c r="BE571" s="1"/>
      <c r="BF571" s="184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pans="1:77" ht="17.25" customHeight="1" x14ac:dyDescent="0.3">
      <c r="A572" s="277"/>
      <c r="B572" s="2"/>
      <c r="C572" s="226"/>
      <c r="D572" s="2"/>
      <c r="E572" s="67"/>
      <c r="F572" s="107"/>
      <c r="G572" s="1"/>
      <c r="H572" s="1"/>
      <c r="I572" s="2"/>
      <c r="J572" s="2"/>
      <c r="K572" s="1"/>
      <c r="L572" s="2"/>
      <c r="M572" s="2"/>
      <c r="N572" s="2"/>
      <c r="O572" s="2"/>
      <c r="P572" s="1"/>
      <c r="Q572" s="2"/>
      <c r="R572" s="1"/>
      <c r="S572" s="1"/>
      <c r="T572" s="2"/>
      <c r="U572" s="1"/>
      <c r="V572" s="1"/>
      <c r="W572" s="2"/>
      <c r="X572" s="2"/>
      <c r="Y572" s="2"/>
      <c r="Z572" s="2"/>
      <c r="AA572" s="2"/>
      <c r="AB572" s="124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2"/>
      <c r="AY572" s="1"/>
      <c r="AZ572" s="1"/>
      <c r="BA572" s="1"/>
      <c r="BB572" s="1"/>
      <c r="BC572" s="1"/>
      <c r="BD572" s="1"/>
      <c r="BE572" s="1"/>
      <c r="BF572" s="184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pans="1:77" ht="17.25" customHeight="1" x14ac:dyDescent="0.3">
      <c r="A573" s="277"/>
      <c r="B573" s="2"/>
      <c r="C573" s="226"/>
      <c r="D573" s="2"/>
      <c r="E573" s="67"/>
      <c r="F573" s="107"/>
      <c r="G573" s="1"/>
      <c r="H573" s="1"/>
      <c r="I573" s="2"/>
      <c r="J573" s="2"/>
      <c r="K573" s="1"/>
      <c r="L573" s="2"/>
      <c r="M573" s="2"/>
      <c r="N573" s="2"/>
      <c r="O573" s="2"/>
      <c r="P573" s="1"/>
      <c r="Q573" s="2"/>
      <c r="R573" s="1"/>
      <c r="S573" s="1"/>
      <c r="T573" s="2"/>
      <c r="U573" s="1"/>
      <c r="V573" s="1"/>
      <c r="W573" s="2"/>
      <c r="X573" s="2"/>
      <c r="Y573" s="2"/>
      <c r="Z573" s="2"/>
      <c r="AA573" s="2"/>
      <c r="AB573" s="124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2"/>
      <c r="AY573" s="1"/>
      <c r="AZ573" s="1"/>
      <c r="BA573" s="1"/>
      <c r="BB573" s="1"/>
      <c r="BC573" s="1"/>
      <c r="BD573" s="1"/>
      <c r="BE573" s="1"/>
      <c r="BF573" s="184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pans="1:77" ht="17.25" customHeight="1" x14ac:dyDescent="0.3">
      <c r="A574" s="277"/>
      <c r="B574" s="2"/>
      <c r="C574" s="226"/>
      <c r="D574" s="2"/>
      <c r="E574" s="67"/>
      <c r="F574" s="107"/>
      <c r="G574" s="1"/>
      <c r="H574" s="1"/>
      <c r="I574" s="2"/>
      <c r="J574" s="2"/>
      <c r="K574" s="1"/>
      <c r="L574" s="2"/>
      <c r="M574" s="2"/>
      <c r="N574" s="2"/>
      <c r="O574" s="2"/>
      <c r="P574" s="1"/>
      <c r="Q574" s="2"/>
      <c r="R574" s="1"/>
      <c r="S574" s="1"/>
      <c r="T574" s="2"/>
      <c r="U574" s="1"/>
      <c r="V574" s="1"/>
      <c r="W574" s="2"/>
      <c r="X574" s="2"/>
      <c r="Y574" s="2"/>
      <c r="Z574" s="2"/>
      <c r="AA574" s="2"/>
      <c r="AB574" s="124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2"/>
      <c r="AY574" s="1"/>
      <c r="AZ574" s="1"/>
      <c r="BA574" s="1"/>
      <c r="BB574" s="1"/>
      <c r="BC574" s="1"/>
      <c r="BD574" s="1"/>
      <c r="BE574" s="1"/>
      <c r="BF574" s="184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pans="1:77" ht="17.25" customHeight="1" x14ac:dyDescent="0.3">
      <c r="A575" s="277"/>
      <c r="B575" s="2"/>
      <c r="C575" s="226"/>
      <c r="D575" s="2"/>
      <c r="E575" s="67"/>
      <c r="F575" s="107"/>
      <c r="G575" s="1"/>
      <c r="H575" s="1"/>
      <c r="I575" s="2"/>
      <c r="J575" s="2"/>
      <c r="K575" s="1"/>
      <c r="L575" s="2"/>
      <c r="M575" s="2"/>
      <c r="N575" s="2"/>
      <c r="O575" s="2"/>
      <c r="P575" s="1"/>
      <c r="Q575" s="2"/>
      <c r="R575" s="1"/>
      <c r="S575" s="1"/>
      <c r="T575" s="2"/>
      <c r="U575" s="1"/>
      <c r="V575" s="1"/>
      <c r="W575" s="2"/>
      <c r="X575" s="2"/>
      <c r="Y575" s="2"/>
      <c r="Z575" s="2"/>
      <c r="AA575" s="2"/>
      <c r="AB575" s="124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2"/>
      <c r="AY575" s="1"/>
      <c r="AZ575" s="1"/>
      <c r="BA575" s="1"/>
      <c r="BB575" s="1"/>
      <c r="BC575" s="1"/>
      <c r="BD575" s="1"/>
      <c r="BE575" s="1"/>
      <c r="BF575" s="184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pans="1:77" ht="17.25" customHeight="1" x14ac:dyDescent="0.3">
      <c r="A576" s="277"/>
      <c r="B576" s="2"/>
      <c r="C576" s="226"/>
      <c r="D576" s="2"/>
      <c r="E576" s="67"/>
      <c r="F576" s="107"/>
      <c r="G576" s="1"/>
      <c r="H576" s="1"/>
      <c r="I576" s="2"/>
      <c r="J576" s="2"/>
      <c r="K576" s="1"/>
      <c r="L576" s="2"/>
      <c r="M576" s="2"/>
      <c r="N576" s="2"/>
      <c r="O576" s="2"/>
      <c r="P576" s="1"/>
      <c r="Q576" s="2"/>
      <c r="R576" s="1"/>
      <c r="S576" s="1"/>
      <c r="T576" s="2"/>
      <c r="U576" s="1"/>
      <c r="V576" s="1"/>
      <c r="W576" s="2"/>
      <c r="X576" s="2"/>
      <c r="Y576" s="2"/>
      <c r="Z576" s="2"/>
      <c r="AA576" s="2"/>
      <c r="AB576" s="124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2"/>
      <c r="AY576" s="1"/>
      <c r="AZ576" s="1"/>
      <c r="BA576" s="1"/>
      <c r="BB576" s="1"/>
      <c r="BC576" s="1"/>
      <c r="BD576" s="1"/>
      <c r="BE576" s="1"/>
      <c r="BF576" s="184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pans="1:77" ht="17.25" customHeight="1" x14ac:dyDescent="0.3">
      <c r="A577" s="277"/>
      <c r="B577" s="2"/>
      <c r="C577" s="226"/>
      <c r="D577" s="2"/>
      <c r="E577" s="67"/>
      <c r="F577" s="107"/>
      <c r="G577" s="1"/>
      <c r="H577" s="1"/>
      <c r="I577" s="2"/>
      <c r="J577" s="2"/>
      <c r="K577" s="1"/>
      <c r="L577" s="2"/>
      <c r="M577" s="2"/>
      <c r="N577" s="2"/>
      <c r="O577" s="2"/>
      <c r="P577" s="1"/>
      <c r="Q577" s="2"/>
      <c r="R577" s="1"/>
      <c r="S577" s="1"/>
      <c r="T577" s="2"/>
      <c r="U577" s="1"/>
      <c r="V577" s="1"/>
      <c r="W577" s="2"/>
      <c r="X577" s="2"/>
      <c r="Y577" s="2"/>
      <c r="Z577" s="2"/>
      <c r="AA577" s="2"/>
      <c r="AB577" s="124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2"/>
      <c r="AY577" s="1"/>
      <c r="AZ577" s="1"/>
      <c r="BA577" s="1"/>
      <c r="BB577" s="1"/>
      <c r="BC577" s="1"/>
      <c r="BD577" s="1"/>
      <c r="BE577" s="1"/>
      <c r="BF577" s="184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pans="1:77" ht="17.25" customHeight="1" x14ac:dyDescent="0.3">
      <c r="A578" s="277"/>
      <c r="B578" s="2"/>
      <c r="C578" s="226"/>
      <c r="D578" s="2"/>
      <c r="E578" s="67"/>
      <c r="F578" s="107"/>
      <c r="G578" s="1"/>
      <c r="H578" s="1"/>
      <c r="I578" s="2"/>
      <c r="J578" s="2"/>
      <c r="K578" s="1"/>
      <c r="L578" s="2"/>
      <c r="M578" s="2"/>
      <c r="N578" s="2"/>
      <c r="O578" s="2"/>
      <c r="P578" s="1"/>
      <c r="Q578" s="2"/>
      <c r="R578" s="1"/>
      <c r="S578" s="1"/>
      <c r="T578" s="2"/>
      <c r="U578" s="1"/>
      <c r="V578" s="1"/>
      <c r="W578" s="2"/>
      <c r="X578" s="2"/>
      <c r="Y578" s="2"/>
      <c r="Z578" s="2"/>
      <c r="AA578" s="2"/>
      <c r="AB578" s="124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2"/>
      <c r="AY578" s="1"/>
      <c r="AZ578" s="1"/>
      <c r="BA578" s="1"/>
      <c r="BB578" s="1"/>
      <c r="BC578" s="1"/>
      <c r="BD578" s="1"/>
      <c r="BE578" s="1"/>
      <c r="BF578" s="184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pans="1:77" ht="17.25" customHeight="1" x14ac:dyDescent="0.3">
      <c r="A579" s="277"/>
      <c r="B579" s="2"/>
      <c r="C579" s="226"/>
      <c r="D579" s="2"/>
      <c r="E579" s="67"/>
      <c r="F579" s="107"/>
      <c r="G579" s="1"/>
      <c r="H579" s="1"/>
      <c r="I579" s="2"/>
      <c r="J579" s="2"/>
      <c r="K579" s="1"/>
      <c r="L579" s="2"/>
      <c r="M579" s="2"/>
      <c r="N579" s="2"/>
      <c r="O579" s="2"/>
      <c r="P579" s="1"/>
      <c r="Q579" s="2"/>
      <c r="R579" s="1"/>
      <c r="S579" s="1"/>
      <c r="T579" s="2"/>
      <c r="U579" s="1"/>
      <c r="V579" s="1"/>
      <c r="W579" s="2"/>
      <c r="X579" s="2"/>
      <c r="Y579" s="2"/>
      <c r="Z579" s="2"/>
      <c r="AA579" s="2"/>
      <c r="AB579" s="124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2"/>
      <c r="AY579" s="1"/>
      <c r="AZ579" s="1"/>
      <c r="BA579" s="1"/>
      <c r="BB579" s="1"/>
      <c r="BC579" s="1"/>
      <c r="BD579" s="1"/>
      <c r="BE579" s="1"/>
      <c r="BF579" s="184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pans="1:77" ht="17.25" customHeight="1" x14ac:dyDescent="0.3">
      <c r="A580" s="277"/>
      <c r="B580" s="2"/>
      <c r="C580" s="226"/>
      <c r="D580" s="2"/>
      <c r="E580" s="67"/>
      <c r="F580" s="107"/>
      <c r="G580" s="1"/>
      <c r="H580" s="1"/>
      <c r="I580" s="2"/>
      <c r="J580" s="2"/>
      <c r="K580" s="1"/>
      <c r="L580" s="2"/>
      <c r="M580" s="2"/>
      <c r="N580" s="2"/>
      <c r="O580" s="2"/>
      <c r="P580" s="1"/>
      <c r="Q580" s="2"/>
      <c r="R580" s="1"/>
      <c r="S580" s="1"/>
      <c r="T580" s="2"/>
      <c r="U580" s="1"/>
      <c r="V580" s="1"/>
      <c r="W580" s="2"/>
      <c r="X580" s="2"/>
      <c r="Y580" s="2"/>
      <c r="Z580" s="2"/>
      <c r="AA580" s="2"/>
      <c r="AB580" s="124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2"/>
      <c r="AY580" s="1"/>
      <c r="AZ580" s="1"/>
      <c r="BA580" s="1"/>
      <c r="BB580" s="1"/>
      <c r="BC580" s="1"/>
      <c r="BD580" s="1"/>
      <c r="BE580" s="1"/>
      <c r="BF580" s="184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pans="1:77" ht="17.25" customHeight="1" x14ac:dyDescent="0.3">
      <c r="A581" s="277"/>
      <c r="B581" s="2"/>
      <c r="C581" s="226"/>
      <c r="D581" s="2"/>
      <c r="E581" s="67"/>
      <c r="F581" s="107"/>
      <c r="G581" s="1"/>
      <c r="H581" s="1"/>
      <c r="I581" s="2"/>
      <c r="J581" s="2"/>
      <c r="K581" s="1"/>
      <c r="L581" s="2"/>
      <c r="M581" s="2"/>
      <c r="N581" s="2"/>
      <c r="O581" s="2"/>
      <c r="P581" s="1"/>
      <c r="Q581" s="2"/>
      <c r="R581" s="1"/>
      <c r="S581" s="1"/>
      <c r="T581" s="2"/>
      <c r="U581" s="1"/>
      <c r="V581" s="1"/>
      <c r="W581" s="2"/>
      <c r="X581" s="2"/>
      <c r="Y581" s="2"/>
      <c r="Z581" s="2"/>
      <c r="AA581" s="2"/>
      <c r="AB581" s="124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2"/>
      <c r="AY581" s="1"/>
      <c r="AZ581" s="1"/>
      <c r="BA581" s="1"/>
      <c r="BB581" s="1"/>
      <c r="BC581" s="1"/>
      <c r="BD581" s="1"/>
      <c r="BE581" s="1"/>
      <c r="BF581" s="184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pans="1:77" ht="17.25" customHeight="1" x14ac:dyDescent="0.3">
      <c r="A582" s="277"/>
      <c r="B582" s="2"/>
      <c r="C582" s="226"/>
      <c r="D582" s="2"/>
      <c r="E582" s="67"/>
      <c r="F582" s="107"/>
      <c r="G582" s="1"/>
      <c r="H582" s="1"/>
      <c r="I582" s="2"/>
      <c r="J582" s="2"/>
      <c r="K582" s="1"/>
      <c r="L582" s="2"/>
      <c r="M582" s="2"/>
      <c r="N582" s="2"/>
      <c r="O582" s="2"/>
      <c r="P582" s="1"/>
      <c r="Q582" s="2"/>
      <c r="R582" s="1"/>
      <c r="S582" s="1"/>
      <c r="T582" s="2"/>
      <c r="U582" s="1"/>
      <c r="V582" s="1"/>
      <c r="W582" s="2"/>
      <c r="X582" s="2"/>
      <c r="Y582" s="2"/>
      <c r="Z582" s="2"/>
      <c r="AA582" s="2"/>
      <c r="AB582" s="124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2"/>
      <c r="AY582" s="1"/>
      <c r="AZ582" s="1"/>
      <c r="BA582" s="1"/>
      <c r="BB582" s="1"/>
      <c r="BC582" s="1"/>
      <c r="BD582" s="1"/>
      <c r="BE582" s="1"/>
      <c r="BF582" s="184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pans="1:77" ht="17.25" customHeight="1" x14ac:dyDescent="0.3">
      <c r="A583" s="277"/>
      <c r="B583" s="2"/>
      <c r="C583" s="226"/>
      <c r="D583" s="2"/>
      <c r="E583" s="67"/>
      <c r="F583" s="107"/>
      <c r="G583" s="1"/>
      <c r="H583" s="1"/>
      <c r="I583" s="2"/>
      <c r="J583" s="2"/>
      <c r="K583" s="1"/>
      <c r="L583" s="2"/>
      <c r="M583" s="2"/>
      <c r="N583" s="2"/>
      <c r="O583" s="2"/>
      <c r="P583" s="1"/>
      <c r="Q583" s="2"/>
      <c r="R583" s="1"/>
      <c r="S583" s="1"/>
      <c r="T583" s="2"/>
      <c r="U583" s="1"/>
      <c r="V583" s="1"/>
      <c r="W583" s="2"/>
      <c r="X583" s="2"/>
      <c r="Y583" s="2"/>
      <c r="Z583" s="2"/>
      <c r="AA583" s="2"/>
      <c r="AB583" s="124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2"/>
      <c r="AY583" s="1"/>
      <c r="AZ583" s="1"/>
      <c r="BA583" s="1"/>
      <c r="BB583" s="1"/>
      <c r="BC583" s="1"/>
      <c r="BD583" s="1"/>
      <c r="BE583" s="1"/>
      <c r="BF583" s="184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pans="1:77" ht="17.25" customHeight="1" x14ac:dyDescent="0.3">
      <c r="A584" s="277"/>
      <c r="B584" s="2"/>
      <c r="C584" s="226"/>
      <c r="D584" s="2"/>
      <c r="E584" s="67"/>
      <c r="F584" s="107"/>
      <c r="G584" s="1"/>
      <c r="H584" s="1"/>
      <c r="I584" s="2"/>
      <c r="J584" s="2"/>
      <c r="K584" s="1"/>
      <c r="L584" s="2"/>
      <c r="M584" s="2"/>
      <c r="N584" s="2"/>
      <c r="O584" s="2"/>
      <c r="P584" s="1"/>
      <c r="Q584" s="2"/>
      <c r="R584" s="1"/>
      <c r="S584" s="1"/>
      <c r="T584" s="2"/>
      <c r="U584" s="1"/>
      <c r="V584" s="1"/>
      <c r="W584" s="2"/>
      <c r="X584" s="2"/>
      <c r="Y584" s="2"/>
      <c r="Z584" s="2"/>
      <c r="AA584" s="2"/>
      <c r="AB584" s="124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2"/>
      <c r="AY584" s="1"/>
      <c r="AZ584" s="1"/>
      <c r="BA584" s="1"/>
      <c r="BB584" s="1"/>
      <c r="BC584" s="1"/>
      <c r="BD584" s="1"/>
      <c r="BE584" s="1"/>
      <c r="BF584" s="184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pans="1:77" ht="17.25" customHeight="1" x14ac:dyDescent="0.3">
      <c r="A585" s="277"/>
      <c r="B585" s="2"/>
      <c r="C585" s="226"/>
      <c r="D585" s="2"/>
      <c r="E585" s="67"/>
      <c r="F585" s="107"/>
      <c r="G585" s="1"/>
      <c r="H585" s="1"/>
      <c r="I585" s="2"/>
      <c r="J585" s="2"/>
      <c r="K585" s="1"/>
      <c r="L585" s="2"/>
      <c r="M585" s="2"/>
      <c r="N585" s="2"/>
      <c r="O585" s="2"/>
      <c r="P585" s="1"/>
      <c r="Q585" s="2"/>
      <c r="R585" s="1"/>
      <c r="S585" s="1"/>
      <c r="T585" s="2"/>
      <c r="U585" s="1"/>
      <c r="V585" s="1"/>
      <c r="W585" s="2"/>
      <c r="X585" s="2"/>
      <c r="Y585" s="2"/>
      <c r="Z585" s="2"/>
      <c r="AA585" s="2"/>
      <c r="AB585" s="124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2"/>
      <c r="AY585" s="1"/>
      <c r="AZ585" s="1"/>
      <c r="BA585" s="1"/>
      <c r="BB585" s="1"/>
      <c r="BC585" s="1"/>
      <c r="BD585" s="1"/>
      <c r="BE585" s="1"/>
      <c r="BF585" s="184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pans="1:77" ht="17.25" customHeight="1" x14ac:dyDescent="0.3">
      <c r="A586" s="277"/>
      <c r="B586" s="2"/>
      <c r="C586" s="226"/>
      <c r="D586" s="2"/>
      <c r="E586" s="67"/>
      <c r="F586" s="107"/>
      <c r="G586" s="1"/>
      <c r="H586" s="1"/>
      <c r="I586" s="2"/>
      <c r="J586" s="2"/>
      <c r="K586" s="1"/>
      <c r="L586" s="2"/>
      <c r="M586" s="2"/>
      <c r="N586" s="2"/>
      <c r="O586" s="2"/>
      <c r="P586" s="1"/>
      <c r="Q586" s="2"/>
      <c r="R586" s="1"/>
      <c r="S586" s="1"/>
      <c r="T586" s="2"/>
      <c r="U586" s="1"/>
      <c r="V586" s="1"/>
      <c r="W586" s="2"/>
      <c r="X586" s="2"/>
      <c r="Y586" s="2"/>
      <c r="Z586" s="2"/>
      <c r="AA586" s="2"/>
      <c r="AB586" s="124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2"/>
      <c r="AY586" s="1"/>
      <c r="AZ586" s="1"/>
      <c r="BA586" s="1"/>
      <c r="BB586" s="1"/>
      <c r="BC586" s="1"/>
      <c r="BD586" s="1"/>
      <c r="BE586" s="1"/>
      <c r="BF586" s="184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pans="1:77" ht="17.25" customHeight="1" x14ac:dyDescent="0.3">
      <c r="A587" s="277"/>
      <c r="B587" s="2"/>
      <c r="C587" s="226"/>
      <c r="D587" s="2"/>
      <c r="E587" s="67"/>
      <c r="F587" s="107"/>
      <c r="G587" s="1"/>
      <c r="H587" s="1"/>
      <c r="I587" s="2"/>
      <c r="J587" s="2"/>
      <c r="K587" s="1"/>
      <c r="L587" s="2"/>
      <c r="M587" s="2"/>
      <c r="N587" s="2"/>
      <c r="O587" s="2"/>
      <c r="P587" s="1"/>
      <c r="Q587" s="2"/>
      <c r="R587" s="1"/>
      <c r="S587" s="1"/>
      <c r="T587" s="2"/>
      <c r="U587" s="1"/>
      <c r="V587" s="1"/>
      <c r="W587" s="2"/>
      <c r="X587" s="2"/>
      <c r="Y587" s="2"/>
      <c r="Z587" s="2"/>
      <c r="AA587" s="2"/>
      <c r="AB587" s="124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2"/>
      <c r="AY587" s="1"/>
      <c r="AZ587" s="1"/>
      <c r="BA587" s="1"/>
      <c r="BB587" s="1"/>
      <c r="BC587" s="1"/>
      <c r="BD587" s="1"/>
      <c r="BE587" s="1"/>
      <c r="BF587" s="184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pans="1:77" ht="17.25" customHeight="1" x14ac:dyDescent="0.3">
      <c r="A588" s="277"/>
      <c r="B588" s="2"/>
      <c r="C588" s="226"/>
      <c r="D588" s="2"/>
      <c r="E588" s="67"/>
      <c r="F588" s="107"/>
      <c r="G588" s="1"/>
      <c r="H588" s="1"/>
      <c r="I588" s="2"/>
      <c r="J588" s="2"/>
      <c r="K588" s="1"/>
      <c r="L588" s="2"/>
      <c r="M588" s="2"/>
      <c r="N588" s="2"/>
      <c r="O588" s="2"/>
      <c r="P588" s="1"/>
      <c r="Q588" s="2"/>
      <c r="R588" s="1"/>
      <c r="S588" s="1"/>
      <c r="T588" s="2"/>
      <c r="U588" s="1"/>
      <c r="V588" s="1"/>
      <c r="W588" s="2"/>
      <c r="X588" s="2"/>
      <c r="Y588" s="2"/>
      <c r="Z588" s="2"/>
      <c r="AA588" s="2"/>
      <c r="AB588" s="124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2"/>
      <c r="AY588" s="1"/>
      <c r="AZ588" s="1"/>
      <c r="BA588" s="1"/>
      <c r="BB588" s="1"/>
      <c r="BC588" s="1"/>
      <c r="BD588" s="1"/>
      <c r="BE588" s="1"/>
      <c r="BF588" s="184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pans="1:77" ht="17.25" customHeight="1" x14ac:dyDescent="0.3">
      <c r="A589" s="277"/>
      <c r="B589" s="2"/>
      <c r="C589" s="226"/>
      <c r="D589" s="2"/>
      <c r="E589" s="67"/>
      <c r="F589" s="107"/>
      <c r="G589" s="1"/>
      <c r="H589" s="1"/>
      <c r="I589" s="2"/>
      <c r="J589" s="2"/>
      <c r="K589" s="1"/>
      <c r="L589" s="2"/>
      <c r="M589" s="2"/>
      <c r="N589" s="2"/>
      <c r="O589" s="2"/>
      <c r="P589" s="1"/>
      <c r="Q589" s="2"/>
      <c r="R589" s="1"/>
      <c r="S589" s="1"/>
      <c r="T589" s="2"/>
      <c r="U589" s="1"/>
      <c r="V589" s="1"/>
      <c r="W589" s="2"/>
      <c r="X589" s="2"/>
      <c r="Y589" s="2"/>
      <c r="Z589" s="2"/>
      <c r="AA589" s="2"/>
      <c r="AB589" s="124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2"/>
      <c r="AY589" s="1"/>
      <c r="AZ589" s="1"/>
      <c r="BA589" s="1"/>
      <c r="BB589" s="1"/>
      <c r="BC589" s="1"/>
      <c r="BD589" s="1"/>
      <c r="BE589" s="1"/>
      <c r="BF589" s="184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pans="1:77" ht="17.25" customHeight="1" x14ac:dyDescent="0.3">
      <c r="A590" s="277"/>
      <c r="B590" s="2"/>
      <c r="C590" s="226"/>
      <c r="D590" s="2"/>
      <c r="E590" s="67"/>
      <c r="F590" s="107"/>
      <c r="G590" s="1"/>
      <c r="H590" s="1"/>
      <c r="I590" s="2"/>
      <c r="J590" s="2"/>
      <c r="K590" s="1"/>
      <c r="L590" s="2"/>
      <c r="M590" s="2"/>
      <c r="N590" s="2"/>
      <c r="O590" s="2"/>
      <c r="P590" s="1"/>
      <c r="Q590" s="2"/>
      <c r="R590" s="1"/>
      <c r="S590" s="1"/>
      <c r="T590" s="2"/>
      <c r="U590" s="1"/>
      <c r="V590" s="1"/>
      <c r="W590" s="2"/>
      <c r="X590" s="2"/>
      <c r="Y590" s="2"/>
      <c r="Z590" s="2"/>
      <c r="AA590" s="2"/>
      <c r="AB590" s="124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2"/>
      <c r="AY590" s="1"/>
      <c r="AZ590" s="1"/>
      <c r="BA590" s="1"/>
      <c r="BB590" s="1"/>
      <c r="BC590" s="1"/>
      <c r="BD590" s="1"/>
      <c r="BE590" s="1"/>
      <c r="BF590" s="184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pans="1:77" ht="17.25" customHeight="1" x14ac:dyDescent="0.3">
      <c r="A591" s="277"/>
      <c r="B591" s="2"/>
      <c r="C591" s="226"/>
      <c r="D591" s="2"/>
      <c r="E591" s="67"/>
      <c r="F591" s="107"/>
      <c r="G591" s="1"/>
      <c r="H591" s="1"/>
      <c r="I591" s="2"/>
      <c r="J591" s="2"/>
      <c r="K591" s="1"/>
      <c r="L591" s="2"/>
      <c r="M591" s="2"/>
      <c r="N591" s="2"/>
      <c r="O591" s="2"/>
      <c r="P591" s="1"/>
      <c r="Q591" s="2"/>
      <c r="R591" s="1"/>
      <c r="S591" s="1"/>
      <c r="T591" s="2"/>
      <c r="U591" s="1"/>
      <c r="V591" s="1"/>
      <c r="W591" s="2"/>
      <c r="X591" s="2"/>
      <c r="Y591" s="2"/>
      <c r="Z591" s="2"/>
      <c r="AA591" s="2"/>
      <c r="AB591" s="124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2"/>
      <c r="AY591" s="1"/>
      <c r="AZ591" s="1"/>
      <c r="BA591" s="1"/>
      <c r="BB591" s="1"/>
      <c r="BC591" s="1"/>
      <c r="BD591" s="1"/>
      <c r="BE591" s="1"/>
      <c r="BF591" s="184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pans="1:77" ht="17.25" customHeight="1" x14ac:dyDescent="0.3">
      <c r="A592" s="277"/>
      <c r="B592" s="2"/>
      <c r="C592" s="226"/>
      <c r="D592" s="2"/>
      <c r="E592" s="67"/>
      <c r="F592" s="107"/>
      <c r="G592" s="1"/>
      <c r="H592" s="1"/>
      <c r="I592" s="2"/>
      <c r="J592" s="2"/>
      <c r="K592" s="1"/>
      <c r="L592" s="2"/>
      <c r="M592" s="2"/>
      <c r="N592" s="2"/>
      <c r="O592" s="2"/>
      <c r="P592" s="1"/>
      <c r="Q592" s="2"/>
      <c r="R592" s="1"/>
      <c r="S592" s="1"/>
      <c r="T592" s="2"/>
      <c r="U592" s="1"/>
      <c r="V592" s="1"/>
      <c r="W592" s="2"/>
      <c r="X592" s="2"/>
      <c r="Y592" s="2"/>
      <c r="Z592" s="2"/>
      <c r="AA592" s="2"/>
      <c r="AB592" s="124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2"/>
      <c r="AY592" s="1"/>
      <c r="AZ592" s="1"/>
      <c r="BA592" s="1"/>
      <c r="BB592" s="1"/>
      <c r="BC592" s="1"/>
      <c r="BD592" s="1"/>
      <c r="BE592" s="1"/>
      <c r="BF592" s="184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pans="1:77" ht="17.25" customHeight="1" x14ac:dyDescent="0.3">
      <c r="A593" s="277"/>
      <c r="B593" s="2"/>
      <c r="C593" s="226"/>
      <c r="D593" s="2"/>
      <c r="E593" s="67"/>
      <c r="F593" s="107"/>
      <c r="G593" s="1"/>
      <c r="H593" s="1"/>
      <c r="I593" s="2"/>
      <c r="J593" s="2"/>
      <c r="K593" s="1"/>
      <c r="L593" s="2"/>
      <c r="M593" s="2"/>
      <c r="N593" s="2"/>
      <c r="O593" s="2"/>
      <c r="P593" s="1"/>
      <c r="Q593" s="2"/>
      <c r="R593" s="1"/>
      <c r="S593" s="1"/>
      <c r="T593" s="2"/>
      <c r="U593" s="1"/>
      <c r="V593" s="1"/>
      <c r="W593" s="2"/>
      <c r="X593" s="2"/>
      <c r="Y593" s="2"/>
      <c r="Z593" s="2"/>
      <c r="AA593" s="2"/>
      <c r="AB593" s="124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2"/>
      <c r="AY593" s="1"/>
      <c r="AZ593" s="1"/>
      <c r="BA593" s="1"/>
      <c r="BB593" s="1"/>
      <c r="BC593" s="1"/>
      <c r="BD593" s="1"/>
      <c r="BE593" s="1"/>
      <c r="BF593" s="184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pans="1:77" ht="17.25" customHeight="1" x14ac:dyDescent="0.3">
      <c r="A594" s="277"/>
      <c r="B594" s="2"/>
      <c r="C594" s="226"/>
      <c r="D594" s="2"/>
      <c r="E594" s="67"/>
      <c r="F594" s="107"/>
      <c r="G594" s="1"/>
      <c r="H594" s="1"/>
      <c r="I594" s="2"/>
      <c r="J594" s="2"/>
      <c r="K594" s="1"/>
      <c r="L594" s="2"/>
      <c r="M594" s="2"/>
      <c r="N594" s="2"/>
      <c r="O594" s="2"/>
      <c r="P594" s="1"/>
      <c r="Q594" s="2"/>
      <c r="R594" s="1"/>
      <c r="S594" s="1"/>
      <c r="T594" s="2"/>
      <c r="U594" s="1"/>
      <c r="V594" s="1"/>
      <c r="W594" s="2"/>
      <c r="X594" s="2"/>
      <c r="Y594" s="2"/>
      <c r="Z594" s="2"/>
      <c r="AA594" s="2"/>
      <c r="AB594" s="124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2"/>
      <c r="AY594" s="1"/>
      <c r="AZ594" s="1"/>
      <c r="BA594" s="1"/>
      <c r="BB594" s="1"/>
      <c r="BC594" s="1"/>
      <c r="BD594" s="1"/>
      <c r="BE594" s="1"/>
      <c r="BF594" s="184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pans="1:77" ht="17.25" customHeight="1" x14ac:dyDescent="0.3">
      <c r="A595" s="277"/>
      <c r="B595" s="2"/>
      <c r="C595" s="226"/>
      <c r="D595" s="2"/>
      <c r="E595" s="67"/>
      <c r="F595" s="107"/>
      <c r="G595" s="1"/>
      <c r="H595" s="1"/>
      <c r="I595" s="2"/>
      <c r="J595" s="2"/>
      <c r="K595" s="1"/>
      <c r="L595" s="2"/>
      <c r="M595" s="2"/>
      <c r="N595" s="2"/>
      <c r="O595" s="2"/>
      <c r="P595" s="1"/>
      <c r="Q595" s="2"/>
      <c r="R595" s="1"/>
      <c r="S595" s="1"/>
      <c r="T595" s="2"/>
      <c r="U595" s="1"/>
      <c r="V595" s="1"/>
      <c r="W595" s="2"/>
      <c r="X595" s="2"/>
      <c r="Y595" s="2"/>
      <c r="Z595" s="2"/>
      <c r="AA595" s="2"/>
      <c r="AB595" s="124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2"/>
      <c r="AY595" s="1"/>
      <c r="AZ595" s="1"/>
      <c r="BA595" s="1"/>
      <c r="BB595" s="1"/>
      <c r="BC595" s="1"/>
      <c r="BD595" s="1"/>
      <c r="BE595" s="1"/>
      <c r="BF595" s="184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pans="1:77" ht="17.25" customHeight="1" x14ac:dyDescent="0.3">
      <c r="A596" s="277"/>
      <c r="B596" s="2"/>
      <c r="C596" s="226"/>
      <c r="D596" s="2"/>
      <c r="E596" s="67"/>
      <c r="F596" s="107"/>
      <c r="G596" s="1"/>
      <c r="H596" s="1"/>
      <c r="I596" s="2"/>
      <c r="J596" s="2"/>
      <c r="K596" s="1"/>
      <c r="L596" s="2"/>
      <c r="M596" s="2"/>
      <c r="N596" s="2"/>
      <c r="O596" s="2"/>
      <c r="P596" s="1"/>
      <c r="Q596" s="2"/>
      <c r="R596" s="1"/>
      <c r="S596" s="1"/>
      <c r="T596" s="2"/>
      <c r="U596" s="1"/>
      <c r="V596" s="1"/>
      <c r="W596" s="2"/>
      <c r="X596" s="2"/>
      <c r="Y596" s="2"/>
      <c r="Z596" s="2"/>
      <c r="AA596" s="2"/>
      <c r="AB596" s="124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2"/>
      <c r="AY596" s="1"/>
      <c r="AZ596" s="1"/>
      <c r="BA596" s="1"/>
      <c r="BB596" s="1"/>
      <c r="BC596" s="1"/>
      <c r="BD596" s="1"/>
      <c r="BE596" s="1"/>
      <c r="BF596" s="184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pans="1:77" ht="17.25" customHeight="1" x14ac:dyDescent="0.3">
      <c r="A597" s="277"/>
      <c r="B597" s="2"/>
      <c r="C597" s="226"/>
      <c r="D597" s="2"/>
      <c r="E597" s="67"/>
      <c r="F597" s="107"/>
      <c r="G597" s="1"/>
      <c r="H597" s="1"/>
      <c r="I597" s="2"/>
      <c r="J597" s="2"/>
      <c r="K597" s="1"/>
      <c r="L597" s="2"/>
      <c r="M597" s="2"/>
      <c r="N597" s="2"/>
      <c r="O597" s="2"/>
      <c r="P597" s="1"/>
      <c r="Q597" s="2"/>
      <c r="R597" s="1"/>
      <c r="S597" s="1"/>
      <c r="T597" s="2"/>
      <c r="U597" s="1"/>
      <c r="V597" s="1"/>
      <c r="W597" s="2"/>
      <c r="X597" s="2"/>
      <c r="Y597" s="2"/>
      <c r="Z597" s="2"/>
      <c r="AA597" s="2"/>
      <c r="AB597" s="124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2"/>
      <c r="AY597" s="1"/>
      <c r="AZ597" s="1"/>
      <c r="BA597" s="1"/>
      <c r="BB597" s="1"/>
      <c r="BC597" s="1"/>
      <c r="BD597" s="1"/>
      <c r="BE597" s="1"/>
      <c r="BF597" s="184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pans="1:77" ht="17.25" customHeight="1" x14ac:dyDescent="0.3">
      <c r="A598" s="277"/>
      <c r="B598" s="2"/>
      <c r="C598" s="226"/>
      <c r="D598" s="2"/>
      <c r="E598" s="67"/>
      <c r="F598" s="107"/>
      <c r="G598" s="1"/>
      <c r="H598" s="1"/>
      <c r="I598" s="2"/>
      <c r="J598" s="2"/>
      <c r="K598" s="1"/>
      <c r="L598" s="2"/>
      <c r="M598" s="2"/>
      <c r="N598" s="2"/>
      <c r="O598" s="2"/>
      <c r="P598" s="1"/>
      <c r="Q598" s="2"/>
      <c r="R598" s="1"/>
      <c r="S598" s="1"/>
      <c r="T598" s="2"/>
      <c r="U598" s="1"/>
      <c r="V598" s="1"/>
      <c r="W598" s="2"/>
      <c r="X598" s="2"/>
      <c r="Y598" s="2"/>
      <c r="Z598" s="2"/>
      <c r="AA598" s="2"/>
      <c r="AB598" s="124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2"/>
      <c r="AY598" s="1"/>
      <c r="AZ598" s="1"/>
      <c r="BA598" s="1"/>
      <c r="BB598" s="1"/>
      <c r="BC598" s="1"/>
      <c r="BD598" s="1"/>
      <c r="BE598" s="1"/>
      <c r="BF598" s="184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pans="1:77" ht="17.25" customHeight="1" x14ac:dyDescent="0.3">
      <c r="A599" s="277"/>
      <c r="B599" s="2"/>
      <c r="C599" s="226"/>
      <c r="D599" s="2"/>
      <c r="E599" s="67"/>
      <c r="F599" s="107"/>
      <c r="G599" s="1"/>
      <c r="H599" s="1"/>
      <c r="I599" s="2"/>
      <c r="J599" s="2"/>
      <c r="K599" s="1"/>
      <c r="L599" s="2"/>
      <c r="M599" s="2"/>
      <c r="N599" s="2"/>
      <c r="O599" s="2"/>
      <c r="P599" s="1"/>
      <c r="Q599" s="2"/>
      <c r="R599" s="1"/>
      <c r="S599" s="1"/>
      <c r="T599" s="2"/>
      <c r="U599" s="1"/>
      <c r="V599" s="1"/>
      <c r="W599" s="2"/>
      <c r="X599" s="2"/>
      <c r="Y599" s="2"/>
      <c r="Z599" s="2"/>
      <c r="AA599" s="2"/>
      <c r="AB599" s="124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2"/>
      <c r="AY599" s="1"/>
      <c r="AZ599" s="1"/>
      <c r="BA599" s="1"/>
      <c r="BB599" s="1"/>
      <c r="BC599" s="1"/>
      <c r="BD599" s="1"/>
      <c r="BE599" s="1"/>
      <c r="BF599" s="184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pans="1:77" ht="17.25" customHeight="1" x14ac:dyDescent="0.3">
      <c r="A600" s="277"/>
      <c r="B600" s="2"/>
      <c r="C600" s="226"/>
      <c r="D600" s="2"/>
      <c r="E600" s="67"/>
      <c r="F600" s="107"/>
      <c r="G600" s="1"/>
      <c r="H600" s="1"/>
      <c r="I600" s="2"/>
      <c r="J600" s="2"/>
      <c r="K600" s="1"/>
      <c r="L600" s="2"/>
      <c r="M600" s="2"/>
      <c r="N600" s="2"/>
      <c r="O600" s="2"/>
      <c r="P600" s="1"/>
      <c r="Q600" s="2"/>
      <c r="R600" s="1"/>
      <c r="S600" s="1"/>
      <c r="T600" s="2"/>
      <c r="U600" s="1"/>
      <c r="V600" s="1"/>
      <c r="W600" s="2"/>
      <c r="X600" s="2"/>
      <c r="Y600" s="2"/>
      <c r="Z600" s="2"/>
      <c r="AA600" s="2"/>
      <c r="AB600" s="124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2"/>
      <c r="AY600" s="1"/>
      <c r="AZ600" s="1"/>
      <c r="BA600" s="1"/>
      <c r="BB600" s="1"/>
      <c r="BC600" s="1"/>
      <c r="BD600" s="1"/>
      <c r="BE600" s="1"/>
      <c r="BF600" s="184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pans="1:77" ht="17.25" customHeight="1" x14ac:dyDescent="0.3">
      <c r="A601" s="277"/>
      <c r="B601" s="2"/>
      <c r="C601" s="226"/>
      <c r="D601" s="2"/>
      <c r="E601" s="67"/>
      <c r="F601" s="107"/>
      <c r="G601" s="1"/>
      <c r="H601" s="1"/>
      <c r="I601" s="2"/>
      <c r="J601" s="2"/>
      <c r="K601" s="1"/>
      <c r="L601" s="2"/>
      <c r="M601" s="2"/>
      <c r="N601" s="2"/>
      <c r="O601" s="2"/>
      <c r="P601" s="1"/>
      <c r="Q601" s="2"/>
      <c r="R601" s="1"/>
      <c r="S601" s="1"/>
      <c r="T601" s="2"/>
      <c r="U601" s="1"/>
      <c r="V601" s="1"/>
      <c r="W601" s="2"/>
      <c r="X601" s="2"/>
      <c r="Y601" s="2"/>
      <c r="Z601" s="2"/>
      <c r="AA601" s="2"/>
      <c r="AB601" s="124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2"/>
      <c r="AY601" s="1"/>
      <c r="AZ601" s="1"/>
      <c r="BA601" s="1"/>
      <c r="BB601" s="1"/>
      <c r="BC601" s="1"/>
      <c r="BD601" s="1"/>
      <c r="BE601" s="1"/>
      <c r="BF601" s="184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pans="1:77" ht="17.25" customHeight="1" x14ac:dyDescent="0.3">
      <c r="A602" s="277"/>
      <c r="B602" s="2"/>
      <c r="C602" s="226"/>
      <c r="D602" s="2"/>
      <c r="E602" s="67"/>
      <c r="F602" s="107"/>
      <c r="G602" s="1"/>
      <c r="H602" s="1"/>
      <c r="I602" s="2"/>
      <c r="J602" s="2"/>
      <c r="K602" s="1"/>
      <c r="L602" s="2"/>
      <c r="M602" s="2"/>
      <c r="N602" s="2"/>
      <c r="O602" s="2"/>
      <c r="P602" s="1"/>
      <c r="Q602" s="2"/>
      <c r="R602" s="1"/>
      <c r="S602" s="1"/>
      <c r="T602" s="2"/>
      <c r="U602" s="1"/>
      <c r="V602" s="1"/>
      <c r="W602" s="2"/>
      <c r="X602" s="2"/>
      <c r="Y602" s="2"/>
      <c r="Z602" s="2"/>
      <c r="AA602" s="2"/>
      <c r="AB602" s="124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2"/>
      <c r="AY602" s="1"/>
      <c r="AZ602" s="1"/>
      <c r="BA602" s="1"/>
      <c r="BB602" s="1"/>
      <c r="BC602" s="1"/>
      <c r="BD602" s="1"/>
      <c r="BE602" s="1"/>
      <c r="BF602" s="184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pans="1:77" ht="17.25" customHeight="1" x14ac:dyDescent="0.3">
      <c r="A603" s="277"/>
      <c r="B603" s="2"/>
      <c r="C603" s="226"/>
      <c r="D603" s="2"/>
      <c r="E603" s="67"/>
      <c r="F603" s="107"/>
      <c r="G603" s="1"/>
      <c r="H603" s="1"/>
      <c r="I603" s="2"/>
      <c r="J603" s="2"/>
      <c r="K603" s="1"/>
      <c r="L603" s="2"/>
      <c r="M603" s="2"/>
      <c r="N603" s="2"/>
      <c r="O603" s="2"/>
      <c r="P603" s="1"/>
      <c r="Q603" s="2"/>
      <c r="R603" s="1"/>
      <c r="S603" s="1"/>
      <c r="T603" s="2"/>
      <c r="U603" s="1"/>
      <c r="V603" s="1"/>
      <c r="W603" s="2"/>
      <c r="X603" s="2"/>
      <c r="Y603" s="2"/>
      <c r="Z603" s="2"/>
      <c r="AA603" s="2"/>
      <c r="AB603" s="124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2"/>
      <c r="AY603" s="1"/>
      <c r="AZ603" s="1"/>
      <c r="BA603" s="1"/>
      <c r="BB603" s="1"/>
      <c r="BC603" s="1"/>
      <c r="BD603" s="1"/>
      <c r="BE603" s="1"/>
      <c r="BF603" s="184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pans="1:77" ht="17.25" customHeight="1" x14ac:dyDescent="0.3">
      <c r="A604" s="277"/>
      <c r="B604" s="2"/>
      <c r="C604" s="226"/>
      <c r="D604" s="2"/>
      <c r="E604" s="67"/>
      <c r="F604" s="107"/>
      <c r="G604" s="1"/>
      <c r="H604" s="1"/>
      <c r="I604" s="2"/>
      <c r="J604" s="2"/>
      <c r="K604" s="1"/>
      <c r="L604" s="2"/>
      <c r="M604" s="2"/>
      <c r="N604" s="2"/>
      <c r="O604" s="2"/>
      <c r="P604" s="1"/>
      <c r="Q604" s="2"/>
      <c r="R604" s="1"/>
      <c r="S604" s="1"/>
      <c r="T604" s="2"/>
      <c r="U604" s="1"/>
      <c r="V604" s="1"/>
      <c r="W604" s="2"/>
      <c r="X604" s="2"/>
      <c r="Y604" s="2"/>
      <c r="Z604" s="2"/>
      <c r="AA604" s="2"/>
      <c r="AB604" s="124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2"/>
      <c r="AY604" s="1"/>
      <c r="AZ604" s="1"/>
      <c r="BA604" s="1"/>
      <c r="BB604" s="1"/>
      <c r="BC604" s="1"/>
      <c r="BD604" s="1"/>
      <c r="BE604" s="1"/>
      <c r="BF604" s="184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pans="1:77" ht="17.25" customHeight="1" x14ac:dyDescent="0.3">
      <c r="A605" s="277"/>
      <c r="B605" s="2"/>
      <c r="C605" s="226"/>
      <c r="D605" s="2"/>
      <c r="E605" s="67"/>
      <c r="F605" s="107"/>
      <c r="G605" s="1"/>
      <c r="H605" s="1"/>
      <c r="I605" s="2"/>
      <c r="J605" s="2"/>
      <c r="K605" s="1"/>
      <c r="L605" s="2"/>
      <c r="M605" s="2"/>
      <c r="N605" s="2"/>
      <c r="O605" s="2"/>
      <c r="P605" s="1"/>
      <c r="Q605" s="2"/>
      <c r="R605" s="1"/>
      <c r="S605" s="1"/>
      <c r="T605" s="2"/>
      <c r="U605" s="1"/>
      <c r="V605" s="1"/>
      <c r="W605" s="2"/>
      <c r="X605" s="2"/>
      <c r="Y605" s="2"/>
      <c r="Z605" s="2"/>
      <c r="AA605" s="2"/>
      <c r="AB605" s="124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2"/>
      <c r="AY605" s="1"/>
      <c r="AZ605" s="1"/>
      <c r="BA605" s="1"/>
      <c r="BB605" s="1"/>
      <c r="BC605" s="1"/>
      <c r="BD605" s="1"/>
      <c r="BE605" s="1"/>
      <c r="BF605" s="184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pans="1:77" ht="17.25" customHeight="1" x14ac:dyDescent="0.3">
      <c r="A606" s="277"/>
      <c r="B606" s="2"/>
      <c r="C606" s="226"/>
      <c r="D606" s="2"/>
      <c r="E606" s="67"/>
      <c r="F606" s="107"/>
      <c r="G606" s="1"/>
      <c r="H606" s="1"/>
      <c r="I606" s="2"/>
      <c r="J606" s="2"/>
      <c r="K606" s="1"/>
      <c r="L606" s="2"/>
      <c r="M606" s="2"/>
      <c r="N606" s="2"/>
      <c r="O606" s="2"/>
      <c r="P606" s="1"/>
      <c r="Q606" s="2"/>
      <c r="R606" s="1"/>
      <c r="S606" s="1"/>
      <c r="T606" s="2"/>
      <c r="U606" s="1"/>
      <c r="V606" s="1"/>
      <c r="W606" s="2"/>
      <c r="X606" s="2"/>
      <c r="Y606" s="2"/>
      <c r="Z606" s="2"/>
      <c r="AA606" s="2"/>
      <c r="AB606" s="124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2"/>
      <c r="AY606" s="1"/>
      <c r="AZ606" s="1"/>
      <c r="BA606" s="1"/>
      <c r="BB606" s="1"/>
      <c r="BC606" s="1"/>
      <c r="BD606" s="1"/>
      <c r="BE606" s="1"/>
      <c r="BF606" s="184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pans="1:77" ht="17.25" customHeight="1" x14ac:dyDescent="0.3">
      <c r="A607" s="277"/>
      <c r="B607" s="2"/>
      <c r="C607" s="226"/>
      <c r="D607" s="2"/>
      <c r="E607" s="67"/>
      <c r="F607" s="107"/>
      <c r="G607" s="1"/>
      <c r="H607" s="1"/>
      <c r="I607" s="2"/>
      <c r="J607" s="2"/>
      <c r="K607" s="1"/>
      <c r="L607" s="2"/>
      <c r="M607" s="2"/>
      <c r="N607" s="2"/>
      <c r="O607" s="2"/>
      <c r="P607" s="1"/>
      <c r="Q607" s="2"/>
      <c r="R607" s="1"/>
      <c r="S607" s="1"/>
      <c r="T607" s="2"/>
      <c r="U607" s="1"/>
      <c r="V607" s="1"/>
      <c r="W607" s="2"/>
      <c r="X607" s="2"/>
      <c r="Y607" s="2"/>
      <c r="Z607" s="2"/>
      <c r="AA607" s="2"/>
      <c r="AB607" s="124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2"/>
      <c r="AY607" s="1"/>
      <c r="AZ607" s="1"/>
      <c r="BA607" s="1"/>
      <c r="BB607" s="1"/>
      <c r="BC607" s="1"/>
      <c r="BD607" s="1"/>
      <c r="BE607" s="1"/>
      <c r="BF607" s="184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pans="1:77" ht="17.25" customHeight="1" x14ac:dyDescent="0.3">
      <c r="A608" s="277"/>
      <c r="B608" s="2"/>
      <c r="C608" s="226"/>
      <c r="D608" s="2"/>
      <c r="E608" s="67"/>
      <c r="F608" s="107"/>
      <c r="G608" s="1"/>
      <c r="H608" s="1"/>
      <c r="I608" s="2"/>
      <c r="J608" s="2"/>
      <c r="K608" s="1"/>
      <c r="L608" s="2"/>
      <c r="M608" s="2"/>
      <c r="N608" s="2"/>
      <c r="O608" s="2"/>
      <c r="P608" s="1"/>
      <c r="Q608" s="2"/>
      <c r="R608" s="1"/>
      <c r="S608" s="1"/>
      <c r="T608" s="2"/>
      <c r="U608" s="1"/>
      <c r="V608" s="1"/>
      <c r="W608" s="2"/>
      <c r="X608" s="2"/>
      <c r="Y608" s="2"/>
      <c r="Z608" s="2"/>
      <c r="AA608" s="2"/>
      <c r="AB608" s="124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2"/>
      <c r="AY608" s="1"/>
      <c r="AZ608" s="1"/>
      <c r="BA608" s="1"/>
      <c r="BB608" s="1"/>
      <c r="BC608" s="1"/>
      <c r="BD608" s="1"/>
      <c r="BE608" s="1"/>
      <c r="BF608" s="184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pans="1:77" ht="17.25" customHeight="1" x14ac:dyDescent="0.3">
      <c r="A609" s="277"/>
      <c r="B609" s="2"/>
      <c r="C609" s="226"/>
      <c r="D609" s="2"/>
      <c r="E609" s="67"/>
      <c r="F609" s="107"/>
      <c r="G609" s="1"/>
      <c r="H609" s="1"/>
      <c r="I609" s="2"/>
      <c r="J609" s="2"/>
      <c r="K609" s="1"/>
      <c r="L609" s="2"/>
      <c r="M609" s="2"/>
      <c r="N609" s="2"/>
      <c r="O609" s="2"/>
      <c r="P609" s="1"/>
      <c r="Q609" s="2"/>
      <c r="R609" s="1"/>
      <c r="S609" s="1"/>
      <c r="T609" s="2"/>
      <c r="U609" s="1"/>
      <c r="V609" s="1"/>
      <c r="W609" s="2"/>
      <c r="X609" s="2"/>
      <c r="Y609" s="2"/>
      <c r="Z609" s="2"/>
      <c r="AA609" s="2"/>
      <c r="AB609" s="124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2"/>
      <c r="AY609" s="1"/>
      <c r="AZ609" s="1"/>
      <c r="BA609" s="1"/>
      <c r="BB609" s="1"/>
      <c r="BC609" s="1"/>
      <c r="BD609" s="1"/>
      <c r="BE609" s="1"/>
      <c r="BF609" s="184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pans="1:77" ht="17.25" customHeight="1" x14ac:dyDescent="0.3">
      <c r="A610" s="277"/>
      <c r="B610" s="2"/>
      <c r="C610" s="226"/>
      <c r="D610" s="2"/>
      <c r="E610" s="67"/>
      <c r="F610" s="107"/>
      <c r="G610" s="1"/>
      <c r="H610" s="1"/>
      <c r="I610" s="2"/>
      <c r="J610" s="2"/>
      <c r="K610" s="1"/>
      <c r="L610" s="2"/>
      <c r="M610" s="2"/>
      <c r="N610" s="2"/>
      <c r="O610" s="2"/>
      <c r="P610" s="1"/>
      <c r="Q610" s="2"/>
      <c r="R610" s="1"/>
      <c r="S610" s="1"/>
      <c r="T610" s="2"/>
      <c r="U610" s="1"/>
      <c r="V610" s="1"/>
      <c r="W610" s="2"/>
      <c r="X610" s="2"/>
      <c r="Y610" s="2"/>
      <c r="Z610" s="2"/>
      <c r="AA610" s="2"/>
      <c r="AB610" s="124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2"/>
      <c r="AY610" s="1"/>
      <c r="AZ610" s="1"/>
      <c r="BA610" s="1"/>
      <c r="BB610" s="1"/>
      <c r="BC610" s="1"/>
      <c r="BD610" s="1"/>
      <c r="BE610" s="1"/>
      <c r="BF610" s="184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pans="1:77" ht="17.25" customHeight="1" x14ac:dyDescent="0.3">
      <c r="A611" s="277"/>
      <c r="B611" s="2"/>
      <c r="C611" s="226"/>
      <c r="D611" s="2"/>
      <c r="E611" s="67"/>
      <c r="F611" s="107"/>
      <c r="G611" s="1"/>
      <c r="H611" s="1"/>
      <c r="I611" s="2"/>
      <c r="J611" s="2"/>
      <c r="K611" s="1"/>
      <c r="L611" s="2"/>
      <c r="M611" s="2"/>
      <c r="N611" s="2"/>
      <c r="O611" s="2"/>
      <c r="P611" s="1"/>
      <c r="Q611" s="2"/>
      <c r="R611" s="1"/>
      <c r="S611" s="1"/>
      <c r="T611" s="2"/>
      <c r="U611" s="1"/>
      <c r="V611" s="1"/>
      <c r="W611" s="2"/>
      <c r="X611" s="2"/>
      <c r="Y611" s="2"/>
      <c r="Z611" s="2"/>
      <c r="AA611" s="2"/>
      <c r="AB611" s="124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2"/>
      <c r="AY611" s="1"/>
      <c r="AZ611" s="1"/>
      <c r="BA611" s="1"/>
      <c r="BB611" s="1"/>
      <c r="BC611" s="1"/>
      <c r="BD611" s="1"/>
      <c r="BE611" s="1"/>
      <c r="BF611" s="184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pans="1:77" ht="17.25" customHeight="1" x14ac:dyDescent="0.3">
      <c r="A612" s="277"/>
      <c r="B612" s="2"/>
      <c r="C612" s="226"/>
      <c r="D612" s="2"/>
      <c r="E612" s="67"/>
      <c r="F612" s="107"/>
      <c r="G612" s="1"/>
      <c r="H612" s="1"/>
      <c r="I612" s="2"/>
      <c r="J612" s="2"/>
      <c r="K612" s="1"/>
      <c r="L612" s="2"/>
      <c r="M612" s="2"/>
      <c r="N612" s="2"/>
      <c r="O612" s="2"/>
      <c r="P612" s="1"/>
      <c r="Q612" s="2"/>
      <c r="R612" s="1"/>
      <c r="S612" s="1"/>
      <c r="T612" s="2"/>
      <c r="U612" s="1"/>
      <c r="V612" s="1"/>
      <c r="W612" s="2"/>
      <c r="X612" s="2"/>
      <c r="Y612" s="2"/>
      <c r="Z612" s="2"/>
      <c r="AA612" s="2"/>
      <c r="AB612" s="124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2"/>
      <c r="AY612" s="1"/>
      <c r="AZ612" s="1"/>
      <c r="BA612" s="1"/>
      <c r="BB612" s="1"/>
      <c r="BC612" s="1"/>
      <c r="BD612" s="1"/>
      <c r="BE612" s="1"/>
      <c r="BF612" s="184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pans="1:77" ht="17.25" customHeight="1" x14ac:dyDescent="0.3">
      <c r="A613" s="277"/>
      <c r="B613" s="2"/>
      <c r="C613" s="226"/>
      <c r="D613" s="2"/>
      <c r="E613" s="67"/>
      <c r="F613" s="107"/>
      <c r="G613" s="1"/>
      <c r="H613" s="1"/>
      <c r="I613" s="2"/>
      <c r="J613" s="2"/>
      <c r="K613" s="1"/>
      <c r="L613" s="2"/>
      <c r="M613" s="2"/>
      <c r="N613" s="2"/>
      <c r="O613" s="2"/>
      <c r="P613" s="1"/>
      <c r="Q613" s="2"/>
      <c r="R613" s="1"/>
      <c r="S613" s="1"/>
      <c r="T613" s="2"/>
      <c r="U613" s="1"/>
      <c r="V613" s="1"/>
      <c r="W613" s="2"/>
      <c r="X613" s="2"/>
      <c r="Y613" s="2"/>
      <c r="Z613" s="2"/>
      <c r="AA613" s="2"/>
      <c r="AB613" s="124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2"/>
      <c r="AY613" s="1"/>
      <c r="AZ613" s="1"/>
      <c r="BA613" s="1"/>
      <c r="BB613" s="1"/>
      <c r="BC613" s="1"/>
      <c r="BD613" s="1"/>
      <c r="BE613" s="1"/>
      <c r="BF613" s="184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pans="1:77" ht="17.25" customHeight="1" x14ac:dyDescent="0.3">
      <c r="A614" s="277"/>
      <c r="B614" s="2"/>
      <c r="C614" s="226"/>
      <c r="D614" s="2"/>
      <c r="E614" s="67"/>
      <c r="F614" s="107"/>
      <c r="G614" s="1"/>
      <c r="H614" s="1"/>
      <c r="I614" s="2"/>
      <c r="J614" s="2"/>
      <c r="K614" s="1"/>
      <c r="L614" s="2"/>
      <c r="M614" s="2"/>
      <c r="N614" s="2"/>
      <c r="O614" s="2"/>
      <c r="P614" s="1"/>
      <c r="Q614" s="2"/>
      <c r="R614" s="1"/>
      <c r="S614" s="1"/>
      <c r="T614" s="2"/>
      <c r="U614" s="1"/>
      <c r="V614" s="1"/>
      <c r="W614" s="2"/>
      <c r="X614" s="2"/>
      <c r="Y614" s="2"/>
      <c r="Z614" s="2"/>
      <c r="AA614" s="2"/>
      <c r="AB614" s="124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2"/>
      <c r="AY614" s="1"/>
      <c r="AZ614" s="1"/>
      <c r="BA614" s="1"/>
      <c r="BB614" s="1"/>
      <c r="BC614" s="1"/>
      <c r="BD614" s="1"/>
      <c r="BE614" s="1"/>
      <c r="BF614" s="184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pans="1:77" ht="17.25" customHeight="1" x14ac:dyDescent="0.3">
      <c r="A615" s="277"/>
      <c r="B615" s="2"/>
      <c r="C615" s="226"/>
      <c r="D615" s="2"/>
      <c r="E615" s="67"/>
      <c r="F615" s="107"/>
      <c r="G615" s="1"/>
      <c r="H615" s="1"/>
      <c r="I615" s="2"/>
      <c r="J615" s="2"/>
      <c r="K615" s="1"/>
      <c r="L615" s="2"/>
      <c r="M615" s="2"/>
      <c r="N615" s="2"/>
      <c r="O615" s="2"/>
      <c r="P615" s="1"/>
      <c r="Q615" s="2"/>
      <c r="R615" s="1"/>
      <c r="S615" s="1"/>
      <c r="T615" s="2"/>
      <c r="U615" s="1"/>
      <c r="V615" s="1"/>
      <c r="W615" s="2"/>
      <c r="X615" s="2"/>
      <c r="Y615" s="2"/>
      <c r="Z615" s="2"/>
      <c r="AA615" s="2"/>
      <c r="AB615" s="124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2"/>
      <c r="AY615" s="1"/>
      <c r="AZ615" s="1"/>
      <c r="BA615" s="1"/>
      <c r="BB615" s="1"/>
      <c r="BC615" s="1"/>
      <c r="BD615" s="1"/>
      <c r="BE615" s="1"/>
      <c r="BF615" s="184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pans="1:77" ht="17.25" customHeight="1" x14ac:dyDescent="0.3">
      <c r="A616" s="277"/>
      <c r="B616" s="2"/>
      <c r="C616" s="226"/>
      <c r="D616" s="2"/>
      <c r="E616" s="67"/>
      <c r="F616" s="107"/>
      <c r="G616" s="1"/>
      <c r="H616" s="1"/>
      <c r="I616" s="2"/>
      <c r="J616" s="2"/>
      <c r="K616" s="1"/>
      <c r="L616" s="2"/>
      <c r="M616" s="2"/>
      <c r="N616" s="2"/>
      <c r="O616" s="2"/>
      <c r="P616" s="1"/>
      <c r="Q616" s="2"/>
      <c r="R616" s="1"/>
      <c r="S616" s="1"/>
      <c r="T616" s="2"/>
      <c r="U616" s="1"/>
      <c r="V616" s="1"/>
      <c r="W616" s="2"/>
      <c r="X616" s="2"/>
      <c r="Y616" s="2"/>
      <c r="Z616" s="2"/>
      <c r="AA616" s="2"/>
      <c r="AB616" s="124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2"/>
      <c r="AY616" s="1"/>
      <c r="AZ616" s="1"/>
      <c r="BA616" s="1"/>
      <c r="BB616" s="1"/>
      <c r="BC616" s="1"/>
      <c r="BD616" s="1"/>
      <c r="BE616" s="1"/>
      <c r="BF616" s="184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pans="1:77" ht="17.25" customHeight="1" x14ac:dyDescent="0.3">
      <c r="A617" s="277"/>
      <c r="B617" s="2"/>
      <c r="C617" s="226"/>
      <c r="D617" s="2"/>
      <c r="E617" s="67"/>
      <c r="F617" s="107"/>
      <c r="G617" s="1"/>
      <c r="H617" s="1"/>
      <c r="I617" s="2"/>
      <c r="J617" s="2"/>
      <c r="K617" s="1"/>
      <c r="L617" s="2"/>
      <c r="M617" s="2"/>
      <c r="N617" s="2"/>
      <c r="O617" s="2"/>
      <c r="P617" s="1"/>
      <c r="Q617" s="2"/>
      <c r="R617" s="1"/>
      <c r="S617" s="1"/>
      <c r="T617" s="2"/>
      <c r="U617" s="1"/>
      <c r="V617" s="1"/>
      <c r="W617" s="2"/>
      <c r="X617" s="2"/>
      <c r="Y617" s="2"/>
      <c r="Z617" s="2"/>
      <c r="AA617" s="2"/>
      <c r="AB617" s="124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2"/>
      <c r="AY617" s="1"/>
      <c r="AZ617" s="1"/>
      <c r="BA617" s="1"/>
      <c r="BB617" s="1"/>
      <c r="BC617" s="1"/>
      <c r="BD617" s="1"/>
      <c r="BE617" s="1"/>
      <c r="BF617" s="184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pans="1:77" ht="17.25" customHeight="1" x14ac:dyDescent="0.3">
      <c r="A618" s="277"/>
      <c r="B618" s="2"/>
      <c r="C618" s="226"/>
      <c r="D618" s="2"/>
      <c r="E618" s="67"/>
      <c r="F618" s="107"/>
      <c r="G618" s="1"/>
      <c r="H618" s="1"/>
      <c r="I618" s="2"/>
      <c r="J618" s="2"/>
      <c r="K618" s="1"/>
      <c r="L618" s="2"/>
      <c r="M618" s="2"/>
      <c r="N618" s="2"/>
      <c r="O618" s="2"/>
      <c r="P618" s="1"/>
      <c r="Q618" s="2"/>
      <c r="R618" s="1"/>
      <c r="S618" s="1"/>
      <c r="T618" s="2"/>
      <c r="U618" s="1"/>
      <c r="V618" s="1"/>
      <c r="W618" s="2"/>
      <c r="X618" s="2"/>
      <c r="Y618" s="2"/>
      <c r="Z618" s="2"/>
      <c r="AA618" s="2"/>
      <c r="AB618" s="124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2"/>
      <c r="AY618" s="1"/>
      <c r="AZ618" s="1"/>
      <c r="BA618" s="1"/>
      <c r="BB618" s="1"/>
      <c r="BC618" s="1"/>
      <c r="BD618" s="1"/>
      <c r="BE618" s="1"/>
      <c r="BF618" s="184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pans="1:77" ht="17.25" customHeight="1" x14ac:dyDescent="0.3">
      <c r="A619" s="277"/>
      <c r="B619" s="2"/>
      <c r="C619" s="226"/>
      <c r="D619" s="2"/>
      <c r="E619" s="67"/>
      <c r="F619" s="107"/>
      <c r="G619" s="1"/>
      <c r="H619" s="1"/>
      <c r="I619" s="2"/>
      <c r="J619" s="2"/>
      <c r="K619" s="1"/>
      <c r="L619" s="2"/>
      <c r="M619" s="2"/>
      <c r="N619" s="2"/>
      <c r="O619" s="2"/>
      <c r="P619" s="1"/>
      <c r="Q619" s="2"/>
      <c r="R619" s="1"/>
      <c r="S619" s="1"/>
      <c r="T619" s="2"/>
      <c r="U619" s="1"/>
      <c r="V619" s="1"/>
      <c r="W619" s="2"/>
      <c r="X619" s="2"/>
      <c r="Y619" s="2"/>
      <c r="Z619" s="2"/>
      <c r="AA619" s="2"/>
      <c r="AB619" s="124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2"/>
      <c r="AY619" s="1"/>
      <c r="AZ619" s="1"/>
      <c r="BA619" s="1"/>
      <c r="BB619" s="1"/>
      <c r="BC619" s="1"/>
      <c r="BD619" s="1"/>
      <c r="BE619" s="1"/>
      <c r="BF619" s="184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pans="1:77" ht="17.25" customHeight="1" x14ac:dyDescent="0.3">
      <c r="A620" s="277"/>
      <c r="B620" s="2"/>
      <c r="C620" s="226"/>
      <c r="D620" s="2"/>
      <c r="E620" s="67"/>
      <c r="F620" s="107"/>
      <c r="G620" s="1"/>
      <c r="H620" s="1"/>
      <c r="I620" s="2"/>
      <c r="J620" s="2"/>
      <c r="K620" s="1"/>
      <c r="L620" s="2"/>
      <c r="M620" s="2"/>
      <c r="N620" s="2"/>
      <c r="O620" s="2"/>
      <c r="P620" s="1"/>
      <c r="Q620" s="2"/>
      <c r="R620" s="1"/>
      <c r="S620" s="1"/>
      <c r="T620" s="2"/>
      <c r="U620" s="1"/>
      <c r="V620" s="1"/>
      <c r="W620" s="2"/>
      <c r="X620" s="2"/>
      <c r="Y620" s="2"/>
      <c r="Z620" s="2"/>
      <c r="AA620" s="2"/>
      <c r="AB620" s="124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2"/>
      <c r="AY620" s="1"/>
      <c r="AZ620" s="1"/>
      <c r="BA620" s="1"/>
      <c r="BB620" s="1"/>
      <c r="BC620" s="1"/>
      <c r="BD620" s="1"/>
      <c r="BE620" s="1"/>
      <c r="BF620" s="184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pans="1:77" ht="17.25" customHeight="1" x14ac:dyDescent="0.3">
      <c r="A621" s="277"/>
      <c r="B621" s="2"/>
      <c r="C621" s="226"/>
      <c r="D621" s="2"/>
      <c r="E621" s="67"/>
      <c r="F621" s="107"/>
      <c r="G621" s="1"/>
      <c r="H621" s="1"/>
      <c r="I621" s="2"/>
      <c r="J621" s="2"/>
      <c r="K621" s="1"/>
      <c r="L621" s="2"/>
      <c r="M621" s="2"/>
      <c r="N621" s="2"/>
      <c r="O621" s="2"/>
      <c r="P621" s="1"/>
      <c r="Q621" s="2"/>
      <c r="R621" s="1"/>
      <c r="S621" s="1"/>
      <c r="T621" s="2"/>
      <c r="U621" s="1"/>
      <c r="V621" s="1"/>
      <c r="W621" s="2"/>
      <c r="X621" s="2"/>
      <c r="Y621" s="2"/>
      <c r="Z621" s="2"/>
      <c r="AA621" s="2"/>
      <c r="AB621" s="124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2"/>
      <c r="AY621" s="1"/>
      <c r="AZ621" s="1"/>
      <c r="BA621" s="1"/>
      <c r="BB621" s="1"/>
      <c r="BC621" s="1"/>
      <c r="BD621" s="1"/>
      <c r="BE621" s="1"/>
      <c r="BF621" s="184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pans="1:77" ht="17.25" customHeight="1" x14ac:dyDescent="0.3">
      <c r="A622" s="277"/>
      <c r="B622" s="2"/>
      <c r="C622" s="226"/>
      <c r="D622" s="2"/>
      <c r="E622" s="67"/>
      <c r="F622" s="107"/>
      <c r="G622" s="1"/>
      <c r="H622" s="1"/>
      <c r="I622" s="2"/>
      <c r="J622" s="2"/>
      <c r="K622" s="1"/>
      <c r="L622" s="2"/>
      <c r="M622" s="2"/>
      <c r="N622" s="2"/>
      <c r="O622" s="2"/>
      <c r="P622" s="1"/>
      <c r="Q622" s="2"/>
      <c r="R622" s="1"/>
      <c r="S622" s="1"/>
      <c r="T622" s="2"/>
      <c r="U622" s="1"/>
      <c r="V622" s="1"/>
      <c r="W622" s="2"/>
      <c r="X622" s="2"/>
      <c r="Y622" s="2"/>
      <c r="Z622" s="2"/>
      <c r="AA622" s="2"/>
      <c r="AB622" s="124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2"/>
      <c r="AY622" s="1"/>
      <c r="AZ622" s="1"/>
      <c r="BA622" s="1"/>
      <c r="BB622" s="1"/>
      <c r="BC622" s="1"/>
      <c r="BD622" s="1"/>
      <c r="BE622" s="1"/>
      <c r="BF622" s="184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pans="1:77" ht="17.25" customHeight="1" x14ac:dyDescent="0.3">
      <c r="A623" s="277"/>
      <c r="B623" s="2"/>
      <c r="C623" s="226"/>
      <c r="D623" s="2"/>
      <c r="E623" s="67"/>
      <c r="F623" s="107"/>
      <c r="G623" s="1"/>
      <c r="H623" s="1"/>
      <c r="I623" s="2"/>
      <c r="J623" s="2"/>
      <c r="K623" s="1"/>
      <c r="L623" s="2"/>
      <c r="M623" s="2"/>
      <c r="N623" s="2"/>
      <c r="O623" s="2"/>
      <c r="P623" s="1"/>
      <c r="Q623" s="2"/>
      <c r="R623" s="1"/>
      <c r="S623" s="1"/>
      <c r="T623" s="2"/>
      <c r="U623" s="1"/>
      <c r="V623" s="1"/>
      <c r="W623" s="2"/>
      <c r="X623" s="2"/>
      <c r="Y623" s="2"/>
      <c r="Z623" s="2"/>
      <c r="AA623" s="2"/>
      <c r="AB623" s="124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2"/>
      <c r="AY623" s="1"/>
      <c r="AZ623" s="1"/>
      <c r="BA623" s="1"/>
      <c r="BB623" s="1"/>
      <c r="BC623" s="1"/>
      <c r="BD623" s="1"/>
      <c r="BE623" s="1"/>
      <c r="BF623" s="184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pans="1:77" ht="17.25" customHeight="1" x14ac:dyDescent="0.3">
      <c r="A624" s="277"/>
      <c r="B624" s="2"/>
      <c r="C624" s="226"/>
      <c r="D624" s="2"/>
      <c r="E624" s="67"/>
      <c r="F624" s="107"/>
      <c r="G624" s="1"/>
      <c r="H624" s="1"/>
      <c r="I624" s="2"/>
      <c r="J624" s="2"/>
      <c r="K624" s="1"/>
      <c r="L624" s="2"/>
      <c r="M624" s="2"/>
      <c r="N624" s="2"/>
      <c r="O624" s="2"/>
      <c r="P624" s="1"/>
      <c r="Q624" s="2"/>
      <c r="R624" s="1"/>
      <c r="S624" s="1"/>
      <c r="T624" s="2"/>
      <c r="U624" s="1"/>
      <c r="V624" s="1"/>
      <c r="W624" s="2"/>
      <c r="X624" s="2"/>
      <c r="Y624" s="2"/>
      <c r="Z624" s="2"/>
      <c r="AA624" s="2"/>
      <c r="AB624" s="124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2"/>
      <c r="AY624" s="1"/>
      <c r="AZ624" s="1"/>
      <c r="BA624" s="1"/>
      <c r="BB624" s="1"/>
      <c r="BC624" s="1"/>
      <c r="BD624" s="1"/>
      <c r="BE624" s="1"/>
      <c r="BF624" s="184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pans="1:77" ht="17.25" customHeight="1" x14ac:dyDescent="0.3">
      <c r="A625" s="277"/>
      <c r="B625" s="2"/>
      <c r="C625" s="226"/>
      <c r="D625" s="2"/>
      <c r="E625" s="67"/>
      <c r="F625" s="107"/>
      <c r="G625" s="1"/>
      <c r="H625" s="1"/>
      <c r="I625" s="2"/>
      <c r="J625" s="2"/>
      <c r="K625" s="1"/>
      <c r="L625" s="2"/>
      <c r="M625" s="2"/>
      <c r="N625" s="2"/>
      <c r="O625" s="2"/>
      <c r="P625" s="1"/>
      <c r="Q625" s="2"/>
      <c r="R625" s="1"/>
      <c r="S625" s="1"/>
      <c r="T625" s="2"/>
      <c r="U625" s="1"/>
      <c r="V625" s="1"/>
      <c r="W625" s="2"/>
      <c r="X625" s="2"/>
      <c r="Y625" s="2"/>
      <c r="Z625" s="2"/>
      <c r="AA625" s="2"/>
      <c r="AB625" s="124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2"/>
      <c r="AY625" s="1"/>
      <c r="AZ625" s="1"/>
      <c r="BA625" s="1"/>
      <c r="BB625" s="1"/>
      <c r="BC625" s="1"/>
      <c r="BD625" s="1"/>
      <c r="BE625" s="1"/>
      <c r="BF625" s="184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pans="1:77" ht="17.25" customHeight="1" x14ac:dyDescent="0.3">
      <c r="A626" s="277"/>
      <c r="B626" s="2"/>
      <c r="C626" s="226"/>
      <c r="D626" s="2"/>
      <c r="E626" s="67"/>
      <c r="F626" s="107"/>
      <c r="G626" s="1"/>
      <c r="H626" s="1"/>
      <c r="I626" s="2"/>
      <c r="J626" s="2"/>
      <c r="K626" s="1"/>
      <c r="L626" s="2"/>
      <c r="M626" s="2"/>
      <c r="N626" s="2"/>
      <c r="O626" s="2"/>
      <c r="P626" s="1"/>
      <c r="Q626" s="2"/>
      <c r="R626" s="1"/>
      <c r="S626" s="1"/>
      <c r="T626" s="2"/>
      <c r="U626" s="1"/>
      <c r="V626" s="1"/>
      <c r="W626" s="2"/>
      <c r="X626" s="2"/>
      <c r="Y626" s="2"/>
      <c r="Z626" s="2"/>
      <c r="AA626" s="2"/>
      <c r="AB626" s="124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2"/>
      <c r="AY626" s="1"/>
      <c r="AZ626" s="1"/>
      <c r="BA626" s="1"/>
      <c r="BB626" s="1"/>
      <c r="BC626" s="1"/>
      <c r="BD626" s="1"/>
      <c r="BE626" s="1"/>
      <c r="BF626" s="184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pans="1:77" ht="17.25" customHeight="1" x14ac:dyDescent="0.3">
      <c r="A627" s="277"/>
      <c r="B627" s="2"/>
      <c r="C627" s="226"/>
      <c r="D627" s="2"/>
      <c r="E627" s="67"/>
      <c r="F627" s="107"/>
      <c r="G627" s="1"/>
      <c r="H627" s="1"/>
      <c r="I627" s="2"/>
      <c r="J627" s="2"/>
      <c r="K627" s="1"/>
      <c r="L627" s="2"/>
      <c r="M627" s="2"/>
      <c r="N627" s="2"/>
      <c r="O627" s="2"/>
      <c r="P627" s="1"/>
      <c r="Q627" s="2"/>
      <c r="R627" s="1"/>
      <c r="S627" s="1"/>
      <c r="T627" s="2"/>
      <c r="U627" s="1"/>
      <c r="V627" s="1"/>
      <c r="W627" s="2"/>
      <c r="X627" s="2"/>
      <c r="Y627" s="2"/>
      <c r="Z627" s="2"/>
      <c r="AA627" s="2"/>
      <c r="AB627" s="124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2"/>
      <c r="AY627" s="1"/>
      <c r="AZ627" s="1"/>
      <c r="BA627" s="1"/>
      <c r="BB627" s="1"/>
      <c r="BC627" s="1"/>
      <c r="BD627" s="1"/>
      <c r="BE627" s="1"/>
      <c r="BF627" s="184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pans="1:77" ht="17.25" customHeight="1" x14ac:dyDescent="0.3">
      <c r="A628" s="277"/>
      <c r="B628" s="2"/>
      <c r="C628" s="226"/>
      <c r="D628" s="2"/>
      <c r="E628" s="67"/>
      <c r="F628" s="107"/>
      <c r="G628" s="1"/>
      <c r="H628" s="1"/>
      <c r="I628" s="2"/>
      <c r="J628" s="2"/>
      <c r="K628" s="1"/>
      <c r="L628" s="2"/>
      <c r="M628" s="2"/>
      <c r="N628" s="2"/>
      <c r="O628" s="2"/>
      <c r="P628" s="1"/>
      <c r="Q628" s="2"/>
      <c r="R628" s="1"/>
      <c r="S628" s="1"/>
      <c r="T628" s="2"/>
      <c r="U628" s="1"/>
      <c r="V628" s="1"/>
      <c r="W628" s="2"/>
      <c r="X628" s="2"/>
      <c r="Y628" s="2"/>
      <c r="Z628" s="2"/>
      <c r="AA628" s="2"/>
      <c r="AB628" s="124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2"/>
      <c r="AY628" s="1"/>
      <c r="AZ628" s="1"/>
      <c r="BA628" s="1"/>
      <c r="BB628" s="1"/>
      <c r="BC628" s="1"/>
      <c r="BD628" s="1"/>
      <c r="BE628" s="1"/>
      <c r="BF628" s="184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pans="1:77" ht="17.25" customHeight="1" x14ac:dyDescent="0.3">
      <c r="A629" s="277"/>
      <c r="B629" s="2"/>
      <c r="C629" s="226"/>
      <c r="D629" s="2"/>
      <c r="E629" s="67"/>
      <c r="F629" s="107"/>
      <c r="G629" s="1"/>
      <c r="H629" s="1"/>
      <c r="I629" s="2"/>
      <c r="J629" s="2"/>
      <c r="K629" s="1"/>
      <c r="L629" s="2"/>
      <c r="M629" s="2"/>
      <c r="N629" s="2"/>
      <c r="O629" s="2"/>
      <c r="P629" s="1"/>
      <c r="Q629" s="2"/>
      <c r="R629" s="1"/>
      <c r="S629" s="1"/>
      <c r="T629" s="2"/>
      <c r="U629" s="1"/>
      <c r="V629" s="1"/>
      <c r="W629" s="2"/>
      <c r="X629" s="2"/>
      <c r="Y629" s="2"/>
      <c r="Z629" s="2"/>
      <c r="AA629" s="2"/>
      <c r="AB629" s="124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2"/>
      <c r="AY629" s="1"/>
      <c r="AZ629" s="1"/>
      <c r="BA629" s="1"/>
      <c r="BB629" s="1"/>
      <c r="BC629" s="1"/>
      <c r="BD629" s="1"/>
      <c r="BE629" s="1"/>
      <c r="BF629" s="184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pans="1:77" ht="17.25" customHeight="1" x14ac:dyDescent="0.3">
      <c r="A630" s="277"/>
      <c r="B630" s="2"/>
      <c r="C630" s="226"/>
      <c r="D630" s="2"/>
      <c r="E630" s="67"/>
      <c r="F630" s="107"/>
      <c r="G630" s="1"/>
      <c r="H630" s="1"/>
      <c r="I630" s="2"/>
      <c r="J630" s="2"/>
      <c r="K630" s="1"/>
      <c r="L630" s="2"/>
      <c r="M630" s="2"/>
      <c r="N630" s="2"/>
      <c r="O630" s="2"/>
      <c r="P630" s="1"/>
      <c r="Q630" s="2"/>
      <c r="R630" s="1"/>
      <c r="S630" s="1"/>
      <c r="T630" s="2"/>
      <c r="U630" s="1"/>
      <c r="V630" s="1"/>
      <c r="W630" s="2"/>
      <c r="X630" s="2"/>
      <c r="Y630" s="2"/>
      <c r="Z630" s="2"/>
      <c r="AA630" s="2"/>
      <c r="AB630" s="124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2"/>
      <c r="AY630" s="1"/>
      <c r="AZ630" s="1"/>
      <c r="BA630" s="1"/>
      <c r="BB630" s="1"/>
      <c r="BC630" s="1"/>
      <c r="BD630" s="1"/>
      <c r="BE630" s="1"/>
      <c r="BF630" s="184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pans="1:77" ht="17.25" customHeight="1" x14ac:dyDescent="0.3">
      <c r="A631" s="277"/>
      <c r="B631" s="2"/>
      <c r="C631" s="226"/>
      <c r="D631" s="2"/>
      <c r="E631" s="67"/>
      <c r="F631" s="107"/>
      <c r="G631" s="1"/>
      <c r="H631" s="1"/>
      <c r="I631" s="2"/>
      <c r="J631" s="2"/>
      <c r="K631" s="1"/>
      <c r="L631" s="2"/>
      <c r="M631" s="2"/>
      <c r="N631" s="2"/>
      <c r="O631" s="2"/>
      <c r="P631" s="1"/>
      <c r="Q631" s="2"/>
      <c r="R631" s="1"/>
      <c r="S631" s="1"/>
      <c r="T631" s="2"/>
      <c r="U631" s="1"/>
      <c r="V631" s="1"/>
      <c r="W631" s="2"/>
      <c r="X631" s="2"/>
      <c r="Y631" s="2"/>
      <c r="Z631" s="2"/>
      <c r="AA631" s="2"/>
      <c r="AB631" s="124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2"/>
      <c r="AY631" s="1"/>
      <c r="AZ631" s="1"/>
      <c r="BA631" s="1"/>
      <c r="BB631" s="1"/>
      <c r="BC631" s="1"/>
      <c r="BD631" s="1"/>
      <c r="BE631" s="1"/>
      <c r="BF631" s="184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pans="1:77" ht="17.25" customHeight="1" x14ac:dyDescent="0.3">
      <c r="A632" s="277"/>
      <c r="B632" s="2"/>
      <c r="C632" s="226"/>
      <c r="D632" s="2"/>
      <c r="E632" s="67"/>
      <c r="F632" s="107"/>
      <c r="G632" s="1"/>
      <c r="H632" s="1"/>
      <c r="I632" s="2"/>
      <c r="J632" s="2"/>
      <c r="K632" s="1"/>
      <c r="L632" s="2"/>
      <c r="M632" s="2"/>
      <c r="N632" s="2"/>
      <c r="O632" s="2"/>
      <c r="P632" s="1"/>
      <c r="Q632" s="2"/>
      <c r="R632" s="1"/>
      <c r="S632" s="1"/>
      <c r="T632" s="2"/>
      <c r="U632" s="1"/>
      <c r="V632" s="1"/>
      <c r="W632" s="2"/>
      <c r="X632" s="2"/>
      <c r="Y632" s="2"/>
      <c r="Z632" s="2"/>
      <c r="AA632" s="2"/>
      <c r="AB632" s="124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2"/>
      <c r="AY632" s="1"/>
      <c r="AZ632" s="1"/>
      <c r="BA632" s="1"/>
      <c r="BB632" s="1"/>
      <c r="BC632" s="1"/>
      <c r="BD632" s="1"/>
      <c r="BE632" s="1"/>
      <c r="BF632" s="184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pans="1:77" ht="17.25" customHeight="1" x14ac:dyDescent="0.3">
      <c r="A633" s="277"/>
      <c r="B633" s="2"/>
      <c r="C633" s="226"/>
      <c r="D633" s="2"/>
      <c r="E633" s="67"/>
      <c r="F633" s="107"/>
      <c r="G633" s="1"/>
      <c r="H633" s="1"/>
      <c r="I633" s="2"/>
      <c r="J633" s="2"/>
      <c r="K633" s="1"/>
      <c r="L633" s="2"/>
      <c r="M633" s="2"/>
      <c r="N633" s="2"/>
      <c r="O633" s="2"/>
      <c r="P633" s="1"/>
      <c r="Q633" s="2"/>
      <c r="R633" s="1"/>
      <c r="S633" s="1"/>
      <c r="T633" s="2"/>
      <c r="U633" s="1"/>
      <c r="V633" s="1"/>
      <c r="W633" s="2"/>
      <c r="X633" s="2"/>
      <c r="Y633" s="2"/>
      <c r="Z633" s="2"/>
      <c r="AA633" s="2"/>
      <c r="AB633" s="124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2"/>
      <c r="AY633" s="1"/>
      <c r="AZ633" s="1"/>
      <c r="BA633" s="1"/>
      <c r="BB633" s="1"/>
      <c r="BC633" s="1"/>
      <c r="BD633" s="1"/>
      <c r="BE633" s="1"/>
      <c r="BF633" s="184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pans="1:77" ht="17.25" customHeight="1" x14ac:dyDescent="0.3">
      <c r="A634" s="277"/>
      <c r="B634" s="2"/>
      <c r="C634" s="226"/>
      <c r="D634" s="2"/>
      <c r="E634" s="67"/>
      <c r="F634" s="107"/>
      <c r="G634" s="1"/>
      <c r="H634" s="1"/>
      <c r="I634" s="2"/>
      <c r="J634" s="2"/>
      <c r="K634" s="1"/>
      <c r="L634" s="2"/>
      <c r="M634" s="2"/>
      <c r="N634" s="2"/>
      <c r="O634" s="2"/>
      <c r="P634" s="1"/>
      <c r="Q634" s="2"/>
      <c r="R634" s="1"/>
      <c r="S634" s="1"/>
      <c r="T634" s="2"/>
      <c r="U634" s="1"/>
      <c r="V634" s="1"/>
      <c r="W634" s="2"/>
      <c r="X634" s="2"/>
      <c r="Y634" s="2"/>
      <c r="Z634" s="2"/>
      <c r="AA634" s="2"/>
      <c r="AB634" s="124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2"/>
      <c r="AY634" s="1"/>
      <c r="AZ634" s="1"/>
      <c r="BA634" s="1"/>
      <c r="BB634" s="1"/>
      <c r="BC634" s="1"/>
      <c r="BD634" s="1"/>
      <c r="BE634" s="1"/>
      <c r="BF634" s="184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pans="1:77" ht="17.25" customHeight="1" x14ac:dyDescent="0.3">
      <c r="A635" s="277"/>
      <c r="B635" s="2"/>
      <c r="C635" s="226"/>
      <c r="D635" s="2"/>
      <c r="E635" s="67"/>
      <c r="F635" s="107"/>
      <c r="G635" s="1"/>
      <c r="H635" s="1"/>
      <c r="I635" s="2"/>
      <c r="J635" s="2"/>
      <c r="K635" s="1"/>
      <c r="L635" s="2"/>
      <c r="M635" s="2"/>
      <c r="N635" s="2"/>
      <c r="O635" s="2"/>
      <c r="P635" s="1"/>
      <c r="Q635" s="2"/>
      <c r="R635" s="1"/>
      <c r="S635" s="1"/>
      <c r="T635" s="2"/>
      <c r="U635" s="1"/>
      <c r="V635" s="1"/>
      <c r="W635" s="2"/>
      <c r="X635" s="2"/>
      <c r="Y635" s="2"/>
      <c r="Z635" s="2"/>
      <c r="AA635" s="2"/>
      <c r="AB635" s="124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2"/>
      <c r="AY635" s="1"/>
      <c r="AZ635" s="1"/>
      <c r="BA635" s="1"/>
      <c r="BB635" s="1"/>
      <c r="BC635" s="1"/>
      <c r="BD635" s="1"/>
      <c r="BE635" s="1"/>
      <c r="BF635" s="184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pans="1:77" ht="17.25" customHeight="1" x14ac:dyDescent="0.3">
      <c r="A636" s="277"/>
      <c r="B636" s="2"/>
      <c r="C636" s="226"/>
      <c r="D636" s="2"/>
      <c r="E636" s="67"/>
      <c r="F636" s="107"/>
      <c r="G636" s="1"/>
      <c r="H636" s="1"/>
      <c r="I636" s="2"/>
      <c r="J636" s="2"/>
      <c r="K636" s="1"/>
      <c r="L636" s="2"/>
      <c r="M636" s="2"/>
      <c r="N636" s="2"/>
      <c r="O636" s="2"/>
      <c r="P636" s="1"/>
      <c r="Q636" s="2"/>
      <c r="R636" s="1"/>
      <c r="S636" s="1"/>
      <c r="T636" s="2"/>
      <c r="U636" s="1"/>
      <c r="V636" s="1"/>
      <c r="W636" s="2"/>
      <c r="X636" s="2"/>
      <c r="Y636" s="2"/>
      <c r="Z636" s="2"/>
      <c r="AA636" s="2"/>
      <c r="AB636" s="124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2"/>
      <c r="AY636" s="1"/>
      <c r="AZ636" s="1"/>
      <c r="BA636" s="1"/>
      <c r="BB636" s="1"/>
      <c r="BC636" s="1"/>
      <c r="BD636" s="1"/>
      <c r="BE636" s="1"/>
      <c r="BF636" s="184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pans="1:77" ht="17.25" customHeight="1" x14ac:dyDescent="0.3">
      <c r="A637" s="277"/>
      <c r="B637" s="2"/>
      <c r="C637" s="226"/>
      <c r="D637" s="2"/>
      <c r="E637" s="67"/>
      <c r="F637" s="107"/>
      <c r="G637" s="1"/>
      <c r="H637" s="1"/>
      <c r="I637" s="2"/>
      <c r="J637" s="2"/>
      <c r="K637" s="1"/>
      <c r="L637" s="2"/>
      <c r="M637" s="2"/>
      <c r="N637" s="2"/>
      <c r="O637" s="2"/>
      <c r="P637" s="1"/>
      <c r="Q637" s="2"/>
      <c r="R637" s="1"/>
      <c r="S637" s="1"/>
      <c r="T637" s="2"/>
      <c r="U637" s="1"/>
      <c r="V637" s="1"/>
      <c r="W637" s="2"/>
      <c r="X637" s="2"/>
      <c r="Y637" s="2"/>
      <c r="Z637" s="2"/>
      <c r="AA637" s="2"/>
      <c r="AB637" s="124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2"/>
      <c r="AY637" s="1"/>
      <c r="AZ637" s="1"/>
      <c r="BA637" s="1"/>
      <c r="BB637" s="1"/>
      <c r="BC637" s="1"/>
      <c r="BD637" s="1"/>
      <c r="BE637" s="1"/>
      <c r="BF637" s="184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pans="1:77" ht="17.25" customHeight="1" x14ac:dyDescent="0.3">
      <c r="A638" s="277"/>
      <c r="B638" s="2"/>
      <c r="C638" s="226"/>
      <c r="D638" s="2"/>
      <c r="E638" s="67"/>
      <c r="F638" s="107"/>
      <c r="G638" s="1"/>
      <c r="H638" s="1"/>
      <c r="I638" s="2"/>
      <c r="J638" s="2"/>
      <c r="K638" s="1"/>
      <c r="L638" s="2"/>
      <c r="M638" s="2"/>
      <c r="N638" s="2"/>
      <c r="O638" s="2"/>
      <c r="P638" s="1"/>
      <c r="Q638" s="2"/>
      <c r="R638" s="1"/>
      <c r="S638" s="1"/>
      <c r="T638" s="2"/>
      <c r="U638" s="1"/>
      <c r="V638" s="1"/>
      <c r="W638" s="2"/>
      <c r="X638" s="2"/>
      <c r="Y638" s="2"/>
      <c r="Z638" s="2"/>
      <c r="AA638" s="2"/>
      <c r="AB638" s="124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2"/>
      <c r="AY638" s="1"/>
      <c r="AZ638" s="1"/>
      <c r="BA638" s="1"/>
      <c r="BB638" s="1"/>
      <c r="BC638" s="1"/>
      <c r="BD638" s="1"/>
      <c r="BE638" s="1"/>
      <c r="BF638" s="184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pans="1:77" ht="17.25" customHeight="1" x14ac:dyDescent="0.3">
      <c r="A639" s="277"/>
      <c r="B639" s="2"/>
      <c r="C639" s="226"/>
      <c r="D639" s="2"/>
      <c r="E639" s="67"/>
      <c r="F639" s="107"/>
      <c r="G639" s="1"/>
      <c r="H639" s="1"/>
      <c r="I639" s="2"/>
      <c r="J639" s="2"/>
      <c r="K639" s="1"/>
      <c r="L639" s="2"/>
      <c r="M639" s="2"/>
      <c r="N639" s="2"/>
      <c r="O639" s="2"/>
      <c r="P639" s="1"/>
      <c r="Q639" s="2"/>
      <c r="R639" s="1"/>
      <c r="S639" s="1"/>
      <c r="T639" s="2"/>
      <c r="U639" s="1"/>
      <c r="V639" s="1"/>
      <c r="W639" s="2"/>
      <c r="X639" s="2"/>
      <c r="Y639" s="2"/>
      <c r="Z639" s="2"/>
      <c r="AA639" s="2"/>
      <c r="AB639" s="124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2"/>
      <c r="AY639" s="1"/>
      <c r="AZ639" s="1"/>
      <c r="BA639" s="1"/>
      <c r="BB639" s="1"/>
      <c r="BC639" s="1"/>
      <c r="BD639" s="1"/>
      <c r="BE639" s="1"/>
      <c r="BF639" s="184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pans="1:77" ht="17.25" customHeight="1" x14ac:dyDescent="0.3">
      <c r="A640" s="277"/>
      <c r="B640" s="2"/>
      <c r="C640" s="226"/>
      <c r="D640" s="2"/>
      <c r="E640" s="67"/>
      <c r="F640" s="107"/>
      <c r="G640" s="1"/>
      <c r="H640" s="1"/>
      <c r="I640" s="2"/>
      <c r="J640" s="2"/>
      <c r="K640" s="1"/>
      <c r="L640" s="2"/>
      <c r="M640" s="2"/>
      <c r="N640" s="2"/>
      <c r="O640" s="2"/>
      <c r="P640" s="1"/>
      <c r="Q640" s="2"/>
      <c r="R640" s="1"/>
      <c r="S640" s="1"/>
      <c r="T640" s="2"/>
      <c r="U640" s="1"/>
      <c r="V640" s="1"/>
      <c r="W640" s="2"/>
      <c r="X640" s="2"/>
      <c r="Y640" s="2"/>
      <c r="Z640" s="2"/>
      <c r="AA640" s="2"/>
      <c r="AB640" s="124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2"/>
      <c r="AY640" s="1"/>
      <c r="AZ640" s="1"/>
      <c r="BA640" s="1"/>
      <c r="BB640" s="1"/>
      <c r="BC640" s="1"/>
      <c r="BD640" s="1"/>
      <c r="BE640" s="1"/>
      <c r="BF640" s="184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pans="1:77" ht="17.25" customHeight="1" x14ac:dyDescent="0.3">
      <c r="A641" s="277"/>
      <c r="B641" s="2"/>
      <c r="C641" s="226"/>
      <c r="D641" s="2"/>
      <c r="E641" s="67"/>
      <c r="F641" s="107"/>
      <c r="G641" s="1"/>
      <c r="H641" s="1"/>
      <c r="I641" s="2"/>
      <c r="J641" s="2"/>
      <c r="K641" s="1"/>
      <c r="L641" s="2"/>
      <c r="M641" s="2"/>
      <c r="N641" s="2"/>
      <c r="O641" s="2"/>
      <c r="P641" s="1"/>
      <c r="Q641" s="2"/>
      <c r="R641" s="1"/>
      <c r="S641" s="1"/>
      <c r="T641" s="2"/>
      <c r="U641" s="1"/>
      <c r="V641" s="1"/>
      <c r="W641" s="2"/>
      <c r="X641" s="2"/>
      <c r="Y641" s="2"/>
      <c r="Z641" s="2"/>
      <c r="AA641" s="2"/>
      <c r="AB641" s="124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2"/>
      <c r="AY641" s="1"/>
      <c r="AZ641" s="1"/>
      <c r="BA641" s="1"/>
      <c r="BB641" s="1"/>
      <c r="BC641" s="1"/>
      <c r="BD641" s="1"/>
      <c r="BE641" s="1"/>
      <c r="BF641" s="184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pans="1:77" ht="17.25" customHeight="1" x14ac:dyDescent="0.3">
      <c r="A642" s="277"/>
      <c r="B642" s="2"/>
      <c r="C642" s="226"/>
      <c r="D642" s="2"/>
      <c r="E642" s="67"/>
      <c r="F642" s="107"/>
      <c r="G642" s="1"/>
      <c r="H642" s="1"/>
      <c r="I642" s="2"/>
      <c r="J642" s="2"/>
      <c r="K642" s="1"/>
      <c r="L642" s="2"/>
      <c r="M642" s="2"/>
      <c r="N642" s="2"/>
      <c r="O642" s="2"/>
      <c r="P642" s="1"/>
      <c r="Q642" s="2"/>
      <c r="R642" s="1"/>
      <c r="S642" s="1"/>
      <c r="T642" s="2"/>
      <c r="U642" s="1"/>
      <c r="V642" s="1"/>
      <c r="W642" s="2"/>
      <c r="X642" s="2"/>
      <c r="Y642" s="2"/>
      <c r="Z642" s="2"/>
      <c r="AA642" s="2"/>
      <c r="AB642" s="124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2"/>
      <c r="AY642" s="1"/>
      <c r="AZ642" s="1"/>
      <c r="BA642" s="1"/>
      <c r="BB642" s="1"/>
      <c r="BC642" s="1"/>
      <c r="BD642" s="1"/>
      <c r="BE642" s="1"/>
      <c r="BF642" s="184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pans="1:77" ht="17.25" customHeight="1" x14ac:dyDescent="0.3">
      <c r="A643" s="277"/>
      <c r="B643" s="2"/>
      <c r="C643" s="226"/>
      <c r="D643" s="2"/>
      <c r="E643" s="67"/>
      <c r="F643" s="107"/>
      <c r="G643" s="1"/>
      <c r="H643" s="1"/>
      <c r="I643" s="2"/>
      <c r="J643" s="2"/>
      <c r="K643" s="1"/>
      <c r="L643" s="2"/>
      <c r="M643" s="2"/>
      <c r="N643" s="2"/>
      <c r="O643" s="2"/>
      <c r="P643" s="1"/>
      <c r="Q643" s="2"/>
      <c r="R643" s="1"/>
      <c r="S643" s="1"/>
      <c r="T643" s="2"/>
      <c r="U643" s="1"/>
      <c r="V643" s="1"/>
      <c r="W643" s="2"/>
      <c r="X643" s="2"/>
      <c r="Y643" s="2"/>
      <c r="Z643" s="2"/>
      <c r="AA643" s="2"/>
      <c r="AB643" s="124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2"/>
      <c r="AY643" s="1"/>
      <c r="AZ643" s="1"/>
      <c r="BA643" s="1"/>
      <c r="BB643" s="1"/>
      <c r="BC643" s="1"/>
      <c r="BD643" s="1"/>
      <c r="BE643" s="1"/>
      <c r="BF643" s="184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pans="1:77" ht="17.25" customHeight="1" x14ac:dyDescent="0.3">
      <c r="A644" s="277"/>
      <c r="B644" s="2"/>
      <c r="C644" s="226"/>
      <c r="D644" s="2"/>
      <c r="E644" s="67"/>
      <c r="F644" s="107"/>
      <c r="G644" s="1"/>
      <c r="H644" s="1"/>
      <c r="I644" s="2"/>
      <c r="J644" s="2"/>
      <c r="K644" s="1"/>
      <c r="L644" s="2"/>
      <c r="M644" s="2"/>
      <c r="N644" s="2"/>
      <c r="O644" s="2"/>
      <c r="P644" s="1"/>
      <c r="Q644" s="2"/>
      <c r="R644" s="1"/>
      <c r="S644" s="1"/>
      <c r="T644" s="2"/>
      <c r="U644" s="1"/>
      <c r="V644" s="1"/>
      <c r="W644" s="2"/>
      <c r="X644" s="2"/>
      <c r="Y644" s="2"/>
      <c r="Z644" s="2"/>
      <c r="AA644" s="2"/>
      <c r="AB644" s="124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2"/>
      <c r="AY644" s="1"/>
      <c r="AZ644" s="1"/>
      <c r="BA644" s="1"/>
      <c r="BB644" s="1"/>
      <c r="BC644" s="1"/>
      <c r="BD644" s="1"/>
      <c r="BE644" s="1"/>
      <c r="BF644" s="184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pans="1:77" ht="17.25" customHeight="1" x14ac:dyDescent="0.3">
      <c r="A645" s="277"/>
      <c r="B645" s="2"/>
      <c r="C645" s="226"/>
      <c r="D645" s="2"/>
      <c r="E645" s="67"/>
      <c r="F645" s="107"/>
      <c r="G645" s="1"/>
      <c r="H645" s="1"/>
      <c r="I645" s="2"/>
      <c r="J645" s="2"/>
      <c r="K645" s="1"/>
      <c r="L645" s="2"/>
      <c r="M645" s="2"/>
      <c r="N645" s="2"/>
      <c r="O645" s="2"/>
      <c r="P645" s="1"/>
      <c r="Q645" s="2"/>
      <c r="R645" s="1"/>
      <c r="S645" s="1"/>
      <c r="T645" s="2"/>
      <c r="U645" s="1"/>
      <c r="V645" s="1"/>
      <c r="W645" s="2"/>
      <c r="X645" s="2"/>
      <c r="Y645" s="2"/>
      <c r="Z645" s="2"/>
      <c r="AA645" s="2"/>
      <c r="AB645" s="124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2"/>
      <c r="AY645" s="1"/>
      <c r="AZ645" s="1"/>
      <c r="BA645" s="1"/>
      <c r="BB645" s="1"/>
      <c r="BC645" s="1"/>
      <c r="BD645" s="1"/>
      <c r="BE645" s="1"/>
      <c r="BF645" s="184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pans="1:77" ht="17.25" customHeight="1" x14ac:dyDescent="0.3">
      <c r="A646" s="277"/>
      <c r="B646" s="2"/>
      <c r="C646" s="226"/>
      <c r="D646" s="2"/>
      <c r="E646" s="67"/>
      <c r="F646" s="107"/>
      <c r="G646" s="1"/>
      <c r="H646" s="1"/>
      <c r="I646" s="2"/>
      <c r="J646" s="2"/>
      <c r="K646" s="1"/>
      <c r="L646" s="2"/>
      <c r="M646" s="2"/>
      <c r="N646" s="2"/>
      <c r="O646" s="2"/>
      <c r="P646" s="1"/>
      <c r="Q646" s="2"/>
      <c r="R646" s="1"/>
      <c r="S646" s="1"/>
      <c r="T646" s="2"/>
      <c r="U646" s="1"/>
      <c r="V646" s="1"/>
      <c r="W646" s="2"/>
      <c r="X646" s="2"/>
      <c r="Y646" s="2"/>
      <c r="Z646" s="2"/>
      <c r="AA646" s="2"/>
      <c r="AB646" s="124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2"/>
      <c r="AY646" s="1"/>
      <c r="AZ646" s="1"/>
      <c r="BA646" s="1"/>
      <c r="BB646" s="1"/>
      <c r="BC646" s="1"/>
      <c r="BD646" s="1"/>
      <c r="BE646" s="1"/>
      <c r="BF646" s="184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pans="1:77" ht="17.25" customHeight="1" x14ac:dyDescent="0.3">
      <c r="A647" s="277"/>
      <c r="B647" s="2"/>
      <c r="C647" s="226"/>
      <c r="D647" s="2"/>
      <c r="E647" s="67"/>
      <c r="F647" s="107"/>
      <c r="G647" s="1"/>
      <c r="H647" s="1"/>
      <c r="I647" s="2"/>
      <c r="J647" s="2"/>
      <c r="K647" s="1"/>
      <c r="L647" s="2"/>
      <c r="M647" s="2"/>
      <c r="N647" s="2"/>
      <c r="O647" s="2"/>
      <c r="P647" s="1"/>
      <c r="Q647" s="2"/>
      <c r="R647" s="1"/>
      <c r="S647" s="1"/>
      <c r="T647" s="2"/>
      <c r="U647" s="1"/>
      <c r="V647" s="1"/>
      <c r="W647" s="2"/>
      <c r="X647" s="2"/>
      <c r="Y647" s="2"/>
      <c r="Z647" s="2"/>
      <c r="AA647" s="2"/>
      <c r="AB647" s="124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2"/>
      <c r="AY647" s="1"/>
      <c r="AZ647" s="1"/>
      <c r="BA647" s="1"/>
      <c r="BB647" s="1"/>
      <c r="BC647" s="1"/>
      <c r="BD647" s="1"/>
      <c r="BE647" s="1"/>
      <c r="BF647" s="184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pans="1:77" ht="17.25" customHeight="1" x14ac:dyDescent="0.3">
      <c r="A648" s="277"/>
      <c r="B648" s="2"/>
      <c r="C648" s="226"/>
      <c r="D648" s="2"/>
      <c r="E648" s="67"/>
      <c r="F648" s="107"/>
      <c r="G648" s="1"/>
      <c r="H648" s="1"/>
      <c r="I648" s="2"/>
      <c r="J648" s="2"/>
      <c r="K648" s="1"/>
      <c r="L648" s="2"/>
      <c r="M648" s="2"/>
      <c r="N648" s="2"/>
      <c r="O648" s="2"/>
      <c r="P648" s="1"/>
      <c r="Q648" s="2"/>
      <c r="R648" s="1"/>
      <c r="S648" s="1"/>
      <c r="T648" s="2"/>
      <c r="U648" s="1"/>
      <c r="V648" s="1"/>
      <c r="W648" s="2"/>
      <c r="X648" s="2"/>
      <c r="Y648" s="2"/>
      <c r="Z648" s="2"/>
      <c r="AA648" s="2"/>
      <c r="AB648" s="124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2"/>
      <c r="AY648" s="1"/>
      <c r="AZ648" s="1"/>
      <c r="BA648" s="1"/>
      <c r="BB648" s="1"/>
      <c r="BC648" s="1"/>
      <c r="BD648" s="1"/>
      <c r="BE648" s="1"/>
      <c r="BF648" s="184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pans="1:77" ht="17.25" customHeight="1" x14ac:dyDescent="0.3">
      <c r="A649" s="277"/>
      <c r="B649" s="2"/>
      <c r="C649" s="226"/>
      <c r="D649" s="2"/>
      <c r="E649" s="67"/>
      <c r="F649" s="107"/>
      <c r="G649" s="1"/>
      <c r="H649" s="1"/>
      <c r="I649" s="2"/>
      <c r="J649" s="2"/>
      <c r="K649" s="1"/>
      <c r="L649" s="2"/>
      <c r="M649" s="2"/>
      <c r="N649" s="2"/>
      <c r="O649" s="2"/>
      <c r="P649" s="1"/>
      <c r="Q649" s="2"/>
      <c r="R649" s="1"/>
      <c r="S649" s="1"/>
      <c r="T649" s="2"/>
      <c r="U649" s="1"/>
      <c r="V649" s="1"/>
      <c r="W649" s="2"/>
      <c r="X649" s="2"/>
      <c r="Y649" s="2"/>
      <c r="Z649" s="2"/>
      <c r="AA649" s="2"/>
      <c r="AB649" s="124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2"/>
      <c r="AY649" s="1"/>
      <c r="AZ649" s="1"/>
      <c r="BA649" s="1"/>
      <c r="BB649" s="1"/>
      <c r="BC649" s="1"/>
      <c r="BD649" s="1"/>
      <c r="BE649" s="1"/>
      <c r="BF649" s="184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pans="1:77" ht="17.25" customHeight="1" x14ac:dyDescent="0.3">
      <c r="A650" s="277"/>
      <c r="B650" s="2"/>
      <c r="C650" s="226"/>
      <c r="D650" s="2"/>
      <c r="E650" s="67"/>
      <c r="F650" s="107"/>
      <c r="G650" s="1"/>
      <c r="H650" s="1"/>
      <c r="I650" s="2"/>
      <c r="J650" s="2"/>
      <c r="K650" s="1"/>
      <c r="L650" s="2"/>
      <c r="M650" s="2"/>
      <c r="N650" s="2"/>
      <c r="O650" s="2"/>
      <c r="P650" s="1"/>
      <c r="Q650" s="2"/>
      <c r="R650" s="1"/>
      <c r="S650" s="1"/>
      <c r="T650" s="2"/>
      <c r="U650" s="1"/>
      <c r="V650" s="1"/>
      <c r="W650" s="2"/>
      <c r="X650" s="2"/>
      <c r="Y650" s="2"/>
      <c r="Z650" s="2"/>
      <c r="AA650" s="2"/>
      <c r="AB650" s="124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2"/>
      <c r="AY650" s="1"/>
      <c r="AZ650" s="1"/>
      <c r="BA650" s="1"/>
      <c r="BB650" s="1"/>
      <c r="BC650" s="1"/>
      <c r="BD650" s="1"/>
      <c r="BE650" s="1"/>
      <c r="BF650" s="184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pans="1:77" ht="17.25" customHeight="1" x14ac:dyDescent="0.3">
      <c r="A651" s="277"/>
      <c r="B651" s="2"/>
      <c r="C651" s="226"/>
      <c r="D651" s="2"/>
      <c r="E651" s="67"/>
      <c r="F651" s="107"/>
      <c r="G651" s="1"/>
      <c r="H651" s="1"/>
      <c r="I651" s="2"/>
      <c r="J651" s="2"/>
      <c r="K651" s="1"/>
      <c r="L651" s="2"/>
      <c r="M651" s="2"/>
      <c r="N651" s="2"/>
      <c r="O651" s="2"/>
      <c r="P651" s="1"/>
      <c r="Q651" s="2"/>
      <c r="R651" s="1"/>
      <c r="S651" s="1"/>
      <c r="T651" s="2"/>
      <c r="U651" s="1"/>
      <c r="V651" s="1"/>
      <c r="W651" s="2"/>
      <c r="X651" s="2"/>
      <c r="Y651" s="2"/>
      <c r="Z651" s="2"/>
      <c r="AA651" s="2"/>
      <c r="AB651" s="124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2"/>
      <c r="AY651" s="1"/>
      <c r="AZ651" s="1"/>
      <c r="BA651" s="1"/>
      <c r="BB651" s="1"/>
      <c r="BC651" s="1"/>
      <c r="BD651" s="1"/>
      <c r="BE651" s="1"/>
      <c r="BF651" s="184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pans="1:77" ht="17.25" customHeight="1" x14ac:dyDescent="0.3">
      <c r="A652" s="277"/>
      <c r="B652" s="2"/>
      <c r="C652" s="226"/>
      <c r="D652" s="2"/>
      <c r="E652" s="67"/>
      <c r="F652" s="107"/>
      <c r="G652" s="1"/>
      <c r="H652" s="1"/>
      <c r="I652" s="2"/>
      <c r="J652" s="2"/>
      <c r="K652" s="1"/>
      <c r="L652" s="2"/>
      <c r="M652" s="2"/>
      <c r="N652" s="2"/>
      <c r="O652" s="2"/>
      <c r="P652" s="1"/>
      <c r="Q652" s="2"/>
      <c r="R652" s="1"/>
      <c r="S652" s="1"/>
      <c r="T652" s="2"/>
      <c r="U652" s="1"/>
      <c r="V652" s="1"/>
      <c r="W652" s="2"/>
      <c r="X652" s="2"/>
      <c r="Y652" s="2"/>
      <c r="Z652" s="2"/>
      <c r="AA652" s="2"/>
      <c r="AB652" s="124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2"/>
      <c r="AY652" s="1"/>
      <c r="AZ652" s="1"/>
      <c r="BA652" s="1"/>
      <c r="BB652" s="1"/>
      <c r="BC652" s="1"/>
      <c r="BD652" s="1"/>
      <c r="BE652" s="1"/>
      <c r="BF652" s="184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pans="1:77" ht="17.25" customHeight="1" x14ac:dyDescent="0.3">
      <c r="A653" s="277"/>
      <c r="B653" s="2"/>
      <c r="C653" s="226"/>
      <c r="D653" s="2"/>
      <c r="E653" s="67"/>
      <c r="F653" s="107"/>
      <c r="G653" s="1"/>
      <c r="H653" s="1"/>
      <c r="I653" s="2"/>
      <c r="J653" s="2"/>
      <c r="K653" s="1"/>
      <c r="L653" s="2"/>
      <c r="M653" s="2"/>
      <c r="N653" s="2"/>
      <c r="O653" s="2"/>
      <c r="P653" s="1"/>
      <c r="Q653" s="2"/>
      <c r="R653" s="1"/>
      <c r="S653" s="1"/>
      <c r="T653" s="2"/>
      <c r="U653" s="1"/>
      <c r="V653" s="1"/>
      <c r="W653" s="2"/>
      <c r="X653" s="2"/>
      <c r="Y653" s="2"/>
      <c r="Z653" s="2"/>
      <c r="AA653" s="2"/>
      <c r="AB653" s="124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2"/>
      <c r="AY653" s="1"/>
      <c r="AZ653" s="1"/>
      <c r="BA653" s="1"/>
      <c r="BB653" s="1"/>
      <c r="BC653" s="1"/>
      <c r="BD653" s="1"/>
      <c r="BE653" s="1"/>
      <c r="BF653" s="184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pans="1:77" ht="17.25" customHeight="1" x14ac:dyDescent="0.3">
      <c r="A654" s="277"/>
      <c r="B654" s="2"/>
      <c r="C654" s="226"/>
      <c r="D654" s="2"/>
      <c r="E654" s="67"/>
      <c r="F654" s="107"/>
      <c r="G654" s="1"/>
      <c r="H654" s="1"/>
      <c r="I654" s="2"/>
      <c r="J654" s="2"/>
      <c r="K654" s="1"/>
      <c r="L654" s="2"/>
      <c r="M654" s="2"/>
      <c r="N654" s="2"/>
      <c r="O654" s="2"/>
      <c r="P654" s="1"/>
      <c r="Q654" s="2"/>
      <c r="R654" s="1"/>
      <c r="S654" s="1"/>
      <c r="T654" s="2"/>
      <c r="U654" s="1"/>
      <c r="V654" s="1"/>
      <c r="W654" s="2"/>
      <c r="X654" s="2"/>
      <c r="Y654" s="2"/>
      <c r="Z654" s="2"/>
      <c r="AA654" s="2"/>
      <c r="AB654" s="124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2"/>
      <c r="AY654" s="1"/>
      <c r="AZ654" s="1"/>
      <c r="BA654" s="1"/>
      <c r="BB654" s="1"/>
      <c r="BC654" s="1"/>
      <c r="BD654" s="1"/>
      <c r="BE654" s="1"/>
      <c r="BF654" s="184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pans="1:77" ht="17.25" customHeight="1" x14ac:dyDescent="0.3">
      <c r="A655" s="277"/>
      <c r="B655" s="2"/>
      <c r="C655" s="226"/>
      <c r="D655" s="2"/>
      <c r="E655" s="67"/>
      <c r="F655" s="107"/>
      <c r="G655" s="1"/>
      <c r="H655" s="1"/>
      <c r="I655" s="2"/>
      <c r="J655" s="2"/>
      <c r="K655" s="1"/>
      <c r="L655" s="2"/>
      <c r="M655" s="2"/>
      <c r="N655" s="2"/>
      <c r="O655" s="2"/>
      <c r="P655" s="1"/>
      <c r="Q655" s="2"/>
      <c r="R655" s="1"/>
      <c r="S655" s="1"/>
      <c r="T655" s="2"/>
      <c r="U655" s="1"/>
      <c r="V655" s="1"/>
      <c r="W655" s="2"/>
      <c r="X655" s="2"/>
      <c r="Y655" s="2"/>
      <c r="Z655" s="2"/>
      <c r="AA655" s="2"/>
      <c r="AB655" s="124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2"/>
      <c r="AY655" s="1"/>
      <c r="AZ655" s="1"/>
      <c r="BA655" s="1"/>
      <c r="BB655" s="1"/>
      <c r="BC655" s="1"/>
      <c r="BD655" s="1"/>
      <c r="BE655" s="1"/>
      <c r="BF655" s="184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pans="1:77" ht="17.25" customHeight="1" x14ac:dyDescent="0.3">
      <c r="A656" s="277"/>
      <c r="B656" s="2"/>
      <c r="C656" s="226"/>
      <c r="D656" s="2"/>
      <c r="E656" s="67"/>
      <c r="F656" s="107"/>
      <c r="G656" s="1"/>
      <c r="H656" s="1"/>
      <c r="I656" s="2"/>
      <c r="J656" s="2"/>
      <c r="K656" s="1"/>
      <c r="L656" s="2"/>
      <c r="M656" s="2"/>
      <c r="N656" s="2"/>
      <c r="O656" s="2"/>
      <c r="P656" s="1"/>
      <c r="Q656" s="2"/>
      <c r="R656" s="1"/>
      <c r="S656" s="1"/>
      <c r="T656" s="2"/>
      <c r="U656" s="1"/>
      <c r="V656" s="1"/>
      <c r="W656" s="2"/>
      <c r="X656" s="2"/>
      <c r="Y656" s="2"/>
      <c r="Z656" s="2"/>
      <c r="AA656" s="2"/>
      <c r="AB656" s="124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2"/>
      <c r="AY656" s="1"/>
      <c r="AZ656" s="1"/>
      <c r="BA656" s="1"/>
      <c r="BB656" s="1"/>
      <c r="BC656" s="1"/>
      <c r="BD656" s="1"/>
      <c r="BE656" s="1"/>
      <c r="BF656" s="184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pans="1:77" ht="17.25" customHeight="1" x14ac:dyDescent="0.3">
      <c r="A657" s="277"/>
      <c r="B657" s="2"/>
      <c r="C657" s="226"/>
      <c r="D657" s="2"/>
      <c r="E657" s="67"/>
      <c r="F657" s="107"/>
      <c r="G657" s="1"/>
      <c r="H657" s="1"/>
      <c r="I657" s="2"/>
      <c r="J657" s="2"/>
      <c r="K657" s="1"/>
      <c r="L657" s="2"/>
      <c r="M657" s="2"/>
      <c r="N657" s="2"/>
      <c r="O657" s="2"/>
      <c r="P657" s="1"/>
      <c r="Q657" s="2"/>
      <c r="R657" s="1"/>
      <c r="S657" s="1"/>
      <c r="T657" s="2"/>
      <c r="U657" s="1"/>
      <c r="V657" s="1"/>
      <c r="W657" s="2"/>
      <c r="X657" s="2"/>
      <c r="Y657" s="2"/>
      <c r="Z657" s="2"/>
      <c r="AA657" s="2"/>
      <c r="AB657" s="124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2"/>
      <c r="AY657" s="1"/>
      <c r="AZ657" s="1"/>
      <c r="BA657" s="1"/>
      <c r="BB657" s="1"/>
      <c r="BC657" s="1"/>
      <c r="BD657" s="1"/>
      <c r="BE657" s="1"/>
      <c r="BF657" s="184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pans="1:77" ht="17.25" customHeight="1" x14ac:dyDescent="0.3">
      <c r="A658" s="277"/>
      <c r="B658" s="2"/>
      <c r="C658" s="226"/>
      <c r="D658" s="2"/>
      <c r="E658" s="67"/>
      <c r="F658" s="107"/>
      <c r="G658" s="1"/>
      <c r="H658" s="1"/>
      <c r="I658" s="2"/>
      <c r="J658" s="2"/>
      <c r="K658" s="1"/>
      <c r="L658" s="2"/>
      <c r="M658" s="2"/>
      <c r="N658" s="2"/>
      <c r="O658" s="2"/>
      <c r="P658" s="1"/>
      <c r="Q658" s="2"/>
      <c r="R658" s="1"/>
      <c r="S658" s="1"/>
      <c r="T658" s="2"/>
      <c r="U658" s="1"/>
      <c r="V658" s="1"/>
      <c r="W658" s="2"/>
      <c r="X658" s="2"/>
      <c r="Y658" s="2"/>
      <c r="Z658" s="2"/>
      <c r="AA658" s="2"/>
      <c r="AB658" s="124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2"/>
      <c r="AY658" s="1"/>
      <c r="AZ658" s="1"/>
      <c r="BA658" s="1"/>
      <c r="BB658" s="1"/>
      <c r="BC658" s="1"/>
      <c r="BD658" s="1"/>
      <c r="BE658" s="1"/>
      <c r="BF658" s="184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pans="1:77" ht="17.25" customHeight="1" x14ac:dyDescent="0.3">
      <c r="A659" s="277"/>
      <c r="B659" s="2"/>
      <c r="C659" s="226"/>
      <c r="D659" s="2"/>
      <c r="E659" s="67"/>
      <c r="F659" s="107"/>
      <c r="G659" s="1"/>
      <c r="H659" s="1"/>
      <c r="I659" s="2"/>
      <c r="J659" s="2"/>
      <c r="K659" s="1"/>
      <c r="L659" s="2"/>
      <c r="M659" s="2"/>
      <c r="N659" s="2"/>
      <c r="O659" s="2"/>
      <c r="P659" s="1"/>
      <c r="Q659" s="2"/>
      <c r="R659" s="1"/>
      <c r="S659" s="1"/>
      <c r="T659" s="2"/>
      <c r="U659" s="1"/>
      <c r="V659" s="1"/>
      <c r="W659" s="2"/>
      <c r="X659" s="2"/>
      <c r="Y659" s="2"/>
      <c r="Z659" s="2"/>
      <c r="AA659" s="2"/>
      <c r="AB659" s="124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2"/>
      <c r="AY659" s="1"/>
      <c r="AZ659" s="1"/>
      <c r="BA659" s="1"/>
      <c r="BB659" s="1"/>
      <c r="BC659" s="1"/>
      <c r="BD659" s="1"/>
      <c r="BE659" s="1"/>
      <c r="BF659" s="184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pans="1:77" ht="17.25" customHeight="1" x14ac:dyDescent="0.3">
      <c r="A660" s="277"/>
      <c r="B660" s="2"/>
      <c r="C660" s="226"/>
      <c r="D660" s="2"/>
      <c r="E660" s="67"/>
      <c r="F660" s="107"/>
      <c r="G660" s="1"/>
      <c r="H660" s="1"/>
      <c r="I660" s="2"/>
      <c r="J660" s="2"/>
      <c r="K660" s="1"/>
      <c r="L660" s="2"/>
      <c r="M660" s="2"/>
      <c r="N660" s="2"/>
      <c r="O660" s="2"/>
      <c r="P660" s="1"/>
      <c r="Q660" s="2"/>
      <c r="R660" s="1"/>
      <c r="S660" s="1"/>
      <c r="T660" s="2"/>
      <c r="U660" s="1"/>
      <c r="V660" s="1"/>
      <c r="W660" s="2"/>
      <c r="X660" s="2"/>
      <c r="Y660" s="2"/>
      <c r="Z660" s="2"/>
      <c r="AA660" s="2"/>
      <c r="AB660" s="124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2"/>
      <c r="AY660" s="1"/>
      <c r="AZ660" s="1"/>
      <c r="BA660" s="1"/>
      <c r="BB660" s="1"/>
      <c r="BC660" s="1"/>
      <c r="BD660" s="1"/>
      <c r="BE660" s="1"/>
      <c r="BF660" s="184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pans="1:77" ht="17.25" customHeight="1" x14ac:dyDescent="0.3">
      <c r="A661" s="277"/>
      <c r="B661" s="2"/>
      <c r="C661" s="226"/>
      <c r="D661" s="2"/>
      <c r="E661" s="67"/>
      <c r="F661" s="107"/>
      <c r="G661" s="1"/>
      <c r="H661" s="1"/>
      <c r="I661" s="2"/>
      <c r="J661" s="2"/>
      <c r="K661" s="1"/>
      <c r="L661" s="2"/>
      <c r="M661" s="2"/>
      <c r="N661" s="2"/>
      <c r="O661" s="2"/>
      <c r="P661" s="1"/>
      <c r="Q661" s="2"/>
      <c r="R661" s="1"/>
      <c r="S661" s="1"/>
      <c r="T661" s="2"/>
      <c r="U661" s="1"/>
      <c r="V661" s="1"/>
      <c r="W661" s="2"/>
      <c r="X661" s="2"/>
      <c r="Y661" s="2"/>
      <c r="Z661" s="2"/>
      <c r="AA661" s="2"/>
      <c r="AB661" s="124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2"/>
      <c r="AY661" s="1"/>
      <c r="AZ661" s="1"/>
      <c r="BA661" s="1"/>
      <c r="BB661" s="1"/>
      <c r="BC661" s="1"/>
      <c r="BD661" s="1"/>
      <c r="BE661" s="1"/>
      <c r="BF661" s="184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pans="1:77" ht="17.25" customHeight="1" x14ac:dyDescent="0.3">
      <c r="A662" s="277"/>
      <c r="B662" s="2"/>
      <c r="C662" s="226"/>
      <c r="D662" s="2"/>
      <c r="E662" s="67"/>
      <c r="F662" s="107"/>
      <c r="G662" s="1"/>
      <c r="H662" s="1"/>
      <c r="I662" s="2"/>
      <c r="J662" s="2"/>
      <c r="K662" s="1"/>
      <c r="L662" s="2"/>
      <c r="M662" s="2"/>
      <c r="N662" s="2"/>
      <c r="O662" s="2"/>
      <c r="P662" s="1"/>
      <c r="Q662" s="2"/>
      <c r="R662" s="1"/>
      <c r="S662" s="1"/>
      <c r="T662" s="2"/>
      <c r="U662" s="1"/>
      <c r="V662" s="1"/>
      <c r="W662" s="2"/>
      <c r="X662" s="2"/>
      <c r="Y662" s="2"/>
      <c r="Z662" s="2"/>
      <c r="AA662" s="2"/>
      <c r="AB662" s="124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2"/>
      <c r="AY662" s="1"/>
      <c r="AZ662" s="1"/>
      <c r="BA662" s="1"/>
      <c r="BB662" s="1"/>
      <c r="BC662" s="1"/>
      <c r="BD662" s="1"/>
      <c r="BE662" s="1"/>
      <c r="BF662" s="184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pans="1:77" ht="17.25" customHeight="1" x14ac:dyDescent="0.3">
      <c r="A663" s="277"/>
      <c r="B663" s="2"/>
      <c r="C663" s="226"/>
      <c r="D663" s="2"/>
      <c r="E663" s="67"/>
      <c r="F663" s="107"/>
      <c r="G663" s="1"/>
      <c r="H663" s="1"/>
      <c r="I663" s="2"/>
      <c r="J663" s="2"/>
      <c r="K663" s="1"/>
      <c r="L663" s="2"/>
      <c r="M663" s="2"/>
      <c r="N663" s="2"/>
      <c r="O663" s="2"/>
      <c r="P663" s="1"/>
      <c r="Q663" s="2"/>
      <c r="R663" s="1"/>
      <c r="S663" s="1"/>
      <c r="T663" s="2"/>
      <c r="U663" s="1"/>
      <c r="V663" s="1"/>
      <c r="W663" s="2"/>
      <c r="X663" s="2"/>
      <c r="Y663" s="2"/>
      <c r="Z663" s="2"/>
      <c r="AA663" s="2"/>
      <c r="AB663" s="124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2"/>
      <c r="AY663" s="1"/>
      <c r="AZ663" s="1"/>
      <c r="BA663" s="1"/>
      <c r="BB663" s="1"/>
      <c r="BC663" s="1"/>
      <c r="BD663" s="1"/>
      <c r="BE663" s="1"/>
      <c r="BF663" s="184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pans="1:77" ht="17.25" customHeight="1" x14ac:dyDescent="0.3">
      <c r="A664" s="277"/>
      <c r="B664" s="2"/>
      <c r="C664" s="226"/>
      <c r="D664" s="2"/>
      <c r="E664" s="67"/>
      <c r="F664" s="107"/>
      <c r="G664" s="1"/>
      <c r="H664" s="1"/>
      <c r="I664" s="2"/>
      <c r="J664" s="2"/>
      <c r="K664" s="1"/>
      <c r="L664" s="2"/>
      <c r="M664" s="2"/>
      <c r="N664" s="2"/>
      <c r="O664" s="2"/>
      <c r="P664" s="1"/>
      <c r="Q664" s="2"/>
      <c r="R664" s="1"/>
      <c r="S664" s="1"/>
      <c r="T664" s="2"/>
      <c r="U664" s="1"/>
      <c r="V664" s="1"/>
      <c r="W664" s="2"/>
      <c r="X664" s="2"/>
      <c r="Y664" s="2"/>
      <c r="Z664" s="2"/>
      <c r="AA664" s="2"/>
      <c r="AB664" s="124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2"/>
      <c r="AY664" s="1"/>
      <c r="AZ664" s="1"/>
      <c r="BA664" s="1"/>
      <c r="BB664" s="1"/>
      <c r="BC664" s="1"/>
      <c r="BD664" s="1"/>
      <c r="BE664" s="1"/>
      <c r="BF664" s="184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pans="1:77" ht="17.25" customHeight="1" x14ac:dyDescent="0.3">
      <c r="A665" s="277"/>
      <c r="B665" s="2"/>
      <c r="C665" s="226"/>
      <c r="D665" s="2"/>
      <c r="E665" s="67"/>
      <c r="F665" s="107"/>
      <c r="G665" s="1"/>
      <c r="H665" s="1"/>
      <c r="I665" s="2"/>
      <c r="J665" s="2"/>
      <c r="K665" s="1"/>
      <c r="L665" s="2"/>
      <c r="M665" s="2"/>
      <c r="N665" s="2"/>
      <c r="O665" s="2"/>
      <c r="P665" s="1"/>
      <c r="Q665" s="2"/>
      <c r="R665" s="1"/>
      <c r="S665" s="1"/>
      <c r="T665" s="2"/>
      <c r="U665" s="1"/>
      <c r="V665" s="1"/>
      <c r="W665" s="2"/>
      <c r="X665" s="2"/>
      <c r="Y665" s="2"/>
      <c r="Z665" s="2"/>
      <c r="AA665" s="2"/>
      <c r="AB665" s="124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2"/>
      <c r="AY665" s="1"/>
      <c r="AZ665" s="1"/>
      <c r="BA665" s="1"/>
      <c r="BB665" s="1"/>
      <c r="BC665" s="1"/>
      <c r="BD665" s="1"/>
      <c r="BE665" s="1"/>
      <c r="BF665" s="184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pans="1:77" ht="17.25" customHeight="1" x14ac:dyDescent="0.3">
      <c r="A666" s="277"/>
      <c r="B666" s="2"/>
      <c r="C666" s="226"/>
      <c r="D666" s="2"/>
      <c r="E666" s="67"/>
      <c r="F666" s="107"/>
      <c r="G666" s="1"/>
      <c r="H666" s="1"/>
      <c r="I666" s="2"/>
      <c r="J666" s="2"/>
      <c r="K666" s="1"/>
      <c r="L666" s="2"/>
      <c r="M666" s="2"/>
      <c r="N666" s="2"/>
      <c r="O666" s="2"/>
      <c r="P666" s="1"/>
      <c r="Q666" s="2"/>
      <c r="R666" s="1"/>
      <c r="S666" s="1"/>
      <c r="T666" s="2"/>
      <c r="U666" s="1"/>
      <c r="V666" s="1"/>
      <c r="W666" s="2"/>
      <c r="X666" s="2"/>
      <c r="Y666" s="2"/>
      <c r="Z666" s="2"/>
      <c r="AA666" s="2"/>
      <c r="AB666" s="124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2"/>
      <c r="AY666" s="1"/>
      <c r="AZ666" s="1"/>
      <c r="BA666" s="1"/>
      <c r="BB666" s="1"/>
      <c r="BC666" s="1"/>
      <c r="BD666" s="1"/>
      <c r="BE666" s="1"/>
      <c r="BF666" s="184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pans="1:77" ht="17.25" customHeight="1" x14ac:dyDescent="0.3">
      <c r="A667" s="277"/>
      <c r="B667" s="2"/>
      <c r="C667" s="226"/>
      <c r="D667" s="2"/>
      <c r="E667" s="67"/>
      <c r="F667" s="107"/>
      <c r="G667" s="1"/>
      <c r="H667" s="1"/>
      <c r="I667" s="2"/>
      <c r="J667" s="2"/>
      <c r="K667" s="1"/>
      <c r="L667" s="2"/>
      <c r="M667" s="2"/>
      <c r="N667" s="2"/>
      <c r="O667" s="2"/>
      <c r="P667" s="1"/>
      <c r="Q667" s="2"/>
      <c r="R667" s="1"/>
      <c r="S667" s="1"/>
      <c r="T667" s="2"/>
      <c r="U667" s="1"/>
      <c r="V667" s="1"/>
      <c r="W667" s="2"/>
      <c r="X667" s="2"/>
      <c r="Y667" s="2"/>
      <c r="Z667" s="2"/>
      <c r="AA667" s="2"/>
      <c r="AB667" s="124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2"/>
      <c r="AY667" s="1"/>
      <c r="AZ667" s="1"/>
      <c r="BA667" s="1"/>
      <c r="BB667" s="1"/>
      <c r="BC667" s="1"/>
      <c r="BD667" s="1"/>
      <c r="BE667" s="1"/>
      <c r="BF667" s="184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pans="1:77" ht="17.25" customHeight="1" x14ac:dyDescent="0.3">
      <c r="A668" s="277"/>
      <c r="B668" s="2"/>
      <c r="C668" s="226"/>
      <c r="D668" s="2"/>
      <c r="E668" s="67"/>
      <c r="F668" s="107"/>
      <c r="G668" s="1"/>
      <c r="H668" s="1"/>
      <c r="I668" s="2"/>
      <c r="J668" s="2"/>
      <c r="K668" s="1"/>
      <c r="L668" s="2"/>
      <c r="M668" s="2"/>
      <c r="N668" s="2"/>
      <c r="O668" s="2"/>
      <c r="P668" s="1"/>
      <c r="Q668" s="2"/>
      <c r="R668" s="1"/>
      <c r="S668" s="1"/>
      <c r="T668" s="2"/>
      <c r="U668" s="1"/>
      <c r="V668" s="1"/>
      <c r="W668" s="2"/>
      <c r="X668" s="2"/>
      <c r="Y668" s="2"/>
      <c r="Z668" s="2"/>
      <c r="AA668" s="2"/>
      <c r="AB668" s="124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2"/>
      <c r="AY668" s="1"/>
      <c r="AZ668" s="1"/>
      <c r="BA668" s="1"/>
      <c r="BB668" s="1"/>
      <c r="BC668" s="1"/>
      <c r="BD668" s="1"/>
      <c r="BE668" s="1"/>
      <c r="BF668" s="184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pans="1:77" ht="17.25" customHeight="1" x14ac:dyDescent="0.3">
      <c r="A669" s="277"/>
      <c r="B669" s="2"/>
      <c r="C669" s="226"/>
      <c r="D669" s="2"/>
      <c r="E669" s="67"/>
      <c r="F669" s="107"/>
      <c r="G669" s="1"/>
      <c r="H669" s="1"/>
      <c r="I669" s="2"/>
      <c r="J669" s="2"/>
      <c r="K669" s="1"/>
      <c r="L669" s="2"/>
      <c r="M669" s="2"/>
      <c r="N669" s="2"/>
      <c r="O669" s="2"/>
      <c r="P669" s="1"/>
      <c r="Q669" s="2"/>
      <c r="R669" s="1"/>
      <c r="S669" s="1"/>
      <c r="T669" s="2"/>
      <c r="U669" s="1"/>
      <c r="V669" s="1"/>
      <c r="W669" s="2"/>
      <c r="X669" s="2"/>
      <c r="Y669" s="2"/>
      <c r="Z669" s="2"/>
      <c r="AA669" s="2"/>
      <c r="AB669" s="124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2"/>
      <c r="AY669" s="1"/>
      <c r="AZ669" s="1"/>
      <c r="BA669" s="1"/>
      <c r="BB669" s="1"/>
      <c r="BC669" s="1"/>
      <c r="BD669" s="1"/>
      <c r="BE669" s="1"/>
      <c r="BF669" s="184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pans="1:77" ht="17.25" customHeight="1" x14ac:dyDescent="0.3">
      <c r="A670" s="277"/>
      <c r="B670" s="2"/>
      <c r="C670" s="226"/>
      <c r="D670" s="2"/>
      <c r="E670" s="67"/>
      <c r="F670" s="107"/>
      <c r="G670" s="1"/>
      <c r="H670" s="1"/>
      <c r="I670" s="2"/>
      <c r="J670" s="2"/>
      <c r="K670" s="1"/>
      <c r="L670" s="2"/>
      <c r="M670" s="2"/>
      <c r="N670" s="2"/>
      <c r="O670" s="2"/>
      <c r="P670" s="1"/>
      <c r="Q670" s="2"/>
      <c r="R670" s="1"/>
      <c r="S670" s="1"/>
      <c r="T670" s="2"/>
      <c r="U670" s="1"/>
      <c r="V670" s="1"/>
      <c r="W670" s="2"/>
      <c r="X670" s="2"/>
      <c r="Y670" s="2"/>
      <c r="Z670" s="2"/>
      <c r="AA670" s="2"/>
      <c r="AB670" s="124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2"/>
      <c r="AY670" s="1"/>
      <c r="AZ670" s="1"/>
      <c r="BA670" s="1"/>
      <c r="BB670" s="1"/>
      <c r="BC670" s="1"/>
      <c r="BD670" s="1"/>
      <c r="BE670" s="1"/>
      <c r="BF670" s="184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pans="1:77" ht="17.25" customHeight="1" x14ac:dyDescent="0.3">
      <c r="A671" s="277"/>
      <c r="B671" s="2"/>
      <c r="C671" s="226"/>
      <c r="D671" s="2"/>
      <c r="E671" s="67"/>
      <c r="F671" s="107"/>
      <c r="G671" s="1"/>
      <c r="H671" s="1"/>
      <c r="I671" s="2"/>
      <c r="J671" s="2"/>
      <c r="K671" s="1"/>
      <c r="L671" s="2"/>
      <c r="M671" s="2"/>
      <c r="N671" s="2"/>
      <c r="O671" s="2"/>
      <c r="P671" s="1"/>
      <c r="Q671" s="2"/>
      <c r="R671" s="1"/>
      <c r="S671" s="1"/>
      <c r="T671" s="2"/>
      <c r="U671" s="1"/>
      <c r="V671" s="1"/>
      <c r="W671" s="2"/>
      <c r="X671" s="2"/>
      <c r="Y671" s="2"/>
      <c r="Z671" s="2"/>
      <c r="AA671" s="2"/>
      <c r="AB671" s="124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2"/>
      <c r="AY671" s="1"/>
      <c r="AZ671" s="1"/>
      <c r="BA671" s="1"/>
      <c r="BB671" s="1"/>
      <c r="BC671" s="1"/>
      <c r="BD671" s="1"/>
      <c r="BE671" s="1"/>
      <c r="BF671" s="184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pans="1:77" ht="17.25" customHeight="1" x14ac:dyDescent="0.3">
      <c r="A672" s="277"/>
      <c r="B672" s="2"/>
      <c r="C672" s="226"/>
      <c r="D672" s="2"/>
      <c r="E672" s="67"/>
      <c r="F672" s="107"/>
      <c r="G672" s="1"/>
      <c r="H672" s="1"/>
      <c r="I672" s="2"/>
      <c r="J672" s="2"/>
      <c r="K672" s="1"/>
      <c r="L672" s="2"/>
      <c r="M672" s="2"/>
      <c r="N672" s="2"/>
      <c r="O672" s="2"/>
      <c r="P672" s="1"/>
      <c r="Q672" s="2"/>
      <c r="R672" s="1"/>
      <c r="S672" s="1"/>
      <c r="T672" s="2"/>
      <c r="U672" s="1"/>
      <c r="V672" s="1"/>
      <c r="W672" s="2"/>
      <c r="X672" s="2"/>
      <c r="Y672" s="2"/>
      <c r="Z672" s="2"/>
      <c r="AA672" s="2"/>
      <c r="AB672" s="124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2"/>
      <c r="AY672" s="1"/>
      <c r="AZ672" s="1"/>
      <c r="BA672" s="1"/>
      <c r="BB672" s="1"/>
      <c r="BC672" s="1"/>
      <c r="BD672" s="1"/>
      <c r="BE672" s="1"/>
      <c r="BF672" s="184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pans="1:77" ht="17.25" customHeight="1" x14ac:dyDescent="0.3">
      <c r="A673" s="277"/>
      <c r="B673" s="2"/>
      <c r="C673" s="226"/>
      <c r="D673" s="2"/>
      <c r="E673" s="67"/>
      <c r="F673" s="107"/>
      <c r="G673" s="1"/>
      <c r="H673" s="1"/>
      <c r="I673" s="2"/>
      <c r="J673" s="2"/>
      <c r="K673" s="1"/>
      <c r="L673" s="2"/>
      <c r="M673" s="2"/>
      <c r="N673" s="2"/>
      <c r="O673" s="2"/>
      <c r="P673" s="1"/>
      <c r="Q673" s="2"/>
      <c r="R673" s="1"/>
      <c r="S673" s="1"/>
      <c r="T673" s="2"/>
      <c r="U673" s="1"/>
      <c r="V673" s="1"/>
      <c r="W673" s="2"/>
      <c r="X673" s="2"/>
      <c r="Y673" s="2"/>
      <c r="Z673" s="2"/>
      <c r="AA673" s="2"/>
      <c r="AB673" s="124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2"/>
      <c r="AY673" s="1"/>
      <c r="AZ673" s="1"/>
      <c r="BA673" s="1"/>
      <c r="BB673" s="1"/>
      <c r="BC673" s="1"/>
      <c r="BD673" s="1"/>
      <c r="BE673" s="1"/>
      <c r="BF673" s="184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pans="1:77" ht="17.25" customHeight="1" x14ac:dyDescent="0.3">
      <c r="A674" s="277"/>
      <c r="B674" s="2"/>
      <c r="C674" s="226"/>
      <c r="D674" s="2"/>
      <c r="E674" s="67"/>
      <c r="F674" s="107"/>
      <c r="G674" s="1"/>
      <c r="H674" s="1"/>
      <c r="I674" s="2"/>
      <c r="J674" s="2"/>
      <c r="K674" s="1"/>
      <c r="L674" s="2"/>
      <c r="M674" s="2"/>
      <c r="N674" s="2"/>
      <c r="O674" s="2"/>
      <c r="P674" s="1"/>
      <c r="Q674" s="2"/>
      <c r="R674" s="1"/>
      <c r="S674" s="1"/>
      <c r="T674" s="2"/>
      <c r="U674" s="1"/>
      <c r="V674" s="1"/>
      <c r="W674" s="2"/>
      <c r="X674" s="2"/>
      <c r="Y674" s="2"/>
      <c r="Z674" s="2"/>
      <c r="AA674" s="2"/>
      <c r="AB674" s="124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2"/>
      <c r="AY674" s="1"/>
      <c r="AZ674" s="1"/>
      <c r="BA674" s="1"/>
      <c r="BB674" s="1"/>
      <c r="BC674" s="1"/>
      <c r="BD674" s="1"/>
      <c r="BE674" s="1"/>
      <c r="BF674" s="184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pans="1:77" ht="17.25" customHeight="1" x14ac:dyDescent="0.3">
      <c r="A675" s="277"/>
      <c r="B675" s="2"/>
      <c r="C675" s="226"/>
      <c r="D675" s="2"/>
      <c r="E675" s="67"/>
      <c r="F675" s="107"/>
      <c r="G675" s="1"/>
      <c r="H675" s="1"/>
      <c r="I675" s="2"/>
      <c r="J675" s="2"/>
      <c r="K675" s="1"/>
      <c r="L675" s="2"/>
      <c r="M675" s="2"/>
      <c r="N675" s="2"/>
      <c r="O675" s="2"/>
      <c r="P675" s="1"/>
      <c r="Q675" s="2"/>
      <c r="R675" s="1"/>
      <c r="S675" s="1"/>
      <c r="T675" s="2"/>
      <c r="U675" s="1"/>
      <c r="V675" s="1"/>
      <c r="W675" s="2"/>
      <c r="X675" s="2"/>
      <c r="Y675" s="2"/>
      <c r="Z675" s="2"/>
      <c r="AA675" s="2"/>
      <c r="AB675" s="124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2"/>
      <c r="AY675" s="1"/>
      <c r="AZ675" s="1"/>
      <c r="BA675" s="1"/>
      <c r="BB675" s="1"/>
      <c r="BC675" s="1"/>
      <c r="BD675" s="1"/>
      <c r="BE675" s="1"/>
      <c r="BF675" s="184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pans="1:77" ht="17.25" customHeight="1" x14ac:dyDescent="0.3">
      <c r="A676" s="277"/>
      <c r="B676" s="2"/>
      <c r="C676" s="226"/>
      <c r="D676" s="2"/>
      <c r="E676" s="67"/>
      <c r="F676" s="107"/>
      <c r="G676" s="1"/>
      <c r="H676" s="1"/>
      <c r="I676" s="2"/>
      <c r="J676" s="2"/>
      <c r="K676" s="1"/>
      <c r="L676" s="2"/>
      <c r="M676" s="2"/>
      <c r="N676" s="2"/>
      <c r="O676" s="2"/>
      <c r="P676" s="1"/>
      <c r="Q676" s="2"/>
      <c r="R676" s="1"/>
      <c r="S676" s="1"/>
      <c r="T676" s="2"/>
      <c r="U676" s="1"/>
      <c r="V676" s="1"/>
      <c r="W676" s="2"/>
      <c r="X676" s="2"/>
      <c r="Y676" s="2"/>
      <c r="Z676" s="2"/>
      <c r="AA676" s="2"/>
      <c r="AB676" s="124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2"/>
      <c r="AY676" s="1"/>
      <c r="AZ676" s="1"/>
      <c r="BA676" s="1"/>
      <c r="BB676" s="1"/>
      <c r="BC676" s="1"/>
      <c r="BD676" s="1"/>
      <c r="BE676" s="1"/>
      <c r="BF676" s="184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pans="1:77" ht="17.25" customHeight="1" x14ac:dyDescent="0.3">
      <c r="A677" s="277"/>
      <c r="B677" s="2"/>
      <c r="C677" s="226"/>
      <c r="D677" s="2"/>
      <c r="E677" s="67"/>
      <c r="F677" s="107"/>
      <c r="G677" s="1"/>
      <c r="H677" s="1"/>
      <c r="I677" s="2"/>
      <c r="J677" s="2"/>
      <c r="K677" s="1"/>
      <c r="L677" s="2"/>
      <c r="M677" s="2"/>
      <c r="N677" s="2"/>
      <c r="O677" s="2"/>
      <c r="P677" s="1"/>
      <c r="Q677" s="2"/>
      <c r="R677" s="1"/>
      <c r="S677" s="1"/>
      <c r="T677" s="2"/>
      <c r="U677" s="1"/>
      <c r="V677" s="1"/>
      <c r="W677" s="2"/>
      <c r="X677" s="2"/>
      <c r="Y677" s="2"/>
      <c r="Z677" s="2"/>
      <c r="AA677" s="2"/>
      <c r="AB677" s="124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2"/>
      <c r="AY677" s="1"/>
      <c r="AZ677" s="1"/>
      <c r="BA677" s="1"/>
      <c r="BB677" s="1"/>
      <c r="BC677" s="1"/>
      <c r="BD677" s="1"/>
      <c r="BE677" s="1"/>
      <c r="BF677" s="184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pans="1:77" ht="17.25" customHeight="1" x14ac:dyDescent="0.3">
      <c r="A678" s="277"/>
      <c r="B678" s="2"/>
      <c r="C678" s="226"/>
      <c r="D678" s="2"/>
      <c r="E678" s="67"/>
      <c r="F678" s="107"/>
      <c r="G678" s="1"/>
      <c r="H678" s="1"/>
      <c r="I678" s="2"/>
      <c r="J678" s="2"/>
      <c r="K678" s="1"/>
      <c r="L678" s="2"/>
      <c r="M678" s="2"/>
      <c r="N678" s="2"/>
      <c r="O678" s="2"/>
      <c r="P678" s="1"/>
      <c r="Q678" s="2"/>
      <c r="R678" s="1"/>
      <c r="S678" s="1"/>
      <c r="T678" s="2"/>
      <c r="U678" s="1"/>
      <c r="V678" s="1"/>
      <c r="W678" s="2"/>
      <c r="X678" s="2"/>
      <c r="Y678" s="2"/>
      <c r="Z678" s="2"/>
      <c r="AA678" s="2"/>
      <c r="AB678" s="124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2"/>
      <c r="AY678" s="1"/>
      <c r="AZ678" s="1"/>
      <c r="BA678" s="1"/>
      <c r="BB678" s="1"/>
      <c r="BC678" s="1"/>
      <c r="BD678" s="1"/>
      <c r="BE678" s="1"/>
      <c r="BF678" s="184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pans="1:77" ht="17.25" customHeight="1" x14ac:dyDescent="0.3">
      <c r="A679" s="277"/>
      <c r="B679" s="2"/>
      <c r="C679" s="226"/>
      <c r="D679" s="2"/>
      <c r="E679" s="67"/>
      <c r="F679" s="107"/>
      <c r="G679" s="1"/>
      <c r="H679" s="1"/>
      <c r="I679" s="2"/>
      <c r="J679" s="2"/>
      <c r="K679" s="1"/>
      <c r="L679" s="2"/>
      <c r="M679" s="2"/>
      <c r="N679" s="2"/>
      <c r="O679" s="2"/>
      <c r="P679" s="1"/>
      <c r="Q679" s="2"/>
      <c r="R679" s="1"/>
      <c r="S679" s="1"/>
      <c r="T679" s="2"/>
      <c r="U679" s="1"/>
      <c r="V679" s="1"/>
      <c r="W679" s="2"/>
      <c r="X679" s="2"/>
      <c r="Y679" s="2"/>
      <c r="Z679" s="2"/>
      <c r="AA679" s="2"/>
      <c r="AB679" s="124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2"/>
      <c r="AY679" s="1"/>
      <c r="AZ679" s="1"/>
      <c r="BA679" s="1"/>
      <c r="BB679" s="1"/>
      <c r="BC679" s="1"/>
      <c r="BD679" s="1"/>
      <c r="BE679" s="1"/>
      <c r="BF679" s="184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pans="1:77" ht="17.25" customHeight="1" x14ac:dyDescent="0.3">
      <c r="A680" s="277"/>
      <c r="B680" s="2"/>
      <c r="C680" s="226"/>
      <c r="D680" s="2"/>
      <c r="E680" s="67"/>
      <c r="F680" s="107"/>
      <c r="G680" s="1"/>
      <c r="H680" s="1"/>
      <c r="I680" s="2"/>
      <c r="J680" s="2"/>
      <c r="K680" s="1"/>
      <c r="L680" s="2"/>
      <c r="M680" s="2"/>
      <c r="N680" s="2"/>
      <c r="O680" s="2"/>
      <c r="P680" s="1"/>
      <c r="Q680" s="2"/>
      <c r="R680" s="1"/>
      <c r="S680" s="1"/>
      <c r="T680" s="2"/>
      <c r="U680" s="1"/>
      <c r="V680" s="1"/>
      <c r="W680" s="2"/>
      <c r="X680" s="2"/>
      <c r="Y680" s="2"/>
      <c r="Z680" s="2"/>
      <c r="AA680" s="2"/>
      <c r="AB680" s="124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2"/>
      <c r="AY680" s="1"/>
      <c r="AZ680" s="1"/>
      <c r="BA680" s="1"/>
      <c r="BB680" s="1"/>
      <c r="BC680" s="1"/>
      <c r="BD680" s="1"/>
      <c r="BE680" s="1"/>
      <c r="BF680" s="184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pans="1:77" ht="17.25" customHeight="1" x14ac:dyDescent="0.3">
      <c r="A681" s="277"/>
      <c r="B681" s="2"/>
      <c r="C681" s="226"/>
      <c r="D681" s="2"/>
      <c r="E681" s="67"/>
      <c r="F681" s="107"/>
      <c r="G681" s="1"/>
      <c r="H681" s="1"/>
      <c r="I681" s="2"/>
      <c r="J681" s="2"/>
      <c r="K681" s="1"/>
      <c r="L681" s="2"/>
      <c r="M681" s="2"/>
      <c r="N681" s="2"/>
      <c r="O681" s="2"/>
      <c r="P681" s="1"/>
      <c r="Q681" s="2"/>
      <c r="R681" s="1"/>
      <c r="S681" s="1"/>
      <c r="T681" s="2"/>
      <c r="U681" s="1"/>
      <c r="V681" s="1"/>
      <c r="W681" s="2"/>
      <c r="X681" s="2"/>
      <c r="Y681" s="2"/>
      <c r="Z681" s="2"/>
      <c r="AA681" s="2"/>
      <c r="AB681" s="124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2"/>
      <c r="AY681" s="1"/>
      <c r="AZ681" s="1"/>
      <c r="BA681" s="1"/>
      <c r="BB681" s="1"/>
      <c r="BC681" s="1"/>
      <c r="BD681" s="1"/>
      <c r="BE681" s="1"/>
      <c r="BF681" s="184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pans="1:77" ht="17.25" customHeight="1" x14ac:dyDescent="0.3">
      <c r="A682" s="277"/>
      <c r="B682" s="2"/>
      <c r="C682" s="226"/>
      <c r="D682" s="2"/>
      <c r="E682" s="67"/>
      <c r="F682" s="107"/>
      <c r="G682" s="1"/>
      <c r="H682" s="1"/>
      <c r="I682" s="2"/>
      <c r="J682" s="2"/>
      <c r="K682" s="1"/>
      <c r="L682" s="2"/>
      <c r="M682" s="2"/>
      <c r="N682" s="2"/>
      <c r="O682" s="2"/>
      <c r="P682" s="1"/>
      <c r="Q682" s="2"/>
      <c r="R682" s="1"/>
      <c r="S682" s="1"/>
      <c r="T682" s="2"/>
      <c r="U682" s="1"/>
      <c r="V682" s="1"/>
      <c r="W682" s="2"/>
      <c r="X682" s="2"/>
      <c r="Y682" s="2"/>
      <c r="Z682" s="2"/>
      <c r="AA682" s="2"/>
      <c r="AB682" s="124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2"/>
      <c r="AY682" s="1"/>
      <c r="AZ682" s="1"/>
      <c r="BA682" s="1"/>
      <c r="BB682" s="1"/>
      <c r="BC682" s="1"/>
      <c r="BD682" s="1"/>
      <c r="BE682" s="1"/>
      <c r="BF682" s="184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pans="1:77" ht="17.25" customHeight="1" x14ac:dyDescent="0.3">
      <c r="A683" s="277"/>
      <c r="B683" s="2"/>
      <c r="C683" s="226"/>
      <c r="D683" s="2"/>
      <c r="E683" s="67"/>
      <c r="F683" s="107"/>
      <c r="G683" s="1"/>
      <c r="H683" s="1"/>
      <c r="I683" s="2"/>
      <c r="J683" s="2"/>
      <c r="K683" s="1"/>
      <c r="L683" s="2"/>
      <c r="M683" s="2"/>
      <c r="N683" s="2"/>
      <c r="O683" s="2"/>
      <c r="P683" s="1"/>
      <c r="Q683" s="2"/>
      <c r="R683" s="1"/>
      <c r="S683" s="1"/>
      <c r="T683" s="2"/>
      <c r="U683" s="1"/>
      <c r="V683" s="1"/>
      <c r="W683" s="2"/>
      <c r="X683" s="2"/>
      <c r="Y683" s="2"/>
      <c r="Z683" s="2"/>
      <c r="AA683" s="2"/>
      <c r="AB683" s="124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2"/>
      <c r="AY683" s="1"/>
      <c r="AZ683" s="1"/>
      <c r="BA683" s="1"/>
      <c r="BB683" s="1"/>
      <c r="BC683" s="1"/>
      <c r="BD683" s="1"/>
      <c r="BE683" s="1"/>
      <c r="BF683" s="184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pans="1:77" ht="17.25" customHeight="1" x14ac:dyDescent="0.3">
      <c r="A684" s="277"/>
      <c r="B684" s="2"/>
      <c r="C684" s="226"/>
      <c r="D684" s="2"/>
      <c r="E684" s="67"/>
      <c r="F684" s="107"/>
      <c r="G684" s="1"/>
      <c r="H684" s="1"/>
      <c r="I684" s="2"/>
      <c r="J684" s="2"/>
      <c r="K684" s="1"/>
      <c r="L684" s="2"/>
      <c r="M684" s="2"/>
      <c r="N684" s="2"/>
      <c r="O684" s="2"/>
      <c r="P684" s="1"/>
      <c r="Q684" s="2"/>
      <c r="R684" s="1"/>
      <c r="S684" s="1"/>
      <c r="T684" s="2"/>
      <c r="U684" s="1"/>
      <c r="V684" s="1"/>
      <c r="W684" s="2"/>
      <c r="X684" s="2"/>
      <c r="Y684" s="2"/>
      <c r="Z684" s="2"/>
      <c r="AA684" s="2"/>
      <c r="AB684" s="124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2"/>
      <c r="AY684" s="1"/>
      <c r="AZ684" s="1"/>
      <c r="BA684" s="1"/>
      <c r="BB684" s="1"/>
      <c r="BC684" s="1"/>
      <c r="BD684" s="1"/>
      <c r="BE684" s="1"/>
      <c r="BF684" s="184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pans="1:77" ht="17.25" customHeight="1" x14ac:dyDescent="0.3">
      <c r="A685" s="277"/>
      <c r="B685" s="2"/>
      <c r="C685" s="226"/>
      <c r="D685" s="2"/>
      <c r="E685" s="67"/>
      <c r="F685" s="107"/>
      <c r="G685" s="1"/>
      <c r="H685" s="1"/>
      <c r="I685" s="2"/>
      <c r="J685" s="2"/>
      <c r="K685" s="1"/>
      <c r="L685" s="2"/>
      <c r="M685" s="2"/>
      <c r="N685" s="2"/>
      <c r="O685" s="2"/>
      <c r="P685" s="1"/>
      <c r="Q685" s="2"/>
      <c r="R685" s="1"/>
      <c r="S685" s="1"/>
      <c r="T685" s="2"/>
      <c r="U685" s="1"/>
      <c r="V685" s="1"/>
      <c r="W685" s="2"/>
      <c r="X685" s="2"/>
      <c r="Y685" s="2"/>
      <c r="Z685" s="2"/>
      <c r="AA685" s="2"/>
      <c r="AB685" s="124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2"/>
      <c r="AY685" s="1"/>
      <c r="AZ685" s="1"/>
      <c r="BA685" s="1"/>
      <c r="BB685" s="1"/>
      <c r="BC685" s="1"/>
      <c r="BD685" s="1"/>
      <c r="BE685" s="1"/>
      <c r="BF685" s="184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pans="1:77" ht="17.25" customHeight="1" x14ac:dyDescent="0.3">
      <c r="A686" s="277"/>
      <c r="B686" s="2"/>
      <c r="C686" s="226"/>
      <c r="D686" s="2"/>
      <c r="E686" s="67"/>
      <c r="F686" s="107"/>
      <c r="G686" s="1"/>
      <c r="H686" s="1"/>
      <c r="I686" s="2"/>
      <c r="J686" s="2"/>
      <c r="K686" s="1"/>
      <c r="L686" s="2"/>
      <c r="M686" s="2"/>
      <c r="N686" s="2"/>
      <c r="O686" s="2"/>
      <c r="P686" s="1"/>
      <c r="Q686" s="2"/>
      <c r="R686" s="1"/>
      <c r="S686" s="1"/>
      <c r="T686" s="2"/>
      <c r="U686" s="1"/>
      <c r="V686" s="1"/>
      <c r="W686" s="2"/>
      <c r="X686" s="2"/>
      <c r="Y686" s="2"/>
      <c r="Z686" s="2"/>
      <c r="AA686" s="2"/>
      <c r="AB686" s="124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2"/>
      <c r="AY686" s="1"/>
      <c r="AZ686" s="1"/>
      <c r="BA686" s="1"/>
      <c r="BB686" s="1"/>
      <c r="BC686" s="1"/>
      <c r="BD686" s="1"/>
      <c r="BE686" s="1"/>
      <c r="BF686" s="184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pans="1:77" ht="17.25" customHeight="1" x14ac:dyDescent="0.3">
      <c r="A687" s="277"/>
      <c r="B687" s="2"/>
      <c r="C687" s="226"/>
      <c r="D687" s="2"/>
      <c r="E687" s="67"/>
      <c r="F687" s="107"/>
      <c r="G687" s="1"/>
      <c r="H687" s="1"/>
      <c r="I687" s="2"/>
      <c r="J687" s="2"/>
      <c r="K687" s="1"/>
      <c r="L687" s="2"/>
      <c r="M687" s="2"/>
      <c r="N687" s="2"/>
      <c r="O687" s="2"/>
      <c r="P687" s="1"/>
      <c r="Q687" s="2"/>
      <c r="R687" s="1"/>
      <c r="S687" s="1"/>
      <c r="T687" s="2"/>
      <c r="U687" s="1"/>
      <c r="V687" s="1"/>
      <c r="W687" s="2"/>
      <c r="X687" s="2"/>
      <c r="Y687" s="2"/>
      <c r="Z687" s="2"/>
      <c r="AA687" s="2"/>
      <c r="AB687" s="124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2"/>
      <c r="AY687" s="1"/>
      <c r="AZ687" s="1"/>
      <c r="BA687" s="1"/>
      <c r="BB687" s="1"/>
      <c r="BC687" s="1"/>
      <c r="BD687" s="1"/>
      <c r="BE687" s="1"/>
      <c r="BF687" s="184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pans="1:77" ht="17.25" customHeight="1" x14ac:dyDescent="0.3">
      <c r="A688" s="277"/>
      <c r="B688" s="2"/>
      <c r="C688" s="226"/>
      <c r="D688" s="2"/>
      <c r="E688" s="67"/>
      <c r="F688" s="107"/>
      <c r="G688" s="1"/>
      <c r="H688" s="1"/>
      <c r="I688" s="2"/>
      <c r="J688" s="2"/>
      <c r="K688" s="1"/>
      <c r="L688" s="2"/>
      <c r="M688" s="2"/>
      <c r="N688" s="2"/>
      <c r="O688" s="2"/>
      <c r="P688" s="1"/>
      <c r="Q688" s="2"/>
      <c r="R688" s="1"/>
      <c r="S688" s="1"/>
      <c r="T688" s="2"/>
      <c r="U688" s="1"/>
      <c r="V688" s="1"/>
      <c r="W688" s="2"/>
      <c r="X688" s="2"/>
      <c r="Y688" s="2"/>
      <c r="Z688" s="2"/>
      <c r="AA688" s="2"/>
      <c r="AB688" s="124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2"/>
      <c r="AY688" s="1"/>
      <c r="AZ688" s="1"/>
      <c r="BA688" s="1"/>
      <c r="BB688" s="1"/>
      <c r="BC688" s="1"/>
      <c r="BD688" s="1"/>
      <c r="BE688" s="1"/>
      <c r="BF688" s="184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pans="1:77" ht="17.25" customHeight="1" x14ac:dyDescent="0.3">
      <c r="A689" s="277"/>
      <c r="B689" s="2"/>
      <c r="C689" s="226"/>
      <c r="D689" s="2"/>
      <c r="E689" s="67"/>
      <c r="F689" s="107"/>
      <c r="G689" s="1"/>
      <c r="H689" s="1"/>
      <c r="I689" s="2"/>
      <c r="J689" s="2"/>
      <c r="K689" s="1"/>
      <c r="L689" s="2"/>
      <c r="M689" s="2"/>
      <c r="N689" s="2"/>
      <c r="O689" s="2"/>
      <c r="P689" s="1"/>
      <c r="Q689" s="2"/>
      <c r="R689" s="1"/>
      <c r="S689" s="1"/>
      <c r="T689" s="2"/>
      <c r="U689" s="1"/>
      <c r="V689" s="1"/>
      <c r="W689" s="2"/>
      <c r="X689" s="2"/>
      <c r="Y689" s="2"/>
      <c r="Z689" s="2"/>
      <c r="AA689" s="2"/>
      <c r="AB689" s="124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2"/>
      <c r="AY689" s="1"/>
      <c r="AZ689" s="1"/>
      <c r="BA689" s="1"/>
      <c r="BB689" s="1"/>
      <c r="BC689" s="1"/>
      <c r="BD689" s="1"/>
      <c r="BE689" s="1"/>
      <c r="BF689" s="184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pans="1:77" ht="17.25" customHeight="1" x14ac:dyDescent="0.3">
      <c r="A690" s="277"/>
      <c r="B690" s="2"/>
      <c r="C690" s="226"/>
      <c r="D690" s="2"/>
      <c r="E690" s="67"/>
      <c r="F690" s="107"/>
      <c r="G690" s="1"/>
      <c r="H690" s="1"/>
      <c r="I690" s="2"/>
      <c r="J690" s="2"/>
      <c r="K690" s="1"/>
      <c r="L690" s="2"/>
      <c r="M690" s="2"/>
      <c r="N690" s="2"/>
      <c r="O690" s="2"/>
      <c r="P690" s="1"/>
      <c r="Q690" s="2"/>
      <c r="R690" s="1"/>
      <c r="S690" s="1"/>
      <c r="T690" s="2"/>
      <c r="U690" s="1"/>
      <c r="V690" s="1"/>
      <c r="W690" s="2"/>
      <c r="X690" s="2"/>
      <c r="Y690" s="2"/>
      <c r="Z690" s="2"/>
      <c r="AA690" s="2"/>
      <c r="AB690" s="124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2"/>
      <c r="AY690" s="1"/>
      <c r="AZ690" s="1"/>
      <c r="BA690" s="1"/>
      <c r="BB690" s="1"/>
      <c r="BC690" s="1"/>
      <c r="BD690" s="1"/>
      <c r="BE690" s="1"/>
      <c r="BF690" s="184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pans="1:77" ht="17.25" customHeight="1" x14ac:dyDescent="0.3">
      <c r="A691" s="277"/>
      <c r="B691" s="2"/>
      <c r="C691" s="226"/>
      <c r="D691" s="2"/>
      <c r="E691" s="67"/>
      <c r="F691" s="107"/>
      <c r="G691" s="1"/>
      <c r="H691" s="1"/>
      <c r="I691" s="2"/>
      <c r="J691" s="2"/>
      <c r="K691" s="1"/>
      <c r="L691" s="2"/>
      <c r="M691" s="2"/>
      <c r="N691" s="2"/>
      <c r="O691" s="2"/>
      <c r="P691" s="1"/>
      <c r="Q691" s="2"/>
      <c r="R691" s="1"/>
      <c r="S691" s="1"/>
      <c r="T691" s="2"/>
      <c r="U691" s="1"/>
      <c r="V691" s="1"/>
      <c r="W691" s="2"/>
      <c r="X691" s="2"/>
      <c r="Y691" s="2"/>
      <c r="Z691" s="2"/>
      <c r="AA691" s="2"/>
      <c r="AB691" s="124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2"/>
      <c r="AY691" s="1"/>
      <c r="AZ691" s="1"/>
      <c r="BA691" s="1"/>
      <c r="BB691" s="1"/>
      <c r="BC691" s="1"/>
      <c r="BD691" s="1"/>
      <c r="BE691" s="1"/>
      <c r="BF691" s="184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pans="1:77" ht="17.25" customHeight="1" x14ac:dyDescent="0.3">
      <c r="A692" s="277"/>
      <c r="B692" s="2"/>
      <c r="C692" s="226"/>
      <c r="D692" s="2"/>
      <c r="E692" s="67"/>
      <c r="F692" s="107"/>
      <c r="G692" s="1"/>
      <c r="H692" s="1"/>
      <c r="I692" s="2"/>
      <c r="J692" s="2"/>
      <c r="K692" s="1"/>
      <c r="L692" s="2"/>
      <c r="M692" s="2"/>
      <c r="N692" s="2"/>
      <c r="O692" s="2"/>
      <c r="P692" s="1"/>
      <c r="Q692" s="2"/>
      <c r="R692" s="1"/>
      <c r="S692" s="1"/>
      <c r="T692" s="2"/>
      <c r="U692" s="1"/>
      <c r="V692" s="1"/>
      <c r="W692" s="2"/>
      <c r="X692" s="2"/>
      <c r="Y692" s="2"/>
      <c r="Z692" s="2"/>
      <c r="AA692" s="2"/>
      <c r="AB692" s="124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2"/>
      <c r="AY692" s="1"/>
      <c r="AZ692" s="1"/>
      <c r="BA692" s="1"/>
      <c r="BB692" s="1"/>
      <c r="BC692" s="1"/>
      <c r="BD692" s="1"/>
      <c r="BE692" s="1"/>
      <c r="BF692" s="184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pans="1:77" ht="17.25" customHeight="1" x14ac:dyDescent="0.3">
      <c r="A693" s="277"/>
      <c r="B693" s="2"/>
      <c r="C693" s="226"/>
      <c r="D693" s="2"/>
      <c r="E693" s="67"/>
      <c r="F693" s="107"/>
      <c r="G693" s="1"/>
      <c r="H693" s="1"/>
      <c r="I693" s="2"/>
      <c r="J693" s="2"/>
      <c r="K693" s="1"/>
      <c r="L693" s="2"/>
      <c r="M693" s="2"/>
      <c r="N693" s="2"/>
      <c r="O693" s="2"/>
      <c r="P693" s="1"/>
      <c r="Q693" s="2"/>
      <c r="R693" s="1"/>
      <c r="S693" s="1"/>
      <c r="T693" s="2"/>
      <c r="U693" s="1"/>
      <c r="V693" s="1"/>
      <c r="W693" s="2"/>
      <c r="X693" s="2"/>
      <c r="Y693" s="2"/>
      <c r="Z693" s="2"/>
      <c r="AA693" s="2"/>
      <c r="AB693" s="124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2"/>
      <c r="AY693" s="1"/>
      <c r="AZ693" s="1"/>
      <c r="BA693" s="1"/>
      <c r="BB693" s="1"/>
      <c r="BC693" s="1"/>
      <c r="BD693" s="1"/>
      <c r="BE693" s="1"/>
      <c r="BF693" s="184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pans="1:77" ht="17.25" customHeight="1" x14ac:dyDescent="0.3">
      <c r="A694" s="277"/>
      <c r="B694" s="2"/>
      <c r="C694" s="226"/>
      <c r="D694" s="2"/>
      <c r="E694" s="67"/>
      <c r="F694" s="107"/>
      <c r="G694" s="1"/>
      <c r="H694" s="1"/>
      <c r="I694" s="2"/>
      <c r="J694" s="2"/>
      <c r="K694" s="1"/>
      <c r="L694" s="2"/>
      <c r="M694" s="2"/>
      <c r="N694" s="2"/>
      <c r="O694" s="2"/>
      <c r="P694" s="1"/>
      <c r="Q694" s="2"/>
      <c r="R694" s="1"/>
      <c r="S694" s="1"/>
      <c r="T694" s="2"/>
      <c r="U694" s="1"/>
      <c r="V694" s="1"/>
      <c r="W694" s="2"/>
      <c r="X694" s="2"/>
      <c r="Y694" s="2"/>
      <c r="Z694" s="2"/>
      <c r="AA694" s="2"/>
      <c r="AB694" s="124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2"/>
      <c r="AY694" s="1"/>
      <c r="AZ694" s="1"/>
      <c r="BA694" s="1"/>
      <c r="BB694" s="1"/>
      <c r="BC694" s="1"/>
      <c r="BD694" s="1"/>
      <c r="BE694" s="1"/>
      <c r="BF694" s="184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pans="1:77" ht="17.25" customHeight="1" x14ac:dyDescent="0.3">
      <c r="A695" s="277"/>
      <c r="B695" s="2"/>
      <c r="C695" s="226"/>
      <c r="D695" s="2"/>
      <c r="E695" s="67"/>
      <c r="F695" s="107"/>
      <c r="G695" s="1"/>
      <c r="H695" s="1"/>
      <c r="I695" s="2"/>
      <c r="J695" s="2"/>
      <c r="K695" s="1"/>
      <c r="L695" s="2"/>
      <c r="M695" s="2"/>
      <c r="N695" s="2"/>
      <c r="O695" s="2"/>
      <c r="P695" s="1"/>
      <c r="Q695" s="2"/>
      <c r="R695" s="1"/>
      <c r="S695" s="1"/>
      <c r="T695" s="2"/>
      <c r="U695" s="1"/>
      <c r="V695" s="1"/>
      <c r="W695" s="2"/>
      <c r="X695" s="2"/>
      <c r="Y695" s="2"/>
      <c r="Z695" s="2"/>
      <c r="AA695" s="2"/>
      <c r="AB695" s="124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2"/>
      <c r="AY695" s="1"/>
      <c r="AZ695" s="1"/>
      <c r="BA695" s="1"/>
      <c r="BB695" s="1"/>
      <c r="BC695" s="1"/>
      <c r="BD695" s="1"/>
      <c r="BE695" s="1"/>
      <c r="BF695" s="184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pans="1:77" ht="17.25" customHeight="1" x14ac:dyDescent="0.3">
      <c r="A696" s="277"/>
      <c r="B696" s="2"/>
      <c r="C696" s="226"/>
      <c r="D696" s="2"/>
      <c r="E696" s="67"/>
      <c r="F696" s="107"/>
      <c r="G696" s="1"/>
      <c r="H696" s="1"/>
      <c r="I696" s="2"/>
      <c r="J696" s="2"/>
      <c r="K696" s="1"/>
      <c r="L696" s="2"/>
      <c r="M696" s="2"/>
      <c r="N696" s="2"/>
      <c r="O696" s="2"/>
      <c r="P696" s="1"/>
      <c r="Q696" s="2"/>
      <c r="R696" s="1"/>
      <c r="S696" s="1"/>
      <c r="T696" s="2"/>
      <c r="U696" s="1"/>
      <c r="V696" s="1"/>
      <c r="W696" s="2"/>
      <c r="X696" s="2"/>
      <c r="Y696" s="2"/>
      <c r="Z696" s="2"/>
      <c r="AA696" s="2"/>
      <c r="AB696" s="124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2"/>
      <c r="AY696" s="1"/>
      <c r="AZ696" s="1"/>
      <c r="BA696" s="1"/>
      <c r="BB696" s="1"/>
      <c r="BC696" s="1"/>
      <c r="BD696" s="1"/>
      <c r="BE696" s="1"/>
      <c r="BF696" s="184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pans="1:77" ht="17.25" customHeight="1" x14ac:dyDescent="0.3">
      <c r="A697" s="277"/>
      <c r="B697" s="2"/>
      <c r="C697" s="226"/>
      <c r="D697" s="2"/>
      <c r="E697" s="67"/>
      <c r="F697" s="107"/>
      <c r="G697" s="1"/>
      <c r="H697" s="1"/>
      <c r="I697" s="2"/>
      <c r="J697" s="2"/>
      <c r="K697" s="1"/>
      <c r="L697" s="2"/>
      <c r="M697" s="2"/>
      <c r="N697" s="2"/>
      <c r="O697" s="2"/>
      <c r="P697" s="1"/>
      <c r="Q697" s="2"/>
      <c r="R697" s="1"/>
      <c r="S697" s="1"/>
      <c r="T697" s="2"/>
      <c r="U697" s="1"/>
      <c r="V697" s="1"/>
      <c r="W697" s="2"/>
      <c r="X697" s="2"/>
      <c r="Y697" s="2"/>
      <c r="Z697" s="2"/>
      <c r="AA697" s="2"/>
      <c r="AB697" s="124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2"/>
      <c r="AY697" s="1"/>
      <c r="AZ697" s="1"/>
      <c r="BA697" s="1"/>
      <c r="BB697" s="1"/>
      <c r="BC697" s="1"/>
      <c r="BD697" s="1"/>
      <c r="BE697" s="1"/>
      <c r="BF697" s="184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pans="1:77" ht="17.25" customHeight="1" x14ac:dyDescent="0.3">
      <c r="A698" s="277"/>
      <c r="B698" s="2"/>
      <c r="C698" s="226"/>
      <c r="D698" s="2"/>
      <c r="E698" s="67"/>
      <c r="F698" s="107"/>
      <c r="G698" s="1"/>
      <c r="H698" s="1"/>
      <c r="I698" s="2"/>
      <c r="J698" s="2"/>
      <c r="K698" s="1"/>
      <c r="L698" s="2"/>
      <c r="M698" s="2"/>
      <c r="N698" s="2"/>
      <c r="O698" s="2"/>
      <c r="P698" s="1"/>
      <c r="Q698" s="2"/>
      <c r="R698" s="1"/>
      <c r="S698" s="1"/>
      <c r="T698" s="2"/>
      <c r="U698" s="1"/>
      <c r="V698" s="1"/>
      <c r="W698" s="2"/>
      <c r="X698" s="2"/>
      <c r="Y698" s="2"/>
      <c r="Z698" s="2"/>
      <c r="AA698" s="2"/>
      <c r="AB698" s="124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2"/>
      <c r="AY698" s="1"/>
      <c r="AZ698" s="1"/>
      <c r="BA698" s="1"/>
      <c r="BB698" s="1"/>
      <c r="BC698" s="1"/>
      <c r="BD698" s="1"/>
      <c r="BE698" s="1"/>
      <c r="BF698" s="184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pans="1:77" ht="17.25" customHeight="1" x14ac:dyDescent="0.3">
      <c r="A699" s="277"/>
      <c r="B699" s="2"/>
      <c r="C699" s="226"/>
      <c r="D699" s="2"/>
      <c r="E699" s="67"/>
      <c r="F699" s="107"/>
      <c r="G699" s="1"/>
      <c r="H699" s="1"/>
      <c r="I699" s="2"/>
      <c r="J699" s="2"/>
      <c r="K699" s="1"/>
      <c r="L699" s="2"/>
      <c r="M699" s="2"/>
      <c r="N699" s="2"/>
      <c r="O699" s="2"/>
      <c r="P699" s="1"/>
      <c r="Q699" s="2"/>
      <c r="R699" s="1"/>
      <c r="S699" s="1"/>
      <c r="T699" s="2"/>
      <c r="U699" s="1"/>
      <c r="V699" s="1"/>
      <c r="W699" s="2"/>
      <c r="X699" s="2"/>
      <c r="Y699" s="2"/>
      <c r="Z699" s="2"/>
      <c r="AA699" s="2"/>
      <c r="AB699" s="124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2"/>
      <c r="AY699" s="1"/>
      <c r="AZ699" s="1"/>
      <c r="BA699" s="1"/>
      <c r="BB699" s="1"/>
      <c r="BC699" s="1"/>
      <c r="BD699" s="1"/>
      <c r="BE699" s="1"/>
      <c r="BF699" s="184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pans="1:77" ht="17.25" customHeight="1" x14ac:dyDescent="0.3">
      <c r="A700" s="277"/>
      <c r="B700" s="2"/>
      <c r="C700" s="226"/>
      <c r="D700" s="2"/>
      <c r="E700" s="67"/>
      <c r="F700" s="107"/>
      <c r="G700" s="1"/>
      <c r="H700" s="1"/>
      <c r="I700" s="2"/>
      <c r="J700" s="2"/>
      <c r="K700" s="1"/>
      <c r="L700" s="2"/>
      <c r="M700" s="2"/>
      <c r="N700" s="2"/>
      <c r="O700" s="2"/>
      <c r="P700" s="1"/>
      <c r="Q700" s="2"/>
      <c r="R700" s="1"/>
      <c r="S700" s="1"/>
      <c r="T700" s="2"/>
      <c r="U700" s="1"/>
      <c r="V700" s="1"/>
      <c r="W700" s="2"/>
      <c r="X700" s="2"/>
      <c r="Y700" s="2"/>
      <c r="Z700" s="2"/>
      <c r="AA700" s="2"/>
      <c r="AB700" s="124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2"/>
      <c r="AY700" s="1"/>
      <c r="AZ700" s="1"/>
      <c r="BA700" s="1"/>
      <c r="BB700" s="1"/>
      <c r="BC700" s="1"/>
      <c r="BD700" s="1"/>
      <c r="BE700" s="1"/>
      <c r="BF700" s="184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pans="1:77" ht="17.25" customHeight="1" x14ac:dyDescent="0.3">
      <c r="A701" s="277"/>
      <c r="B701" s="2"/>
      <c r="C701" s="226"/>
      <c r="D701" s="2"/>
      <c r="E701" s="67"/>
      <c r="F701" s="107"/>
      <c r="G701" s="1"/>
      <c r="H701" s="1"/>
      <c r="I701" s="2"/>
      <c r="J701" s="2"/>
      <c r="K701" s="1"/>
      <c r="L701" s="2"/>
      <c r="M701" s="2"/>
      <c r="N701" s="2"/>
      <c r="O701" s="2"/>
      <c r="P701" s="1"/>
      <c r="Q701" s="2"/>
      <c r="R701" s="1"/>
      <c r="S701" s="1"/>
      <c r="T701" s="2"/>
      <c r="U701" s="1"/>
      <c r="V701" s="1"/>
      <c r="W701" s="2"/>
      <c r="X701" s="2"/>
      <c r="Y701" s="2"/>
      <c r="Z701" s="2"/>
      <c r="AA701" s="2"/>
      <c r="AB701" s="124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2"/>
      <c r="AY701" s="1"/>
      <c r="AZ701" s="1"/>
      <c r="BA701" s="1"/>
      <c r="BB701" s="1"/>
      <c r="BC701" s="1"/>
      <c r="BD701" s="1"/>
      <c r="BE701" s="1"/>
      <c r="BF701" s="184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pans="1:77" ht="17.25" customHeight="1" x14ac:dyDescent="0.3">
      <c r="A702" s="277"/>
      <c r="B702" s="2"/>
      <c r="C702" s="226"/>
      <c r="D702" s="2"/>
      <c r="E702" s="67"/>
      <c r="F702" s="107"/>
      <c r="G702" s="1"/>
      <c r="H702" s="1"/>
      <c r="I702" s="2"/>
      <c r="J702" s="2"/>
      <c r="K702" s="1"/>
      <c r="L702" s="2"/>
      <c r="M702" s="2"/>
      <c r="N702" s="2"/>
      <c r="O702" s="2"/>
      <c r="P702" s="1"/>
      <c r="Q702" s="2"/>
      <c r="R702" s="1"/>
      <c r="S702" s="1"/>
      <c r="T702" s="2"/>
      <c r="U702" s="1"/>
      <c r="V702" s="1"/>
      <c r="W702" s="2"/>
      <c r="X702" s="2"/>
      <c r="Y702" s="2"/>
      <c r="Z702" s="2"/>
      <c r="AA702" s="2"/>
      <c r="AB702" s="124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2"/>
      <c r="AY702" s="1"/>
      <c r="AZ702" s="1"/>
      <c r="BA702" s="1"/>
      <c r="BB702" s="1"/>
      <c r="BC702" s="1"/>
      <c r="BD702" s="1"/>
      <c r="BE702" s="1"/>
      <c r="BF702" s="184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pans="1:77" ht="17.25" customHeight="1" x14ac:dyDescent="0.3">
      <c r="A703" s="277"/>
      <c r="B703" s="2"/>
      <c r="C703" s="226"/>
      <c r="D703" s="2"/>
      <c r="E703" s="67"/>
      <c r="F703" s="107"/>
      <c r="G703" s="1"/>
      <c r="H703" s="1"/>
      <c r="I703" s="2"/>
      <c r="J703" s="2"/>
      <c r="K703" s="1"/>
      <c r="L703" s="2"/>
      <c r="M703" s="2"/>
      <c r="N703" s="2"/>
      <c r="O703" s="2"/>
      <c r="P703" s="1"/>
      <c r="Q703" s="2"/>
      <c r="R703" s="1"/>
      <c r="S703" s="1"/>
      <c r="T703" s="2"/>
      <c r="U703" s="1"/>
      <c r="V703" s="1"/>
      <c r="W703" s="2"/>
      <c r="X703" s="2"/>
      <c r="Y703" s="2"/>
      <c r="Z703" s="2"/>
      <c r="AA703" s="2"/>
      <c r="AB703" s="124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2"/>
      <c r="AY703" s="1"/>
      <c r="AZ703" s="1"/>
      <c r="BA703" s="1"/>
      <c r="BB703" s="1"/>
      <c r="BC703" s="1"/>
      <c r="BD703" s="1"/>
      <c r="BE703" s="1"/>
      <c r="BF703" s="184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pans="1:77" ht="17.25" customHeight="1" x14ac:dyDescent="0.3">
      <c r="A704" s="277"/>
      <c r="B704" s="2"/>
      <c r="C704" s="226"/>
      <c r="D704" s="2"/>
      <c r="E704" s="67"/>
      <c r="F704" s="107"/>
      <c r="G704" s="1"/>
      <c r="H704" s="1"/>
      <c r="I704" s="2"/>
      <c r="J704" s="2"/>
      <c r="K704" s="1"/>
      <c r="L704" s="2"/>
      <c r="M704" s="2"/>
      <c r="N704" s="2"/>
      <c r="O704" s="2"/>
      <c r="P704" s="1"/>
      <c r="Q704" s="2"/>
      <c r="R704" s="1"/>
      <c r="S704" s="1"/>
      <c r="T704" s="2"/>
      <c r="U704" s="1"/>
      <c r="V704" s="1"/>
      <c r="W704" s="2"/>
      <c r="X704" s="2"/>
      <c r="Y704" s="2"/>
      <c r="Z704" s="2"/>
      <c r="AA704" s="2"/>
      <c r="AB704" s="124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2"/>
      <c r="AY704" s="1"/>
      <c r="AZ704" s="1"/>
      <c r="BA704" s="1"/>
      <c r="BB704" s="1"/>
      <c r="BC704" s="1"/>
      <c r="BD704" s="1"/>
      <c r="BE704" s="1"/>
      <c r="BF704" s="184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pans="1:77" ht="17.25" customHeight="1" x14ac:dyDescent="0.3">
      <c r="A705" s="277"/>
      <c r="B705" s="2"/>
      <c r="C705" s="226"/>
      <c r="D705" s="2"/>
      <c r="E705" s="67"/>
      <c r="F705" s="107"/>
      <c r="G705" s="1"/>
      <c r="H705" s="1"/>
      <c r="I705" s="2"/>
      <c r="J705" s="2"/>
      <c r="K705" s="1"/>
      <c r="L705" s="2"/>
      <c r="M705" s="2"/>
      <c r="N705" s="2"/>
      <c r="O705" s="2"/>
      <c r="P705" s="1"/>
      <c r="Q705" s="2"/>
      <c r="R705" s="1"/>
      <c r="S705" s="1"/>
      <c r="T705" s="2"/>
      <c r="U705" s="1"/>
      <c r="V705" s="1"/>
      <c r="W705" s="2"/>
      <c r="X705" s="2"/>
      <c r="Y705" s="2"/>
      <c r="Z705" s="2"/>
      <c r="AA705" s="2"/>
      <c r="AB705" s="124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2"/>
      <c r="AY705" s="1"/>
      <c r="AZ705" s="1"/>
      <c r="BA705" s="1"/>
      <c r="BB705" s="1"/>
      <c r="BC705" s="1"/>
      <c r="BD705" s="1"/>
      <c r="BE705" s="1"/>
      <c r="BF705" s="184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pans="1:77" ht="17.25" customHeight="1" x14ac:dyDescent="0.3">
      <c r="A706" s="277"/>
      <c r="B706" s="2"/>
      <c r="C706" s="226"/>
      <c r="D706" s="2"/>
      <c r="E706" s="67"/>
      <c r="F706" s="107"/>
      <c r="G706" s="1"/>
      <c r="H706" s="1"/>
      <c r="I706" s="2"/>
      <c r="J706" s="2"/>
      <c r="K706" s="1"/>
      <c r="L706" s="2"/>
      <c r="M706" s="2"/>
      <c r="N706" s="2"/>
      <c r="O706" s="2"/>
      <c r="P706" s="1"/>
      <c r="Q706" s="2"/>
      <c r="R706" s="1"/>
      <c r="S706" s="1"/>
      <c r="T706" s="2"/>
      <c r="U706" s="1"/>
      <c r="V706" s="1"/>
      <c r="W706" s="2"/>
      <c r="X706" s="2"/>
      <c r="Y706" s="2"/>
      <c r="Z706" s="2"/>
      <c r="AA706" s="2"/>
      <c r="AB706" s="124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2"/>
      <c r="AY706" s="1"/>
      <c r="AZ706" s="1"/>
      <c r="BA706" s="1"/>
      <c r="BB706" s="1"/>
      <c r="BC706" s="1"/>
      <c r="BD706" s="1"/>
      <c r="BE706" s="1"/>
      <c r="BF706" s="184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pans="1:77" ht="17.25" customHeight="1" x14ac:dyDescent="0.3">
      <c r="A707" s="277"/>
      <c r="B707" s="2"/>
      <c r="C707" s="226"/>
      <c r="D707" s="2"/>
      <c r="E707" s="67"/>
      <c r="F707" s="107"/>
      <c r="G707" s="1"/>
      <c r="H707" s="1"/>
      <c r="I707" s="2"/>
      <c r="J707" s="2"/>
      <c r="K707" s="1"/>
      <c r="L707" s="2"/>
      <c r="M707" s="2"/>
      <c r="N707" s="2"/>
      <c r="O707" s="2"/>
      <c r="P707" s="1"/>
      <c r="Q707" s="2"/>
      <c r="R707" s="1"/>
      <c r="S707" s="1"/>
      <c r="T707" s="2"/>
      <c r="U707" s="1"/>
      <c r="V707" s="1"/>
      <c r="W707" s="2"/>
      <c r="X707" s="2"/>
      <c r="Y707" s="2"/>
      <c r="Z707" s="2"/>
      <c r="AA707" s="2"/>
      <c r="AB707" s="124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2"/>
      <c r="AY707" s="1"/>
      <c r="AZ707" s="1"/>
      <c r="BA707" s="1"/>
      <c r="BB707" s="1"/>
      <c r="BC707" s="1"/>
      <c r="BD707" s="1"/>
      <c r="BE707" s="1"/>
      <c r="BF707" s="184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pans="1:77" ht="17.25" customHeight="1" x14ac:dyDescent="0.3">
      <c r="A708" s="277"/>
      <c r="B708" s="2"/>
      <c r="C708" s="226"/>
      <c r="D708" s="2"/>
      <c r="E708" s="67"/>
      <c r="F708" s="107"/>
      <c r="G708" s="1"/>
      <c r="H708" s="1"/>
      <c r="I708" s="2"/>
      <c r="J708" s="2"/>
      <c r="K708" s="1"/>
      <c r="L708" s="2"/>
      <c r="M708" s="2"/>
      <c r="N708" s="2"/>
      <c r="O708" s="2"/>
      <c r="P708" s="1"/>
      <c r="Q708" s="2"/>
      <c r="R708" s="1"/>
      <c r="S708" s="1"/>
      <c r="T708" s="2"/>
      <c r="U708" s="1"/>
      <c r="V708" s="1"/>
      <c r="W708" s="2"/>
      <c r="X708" s="2"/>
      <c r="Y708" s="2"/>
      <c r="Z708" s="2"/>
      <c r="AA708" s="2"/>
      <c r="AB708" s="124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2"/>
      <c r="AY708" s="1"/>
      <c r="AZ708" s="1"/>
      <c r="BA708" s="1"/>
      <c r="BB708" s="1"/>
      <c r="BC708" s="1"/>
      <c r="BD708" s="1"/>
      <c r="BE708" s="1"/>
      <c r="BF708" s="184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pans="1:77" ht="17.25" customHeight="1" x14ac:dyDescent="0.3">
      <c r="A709" s="277"/>
      <c r="B709" s="2"/>
      <c r="C709" s="226"/>
      <c r="D709" s="2"/>
      <c r="E709" s="67"/>
      <c r="F709" s="107"/>
      <c r="G709" s="1"/>
      <c r="H709" s="1"/>
      <c r="I709" s="2"/>
      <c r="J709" s="2"/>
      <c r="K709" s="1"/>
      <c r="L709" s="2"/>
      <c r="M709" s="2"/>
      <c r="N709" s="2"/>
      <c r="O709" s="2"/>
      <c r="P709" s="1"/>
      <c r="Q709" s="2"/>
      <c r="R709" s="1"/>
      <c r="S709" s="1"/>
      <c r="T709" s="2"/>
      <c r="U709" s="1"/>
      <c r="V709" s="1"/>
      <c r="W709" s="2"/>
      <c r="X709" s="2"/>
      <c r="Y709" s="2"/>
      <c r="Z709" s="2"/>
      <c r="AA709" s="2"/>
      <c r="AB709" s="124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2"/>
      <c r="AY709" s="1"/>
      <c r="AZ709" s="1"/>
      <c r="BA709" s="1"/>
      <c r="BB709" s="1"/>
      <c r="BC709" s="1"/>
      <c r="BD709" s="1"/>
      <c r="BE709" s="1"/>
      <c r="BF709" s="184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pans="1:77" ht="17.25" customHeight="1" x14ac:dyDescent="0.3">
      <c r="A710" s="277"/>
      <c r="B710" s="2"/>
      <c r="C710" s="226"/>
      <c r="D710" s="2"/>
      <c r="E710" s="67"/>
      <c r="F710" s="107"/>
      <c r="G710" s="1"/>
      <c r="H710" s="1"/>
      <c r="I710" s="2"/>
      <c r="J710" s="2"/>
      <c r="K710" s="1"/>
      <c r="L710" s="2"/>
      <c r="M710" s="2"/>
      <c r="N710" s="2"/>
      <c r="O710" s="2"/>
      <c r="P710" s="1"/>
      <c r="Q710" s="2"/>
      <c r="R710" s="1"/>
      <c r="S710" s="1"/>
      <c r="T710" s="2"/>
      <c r="U710" s="1"/>
      <c r="V710" s="1"/>
      <c r="W710" s="2"/>
      <c r="X710" s="2"/>
      <c r="Y710" s="2"/>
      <c r="Z710" s="2"/>
      <c r="AA710" s="2"/>
      <c r="AB710" s="124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2"/>
      <c r="AY710" s="1"/>
      <c r="AZ710" s="1"/>
      <c r="BA710" s="1"/>
      <c r="BB710" s="1"/>
      <c r="BC710" s="1"/>
      <c r="BD710" s="1"/>
      <c r="BE710" s="1"/>
      <c r="BF710" s="184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pans="1:77" ht="17.25" customHeight="1" x14ac:dyDescent="0.3">
      <c r="A711" s="277"/>
      <c r="B711" s="2"/>
      <c r="C711" s="226"/>
      <c r="D711" s="2"/>
      <c r="E711" s="67"/>
      <c r="F711" s="107"/>
      <c r="G711" s="1"/>
      <c r="H711" s="1"/>
      <c r="I711" s="2"/>
      <c r="J711" s="2"/>
      <c r="K711" s="1"/>
      <c r="L711" s="2"/>
      <c r="M711" s="2"/>
      <c r="N711" s="2"/>
      <c r="O711" s="2"/>
      <c r="P711" s="1"/>
      <c r="Q711" s="2"/>
      <c r="R711" s="1"/>
      <c r="S711" s="1"/>
      <c r="T711" s="2"/>
      <c r="U711" s="1"/>
      <c r="V711" s="1"/>
      <c r="W711" s="2"/>
      <c r="X711" s="2"/>
      <c r="Y711" s="2"/>
      <c r="Z711" s="2"/>
      <c r="AA711" s="2"/>
      <c r="AB711" s="124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2"/>
      <c r="AY711" s="1"/>
      <c r="AZ711" s="1"/>
      <c r="BA711" s="1"/>
      <c r="BB711" s="1"/>
      <c r="BC711" s="1"/>
      <c r="BD711" s="1"/>
      <c r="BE711" s="1"/>
      <c r="BF711" s="184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pans="1:77" ht="17.25" customHeight="1" x14ac:dyDescent="0.3">
      <c r="A712" s="277"/>
      <c r="B712" s="2"/>
      <c r="C712" s="226"/>
      <c r="D712" s="2"/>
      <c r="E712" s="67"/>
      <c r="F712" s="107"/>
      <c r="G712" s="1"/>
      <c r="H712" s="1"/>
      <c r="I712" s="2"/>
      <c r="J712" s="2"/>
      <c r="K712" s="1"/>
      <c r="L712" s="2"/>
      <c r="M712" s="2"/>
      <c r="N712" s="2"/>
      <c r="O712" s="2"/>
      <c r="P712" s="1"/>
      <c r="Q712" s="2"/>
      <c r="R712" s="1"/>
      <c r="S712" s="1"/>
      <c r="T712" s="2"/>
      <c r="U712" s="1"/>
      <c r="V712" s="1"/>
      <c r="W712" s="2"/>
      <c r="X712" s="2"/>
      <c r="Y712" s="2"/>
      <c r="Z712" s="2"/>
      <c r="AA712" s="2"/>
      <c r="AB712" s="124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2"/>
      <c r="AY712" s="1"/>
      <c r="AZ712" s="1"/>
      <c r="BA712" s="1"/>
      <c r="BB712" s="1"/>
      <c r="BC712" s="1"/>
      <c r="BD712" s="1"/>
      <c r="BE712" s="1"/>
      <c r="BF712" s="184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pans="1:77" ht="17.25" customHeight="1" x14ac:dyDescent="0.3">
      <c r="A713" s="277"/>
      <c r="B713" s="2"/>
      <c r="C713" s="226"/>
      <c r="D713" s="2"/>
      <c r="E713" s="67"/>
      <c r="F713" s="107"/>
      <c r="G713" s="1"/>
      <c r="H713" s="1"/>
      <c r="I713" s="2"/>
      <c r="J713" s="2"/>
      <c r="K713" s="1"/>
      <c r="L713" s="2"/>
      <c r="M713" s="2"/>
      <c r="N713" s="2"/>
      <c r="O713" s="2"/>
      <c r="P713" s="1"/>
      <c r="Q713" s="2"/>
      <c r="R713" s="1"/>
      <c r="S713" s="1"/>
      <c r="T713" s="2"/>
      <c r="U713" s="1"/>
      <c r="V713" s="1"/>
      <c r="W713" s="2"/>
      <c r="X713" s="2"/>
      <c r="Y713" s="2"/>
      <c r="Z713" s="2"/>
      <c r="AA713" s="2"/>
      <c r="AB713" s="124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2"/>
      <c r="AY713" s="1"/>
      <c r="AZ713" s="1"/>
      <c r="BA713" s="1"/>
      <c r="BB713" s="1"/>
      <c r="BC713" s="1"/>
      <c r="BD713" s="1"/>
      <c r="BE713" s="1"/>
      <c r="BF713" s="184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pans="1:77" ht="17.25" customHeight="1" x14ac:dyDescent="0.3">
      <c r="A714" s="277"/>
      <c r="B714" s="2"/>
      <c r="C714" s="226"/>
      <c r="D714" s="2"/>
      <c r="E714" s="67"/>
      <c r="F714" s="107"/>
      <c r="G714" s="1"/>
      <c r="H714" s="1"/>
      <c r="I714" s="2"/>
      <c r="J714" s="2"/>
      <c r="K714" s="1"/>
      <c r="L714" s="2"/>
      <c r="M714" s="2"/>
      <c r="N714" s="2"/>
      <c r="O714" s="2"/>
      <c r="P714" s="1"/>
      <c r="Q714" s="2"/>
      <c r="R714" s="1"/>
      <c r="S714" s="1"/>
      <c r="T714" s="2"/>
      <c r="U714" s="1"/>
      <c r="V714" s="1"/>
      <c r="W714" s="2"/>
      <c r="X714" s="2"/>
      <c r="Y714" s="2"/>
      <c r="Z714" s="2"/>
      <c r="AA714" s="2"/>
      <c r="AB714" s="124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2"/>
      <c r="AY714" s="1"/>
      <c r="AZ714" s="1"/>
      <c r="BA714" s="1"/>
      <c r="BB714" s="1"/>
      <c r="BC714" s="1"/>
      <c r="BD714" s="1"/>
      <c r="BE714" s="1"/>
      <c r="BF714" s="184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pans="1:77" ht="17.25" customHeight="1" x14ac:dyDescent="0.3">
      <c r="A715" s="277"/>
      <c r="B715" s="2"/>
      <c r="C715" s="226"/>
      <c r="D715" s="2"/>
      <c r="E715" s="67"/>
      <c r="F715" s="107"/>
      <c r="G715" s="1"/>
      <c r="H715" s="1"/>
      <c r="I715" s="2"/>
      <c r="J715" s="2"/>
      <c r="K715" s="1"/>
      <c r="L715" s="2"/>
      <c r="M715" s="2"/>
      <c r="N715" s="2"/>
      <c r="O715" s="2"/>
      <c r="P715" s="1"/>
      <c r="Q715" s="2"/>
      <c r="R715" s="1"/>
      <c r="S715" s="1"/>
      <c r="T715" s="2"/>
      <c r="U715" s="1"/>
      <c r="V715" s="1"/>
      <c r="W715" s="2"/>
      <c r="X715" s="2"/>
      <c r="Y715" s="2"/>
      <c r="Z715" s="2"/>
      <c r="AA715" s="2"/>
      <c r="AB715" s="124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2"/>
      <c r="AY715" s="1"/>
      <c r="AZ715" s="1"/>
      <c r="BA715" s="1"/>
      <c r="BB715" s="1"/>
      <c r="BC715" s="1"/>
      <c r="BD715" s="1"/>
      <c r="BE715" s="1"/>
      <c r="BF715" s="184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pans="1:77" ht="17.25" customHeight="1" x14ac:dyDescent="0.3">
      <c r="A716" s="277"/>
      <c r="B716" s="2"/>
      <c r="C716" s="226"/>
      <c r="D716" s="2"/>
      <c r="E716" s="67"/>
      <c r="F716" s="107"/>
      <c r="G716" s="1"/>
      <c r="H716" s="1"/>
      <c r="I716" s="2"/>
      <c r="J716" s="2"/>
      <c r="K716" s="1"/>
      <c r="L716" s="2"/>
      <c r="M716" s="2"/>
      <c r="N716" s="2"/>
      <c r="O716" s="2"/>
      <c r="P716" s="1"/>
      <c r="Q716" s="2"/>
      <c r="R716" s="1"/>
      <c r="S716" s="1"/>
      <c r="T716" s="2"/>
      <c r="U716" s="1"/>
      <c r="V716" s="1"/>
      <c r="W716" s="2"/>
      <c r="X716" s="2"/>
      <c r="Y716" s="2"/>
      <c r="Z716" s="2"/>
      <c r="AA716" s="2"/>
      <c r="AB716" s="124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2"/>
      <c r="AY716" s="1"/>
      <c r="AZ716" s="1"/>
      <c r="BA716" s="1"/>
      <c r="BB716" s="1"/>
      <c r="BC716" s="1"/>
      <c r="BD716" s="1"/>
      <c r="BE716" s="1"/>
      <c r="BF716" s="184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pans="1:77" ht="17.25" customHeight="1" x14ac:dyDescent="0.3">
      <c r="A717" s="277"/>
      <c r="B717" s="2"/>
      <c r="C717" s="226"/>
      <c r="D717" s="2"/>
      <c r="E717" s="67"/>
      <c r="F717" s="107"/>
      <c r="G717" s="1"/>
      <c r="H717" s="1"/>
      <c r="I717" s="2"/>
      <c r="J717" s="2"/>
      <c r="K717" s="1"/>
      <c r="L717" s="2"/>
      <c r="M717" s="2"/>
      <c r="N717" s="2"/>
      <c r="O717" s="2"/>
      <c r="P717" s="1"/>
      <c r="Q717" s="2"/>
      <c r="R717" s="1"/>
      <c r="S717" s="1"/>
      <c r="T717" s="2"/>
      <c r="U717" s="1"/>
      <c r="V717" s="1"/>
      <c r="W717" s="2"/>
      <c r="X717" s="2"/>
      <c r="Y717" s="2"/>
      <c r="Z717" s="2"/>
      <c r="AA717" s="2"/>
      <c r="AB717" s="124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2"/>
      <c r="AY717" s="1"/>
      <c r="AZ717" s="1"/>
      <c r="BA717" s="1"/>
      <c r="BB717" s="1"/>
      <c r="BC717" s="1"/>
      <c r="BD717" s="1"/>
      <c r="BE717" s="1"/>
      <c r="BF717" s="184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pans="1:77" ht="17.25" customHeight="1" x14ac:dyDescent="0.3">
      <c r="A718" s="277"/>
      <c r="B718" s="2"/>
      <c r="C718" s="226"/>
      <c r="D718" s="2"/>
      <c r="E718" s="67"/>
      <c r="F718" s="107"/>
      <c r="G718" s="1"/>
      <c r="H718" s="1"/>
      <c r="I718" s="2"/>
      <c r="J718" s="2"/>
      <c r="K718" s="1"/>
      <c r="L718" s="2"/>
      <c r="M718" s="2"/>
      <c r="N718" s="2"/>
      <c r="O718" s="2"/>
      <c r="P718" s="1"/>
      <c r="Q718" s="2"/>
      <c r="R718" s="1"/>
      <c r="S718" s="1"/>
      <c r="T718" s="2"/>
      <c r="U718" s="1"/>
      <c r="V718" s="1"/>
      <c r="W718" s="2"/>
      <c r="X718" s="2"/>
      <c r="Y718" s="2"/>
      <c r="Z718" s="2"/>
      <c r="AA718" s="2"/>
      <c r="AB718" s="124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2"/>
      <c r="AY718" s="1"/>
      <c r="AZ718" s="1"/>
      <c r="BA718" s="1"/>
      <c r="BB718" s="1"/>
      <c r="BC718" s="1"/>
      <c r="BD718" s="1"/>
      <c r="BE718" s="1"/>
      <c r="BF718" s="184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pans="1:77" ht="17.25" customHeight="1" x14ac:dyDescent="0.3">
      <c r="A719" s="277"/>
      <c r="B719" s="2"/>
      <c r="C719" s="226"/>
      <c r="D719" s="2"/>
      <c r="E719" s="67"/>
      <c r="F719" s="107"/>
      <c r="G719" s="1"/>
      <c r="H719" s="1"/>
      <c r="I719" s="2"/>
      <c r="J719" s="2"/>
      <c r="K719" s="1"/>
      <c r="L719" s="2"/>
      <c r="M719" s="2"/>
      <c r="N719" s="2"/>
      <c r="O719" s="2"/>
      <c r="P719" s="1"/>
      <c r="Q719" s="2"/>
      <c r="R719" s="1"/>
      <c r="S719" s="1"/>
      <c r="T719" s="2"/>
      <c r="U719" s="1"/>
      <c r="V719" s="1"/>
      <c r="W719" s="2"/>
      <c r="X719" s="2"/>
      <c r="Y719" s="2"/>
      <c r="Z719" s="2"/>
      <c r="AA719" s="2"/>
      <c r="AB719" s="124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2"/>
      <c r="AY719" s="1"/>
      <c r="AZ719" s="1"/>
      <c r="BA719" s="1"/>
      <c r="BB719" s="1"/>
      <c r="BC719" s="1"/>
      <c r="BD719" s="1"/>
      <c r="BE719" s="1"/>
      <c r="BF719" s="184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pans="1:77" ht="17.25" customHeight="1" x14ac:dyDescent="0.3">
      <c r="A720" s="277"/>
      <c r="B720" s="2"/>
      <c r="C720" s="226"/>
      <c r="D720" s="2"/>
      <c r="E720" s="67"/>
      <c r="F720" s="107"/>
      <c r="G720" s="1"/>
      <c r="H720" s="1"/>
      <c r="I720" s="2"/>
      <c r="J720" s="2"/>
      <c r="K720" s="1"/>
      <c r="L720" s="2"/>
      <c r="M720" s="2"/>
      <c r="N720" s="2"/>
      <c r="O720" s="2"/>
      <c r="P720" s="1"/>
      <c r="Q720" s="2"/>
      <c r="R720" s="1"/>
      <c r="S720" s="1"/>
      <c r="T720" s="2"/>
      <c r="U720" s="1"/>
      <c r="V720" s="1"/>
      <c r="W720" s="2"/>
      <c r="X720" s="2"/>
      <c r="Y720" s="2"/>
      <c r="Z720" s="2"/>
      <c r="AA720" s="2"/>
      <c r="AB720" s="124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2"/>
      <c r="AY720" s="1"/>
      <c r="AZ720" s="1"/>
      <c r="BA720" s="1"/>
      <c r="BB720" s="1"/>
      <c r="BC720" s="1"/>
      <c r="BD720" s="1"/>
      <c r="BE720" s="1"/>
      <c r="BF720" s="184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pans="1:77" ht="17.25" customHeight="1" x14ac:dyDescent="0.3">
      <c r="A721" s="277"/>
      <c r="B721" s="2"/>
      <c r="C721" s="226"/>
      <c r="D721" s="2"/>
      <c r="E721" s="67"/>
      <c r="F721" s="107"/>
      <c r="G721" s="1"/>
      <c r="H721" s="1"/>
      <c r="I721" s="2"/>
      <c r="J721" s="2"/>
      <c r="K721" s="1"/>
      <c r="L721" s="2"/>
      <c r="M721" s="2"/>
      <c r="N721" s="2"/>
      <c r="O721" s="2"/>
      <c r="P721" s="1"/>
      <c r="Q721" s="2"/>
      <c r="R721" s="1"/>
      <c r="S721" s="1"/>
      <c r="T721" s="2"/>
      <c r="U721" s="1"/>
      <c r="V721" s="1"/>
      <c r="W721" s="2"/>
      <c r="X721" s="2"/>
      <c r="Y721" s="2"/>
      <c r="Z721" s="2"/>
      <c r="AA721" s="2"/>
      <c r="AB721" s="124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2"/>
      <c r="AY721" s="1"/>
      <c r="AZ721" s="1"/>
      <c r="BA721" s="1"/>
      <c r="BB721" s="1"/>
      <c r="BC721" s="1"/>
      <c r="BD721" s="1"/>
      <c r="BE721" s="1"/>
      <c r="BF721" s="184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pans="1:77" ht="17.25" customHeight="1" x14ac:dyDescent="0.3">
      <c r="A722" s="277"/>
      <c r="B722" s="2"/>
      <c r="C722" s="226"/>
      <c r="D722" s="2"/>
      <c r="E722" s="67"/>
      <c r="F722" s="107"/>
      <c r="G722" s="1"/>
      <c r="H722" s="1"/>
      <c r="I722" s="2"/>
      <c r="J722" s="2"/>
      <c r="K722" s="1"/>
      <c r="L722" s="2"/>
      <c r="M722" s="2"/>
      <c r="N722" s="2"/>
      <c r="O722" s="2"/>
      <c r="P722" s="1"/>
      <c r="Q722" s="2"/>
      <c r="R722" s="1"/>
      <c r="S722" s="1"/>
      <c r="T722" s="2"/>
      <c r="U722" s="1"/>
      <c r="V722" s="1"/>
      <c r="W722" s="2"/>
      <c r="X722" s="2"/>
      <c r="Y722" s="2"/>
      <c r="Z722" s="2"/>
      <c r="AA722" s="2"/>
      <c r="AB722" s="124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2"/>
      <c r="AY722" s="1"/>
      <c r="AZ722" s="1"/>
      <c r="BA722" s="1"/>
      <c r="BB722" s="1"/>
      <c r="BC722" s="1"/>
      <c r="BD722" s="1"/>
      <c r="BE722" s="1"/>
      <c r="BF722" s="184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pans="1:77" ht="17.25" customHeight="1" x14ac:dyDescent="0.3">
      <c r="A723" s="277"/>
      <c r="B723" s="2"/>
      <c r="C723" s="226"/>
      <c r="D723" s="2"/>
      <c r="E723" s="67"/>
      <c r="F723" s="107"/>
      <c r="G723" s="1"/>
      <c r="H723" s="1"/>
      <c r="I723" s="2"/>
      <c r="J723" s="2"/>
      <c r="K723" s="1"/>
      <c r="L723" s="2"/>
      <c r="M723" s="2"/>
      <c r="N723" s="2"/>
      <c r="O723" s="2"/>
      <c r="P723" s="1"/>
      <c r="Q723" s="2"/>
      <c r="R723" s="1"/>
      <c r="S723" s="1"/>
      <c r="T723" s="2"/>
      <c r="U723" s="1"/>
      <c r="V723" s="1"/>
      <c r="W723" s="2"/>
      <c r="X723" s="2"/>
      <c r="Y723" s="2"/>
      <c r="Z723" s="2"/>
      <c r="AA723" s="2"/>
      <c r="AB723" s="124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2"/>
      <c r="AY723" s="1"/>
      <c r="AZ723" s="1"/>
      <c r="BA723" s="1"/>
      <c r="BB723" s="1"/>
      <c r="BC723" s="1"/>
      <c r="BD723" s="1"/>
      <c r="BE723" s="1"/>
      <c r="BF723" s="184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pans="1:77" ht="17.25" customHeight="1" x14ac:dyDescent="0.3">
      <c r="A724" s="277"/>
      <c r="B724" s="2"/>
      <c r="C724" s="226"/>
      <c r="D724" s="2"/>
      <c r="E724" s="67"/>
      <c r="F724" s="107"/>
      <c r="G724" s="1"/>
      <c r="H724" s="1"/>
      <c r="I724" s="2"/>
      <c r="J724" s="2"/>
      <c r="K724" s="1"/>
      <c r="L724" s="2"/>
      <c r="M724" s="2"/>
      <c r="N724" s="2"/>
      <c r="O724" s="2"/>
      <c r="P724" s="1"/>
      <c r="Q724" s="2"/>
      <c r="R724" s="1"/>
      <c r="S724" s="1"/>
      <c r="T724" s="2"/>
      <c r="U724" s="1"/>
      <c r="V724" s="1"/>
      <c r="W724" s="2"/>
      <c r="X724" s="2"/>
      <c r="Y724" s="2"/>
      <c r="Z724" s="2"/>
      <c r="AA724" s="2"/>
      <c r="AB724" s="124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2"/>
      <c r="AY724" s="1"/>
      <c r="AZ724" s="1"/>
      <c r="BA724" s="1"/>
      <c r="BB724" s="1"/>
      <c r="BC724" s="1"/>
      <c r="BD724" s="1"/>
      <c r="BE724" s="1"/>
      <c r="BF724" s="184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pans="1:77" ht="17.25" customHeight="1" x14ac:dyDescent="0.3">
      <c r="A725" s="277"/>
      <c r="B725" s="2"/>
      <c r="C725" s="226"/>
      <c r="D725" s="2"/>
      <c r="E725" s="67"/>
      <c r="F725" s="107"/>
      <c r="G725" s="1"/>
      <c r="H725" s="1"/>
      <c r="I725" s="2"/>
      <c r="J725" s="2"/>
      <c r="K725" s="1"/>
      <c r="L725" s="2"/>
      <c r="M725" s="2"/>
      <c r="N725" s="2"/>
      <c r="O725" s="2"/>
      <c r="P725" s="1"/>
      <c r="Q725" s="2"/>
      <c r="R725" s="1"/>
      <c r="S725" s="1"/>
      <c r="T725" s="2"/>
      <c r="U725" s="1"/>
      <c r="V725" s="1"/>
      <c r="W725" s="2"/>
      <c r="X725" s="2"/>
      <c r="Y725" s="2"/>
      <c r="Z725" s="2"/>
      <c r="AA725" s="2"/>
      <c r="AB725" s="124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2"/>
      <c r="AY725" s="1"/>
      <c r="AZ725" s="1"/>
      <c r="BA725" s="1"/>
      <c r="BB725" s="1"/>
      <c r="BC725" s="1"/>
      <c r="BD725" s="1"/>
      <c r="BE725" s="1"/>
      <c r="BF725" s="184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pans="1:77" ht="17.25" customHeight="1" x14ac:dyDescent="0.3">
      <c r="A726" s="277"/>
      <c r="B726" s="2"/>
      <c r="C726" s="226"/>
      <c r="D726" s="2"/>
      <c r="E726" s="67"/>
      <c r="F726" s="107"/>
      <c r="G726" s="1"/>
      <c r="H726" s="1"/>
      <c r="I726" s="2"/>
      <c r="J726" s="2"/>
      <c r="K726" s="1"/>
      <c r="L726" s="2"/>
      <c r="M726" s="2"/>
      <c r="N726" s="2"/>
      <c r="O726" s="2"/>
      <c r="P726" s="1"/>
      <c r="Q726" s="2"/>
      <c r="R726" s="1"/>
      <c r="S726" s="1"/>
      <c r="T726" s="2"/>
      <c r="U726" s="1"/>
      <c r="V726" s="1"/>
      <c r="W726" s="2"/>
      <c r="X726" s="2"/>
      <c r="Y726" s="2"/>
      <c r="Z726" s="2"/>
      <c r="AA726" s="2"/>
      <c r="AB726" s="124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2"/>
      <c r="AY726" s="1"/>
      <c r="AZ726" s="1"/>
      <c r="BA726" s="1"/>
      <c r="BB726" s="1"/>
      <c r="BC726" s="1"/>
      <c r="BD726" s="1"/>
      <c r="BE726" s="1"/>
      <c r="BF726" s="184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pans="1:77" ht="17.25" customHeight="1" x14ac:dyDescent="0.3">
      <c r="A727" s="277"/>
      <c r="B727" s="2"/>
      <c r="C727" s="226"/>
      <c r="D727" s="2"/>
      <c r="E727" s="67"/>
      <c r="F727" s="107"/>
      <c r="G727" s="1"/>
      <c r="H727" s="1"/>
      <c r="I727" s="2"/>
      <c r="J727" s="2"/>
      <c r="K727" s="1"/>
      <c r="L727" s="2"/>
      <c r="M727" s="2"/>
      <c r="N727" s="2"/>
      <c r="O727" s="2"/>
      <c r="P727" s="1"/>
      <c r="Q727" s="2"/>
      <c r="R727" s="1"/>
      <c r="S727" s="1"/>
      <c r="T727" s="2"/>
      <c r="U727" s="1"/>
      <c r="V727" s="1"/>
      <c r="W727" s="2"/>
      <c r="X727" s="2"/>
      <c r="Y727" s="2"/>
      <c r="Z727" s="2"/>
      <c r="AA727" s="2"/>
      <c r="AB727" s="124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2"/>
      <c r="AY727" s="1"/>
      <c r="AZ727" s="1"/>
      <c r="BA727" s="1"/>
      <c r="BB727" s="1"/>
      <c r="BC727" s="1"/>
      <c r="BD727" s="1"/>
      <c r="BE727" s="1"/>
      <c r="BF727" s="184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pans="1:77" ht="17.25" customHeight="1" x14ac:dyDescent="0.3">
      <c r="A728" s="277"/>
      <c r="B728" s="2"/>
      <c r="C728" s="226"/>
      <c r="D728" s="2"/>
      <c r="E728" s="67"/>
      <c r="F728" s="107"/>
      <c r="G728" s="1"/>
      <c r="H728" s="1"/>
      <c r="I728" s="2"/>
      <c r="J728" s="2"/>
      <c r="K728" s="1"/>
      <c r="L728" s="2"/>
      <c r="M728" s="2"/>
      <c r="N728" s="2"/>
      <c r="O728" s="2"/>
      <c r="P728" s="1"/>
      <c r="Q728" s="2"/>
      <c r="R728" s="1"/>
      <c r="S728" s="1"/>
      <c r="T728" s="2"/>
      <c r="U728" s="1"/>
      <c r="V728" s="1"/>
      <c r="W728" s="2"/>
      <c r="X728" s="2"/>
      <c r="Y728" s="2"/>
      <c r="Z728" s="2"/>
      <c r="AA728" s="2"/>
      <c r="AB728" s="124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2"/>
      <c r="AY728" s="1"/>
      <c r="AZ728" s="1"/>
      <c r="BA728" s="1"/>
      <c r="BB728" s="1"/>
      <c r="BC728" s="1"/>
      <c r="BD728" s="1"/>
      <c r="BE728" s="1"/>
      <c r="BF728" s="184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pans="1:77" ht="17.25" customHeight="1" x14ac:dyDescent="0.3">
      <c r="A729" s="277"/>
      <c r="B729" s="2"/>
      <c r="C729" s="226"/>
      <c r="D729" s="2"/>
      <c r="E729" s="67"/>
      <c r="F729" s="107"/>
      <c r="G729" s="1"/>
      <c r="H729" s="1"/>
      <c r="I729" s="2"/>
      <c r="J729" s="2"/>
      <c r="K729" s="1"/>
      <c r="L729" s="2"/>
      <c r="M729" s="2"/>
      <c r="N729" s="2"/>
      <c r="O729" s="2"/>
      <c r="P729" s="1"/>
      <c r="Q729" s="2"/>
      <c r="R729" s="1"/>
      <c r="S729" s="1"/>
      <c r="T729" s="2"/>
      <c r="U729" s="1"/>
      <c r="V729" s="1"/>
      <c r="W729" s="2"/>
      <c r="X729" s="2"/>
      <c r="Y729" s="2"/>
      <c r="Z729" s="2"/>
      <c r="AA729" s="2"/>
      <c r="AB729" s="124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2"/>
      <c r="AY729" s="1"/>
      <c r="AZ729" s="1"/>
      <c r="BA729" s="1"/>
      <c r="BB729" s="1"/>
      <c r="BC729" s="1"/>
      <c r="BD729" s="1"/>
      <c r="BE729" s="1"/>
      <c r="BF729" s="184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pans="1:77" ht="17.25" customHeight="1" x14ac:dyDescent="0.3">
      <c r="A730" s="277"/>
      <c r="B730" s="2"/>
      <c r="C730" s="226"/>
      <c r="D730" s="2"/>
      <c r="E730" s="67"/>
      <c r="F730" s="107"/>
      <c r="G730" s="1"/>
      <c r="H730" s="1"/>
      <c r="I730" s="2"/>
      <c r="J730" s="2"/>
      <c r="K730" s="1"/>
      <c r="L730" s="2"/>
      <c r="M730" s="2"/>
      <c r="N730" s="2"/>
      <c r="O730" s="2"/>
      <c r="P730" s="1"/>
      <c r="Q730" s="2"/>
      <c r="R730" s="1"/>
      <c r="S730" s="1"/>
      <c r="T730" s="2"/>
      <c r="U730" s="1"/>
      <c r="V730" s="1"/>
      <c r="W730" s="2"/>
      <c r="X730" s="2"/>
      <c r="Y730" s="2"/>
      <c r="Z730" s="2"/>
      <c r="AA730" s="2"/>
      <c r="AB730" s="124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2"/>
      <c r="AY730" s="1"/>
      <c r="AZ730" s="1"/>
      <c r="BA730" s="1"/>
      <c r="BB730" s="1"/>
      <c r="BC730" s="1"/>
      <c r="BD730" s="1"/>
      <c r="BE730" s="1"/>
      <c r="BF730" s="184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pans="1:77" ht="17.25" customHeight="1" x14ac:dyDescent="0.3">
      <c r="A731" s="277"/>
      <c r="B731" s="2"/>
      <c r="C731" s="226"/>
      <c r="D731" s="2"/>
      <c r="E731" s="67"/>
      <c r="F731" s="107"/>
      <c r="G731" s="1"/>
      <c r="H731" s="1"/>
      <c r="I731" s="2"/>
      <c r="J731" s="2"/>
      <c r="K731" s="1"/>
      <c r="L731" s="2"/>
      <c r="M731" s="2"/>
      <c r="N731" s="2"/>
      <c r="O731" s="2"/>
      <c r="P731" s="1"/>
      <c r="Q731" s="2"/>
      <c r="R731" s="1"/>
      <c r="S731" s="1"/>
      <c r="T731" s="2"/>
      <c r="U731" s="1"/>
      <c r="V731" s="1"/>
      <c r="W731" s="2"/>
      <c r="X731" s="2"/>
      <c r="Y731" s="2"/>
      <c r="Z731" s="2"/>
      <c r="AA731" s="2"/>
      <c r="AB731" s="124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2"/>
      <c r="AY731" s="1"/>
      <c r="AZ731" s="1"/>
      <c r="BA731" s="1"/>
      <c r="BB731" s="1"/>
      <c r="BC731" s="1"/>
      <c r="BD731" s="1"/>
      <c r="BE731" s="1"/>
      <c r="BF731" s="184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pans="1:77" ht="17.25" customHeight="1" x14ac:dyDescent="0.3">
      <c r="A732" s="277"/>
      <c r="B732" s="2"/>
      <c r="C732" s="226"/>
      <c r="D732" s="2"/>
      <c r="E732" s="67"/>
      <c r="F732" s="107"/>
      <c r="G732" s="1"/>
      <c r="H732" s="1"/>
      <c r="I732" s="2"/>
      <c r="J732" s="2"/>
      <c r="K732" s="1"/>
      <c r="L732" s="2"/>
      <c r="M732" s="2"/>
      <c r="N732" s="2"/>
      <c r="O732" s="2"/>
      <c r="P732" s="1"/>
      <c r="Q732" s="2"/>
      <c r="R732" s="1"/>
      <c r="S732" s="1"/>
      <c r="T732" s="2"/>
      <c r="U732" s="1"/>
      <c r="V732" s="1"/>
      <c r="W732" s="2"/>
      <c r="X732" s="2"/>
      <c r="Y732" s="2"/>
      <c r="Z732" s="2"/>
      <c r="AA732" s="2"/>
      <c r="AB732" s="124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2"/>
      <c r="AY732" s="1"/>
      <c r="AZ732" s="1"/>
      <c r="BA732" s="1"/>
      <c r="BB732" s="1"/>
      <c r="BC732" s="1"/>
      <c r="BD732" s="1"/>
      <c r="BE732" s="1"/>
      <c r="BF732" s="184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pans="1:77" ht="17.25" customHeight="1" x14ac:dyDescent="0.3">
      <c r="A733" s="277"/>
      <c r="B733" s="2"/>
      <c r="C733" s="226"/>
      <c r="D733" s="2"/>
      <c r="E733" s="67"/>
      <c r="F733" s="107"/>
      <c r="G733" s="1"/>
      <c r="H733" s="1"/>
      <c r="I733" s="2"/>
      <c r="J733" s="2"/>
      <c r="K733" s="1"/>
      <c r="L733" s="2"/>
      <c r="M733" s="2"/>
      <c r="N733" s="2"/>
      <c r="O733" s="2"/>
      <c r="P733" s="1"/>
      <c r="Q733" s="2"/>
      <c r="R733" s="1"/>
      <c r="S733" s="1"/>
      <c r="T733" s="2"/>
      <c r="U733" s="1"/>
      <c r="V733" s="1"/>
      <c r="W733" s="2"/>
      <c r="X733" s="2"/>
      <c r="Y733" s="2"/>
      <c r="Z733" s="2"/>
      <c r="AA733" s="2"/>
      <c r="AB733" s="124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2"/>
      <c r="AY733" s="1"/>
      <c r="AZ733" s="1"/>
      <c r="BA733" s="1"/>
      <c r="BB733" s="1"/>
      <c r="BC733" s="1"/>
      <c r="BD733" s="1"/>
      <c r="BE733" s="1"/>
      <c r="BF733" s="184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pans="1:77" ht="17.25" customHeight="1" x14ac:dyDescent="0.3">
      <c r="A734" s="277"/>
      <c r="B734" s="2"/>
      <c r="C734" s="226"/>
      <c r="D734" s="2"/>
      <c r="E734" s="67"/>
      <c r="F734" s="107"/>
      <c r="G734" s="1"/>
      <c r="H734" s="1"/>
      <c r="I734" s="2"/>
      <c r="J734" s="2"/>
      <c r="K734" s="1"/>
      <c r="L734" s="2"/>
      <c r="M734" s="2"/>
      <c r="N734" s="2"/>
      <c r="O734" s="2"/>
      <c r="P734" s="1"/>
      <c r="Q734" s="2"/>
      <c r="R734" s="1"/>
      <c r="S734" s="1"/>
      <c r="T734" s="2"/>
      <c r="U734" s="1"/>
      <c r="V734" s="1"/>
      <c r="W734" s="2"/>
      <c r="X734" s="2"/>
      <c r="Y734" s="2"/>
      <c r="Z734" s="2"/>
      <c r="AA734" s="2"/>
      <c r="AB734" s="124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2"/>
      <c r="AY734" s="1"/>
      <c r="AZ734" s="1"/>
      <c r="BA734" s="1"/>
      <c r="BB734" s="1"/>
      <c r="BC734" s="1"/>
      <c r="BD734" s="1"/>
      <c r="BE734" s="1"/>
      <c r="BF734" s="184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pans="1:77" ht="17.25" customHeight="1" x14ac:dyDescent="0.3">
      <c r="A735" s="277"/>
      <c r="B735" s="2"/>
      <c r="C735" s="226"/>
      <c r="D735" s="2"/>
      <c r="E735" s="67"/>
      <c r="F735" s="107"/>
      <c r="G735" s="1"/>
      <c r="H735" s="1"/>
      <c r="I735" s="2"/>
      <c r="J735" s="2"/>
      <c r="K735" s="1"/>
      <c r="L735" s="2"/>
      <c r="M735" s="2"/>
      <c r="N735" s="2"/>
      <c r="O735" s="2"/>
      <c r="P735" s="1"/>
      <c r="Q735" s="2"/>
      <c r="R735" s="1"/>
      <c r="S735" s="1"/>
      <c r="T735" s="2"/>
      <c r="U735" s="1"/>
      <c r="V735" s="1"/>
      <c r="W735" s="2"/>
      <c r="X735" s="2"/>
      <c r="Y735" s="2"/>
      <c r="Z735" s="2"/>
      <c r="AA735" s="2"/>
      <c r="AB735" s="124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2"/>
      <c r="AY735" s="1"/>
      <c r="AZ735" s="1"/>
      <c r="BA735" s="1"/>
      <c r="BB735" s="1"/>
      <c r="BC735" s="1"/>
      <c r="BD735" s="1"/>
      <c r="BE735" s="1"/>
      <c r="BF735" s="184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pans="1:77" ht="17.25" customHeight="1" x14ac:dyDescent="0.3">
      <c r="A736" s="277"/>
      <c r="B736" s="2"/>
      <c r="C736" s="226"/>
      <c r="D736" s="2"/>
      <c r="E736" s="67"/>
      <c r="F736" s="107"/>
      <c r="G736" s="1"/>
      <c r="H736" s="1"/>
      <c r="I736" s="2"/>
      <c r="J736" s="2"/>
      <c r="K736" s="1"/>
      <c r="L736" s="2"/>
      <c r="M736" s="2"/>
      <c r="N736" s="2"/>
      <c r="O736" s="2"/>
      <c r="P736" s="1"/>
      <c r="Q736" s="2"/>
      <c r="R736" s="1"/>
      <c r="S736" s="1"/>
      <c r="T736" s="2"/>
      <c r="U736" s="1"/>
      <c r="V736" s="1"/>
      <c r="W736" s="2"/>
      <c r="X736" s="2"/>
      <c r="Y736" s="2"/>
      <c r="Z736" s="2"/>
      <c r="AA736" s="2"/>
      <c r="AB736" s="124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2"/>
      <c r="AY736" s="1"/>
      <c r="AZ736" s="1"/>
      <c r="BA736" s="1"/>
      <c r="BB736" s="1"/>
      <c r="BC736" s="1"/>
      <c r="BD736" s="1"/>
      <c r="BE736" s="1"/>
      <c r="BF736" s="184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pans="1:77" ht="17.25" customHeight="1" x14ac:dyDescent="0.3">
      <c r="A737" s="277"/>
      <c r="B737" s="2"/>
      <c r="C737" s="226"/>
      <c r="D737" s="2"/>
      <c r="E737" s="67"/>
      <c r="F737" s="107"/>
      <c r="G737" s="1"/>
      <c r="H737" s="1"/>
      <c r="I737" s="2"/>
      <c r="J737" s="2"/>
      <c r="K737" s="1"/>
      <c r="L737" s="2"/>
      <c r="M737" s="2"/>
      <c r="N737" s="2"/>
      <c r="O737" s="2"/>
      <c r="P737" s="1"/>
      <c r="Q737" s="2"/>
      <c r="R737" s="1"/>
      <c r="S737" s="1"/>
      <c r="T737" s="2"/>
      <c r="U737" s="1"/>
      <c r="V737" s="1"/>
      <c r="W737" s="2"/>
      <c r="X737" s="2"/>
      <c r="Y737" s="2"/>
      <c r="Z737" s="2"/>
      <c r="AA737" s="2"/>
      <c r="AB737" s="124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2"/>
      <c r="AY737" s="1"/>
      <c r="AZ737" s="1"/>
      <c r="BA737" s="1"/>
      <c r="BB737" s="1"/>
      <c r="BC737" s="1"/>
      <c r="BD737" s="1"/>
      <c r="BE737" s="1"/>
      <c r="BF737" s="184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pans="1:77" ht="17.25" customHeight="1" x14ac:dyDescent="0.3">
      <c r="A738" s="277"/>
      <c r="B738" s="2"/>
      <c r="C738" s="226"/>
      <c r="D738" s="2"/>
      <c r="E738" s="67"/>
      <c r="F738" s="107"/>
      <c r="G738" s="1"/>
      <c r="H738" s="1"/>
      <c r="I738" s="2"/>
      <c r="J738" s="2"/>
      <c r="K738" s="1"/>
      <c r="L738" s="2"/>
      <c r="M738" s="2"/>
      <c r="N738" s="2"/>
      <c r="O738" s="2"/>
      <c r="P738" s="1"/>
      <c r="Q738" s="2"/>
      <c r="R738" s="1"/>
      <c r="S738" s="1"/>
      <c r="T738" s="2"/>
      <c r="U738" s="1"/>
      <c r="V738" s="1"/>
      <c r="W738" s="2"/>
      <c r="X738" s="2"/>
      <c r="Y738" s="2"/>
      <c r="Z738" s="2"/>
      <c r="AA738" s="2"/>
      <c r="AB738" s="124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2"/>
      <c r="AY738" s="1"/>
      <c r="AZ738" s="1"/>
      <c r="BA738" s="1"/>
      <c r="BB738" s="1"/>
      <c r="BC738" s="1"/>
      <c r="BD738" s="1"/>
      <c r="BE738" s="1"/>
      <c r="BF738" s="184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pans="1:77" ht="17.25" customHeight="1" x14ac:dyDescent="0.3">
      <c r="A739" s="277"/>
      <c r="B739" s="2"/>
      <c r="C739" s="226"/>
      <c r="D739" s="2"/>
      <c r="E739" s="67"/>
      <c r="F739" s="107"/>
      <c r="G739" s="1"/>
      <c r="H739" s="1"/>
      <c r="I739" s="2"/>
      <c r="J739" s="2"/>
      <c r="K739" s="1"/>
      <c r="L739" s="2"/>
      <c r="M739" s="2"/>
      <c r="N739" s="2"/>
      <c r="O739" s="2"/>
      <c r="P739" s="1"/>
      <c r="Q739" s="2"/>
      <c r="R739" s="1"/>
      <c r="S739" s="1"/>
      <c r="T739" s="2"/>
      <c r="U739" s="1"/>
      <c r="V739" s="1"/>
      <c r="W739" s="2"/>
      <c r="X739" s="2"/>
      <c r="Y739" s="2"/>
      <c r="Z739" s="2"/>
      <c r="AA739" s="2"/>
      <c r="AB739" s="124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2"/>
      <c r="AY739" s="1"/>
      <c r="AZ739" s="1"/>
      <c r="BA739" s="1"/>
      <c r="BB739" s="1"/>
      <c r="BC739" s="1"/>
      <c r="BD739" s="1"/>
      <c r="BE739" s="1"/>
      <c r="BF739" s="184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pans="1:77" ht="17.25" customHeight="1" x14ac:dyDescent="0.3">
      <c r="A740" s="277"/>
      <c r="B740" s="2"/>
      <c r="C740" s="226"/>
      <c r="D740" s="2"/>
      <c r="E740" s="67"/>
      <c r="F740" s="107"/>
      <c r="G740" s="1"/>
      <c r="H740" s="1"/>
      <c r="I740" s="2"/>
      <c r="J740" s="2"/>
      <c r="K740" s="1"/>
      <c r="L740" s="2"/>
      <c r="M740" s="2"/>
      <c r="N740" s="2"/>
      <c r="O740" s="2"/>
      <c r="P740" s="1"/>
      <c r="Q740" s="2"/>
      <c r="R740" s="1"/>
      <c r="S740" s="1"/>
      <c r="T740" s="2"/>
      <c r="U740" s="1"/>
      <c r="V740" s="1"/>
      <c r="W740" s="2"/>
      <c r="X740" s="2"/>
      <c r="Y740" s="2"/>
      <c r="Z740" s="2"/>
      <c r="AA740" s="2"/>
      <c r="AB740" s="124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2"/>
      <c r="AY740" s="1"/>
      <c r="AZ740" s="1"/>
      <c r="BA740" s="1"/>
      <c r="BB740" s="1"/>
      <c r="BC740" s="1"/>
      <c r="BD740" s="1"/>
      <c r="BE740" s="1"/>
      <c r="BF740" s="184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pans="1:77" ht="17.25" customHeight="1" x14ac:dyDescent="0.3">
      <c r="A741" s="277"/>
      <c r="B741" s="2"/>
      <c r="C741" s="226"/>
      <c r="D741" s="2"/>
      <c r="E741" s="67"/>
      <c r="F741" s="107"/>
      <c r="G741" s="1"/>
      <c r="H741" s="1"/>
      <c r="I741" s="2"/>
      <c r="J741" s="2"/>
      <c r="K741" s="1"/>
      <c r="L741" s="2"/>
      <c r="M741" s="2"/>
      <c r="N741" s="2"/>
      <c r="O741" s="2"/>
      <c r="P741" s="1"/>
      <c r="Q741" s="2"/>
      <c r="R741" s="1"/>
      <c r="S741" s="1"/>
      <c r="T741" s="2"/>
      <c r="U741" s="1"/>
      <c r="V741" s="1"/>
      <c r="W741" s="2"/>
      <c r="X741" s="2"/>
      <c r="Y741" s="2"/>
      <c r="Z741" s="2"/>
      <c r="AA741" s="2"/>
      <c r="AB741" s="124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2"/>
      <c r="AY741" s="1"/>
      <c r="AZ741" s="1"/>
      <c r="BA741" s="1"/>
      <c r="BB741" s="1"/>
      <c r="BC741" s="1"/>
      <c r="BD741" s="1"/>
      <c r="BE741" s="1"/>
      <c r="BF741" s="184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pans="1:77" ht="17.25" customHeight="1" x14ac:dyDescent="0.3">
      <c r="A742" s="277"/>
      <c r="B742" s="2"/>
      <c r="C742" s="226"/>
      <c r="D742" s="2"/>
      <c r="E742" s="67"/>
      <c r="F742" s="107"/>
      <c r="G742" s="1"/>
      <c r="H742" s="1"/>
      <c r="I742" s="2"/>
      <c r="J742" s="2"/>
      <c r="K742" s="1"/>
      <c r="L742" s="2"/>
      <c r="M742" s="2"/>
      <c r="N742" s="2"/>
      <c r="O742" s="2"/>
      <c r="P742" s="1"/>
      <c r="Q742" s="2"/>
      <c r="R742" s="1"/>
      <c r="S742" s="1"/>
      <c r="T742" s="2"/>
      <c r="U742" s="1"/>
      <c r="V742" s="1"/>
      <c r="W742" s="2"/>
      <c r="X742" s="2"/>
      <c r="Y742" s="2"/>
      <c r="Z742" s="2"/>
      <c r="AA742" s="2"/>
      <c r="AB742" s="124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2"/>
      <c r="AY742" s="1"/>
      <c r="AZ742" s="1"/>
      <c r="BA742" s="1"/>
      <c r="BB742" s="1"/>
      <c r="BC742" s="1"/>
      <c r="BD742" s="1"/>
      <c r="BE742" s="1"/>
      <c r="BF742" s="184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pans="1:77" ht="17.25" customHeight="1" x14ac:dyDescent="0.3">
      <c r="A743" s="277"/>
      <c r="B743" s="2"/>
      <c r="C743" s="226"/>
      <c r="D743" s="2"/>
      <c r="E743" s="67"/>
      <c r="F743" s="107"/>
      <c r="G743" s="1"/>
      <c r="H743" s="1"/>
      <c r="I743" s="2"/>
      <c r="J743" s="2"/>
      <c r="K743" s="1"/>
      <c r="L743" s="2"/>
      <c r="M743" s="2"/>
      <c r="N743" s="2"/>
      <c r="O743" s="2"/>
      <c r="P743" s="1"/>
      <c r="Q743" s="2"/>
      <c r="R743" s="1"/>
      <c r="S743" s="1"/>
      <c r="T743" s="2"/>
      <c r="U743" s="1"/>
      <c r="V743" s="1"/>
      <c r="W743" s="2"/>
      <c r="X743" s="2"/>
      <c r="Y743" s="2"/>
      <c r="Z743" s="2"/>
      <c r="AA743" s="2"/>
      <c r="AB743" s="124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2"/>
      <c r="AY743" s="1"/>
      <c r="AZ743" s="1"/>
      <c r="BA743" s="1"/>
      <c r="BB743" s="1"/>
      <c r="BC743" s="1"/>
      <c r="BD743" s="1"/>
      <c r="BE743" s="1"/>
      <c r="BF743" s="184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pans="1:77" ht="17.25" customHeight="1" x14ac:dyDescent="0.3">
      <c r="A744" s="277"/>
      <c r="B744" s="2"/>
      <c r="C744" s="226"/>
      <c r="D744" s="2"/>
      <c r="E744" s="67"/>
      <c r="F744" s="107"/>
      <c r="G744" s="1"/>
      <c r="H744" s="1"/>
      <c r="I744" s="2"/>
      <c r="J744" s="2"/>
      <c r="K744" s="1"/>
      <c r="L744" s="2"/>
      <c r="M744" s="2"/>
      <c r="N744" s="2"/>
      <c r="O744" s="2"/>
      <c r="P744" s="1"/>
      <c r="Q744" s="2"/>
      <c r="R744" s="1"/>
      <c r="S744" s="1"/>
      <c r="T744" s="2"/>
      <c r="U744" s="1"/>
      <c r="V744" s="1"/>
      <c r="W744" s="2"/>
      <c r="X744" s="2"/>
      <c r="Y744" s="2"/>
      <c r="Z744" s="2"/>
      <c r="AA744" s="2"/>
      <c r="AB744" s="124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2"/>
      <c r="AY744" s="1"/>
      <c r="AZ744" s="1"/>
      <c r="BA744" s="1"/>
      <c r="BB744" s="1"/>
      <c r="BC744" s="1"/>
      <c r="BD744" s="1"/>
      <c r="BE744" s="1"/>
      <c r="BF744" s="184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pans="1:77" ht="17.25" customHeight="1" x14ac:dyDescent="0.3">
      <c r="A745" s="277"/>
      <c r="B745" s="2"/>
      <c r="C745" s="226"/>
      <c r="D745" s="2"/>
      <c r="E745" s="67"/>
      <c r="F745" s="107"/>
      <c r="G745" s="1"/>
      <c r="H745" s="1"/>
      <c r="I745" s="2"/>
      <c r="J745" s="2"/>
      <c r="K745" s="1"/>
      <c r="L745" s="2"/>
      <c r="M745" s="2"/>
      <c r="N745" s="2"/>
      <c r="O745" s="2"/>
      <c r="P745" s="1"/>
      <c r="Q745" s="2"/>
      <c r="R745" s="1"/>
      <c r="S745" s="1"/>
      <c r="T745" s="2"/>
      <c r="U745" s="1"/>
      <c r="V745" s="1"/>
      <c r="W745" s="2"/>
      <c r="X745" s="2"/>
      <c r="Y745" s="2"/>
      <c r="Z745" s="2"/>
      <c r="AA745" s="2"/>
      <c r="AB745" s="124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2"/>
      <c r="AY745" s="1"/>
      <c r="AZ745" s="1"/>
      <c r="BA745" s="1"/>
      <c r="BB745" s="1"/>
      <c r="BC745" s="1"/>
      <c r="BD745" s="1"/>
      <c r="BE745" s="1"/>
      <c r="BF745" s="184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pans="1:77" ht="17.25" customHeight="1" x14ac:dyDescent="0.3">
      <c r="A746" s="277"/>
      <c r="B746" s="2"/>
      <c r="C746" s="226"/>
      <c r="D746" s="2"/>
      <c r="E746" s="67"/>
      <c r="F746" s="107"/>
      <c r="G746" s="1"/>
      <c r="H746" s="1"/>
      <c r="I746" s="2"/>
      <c r="J746" s="2"/>
      <c r="K746" s="1"/>
      <c r="L746" s="2"/>
      <c r="M746" s="2"/>
      <c r="N746" s="2"/>
      <c r="O746" s="2"/>
      <c r="P746" s="1"/>
      <c r="Q746" s="2"/>
      <c r="R746" s="1"/>
      <c r="S746" s="1"/>
      <c r="T746" s="2"/>
      <c r="U746" s="1"/>
      <c r="V746" s="1"/>
      <c r="W746" s="2"/>
      <c r="X746" s="2"/>
      <c r="Y746" s="2"/>
      <c r="Z746" s="2"/>
      <c r="AA746" s="2"/>
      <c r="AB746" s="124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2"/>
      <c r="AY746" s="1"/>
      <c r="AZ746" s="1"/>
      <c r="BA746" s="1"/>
      <c r="BB746" s="1"/>
      <c r="BC746" s="1"/>
      <c r="BD746" s="1"/>
      <c r="BE746" s="1"/>
      <c r="BF746" s="184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pans="1:77" ht="17.25" customHeight="1" x14ac:dyDescent="0.3">
      <c r="A747" s="277"/>
      <c r="B747" s="2"/>
      <c r="C747" s="226"/>
      <c r="D747" s="2"/>
      <c r="E747" s="67"/>
      <c r="F747" s="107"/>
      <c r="G747" s="1"/>
      <c r="H747" s="1"/>
      <c r="I747" s="2"/>
      <c r="J747" s="2"/>
      <c r="K747" s="1"/>
      <c r="L747" s="2"/>
      <c r="M747" s="2"/>
      <c r="N747" s="2"/>
      <c r="O747" s="2"/>
      <c r="P747" s="1"/>
      <c r="Q747" s="2"/>
      <c r="R747" s="1"/>
      <c r="S747" s="1"/>
      <c r="T747" s="2"/>
      <c r="U747" s="1"/>
      <c r="V747" s="1"/>
      <c r="W747" s="2"/>
      <c r="X747" s="2"/>
      <c r="Y747" s="2"/>
      <c r="Z747" s="2"/>
      <c r="AA747" s="2"/>
      <c r="AB747" s="124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2"/>
      <c r="AY747" s="1"/>
      <c r="AZ747" s="1"/>
      <c r="BA747" s="1"/>
      <c r="BB747" s="1"/>
      <c r="BC747" s="1"/>
      <c r="BD747" s="1"/>
      <c r="BE747" s="1"/>
      <c r="BF747" s="184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pans="1:77" ht="17.25" customHeight="1" x14ac:dyDescent="0.3">
      <c r="A748" s="277"/>
      <c r="B748" s="2"/>
      <c r="C748" s="226"/>
      <c r="D748" s="2"/>
      <c r="E748" s="67"/>
      <c r="F748" s="107"/>
      <c r="G748" s="1"/>
      <c r="H748" s="1"/>
      <c r="I748" s="2"/>
      <c r="J748" s="2"/>
      <c r="K748" s="1"/>
      <c r="L748" s="2"/>
      <c r="M748" s="2"/>
      <c r="N748" s="2"/>
      <c r="O748" s="2"/>
      <c r="P748" s="1"/>
      <c r="Q748" s="2"/>
      <c r="R748" s="1"/>
      <c r="S748" s="1"/>
      <c r="T748" s="2"/>
      <c r="U748" s="1"/>
      <c r="V748" s="1"/>
      <c r="W748" s="2"/>
      <c r="X748" s="2"/>
      <c r="Y748" s="2"/>
      <c r="Z748" s="2"/>
      <c r="AA748" s="2"/>
      <c r="AB748" s="124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2"/>
      <c r="AY748" s="1"/>
      <c r="AZ748" s="1"/>
      <c r="BA748" s="1"/>
      <c r="BB748" s="1"/>
      <c r="BC748" s="1"/>
      <c r="BD748" s="1"/>
      <c r="BE748" s="1"/>
      <c r="BF748" s="184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pans="1:77" ht="17.25" customHeight="1" x14ac:dyDescent="0.3">
      <c r="A749" s="277"/>
      <c r="B749" s="2"/>
      <c r="C749" s="226"/>
      <c r="D749" s="2"/>
      <c r="E749" s="67"/>
      <c r="F749" s="107"/>
      <c r="G749" s="1"/>
      <c r="H749" s="1"/>
      <c r="I749" s="2"/>
      <c r="J749" s="2"/>
      <c r="K749" s="1"/>
      <c r="L749" s="2"/>
      <c r="M749" s="2"/>
      <c r="N749" s="2"/>
      <c r="O749" s="2"/>
      <c r="P749" s="1"/>
      <c r="Q749" s="2"/>
      <c r="R749" s="1"/>
      <c r="S749" s="1"/>
      <c r="T749" s="2"/>
      <c r="U749" s="1"/>
      <c r="V749" s="1"/>
      <c r="W749" s="2"/>
      <c r="X749" s="2"/>
      <c r="Y749" s="2"/>
      <c r="Z749" s="2"/>
      <c r="AA749" s="2"/>
      <c r="AB749" s="124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2"/>
      <c r="AY749" s="1"/>
      <c r="AZ749" s="1"/>
      <c r="BA749" s="1"/>
      <c r="BB749" s="1"/>
      <c r="BC749" s="1"/>
      <c r="BD749" s="1"/>
      <c r="BE749" s="1"/>
      <c r="BF749" s="184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pans="1:77" ht="17.25" customHeight="1" x14ac:dyDescent="0.3">
      <c r="A750" s="277"/>
      <c r="B750" s="2"/>
      <c r="C750" s="226"/>
      <c r="D750" s="2"/>
      <c r="E750" s="67"/>
      <c r="F750" s="107"/>
      <c r="G750" s="1"/>
      <c r="H750" s="1"/>
      <c r="I750" s="2"/>
      <c r="J750" s="2"/>
      <c r="K750" s="1"/>
      <c r="L750" s="2"/>
      <c r="M750" s="2"/>
      <c r="N750" s="2"/>
      <c r="O750" s="2"/>
      <c r="P750" s="1"/>
      <c r="Q750" s="2"/>
      <c r="R750" s="1"/>
      <c r="S750" s="1"/>
      <c r="T750" s="2"/>
      <c r="U750" s="1"/>
      <c r="V750" s="1"/>
      <c r="W750" s="2"/>
      <c r="X750" s="2"/>
      <c r="Y750" s="2"/>
      <c r="Z750" s="2"/>
      <c r="AA750" s="2"/>
      <c r="AB750" s="124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2"/>
      <c r="AY750" s="1"/>
      <c r="AZ750" s="1"/>
      <c r="BA750" s="1"/>
      <c r="BB750" s="1"/>
      <c r="BC750" s="1"/>
      <c r="BD750" s="1"/>
      <c r="BE750" s="1"/>
      <c r="BF750" s="184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pans="1:77" ht="17.25" customHeight="1" x14ac:dyDescent="0.3">
      <c r="A751" s="277"/>
      <c r="B751" s="2"/>
      <c r="C751" s="226"/>
      <c r="D751" s="2"/>
      <c r="E751" s="67"/>
      <c r="F751" s="107"/>
      <c r="G751" s="1"/>
      <c r="H751" s="1"/>
      <c r="I751" s="2"/>
      <c r="J751" s="2"/>
      <c r="K751" s="1"/>
      <c r="L751" s="2"/>
      <c r="M751" s="2"/>
      <c r="N751" s="2"/>
      <c r="O751" s="2"/>
      <c r="P751" s="1"/>
      <c r="Q751" s="2"/>
      <c r="R751" s="1"/>
      <c r="S751" s="1"/>
      <c r="T751" s="2"/>
      <c r="U751" s="1"/>
      <c r="V751" s="1"/>
      <c r="W751" s="2"/>
      <c r="X751" s="2"/>
      <c r="Y751" s="2"/>
      <c r="Z751" s="2"/>
      <c r="AA751" s="2"/>
      <c r="AB751" s="124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2"/>
      <c r="AY751" s="1"/>
      <c r="AZ751" s="1"/>
      <c r="BA751" s="1"/>
      <c r="BB751" s="1"/>
      <c r="BC751" s="1"/>
      <c r="BD751" s="1"/>
      <c r="BE751" s="1"/>
      <c r="BF751" s="184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pans="1:77" ht="17.25" customHeight="1" x14ac:dyDescent="0.3">
      <c r="A752" s="277"/>
      <c r="B752" s="2"/>
      <c r="C752" s="226"/>
      <c r="D752" s="2"/>
      <c r="E752" s="67"/>
      <c r="F752" s="107"/>
      <c r="G752" s="1"/>
      <c r="H752" s="1"/>
      <c r="I752" s="2"/>
      <c r="J752" s="2"/>
      <c r="K752" s="1"/>
      <c r="L752" s="2"/>
      <c r="M752" s="2"/>
      <c r="N752" s="2"/>
      <c r="O752" s="2"/>
      <c r="P752" s="1"/>
      <c r="Q752" s="2"/>
      <c r="R752" s="1"/>
      <c r="S752" s="1"/>
      <c r="T752" s="2"/>
      <c r="U752" s="1"/>
      <c r="V752" s="1"/>
      <c r="W752" s="2"/>
      <c r="X752" s="2"/>
      <c r="Y752" s="2"/>
      <c r="Z752" s="2"/>
      <c r="AA752" s="2"/>
      <c r="AB752" s="124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2"/>
      <c r="AY752" s="1"/>
      <c r="AZ752" s="1"/>
      <c r="BA752" s="1"/>
      <c r="BB752" s="1"/>
      <c r="BC752" s="1"/>
      <c r="BD752" s="1"/>
      <c r="BE752" s="1"/>
      <c r="BF752" s="184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pans="1:77" ht="17.25" customHeight="1" x14ac:dyDescent="0.3">
      <c r="A753" s="277"/>
      <c r="B753" s="2"/>
      <c r="C753" s="226"/>
      <c r="D753" s="2"/>
      <c r="E753" s="67"/>
      <c r="F753" s="107"/>
      <c r="G753" s="1"/>
      <c r="H753" s="1"/>
      <c r="I753" s="2"/>
      <c r="J753" s="2"/>
      <c r="K753" s="1"/>
      <c r="L753" s="2"/>
      <c r="M753" s="2"/>
      <c r="N753" s="2"/>
      <c r="O753" s="2"/>
      <c r="P753" s="1"/>
      <c r="Q753" s="2"/>
      <c r="R753" s="1"/>
      <c r="S753" s="1"/>
      <c r="T753" s="2"/>
      <c r="U753" s="1"/>
      <c r="V753" s="1"/>
      <c r="W753" s="2"/>
      <c r="X753" s="2"/>
      <c r="Y753" s="2"/>
      <c r="Z753" s="2"/>
      <c r="AA753" s="2"/>
      <c r="AB753" s="124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2"/>
      <c r="AY753" s="1"/>
      <c r="AZ753" s="1"/>
      <c r="BA753" s="1"/>
      <c r="BB753" s="1"/>
      <c r="BC753" s="1"/>
      <c r="BD753" s="1"/>
      <c r="BE753" s="1"/>
      <c r="BF753" s="184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pans="1:77" ht="17.25" customHeight="1" x14ac:dyDescent="0.3">
      <c r="A754" s="277"/>
      <c r="B754" s="2"/>
      <c r="C754" s="226"/>
      <c r="D754" s="2"/>
      <c r="E754" s="67"/>
      <c r="F754" s="107"/>
      <c r="G754" s="1"/>
      <c r="H754" s="1"/>
      <c r="I754" s="2"/>
      <c r="J754" s="2"/>
      <c r="K754" s="1"/>
      <c r="L754" s="2"/>
      <c r="M754" s="2"/>
      <c r="N754" s="2"/>
      <c r="O754" s="2"/>
      <c r="P754" s="1"/>
      <c r="Q754" s="2"/>
      <c r="R754" s="1"/>
      <c r="S754" s="1"/>
      <c r="T754" s="2"/>
      <c r="U754" s="1"/>
      <c r="V754" s="1"/>
      <c r="W754" s="2"/>
      <c r="X754" s="2"/>
      <c r="Y754" s="2"/>
      <c r="Z754" s="2"/>
      <c r="AA754" s="2"/>
      <c r="AB754" s="124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2"/>
      <c r="AY754" s="1"/>
      <c r="AZ754" s="1"/>
      <c r="BA754" s="1"/>
      <c r="BB754" s="1"/>
      <c r="BC754" s="1"/>
      <c r="BD754" s="1"/>
      <c r="BE754" s="1"/>
      <c r="BF754" s="184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pans="1:77" ht="17.25" customHeight="1" x14ac:dyDescent="0.3">
      <c r="A755" s="277"/>
      <c r="B755" s="2"/>
      <c r="C755" s="226"/>
      <c r="D755" s="2"/>
      <c r="E755" s="67"/>
      <c r="F755" s="107"/>
      <c r="G755" s="1"/>
      <c r="H755" s="1"/>
      <c r="I755" s="2"/>
      <c r="J755" s="2"/>
      <c r="K755" s="1"/>
      <c r="L755" s="2"/>
      <c r="M755" s="2"/>
      <c r="N755" s="2"/>
      <c r="O755" s="2"/>
      <c r="P755" s="1"/>
      <c r="Q755" s="2"/>
      <c r="R755" s="1"/>
      <c r="S755" s="1"/>
      <c r="T755" s="2"/>
      <c r="U755" s="1"/>
      <c r="V755" s="1"/>
      <c r="W755" s="2"/>
      <c r="X755" s="2"/>
      <c r="Y755" s="2"/>
      <c r="Z755" s="2"/>
      <c r="AA755" s="2"/>
      <c r="AB755" s="124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2"/>
      <c r="AY755" s="1"/>
      <c r="AZ755" s="1"/>
      <c r="BA755" s="1"/>
      <c r="BB755" s="1"/>
      <c r="BC755" s="1"/>
      <c r="BD755" s="1"/>
      <c r="BE755" s="1"/>
      <c r="BF755" s="184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pans="1:77" ht="17.25" customHeight="1" x14ac:dyDescent="0.3">
      <c r="A756" s="277"/>
      <c r="B756" s="2"/>
      <c r="C756" s="226"/>
      <c r="D756" s="2"/>
      <c r="E756" s="67"/>
      <c r="F756" s="107"/>
      <c r="G756" s="1"/>
      <c r="H756" s="1"/>
      <c r="I756" s="2"/>
      <c r="J756" s="2"/>
      <c r="K756" s="1"/>
      <c r="L756" s="2"/>
      <c r="M756" s="2"/>
      <c r="N756" s="2"/>
      <c r="O756" s="2"/>
      <c r="P756" s="1"/>
      <c r="Q756" s="2"/>
      <c r="R756" s="1"/>
      <c r="S756" s="1"/>
      <c r="T756" s="2"/>
      <c r="U756" s="1"/>
      <c r="V756" s="1"/>
      <c r="W756" s="2"/>
      <c r="X756" s="2"/>
      <c r="Y756" s="2"/>
      <c r="Z756" s="2"/>
      <c r="AA756" s="2"/>
      <c r="AB756" s="124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2"/>
      <c r="AY756" s="1"/>
      <c r="AZ756" s="1"/>
      <c r="BA756" s="1"/>
      <c r="BB756" s="1"/>
      <c r="BC756" s="1"/>
      <c r="BD756" s="1"/>
      <c r="BE756" s="1"/>
      <c r="BF756" s="184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pans="1:77" ht="17.25" customHeight="1" x14ac:dyDescent="0.3">
      <c r="A757" s="277"/>
      <c r="B757" s="2"/>
      <c r="C757" s="226"/>
      <c r="D757" s="2"/>
      <c r="E757" s="67"/>
      <c r="F757" s="107"/>
      <c r="G757" s="1"/>
      <c r="H757" s="1"/>
      <c r="I757" s="2"/>
      <c r="J757" s="2"/>
      <c r="K757" s="1"/>
      <c r="L757" s="2"/>
      <c r="M757" s="2"/>
      <c r="N757" s="2"/>
      <c r="O757" s="2"/>
      <c r="P757" s="1"/>
      <c r="Q757" s="2"/>
      <c r="R757" s="1"/>
      <c r="S757" s="1"/>
      <c r="T757" s="2"/>
      <c r="U757" s="1"/>
      <c r="V757" s="1"/>
      <c r="W757" s="2"/>
      <c r="X757" s="2"/>
      <c r="Y757" s="2"/>
      <c r="Z757" s="2"/>
      <c r="AA757" s="2"/>
      <c r="AB757" s="124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2"/>
      <c r="AY757" s="1"/>
      <c r="AZ757" s="1"/>
      <c r="BA757" s="1"/>
      <c r="BB757" s="1"/>
      <c r="BC757" s="1"/>
      <c r="BD757" s="1"/>
      <c r="BE757" s="1"/>
      <c r="BF757" s="184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pans="1:77" ht="17.25" customHeight="1" x14ac:dyDescent="0.3">
      <c r="A758" s="277"/>
      <c r="B758" s="2"/>
      <c r="C758" s="226"/>
      <c r="D758" s="2"/>
      <c r="E758" s="67"/>
      <c r="F758" s="107"/>
      <c r="G758" s="1"/>
      <c r="H758" s="1"/>
      <c r="I758" s="2"/>
      <c r="J758" s="2"/>
      <c r="K758" s="1"/>
      <c r="L758" s="2"/>
      <c r="M758" s="2"/>
      <c r="N758" s="2"/>
      <c r="O758" s="2"/>
      <c r="P758" s="1"/>
      <c r="Q758" s="2"/>
      <c r="R758" s="1"/>
      <c r="S758" s="1"/>
      <c r="T758" s="2"/>
      <c r="U758" s="1"/>
      <c r="V758" s="1"/>
      <c r="W758" s="2"/>
      <c r="X758" s="2"/>
      <c r="Y758" s="2"/>
      <c r="Z758" s="2"/>
      <c r="AA758" s="2"/>
      <c r="AB758" s="124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2"/>
      <c r="AY758" s="1"/>
      <c r="AZ758" s="1"/>
      <c r="BA758" s="1"/>
      <c r="BB758" s="1"/>
      <c r="BC758" s="1"/>
      <c r="BD758" s="1"/>
      <c r="BE758" s="1"/>
      <c r="BF758" s="184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pans="1:77" ht="17.25" customHeight="1" x14ac:dyDescent="0.3">
      <c r="A759" s="277"/>
      <c r="B759" s="2"/>
      <c r="C759" s="226"/>
      <c r="D759" s="2"/>
      <c r="E759" s="67"/>
      <c r="F759" s="107"/>
      <c r="G759" s="1"/>
      <c r="H759" s="1"/>
      <c r="I759" s="2"/>
      <c r="J759" s="2"/>
      <c r="K759" s="1"/>
      <c r="L759" s="2"/>
      <c r="M759" s="2"/>
      <c r="N759" s="2"/>
      <c r="O759" s="2"/>
      <c r="P759" s="1"/>
      <c r="Q759" s="2"/>
      <c r="R759" s="1"/>
      <c r="S759" s="1"/>
      <c r="T759" s="2"/>
      <c r="U759" s="1"/>
      <c r="V759" s="1"/>
      <c r="W759" s="2"/>
      <c r="X759" s="2"/>
      <c r="Y759" s="2"/>
      <c r="Z759" s="2"/>
      <c r="AA759" s="2"/>
      <c r="AB759" s="124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2"/>
      <c r="AY759" s="1"/>
      <c r="AZ759" s="1"/>
      <c r="BA759" s="1"/>
      <c r="BB759" s="1"/>
      <c r="BC759" s="1"/>
      <c r="BD759" s="1"/>
      <c r="BE759" s="1"/>
      <c r="BF759" s="184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pans="1:77" ht="17.25" customHeight="1" x14ac:dyDescent="0.3">
      <c r="A760" s="277"/>
      <c r="B760" s="2"/>
      <c r="C760" s="226"/>
      <c r="D760" s="2"/>
      <c r="E760" s="67"/>
      <c r="F760" s="107"/>
      <c r="G760" s="1"/>
      <c r="H760" s="1"/>
      <c r="I760" s="2"/>
      <c r="J760" s="2"/>
      <c r="K760" s="1"/>
      <c r="L760" s="2"/>
      <c r="M760" s="2"/>
      <c r="N760" s="2"/>
      <c r="O760" s="2"/>
      <c r="P760" s="1"/>
      <c r="Q760" s="2"/>
      <c r="R760" s="1"/>
      <c r="S760" s="1"/>
      <c r="T760" s="2"/>
      <c r="U760" s="1"/>
      <c r="V760" s="1"/>
      <c r="W760" s="2"/>
      <c r="X760" s="2"/>
      <c r="Y760" s="2"/>
      <c r="Z760" s="2"/>
      <c r="AA760" s="2"/>
      <c r="AB760" s="124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2"/>
      <c r="AY760" s="1"/>
      <c r="AZ760" s="1"/>
      <c r="BA760" s="1"/>
      <c r="BB760" s="1"/>
      <c r="BC760" s="1"/>
      <c r="BD760" s="1"/>
      <c r="BE760" s="1"/>
      <c r="BF760" s="184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pans="1:77" ht="17.25" customHeight="1" x14ac:dyDescent="0.3">
      <c r="A761" s="277"/>
      <c r="B761" s="2"/>
      <c r="C761" s="226"/>
      <c r="D761" s="2"/>
      <c r="E761" s="67"/>
      <c r="F761" s="107"/>
      <c r="G761" s="1"/>
      <c r="H761" s="1"/>
      <c r="I761" s="2"/>
      <c r="J761" s="2"/>
      <c r="K761" s="1"/>
      <c r="L761" s="2"/>
      <c r="M761" s="2"/>
      <c r="N761" s="2"/>
      <c r="O761" s="2"/>
      <c r="P761" s="1"/>
      <c r="Q761" s="2"/>
      <c r="R761" s="1"/>
      <c r="S761" s="1"/>
      <c r="T761" s="2"/>
      <c r="U761" s="1"/>
      <c r="V761" s="1"/>
      <c r="W761" s="2"/>
      <c r="X761" s="2"/>
      <c r="Y761" s="2"/>
      <c r="Z761" s="2"/>
      <c r="AA761" s="2"/>
      <c r="AB761" s="124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2"/>
      <c r="AY761" s="1"/>
      <c r="AZ761" s="1"/>
      <c r="BA761" s="1"/>
      <c r="BB761" s="1"/>
      <c r="BC761" s="1"/>
      <c r="BD761" s="1"/>
      <c r="BE761" s="1"/>
      <c r="BF761" s="184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pans="1:77" ht="17.25" customHeight="1" x14ac:dyDescent="0.3">
      <c r="A762" s="277"/>
      <c r="B762" s="2"/>
      <c r="C762" s="226"/>
      <c r="D762" s="2"/>
      <c r="E762" s="67"/>
      <c r="F762" s="107"/>
      <c r="G762" s="1"/>
      <c r="H762" s="1"/>
      <c r="I762" s="2"/>
      <c r="J762" s="2"/>
      <c r="K762" s="1"/>
      <c r="L762" s="2"/>
      <c r="M762" s="2"/>
      <c r="N762" s="2"/>
      <c r="O762" s="2"/>
      <c r="P762" s="1"/>
      <c r="Q762" s="2"/>
      <c r="R762" s="1"/>
      <c r="S762" s="1"/>
      <c r="T762" s="2"/>
      <c r="U762" s="1"/>
      <c r="V762" s="1"/>
      <c r="W762" s="2"/>
      <c r="X762" s="2"/>
      <c r="Y762" s="2"/>
      <c r="Z762" s="2"/>
      <c r="AA762" s="2"/>
      <c r="AB762" s="124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2"/>
      <c r="AY762" s="1"/>
      <c r="AZ762" s="1"/>
      <c r="BA762" s="1"/>
      <c r="BB762" s="1"/>
      <c r="BC762" s="1"/>
      <c r="BD762" s="1"/>
      <c r="BE762" s="1"/>
      <c r="BF762" s="184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pans="1:77" ht="17.25" customHeight="1" x14ac:dyDescent="0.3">
      <c r="A763" s="277"/>
      <c r="B763" s="2"/>
      <c r="C763" s="226"/>
      <c r="D763" s="2"/>
      <c r="E763" s="67"/>
      <c r="F763" s="107"/>
      <c r="G763" s="1"/>
      <c r="H763" s="1"/>
      <c r="I763" s="2"/>
      <c r="J763" s="2"/>
      <c r="K763" s="1"/>
      <c r="L763" s="2"/>
      <c r="M763" s="2"/>
      <c r="N763" s="2"/>
      <c r="O763" s="2"/>
      <c r="P763" s="1"/>
      <c r="Q763" s="2"/>
      <c r="R763" s="1"/>
      <c r="S763" s="1"/>
      <c r="T763" s="2"/>
      <c r="U763" s="1"/>
      <c r="V763" s="1"/>
      <c r="W763" s="2"/>
      <c r="X763" s="2"/>
      <c r="Y763" s="2"/>
      <c r="Z763" s="2"/>
      <c r="AA763" s="2"/>
      <c r="AB763" s="124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2"/>
      <c r="AY763" s="1"/>
      <c r="AZ763" s="1"/>
      <c r="BA763" s="1"/>
      <c r="BB763" s="1"/>
      <c r="BC763" s="1"/>
      <c r="BD763" s="1"/>
      <c r="BE763" s="1"/>
      <c r="BF763" s="184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pans="1:77" ht="17.25" customHeight="1" x14ac:dyDescent="0.3">
      <c r="A764" s="277"/>
      <c r="B764" s="2"/>
      <c r="C764" s="226"/>
      <c r="D764" s="2"/>
      <c r="E764" s="67"/>
      <c r="F764" s="107"/>
      <c r="G764" s="1"/>
      <c r="H764" s="1"/>
      <c r="I764" s="2"/>
      <c r="J764" s="2"/>
      <c r="K764" s="1"/>
      <c r="L764" s="2"/>
      <c r="M764" s="2"/>
      <c r="N764" s="2"/>
      <c r="O764" s="2"/>
      <c r="P764" s="1"/>
      <c r="Q764" s="2"/>
      <c r="R764" s="1"/>
      <c r="S764" s="1"/>
      <c r="T764" s="2"/>
      <c r="U764" s="1"/>
      <c r="V764" s="1"/>
      <c r="W764" s="2"/>
      <c r="X764" s="2"/>
      <c r="Y764" s="2"/>
      <c r="Z764" s="2"/>
      <c r="AA764" s="2"/>
      <c r="AB764" s="124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2"/>
      <c r="AY764" s="1"/>
      <c r="AZ764" s="1"/>
      <c r="BA764" s="1"/>
      <c r="BB764" s="1"/>
      <c r="BC764" s="1"/>
      <c r="BD764" s="1"/>
      <c r="BE764" s="1"/>
      <c r="BF764" s="184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pans="1:77" ht="17.25" customHeight="1" x14ac:dyDescent="0.3">
      <c r="A765" s="277"/>
      <c r="B765" s="2"/>
      <c r="C765" s="226"/>
      <c r="D765" s="2"/>
      <c r="E765" s="67"/>
      <c r="F765" s="107"/>
      <c r="G765" s="1"/>
      <c r="H765" s="1"/>
      <c r="I765" s="2"/>
      <c r="J765" s="2"/>
      <c r="K765" s="1"/>
      <c r="L765" s="2"/>
      <c r="M765" s="2"/>
      <c r="N765" s="2"/>
      <c r="O765" s="2"/>
      <c r="P765" s="1"/>
      <c r="Q765" s="2"/>
      <c r="R765" s="1"/>
      <c r="S765" s="1"/>
      <c r="T765" s="2"/>
      <c r="U765" s="1"/>
      <c r="V765" s="1"/>
      <c r="W765" s="2"/>
      <c r="X765" s="2"/>
      <c r="Y765" s="2"/>
      <c r="Z765" s="2"/>
      <c r="AA765" s="2"/>
      <c r="AB765" s="124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2"/>
      <c r="AY765" s="1"/>
      <c r="AZ765" s="1"/>
      <c r="BA765" s="1"/>
      <c r="BB765" s="1"/>
      <c r="BC765" s="1"/>
      <c r="BD765" s="1"/>
      <c r="BE765" s="1"/>
      <c r="BF765" s="184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pans="1:77" ht="17.25" customHeight="1" x14ac:dyDescent="0.3">
      <c r="A766" s="277"/>
      <c r="B766" s="2"/>
      <c r="C766" s="226"/>
      <c r="D766" s="2"/>
      <c r="E766" s="67"/>
      <c r="F766" s="107"/>
      <c r="G766" s="1"/>
      <c r="H766" s="1"/>
      <c r="I766" s="2"/>
      <c r="J766" s="2"/>
      <c r="K766" s="1"/>
      <c r="L766" s="2"/>
      <c r="M766" s="2"/>
      <c r="N766" s="2"/>
      <c r="O766" s="2"/>
      <c r="P766" s="1"/>
      <c r="Q766" s="2"/>
      <c r="R766" s="1"/>
      <c r="S766" s="1"/>
      <c r="T766" s="2"/>
      <c r="U766" s="1"/>
      <c r="V766" s="1"/>
      <c r="W766" s="2"/>
      <c r="X766" s="2"/>
      <c r="Y766" s="2"/>
      <c r="Z766" s="2"/>
      <c r="AA766" s="2"/>
      <c r="AB766" s="124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2"/>
      <c r="AY766" s="1"/>
      <c r="AZ766" s="1"/>
      <c r="BA766" s="1"/>
      <c r="BB766" s="1"/>
      <c r="BC766" s="1"/>
      <c r="BD766" s="1"/>
      <c r="BE766" s="1"/>
      <c r="BF766" s="184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pans="1:77" ht="17.25" customHeight="1" x14ac:dyDescent="0.3">
      <c r="A767" s="277"/>
      <c r="B767" s="2"/>
      <c r="C767" s="226"/>
      <c r="D767" s="2"/>
      <c r="E767" s="67"/>
      <c r="F767" s="107"/>
      <c r="G767" s="1"/>
      <c r="H767" s="1"/>
      <c r="I767" s="2"/>
      <c r="J767" s="2"/>
      <c r="K767" s="1"/>
      <c r="L767" s="2"/>
      <c r="M767" s="2"/>
      <c r="N767" s="2"/>
      <c r="O767" s="2"/>
      <c r="P767" s="1"/>
      <c r="Q767" s="2"/>
      <c r="R767" s="1"/>
      <c r="S767" s="1"/>
      <c r="T767" s="2"/>
      <c r="U767" s="1"/>
      <c r="V767" s="1"/>
      <c r="W767" s="2"/>
      <c r="X767" s="2"/>
      <c r="Y767" s="2"/>
      <c r="Z767" s="2"/>
      <c r="AA767" s="2"/>
      <c r="AB767" s="124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2"/>
      <c r="AY767" s="1"/>
      <c r="AZ767" s="1"/>
      <c r="BA767" s="1"/>
      <c r="BB767" s="1"/>
      <c r="BC767" s="1"/>
      <c r="BD767" s="1"/>
      <c r="BE767" s="1"/>
      <c r="BF767" s="184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pans="1:77" ht="17.25" customHeight="1" x14ac:dyDescent="0.3">
      <c r="A768" s="277"/>
      <c r="B768" s="2"/>
      <c r="C768" s="226"/>
      <c r="D768" s="2"/>
      <c r="E768" s="67"/>
      <c r="F768" s="107"/>
      <c r="G768" s="1"/>
      <c r="H768" s="1"/>
      <c r="I768" s="2"/>
      <c r="J768" s="2"/>
      <c r="K768" s="1"/>
      <c r="L768" s="2"/>
      <c r="M768" s="2"/>
      <c r="N768" s="2"/>
      <c r="O768" s="2"/>
      <c r="P768" s="1"/>
      <c r="Q768" s="2"/>
      <c r="R768" s="1"/>
      <c r="S768" s="1"/>
      <c r="T768" s="2"/>
      <c r="U768" s="1"/>
      <c r="V768" s="1"/>
      <c r="W768" s="2"/>
      <c r="X768" s="2"/>
      <c r="Y768" s="2"/>
      <c r="Z768" s="2"/>
      <c r="AA768" s="2"/>
      <c r="AB768" s="124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2"/>
      <c r="AY768" s="1"/>
      <c r="AZ768" s="1"/>
      <c r="BA768" s="1"/>
      <c r="BB768" s="1"/>
      <c r="BC768" s="1"/>
      <c r="BD768" s="1"/>
      <c r="BE768" s="1"/>
      <c r="BF768" s="184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pans="1:77" ht="17.25" customHeight="1" x14ac:dyDescent="0.3">
      <c r="A769" s="277"/>
      <c r="B769" s="2"/>
      <c r="C769" s="226"/>
      <c r="D769" s="2"/>
      <c r="E769" s="67"/>
      <c r="F769" s="107"/>
      <c r="G769" s="1"/>
      <c r="H769" s="1"/>
      <c r="I769" s="2"/>
      <c r="J769" s="2"/>
      <c r="K769" s="1"/>
      <c r="L769" s="2"/>
      <c r="M769" s="2"/>
      <c r="N769" s="2"/>
      <c r="O769" s="2"/>
      <c r="P769" s="1"/>
      <c r="Q769" s="2"/>
      <c r="R769" s="1"/>
      <c r="S769" s="1"/>
      <c r="T769" s="2"/>
      <c r="U769" s="1"/>
      <c r="V769" s="1"/>
      <c r="W769" s="2"/>
      <c r="X769" s="2"/>
      <c r="Y769" s="2"/>
      <c r="Z769" s="2"/>
      <c r="AA769" s="2"/>
      <c r="AB769" s="124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2"/>
      <c r="AY769" s="1"/>
      <c r="AZ769" s="1"/>
      <c r="BA769" s="1"/>
      <c r="BB769" s="1"/>
      <c r="BC769" s="1"/>
      <c r="BD769" s="1"/>
      <c r="BE769" s="1"/>
      <c r="BF769" s="184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</row>
    <row r="770" spans="1:77" ht="17.25" customHeight="1" x14ac:dyDescent="0.3">
      <c r="A770" s="277"/>
      <c r="B770" s="2"/>
      <c r="C770" s="226"/>
      <c r="D770" s="2"/>
      <c r="E770" s="67"/>
      <c r="F770" s="107"/>
      <c r="G770" s="1"/>
      <c r="H770" s="1"/>
      <c r="I770" s="2"/>
      <c r="J770" s="2"/>
      <c r="K770" s="1"/>
      <c r="L770" s="2"/>
      <c r="M770" s="2"/>
      <c r="N770" s="2"/>
      <c r="O770" s="2"/>
      <c r="P770" s="1"/>
      <c r="Q770" s="2"/>
      <c r="R770" s="1"/>
      <c r="S770" s="1"/>
      <c r="T770" s="2"/>
      <c r="U770" s="1"/>
      <c r="V770" s="1"/>
      <c r="W770" s="2"/>
      <c r="X770" s="2"/>
      <c r="Y770" s="2"/>
      <c r="Z770" s="2"/>
      <c r="AA770" s="2"/>
      <c r="AB770" s="124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2"/>
      <c r="AY770" s="1"/>
      <c r="AZ770" s="1"/>
      <c r="BA770" s="1"/>
      <c r="BB770" s="1"/>
      <c r="BC770" s="1"/>
      <c r="BD770" s="1"/>
      <c r="BE770" s="1"/>
      <c r="BF770" s="184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</row>
    <row r="771" spans="1:77" ht="17.25" customHeight="1" x14ac:dyDescent="0.3">
      <c r="A771" s="277"/>
      <c r="B771" s="2"/>
      <c r="C771" s="226"/>
      <c r="D771" s="2"/>
      <c r="E771" s="67"/>
      <c r="F771" s="107"/>
      <c r="G771" s="1"/>
      <c r="H771" s="1"/>
      <c r="I771" s="2"/>
      <c r="J771" s="2"/>
      <c r="K771" s="1"/>
      <c r="L771" s="2"/>
      <c r="M771" s="2"/>
      <c r="N771" s="2"/>
      <c r="O771" s="2"/>
      <c r="P771" s="1"/>
      <c r="Q771" s="2"/>
      <c r="R771" s="1"/>
      <c r="S771" s="1"/>
      <c r="T771" s="2"/>
      <c r="U771" s="1"/>
      <c r="V771" s="1"/>
      <c r="W771" s="2"/>
      <c r="X771" s="2"/>
      <c r="Y771" s="2"/>
      <c r="Z771" s="2"/>
      <c r="AA771" s="2"/>
      <c r="AB771" s="124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2"/>
      <c r="AY771" s="1"/>
      <c r="AZ771" s="1"/>
      <c r="BA771" s="1"/>
      <c r="BB771" s="1"/>
      <c r="BC771" s="1"/>
      <c r="BD771" s="1"/>
      <c r="BE771" s="1"/>
      <c r="BF771" s="184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</row>
    <row r="772" spans="1:77" ht="17.25" customHeight="1" x14ac:dyDescent="0.3">
      <c r="A772" s="277"/>
      <c r="B772" s="2"/>
      <c r="C772" s="226"/>
      <c r="D772" s="2"/>
      <c r="E772" s="67"/>
      <c r="F772" s="107"/>
      <c r="G772" s="1"/>
      <c r="H772" s="1"/>
      <c r="I772" s="2"/>
      <c r="J772" s="2"/>
      <c r="K772" s="1"/>
      <c r="L772" s="2"/>
      <c r="M772" s="2"/>
      <c r="N772" s="2"/>
      <c r="O772" s="2"/>
      <c r="P772" s="1"/>
      <c r="Q772" s="2"/>
      <c r="R772" s="1"/>
      <c r="S772" s="1"/>
      <c r="T772" s="2"/>
      <c r="U772" s="1"/>
      <c r="V772" s="1"/>
      <c r="W772" s="2"/>
      <c r="X772" s="2"/>
      <c r="Y772" s="2"/>
      <c r="Z772" s="2"/>
      <c r="AA772" s="2"/>
      <c r="AB772" s="124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2"/>
      <c r="AY772" s="1"/>
      <c r="AZ772" s="1"/>
      <c r="BA772" s="1"/>
      <c r="BB772" s="1"/>
      <c r="BC772" s="1"/>
      <c r="BD772" s="1"/>
      <c r="BE772" s="1"/>
      <c r="BF772" s="184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</row>
    <row r="773" spans="1:77" ht="17.25" customHeight="1" x14ac:dyDescent="0.3">
      <c r="A773" s="277"/>
      <c r="B773" s="2"/>
      <c r="C773" s="226"/>
      <c r="D773" s="2"/>
      <c r="E773" s="67"/>
      <c r="F773" s="107"/>
      <c r="G773" s="1"/>
      <c r="H773" s="1"/>
      <c r="I773" s="2"/>
      <c r="J773" s="2"/>
      <c r="K773" s="1"/>
      <c r="L773" s="2"/>
      <c r="M773" s="2"/>
      <c r="N773" s="2"/>
      <c r="O773" s="2"/>
      <c r="P773" s="1"/>
      <c r="Q773" s="2"/>
      <c r="R773" s="1"/>
      <c r="S773" s="1"/>
      <c r="T773" s="2"/>
      <c r="U773" s="1"/>
      <c r="V773" s="1"/>
      <c r="W773" s="2"/>
      <c r="X773" s="2"/>
      <c r="Y773" s="2"/>
      <c r="Z773" s="2"/>
      <c r="AA773" s="2"/>
      <c r="AB773" s="124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2"/>
      <c r="AY773" s="1"/>
      <c r="AZ773" s="1"/>
      <c r="BA773" s="1"/>
      <c r="BB773" s="1"/>
      <c r="BC773" s="1"/>
      <c r="BD773" s="1"/>
      <c r="BE773" s="1"/>
      <c r="BF773" s="184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</row>
    <row r="774" spans="1:77" ht="17.25" customHeight="1" x14ac:dyDescent="0.3">
      <c r="A774" s="277"/>
      <c r="B774" s="2"/>
      <c r="C774" s="226"/>
      <c r="D774" s="2"/>
      <c r="E774" s="67"/>
      <c r="F774" s="107"/>
      <c r="G774" s="1"/>
      <c r="H774" s="1"/>
      <c r="I774" s="2"/>
      <c r="J774" s="2"/>
      <c r="K774" s="1"/>
      <c r="L774" s="2"/>
      <c r="M774" s="2"/>
      <c r="N774" s="2"/>
      <c r="O774" s="2"/>
      <c r="P774" s="1"/>
      <c r="Q774" s="2"/>
      <c r="R774" s="1"/>
      <c r="S774" s="1"/>
      <c r="T774" s="2"/>
      <c r="U774" s="1"/>
      <c r="V774" s="1"/>
      <c r="W774" s="2"/>
      <c r="X774" s="2"/>
      <c r="Y774" s="2"/>
      <c r="Z774" s="2"/>
      <c r="AA774" s="2"/>
      <c r="AB774" s="124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2"/>
      <c r="AY774" s="1"/>
      <c r="AZ774" s="1"/>
      <c r="BA774" s="1"/>
      <c r="BB774" s="1"/>
      <c r="BC774" s="1"/>
      <c r="BD774" s="1"/>
      <c r="BE774" s="1"/>
      <c r="BF774" s="184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</row>
    <row r="775" spans="1:77" ht="17.25" customHeight="1" x14ac:dyDescent="0.3">
      <c r="A775" s="277"/>
      <c r="B775" s="2"/>
      <c r="C775" s="226"/>
      <c r="D775" s="2"/>
      <c r="E775" s="67"/>
      <c r="F775" s="107"/>
      <c r="G775" s="1"/>
      <c r="H775" s="1"/>
      <c r="I775" s="2"/>
      <c r="J775" s="2"/>
      <c r="K775" s="1"/>
      <c r="L775" s="2"/>
      <c r="M775" s="2"/>
      <c r="N775" s="2"/>
      <c r="O775" s="2"/>
      <c r="P775" s="1"/>
      <c r="Q775" s="2"/>
      <c r="R775" s="1"/>
      <c r="S775" s="1"/>
      <c r="T775" s="2"/>
      <c r="U775" s="1"/>
      <c r="V775" s="1"/>
      <c r="W775" s="2"/>
      <c r="X775" s="2"/>
      <c r="Y775" s="2"/>
      <c r="Z775" s="2"/>
      <c r="AA775" s="2"/>
      <c r="AB775" s="124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2"/>
      <c r="AY775" s="1"/>
      <c r="AZ775" s="1"/>
      <c r="BA775" s="1"/>
      <c r="BB775" s="1"/>
      <c r="BC775" s="1"/>
      <c r="BD775" s="1"/>
      <c r="BE775" s="1"/>
      <c r="BF775" s="184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</row>
    <row r="776" spans="1:77" ht="17.25" customHeight="1" x14ac:dyDescent="0.3">
      <c r="A776" s="277"/>
      <c r="B776" s="2"/>
      <c r="C776" s="226"/>
      <c r="D776" s="2"/>
      <c r="E776" s="67"/>
      <c r="F776" s="107"/>
      <c r="G776" s="1"/>
      <c r="H776" s="1"/>
      <c r="I776" s="2"/>
      <c r="J776" s="2"/>
      <c r="K776" s="1"/>
      <c r="L776" s="2"/>
      <c r="M776" s="2"/>
      <c r="N776" s="2"/>
      <c r="O776" s="2"/>
      <c r="P776" s="1"/>
      <c r="Q776" s="2"/>
      <c r="R776" s="1"/>
      <c r="S776" s="1"/>
      <c r="T776" s="2"/>
      <c r="U776" s="1"/>
      <c r="V776" s="1"/>
      <c r="W776" s="2"/>
      <c r="X776" s="2"/>
      <c r="Y776" s="2"/>
      <c r="Z776" s="2"/>
      <c r="AA776" s="2"/>
      <c r="AB776" s="124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2"/>
      <c r="AY776" s="1"/>
      <c r="AZ776" s="1"/>
      <c r="BA776" s="1"/>
      <c r="BB776" s="1"/>
      <c r="BC776" s="1"/>
      <c r="BD776" s="1"/>
      <c r="BE776" s="1"/>
      <c r="BF776" s="184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</row>
    <row r="777" spans="1:77" ht="17.25" customHeight="1" x14ac:dyDescent="0.3">
      <c r="A777" s="277"/>
      <c r="B777" s="2"/>
      <c r="C777" s="226"/>
      <c r="D777" s="2"/>
      <c r="E777" s="67"/>
      <c r="F777" s="107"/>
      <c r="G777" s="1"/>
      <c r="H777" s="1"/>
      <c r="I777" s="2"/>
      <c r="J777" s="2"/>
      <c r="K777" s="1"/>
      <c r="L777" s="2"/>
      <c r="M777" s="2"/>
      <c r="N777" s="2"/>
      <c r="O777" s="2"/>
      <c r="P777" s="1"/>
      <c r="Q777" s="2"/>
      <c r="R777" s="1"/>
      <c r="S777" s="1"/>
      <c r="T777" s="2"/>
      <c r="U777" s="1"/>
      <c r="V777" s="1"/>
      <c r="W777" s="2"/>
      <c r="X777" s="2"/>
      <c r="Y777" s="2"/>
      <c r="Z777" s="2"/>
      <c r="AA777" s="2"/>
      <c r="AB777" s="124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2"/>
      <c r="AY777" s="1"/>
      <c r="AZ777" s="1"/>
      <c r="BA777" s="1"/>
      <c r="BB777" s="1"/>
      <c r="BC777" s="1"/>
      <c r="BD777" s="1"/>
      <c r="BE777" s="1"/>
      <c r="BF777" s="184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</row>
    <row r="778" spans="1:77" ht="17.25" customHeight="1" x14ac:dyDescent="0.3">
      <c r="A778" s="277"/>
      <c r="B778" s="2"/>
      <c r="C778" s="226"/>
      <c r="D778" s="2"/>
      <c r="E778" s="67"/>
      <c r="F778" s="107"/>
      <c r="G778" s="1"/>
      <c r="H778" s="1"/>
      <c r="I778" s="2"/>
      <c r="J778" s="2"/>
      <c r="K778" s="1"/>
      <c r="L778" s="2"/>
      <c r="M778" s="2"/>
      <c r="N778" s="2"/>
      <c r="O778" s="2"/>
      <c r="P778" s="1"/>
      <c r="Q778" s="2"/>
      <c r="R778" s="1"/>
      <c r="S778" s="1"/>
      <c r="T778" s="2"/>
      <c r="U778" s="1"/>
      <c r="V778" s="1"/>
      <c r="W778" s="2"/>
      <c r="X778" s="2"/>
      <c r="Y778" s="2"/>
      <c r="Z778" s="2"/>
      <c r="AA778" s="2"/>
      <c r="AB778" s="124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2"/>
      <c r="AY778" s="1"/>
      <c r="AZ778" s="1"/>
      <c r="BA778" s="1"/>
      <c r="BB778" s="1"/>
      <c r="BC778" s="1"/>
      <c r="BD778" s="1"/>
      <c r="BE778" s="1"/>
      <c r="BF778" s="184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</row>
    <row r="779" spans="1:77" ht="17.25" customHeight="1" x14ac:dyDescent="0.3">
      <c r="A779" s="277"/>
      <c r="B779" s="2"/>
      <c r="C779" s="226"/>
      <c r="D779" s="2"/>
      <c r="E779" s="67"/>
      <c r="F779" s="107"/>
      <c r="G779" s="1"/>
      <c r="H779" s="1"/>
      <c r="I779" s="2"/>
      <c r="J779" s="2"/>
      <c r="K779" s="1"/>
      <c r="L779" s="2"/>
      <c r="M779" s="2"/>
      <c r="N779" s="2"/>
      <c r="O779" s="2"/>
      <c r="P779" s="1"/>
      <c r="Q779" s="2"/>
      <c r="R779" s="1"/>
      <c r="S779" s="1"/>
      <c r="T779" s="2"/>
      <c r="U779" s="1"/>
      <c r="V779" s="1"/>
      <c r="W779" s="2"/>
      <c r="X779" s="2"/>
      <c r="Y779" s="2"/>
      <c r="Z779" s="2"/>
      <c r="AA779" s="2"/>
      <c r="AB779" s="124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2"/>
      <c r="AY779" s="1"/>
      <c r="AZ779" s="1"/>
      <c r="BA779" s="1"/>
      <c r="BB779" s="1"/>
      <c r="BC779" s="1"/>
      <c r="BD779" s="1"/>
      <c r="BE779" s="1"/>
      <c r="BF779" s="184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</row>
    <row r="780" spans="1:77" ht="17.25" customHeight="1" x14ac:dyDescent="0.3">
      <c r="A780" s="277"/>
      <c r="B780" s="2"/>
      <c r="C780" s="226"/>
      <c r="D780" s="2"/>
      <c r="E780" s="67"/>
      <c r="F780" s="107"/>
      <c r="G780" s="1"/>
      <c r="H780" s="1"/>
      <c r="I780" s="2"/>
      <c r="J780" s="2"/>
      <c r="K780" s="1"/>
      <c r="L780" s="2"/>
      <c r="M780" s="2"/>
      <c r="N780" s="2"/>
      <c r="O780" s="2"/>
      <c r="P780" s="1"/>
      <c r="Q780" s="2"/>
      <c r="R780" s="1"/>
      <c r="S780" s="1"/>
      <c r="T780" s="2"/>
      <c r="U780" s="1"/>
      <c r="V780" s="1"/>
      <c r="W780" s="2"/>
      <c r="X780" s="2"/>
      <c r="Y780" s="2"/>
      <c r="Z780" s="2"/>
      <c r="AA780" s="2"/>
      <c r="AB780" s="124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2"/>
      <c r="AY780" s="1"/>
      <c r="AZ780" s="1"/>
      <c r="BA780" s="1"/>
      <c r="BB780" s="1"/>
      <c r="BC780" s="1"/>
      <c r="BD780" s="1"/>
      <c r="BE780" s="1"/>
      <c r="BF780" s="184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</row>
    <row r="781" spans="1:77" ht="17.25" customHeight="1" x14ac:dyDescent="0.3">
      <c r="A781" s="277"/>
      <c r="B781" s="2"/>
      <c r="C781" s="226"/>
      <c r="D781" s="2"/>
      <c r="E781" s="67"/>
      <c r="F781" s="107"/>
      <c r="G781" s="1"/>
      <c r="H781" s="1"/>
      <c r="I781" s="2"/>
      <c r="J781" s="2"/>
      <c r="K781" s="1"/>
      <c r="L781" s="2"/>
      <c r="M781" s="2"/>
      <c r="N781" s="2"/>
      <c r="O781" s="2"/>
      <c r="P781" s="1"/>
      <c r="Q781" s="2"/>
      <c r="R781" s="1"/>
      <c r="S781" s="1"/>
      <c r="T781" s="2"/>
      <c r="U781" s="1"/>
      <c r="V781" s="1"/>
      <c r="W781" s="2"/>
      <c r="X781" s="2"/>
      <c r="Y781" s="2"/>
      <c r="Z781" s="2"/>
      <c r="AA781" s="2"/>
      <c r="AB781" s="124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2"/>
      <c r="AY781" s="1"/>
      <c r="AZ781" s="1"/>
      <c r="BA781" s="1"/>
      <c r="BB781" s="1"/>
      <c r="BC781" s="1"/>
      <c r="BD781" s="1"/>
      <c r="BE781" s="1"/>
      <c r="BF781" s="184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</row>
    <row r="782" spans="1:77" ht="17.25" customHeight="1" x14ac:dyDescent="0.3">
      <c r="A782" s="277"/>
      <c r="B782" s="2"/>
      <c r="C782" s="226"/>
      <c r="D782" s="2"/>
      <c r="E782" s="67"/>
      <c r="F782" s="107"/>
      <c r="G782" s="1"/>
      <c r="H782" s="1"/>
      <c r="I782" s="2"/>
      <c r="J782" s="2"/>
      <c r="K782" s="1"/>
      <c r="L782" s="2"/>
      <c r="M782" s="2"/>
      <c r="N782" s="2"/>
      <c r="O782" s="2"/>
      <c r="P782" s="1"/>
      <c r="Q782" s="2"/>
      <c r="R782" s="1"/>
      <c r="S782" s="1"/>
      <c r="T782" s="2"/>
      <c r="U782" s="1"/>
      <c r="V782" s="1"/>
      <c r="W782" s="2"/>
      <c r="X782" s="2"/>
      <c r="Y782" s="2"/>
      <c r="Z782" s="2"/>
      <c r="AA782" s="2"/>
      <c r="AB782" s="124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2"/>
      <c r="AY782" s="1"/>
      <c r="AZ782" s="1"/>
      <c r="BA782" s="1"/>
      <c r="BB782" s="1"/>
      <c r="BC782" s="1"/>
      <c r="BD782" s="1"/>
      <c r="BE782" s="1"/>
      <c r="BF782" s="184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</row>
    <row r="783" spans="1:77" ht="17.25" customHeight="1" x14ac:dyDescent="0.3">
      <c r="A783" s="277"/>
      <c r="B783" s="2"/>
      <c r="C783" s="226"/>
      <c r="D783" s="2"/>
      <c r="E783" s="67"/>
      <c r="F783" s="107"/>
      <c r="G783" s="1"/>
      <c r="H783" s="1"/>
      <c r="I783" s="2"/>
      <c r="J783" s="2"/>
      <c r="K783" s="1"/>
      <c r="L783" s="2"/>
      <c r="M783" s="2"/>
      <c r="N783" s="2"/>
      <c r="O783" s="2"/>
      <c r="P783" s="1"/>
      <c r="Q783" s="2"/>
      <c r="R783" s="1"/>
      <c r="S783" s="1"/>
      <c r="T783" s="2"/>
      <c r="U783" s="1"/>
      <c r="V783" s="1"/>
      <c r="W783" s="2"/>
      <c r="X783" s="2"/>
      <c r="Y783" s="2"/>
      <c r="Z783" s="2"/>
      <c r="AA783" s="2"/>
      <c r="AB783" s="124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2"/>
      <c r="AY783" s="1"/>
      <c r="AZ783" s="1"/>
      <c r="BA783" s="1"/>
      <c r="BB783" s="1"/>
      <c r="BC783" s="1"/>
      <c r="BD783" s="1"/>
      <c r="BE783" s="1"/>
      <c r="BF783" s="184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</row>
    <row r="784" spans="1:77" ht="17.25" customHeight="1" x14ac:dyDescent="0.3">
      <c r="A784" s="277"/>
      <c r="B784" s="2"/>
      <c r="C784" s="226"/>
      <c r="D784" s="2"/>
      <c r="E784" s="67"/>
      <c r="F784" s="107"/>
      <c r="G784" s="1"/>
      <c r="H784" s="1"/>
      <c r="I784" s="2"/>
      <c r="J784" s="2"/>
      <c r="K784" s="1"/>
      <c r="L784" s="2"/>
      <c r="M784" s="2"/>
      <c r="N784" s="2"/>
      <c r="O784" s="2"/>
      <c r="P784" s="1"/>
      <c r="Q784" s="2"/>
      <c r="R784" s="1"/>
      <c r="S784" s="1"/>
      <c r="T784" s="2"/>
      <c r="U784" s="1"/>
      <c r="V784" s="1"/>
      <c r="W784" s="2"/>
      <c r="X784" s="2"/>
      <c r="Y784" s="2"/>
      <c r="Z784" s="2"/>
      <c r="AA784" s="2"/>
      <c r="AB784" s="124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2"/>
      <c r="AY784" s="1"/>
      <c r="AZ784" s="1"/>
      <c r="BA784" s="1"/>
      <c r="BB784" s="1"/>
      <c r="BC784" s="1"/>
      <c r="BD784" s="1"/>
      <c r="BE784" s="1"/>
      <c r="BF784" s="184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</row>
    <row r="785" spans="1:77" ht="17.25" customHeight="1" x14ac:dyDescent="0.3">
      <c r="A785" s="277"/>
      <c r="B785" s="2"/>
      <c r="C785" s="226"/>
      <c r="D785" s="2"/>
      <c r="E785" s="67"/>
      <c r="F785" s="107"/>
      <c r="G785" s="1"/>
      <c r="H785" s="1"/>
      <c r="I785" s="2"/>
      <c r="J785" s="2"/>
      <c r="K785" s="1"/>
      <c r="L785" s="2"/>
      <c r="M785" s="2"/>
      <c r="N785" s="2"/>
      <c r="O785" s="2"/>
      <c r="P785" s="1"/>
      <c r="Q785" s="2"/>
      <c r="R785" s="1"/>
      <c r="S785" s="1"/>
      <c r="T785" s="2"/>
      <c r="U785" s="1"/>
      <c r="V785" s="1"/>
      <c r="W785" s="2"/>
      <c r="X785" s="2"/>
      <c r="Y785" s="2"/>
      <c r="Z785" s="2"/>
      <c r="AA785" s="2"/>
      <c r="AB785" s="124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2"/>
      <c r="AY785" s="1"/>
      <c r="AZ785" s="1"/>
      <c r="BA785" s="1"/>
      <c r="BB785" s="1"/>
      <c r="BC785" s="1"/>
      <c r="BD785" s="1"/>
      <c r="BE785" s="1"/>
      <c r="BF785" s="184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</row>
    <row r="786" spans="1:77" ht="17.25" customHeight="1" x14ac:dyDescent="0.3">
      <c r="A786" s="277"/>
      <c r="B786" s="2"/>
      <c r="C786" s="226"/>
      <c r="D786" s="2"/>
      <c r="E786" s="67"/>
      <c r="F786" s="107"/>
      <c r="G786" s="1"/>
      <c r="H786" s="1"/>
      <c r="I786" s="2"/>
      <c r="J786" s="2"/>
      <c r="K786" s="1"/>
      <c r="L786" s="2"/>
      <c r="M786" s="2"/>
      <c r="N786" s="2"/>
      <c r="O786" s="2"/>
      <c r="P786" s="1"/>
      <c r="Q786" s="2"/>
      <c r="R786" s="1"/>
      <c r="S786" s="1"/>
      <c r="T786" s="2"/>
      <c r="U786" s="1"/>
      <c r="V786" s="1"/>
      <c r="W786" s="2"/>
      <c r="X786" s="2"/>
      <c r="Y786" s="2"/>
      <c r="Z786" s="2"/>
      <c r="AA786" s="2"/>
      <c r="AB786" s="124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2"/>
      <c r="AY786" s="1"/>
      <c r="AZ786" s="1"/>
      <c r="BA786" s="1"/>
      <c r="BB786" s="1"/>
      <c r="BC786" s="1"/>
      <c r="BD786" s="1"/>
      <c r="BE786" s="1"/>
      <c r="BF786" s="184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</row>
    <row r="787" spans="1:77" ht="17.25" customHeight="1" x14ac:dyDescent="0.3">
      <c r="A787" s="277"/>
      <c r="B787" s="2"/>
      <c r="C787" s="226"/>
      <c r="D787" s="2"/>
      <c r="E787" s="67"/>
      <c r="F787" s="107"/>
      <c r="G787" s="1"/>
      <c r="H787" s="1"/>
      <c r="I787" s="2"/>
      <c r="J787" s="2"/>
      <c r="K787" s="1"/>
      <c r="L787" s="2"/>
      <c r="M787" s="2"/>
      <c r="N787" s="2"/>
      <c r="O787" s="2"/>
      <c r="P787" s="1"/>
      <c r="Q787" s="2"/>
      <c r="R787" s="1"/>
      <c r="S787" s="1"/>
      <c r="T787" s="2"/>
      <c r="U787" s="1"/>
      <c r="V787" s="1"/>
      <c r="W787" s="2"/>
      <c r="X787" s="2"/>
      <c r="Y787" s="2"/>
      <c r="Z787" s="2"/>
      <c r="AA787" s="2"/>
      <c r="AB787" s="124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2"/>
      <c r="AY787" s="1"/>
      <c r="AZ787" s="1"/>
      <c r="BA787" s="1"/>
      <c r="BB787" s="1"/>
      <c r="BC787" s="1"/>
      <c r="BD787" s="1"/>
      <c r="BE787" s="1"/>
      <c r="BF787" s="184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</row>
    <row r="788" spans="1:77" ht="17.25" customHeight="1" x14ac:dyDescent="0.3">
      <c r="A788" s="277"/>
      <c r="B788" s="2"/>
      <c r="C788" s="226"/>
      <c r="D788" s="2"/>
      <c r="E788" s="67"/>
      <c r="F788" s="107"/>
      <c r="G788" s="1"/>
      <c r="H788" s="1"/>
      <c r="I788" s="2"/>
      <c r="J788" s="2"/>
      <c r="K788" s="1"/>
      <c r="L788" s="2"/>
      <c r="M788" s="2"/>
      <c r="N788" s="2"/>
      <c r="O788" s="2"/>
      <c r="P788" s="1"/>
      <c r="Q788" s="2"/>
      <c r="R788" s="1"/>
      <c r="S788" s="1"/>
      <c r="T788" s="2"/>
      <c r="U788" s="1"/>
      <c r="V788" s="1"/>
      <c r="W788" s="2"/>
      <c r="X788" s="2"/>
      <c r="Y788" s="2"/>
      <c r="Z788" s="2"/>
      <c r="AA788" s="2"/>
      <c r="AB788" s="124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2"/>
      <c r="AY788" s="1"/>
      <c r="AZ788" s="1"/>
      <c r="BA788" s="1"/>
      <c r="BB788" s="1"/>
      <c r="BC788" s="1"/>
      <c r="BD788" s="1"/>
      <c r="BE788" s="1"/>
      <c r="BF788" s="184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</row>
    <row r="789" spans="1:77" ht="17.25" customHeight="1" x14ac:dyDescent="0.3">
      <c r="A789" s="277"/>
      <c r="B789" s="2"/>
      <c r="C789" s="226"/>
      <c r="D789" s="2"/>
      <c r="E789" s="67"/>
      <c r="F789" s="107"/>
      <c r="G789" s="1"/>
      <c r="H789" s="1"/>
      <c r="I789" s="2"/>
      <c r="J789" s="2"/>
      <c r="K789" s="1"/>
      <c r="L789" s="2"/>
      <c r="M789" s="2"/>
      <c r="N789" s="2"/>
      <c r="O789" s="2"/>
      <c r="P789" s="1"/>
      <c r="Q789" s="2"/>
      <c r="R789" s="1"/>
      <c r="S789" s="1"/>
      <c r="T789" s="2"/>
      <c r="U789" s="1"/>
      <c r="V789" s="1"/>
      <c r="W789" s="2"/>
      <c r="X789" s="2"/>
      <c r="Y789" s="2"/>
      <c r="Z789" s="2"/>
      <c r="AA789" s="2"/>
      <c r="AB789" s="124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2"/>
      <c r="AY789" s="1"/>
      <c r="AZ789" s="1"/>
      <c r="BA789" s="1"/>
      <c r="BB789" s="1"/>
      <c r="BC789" s="1"/>
      <c r="BD789" s="1"/>
      <c r="BE789" s="1"/>
      <c r="BF789" s="184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</row>
    <row r="790" spans="1:77" ht="17.25" customHeight="1" x14ac:dyDescent="0.3">
      <c r="A790" s="277"/>
      <c r="B790" s="2"/>
      <c r="C790" s="226"/>
      <c r="D790" s="2"/>
      <c r="E790" s="67"/>
      <c r="F790" s="107"/>
      <c r="G790" s="1"/>
      <c r="H790" s="1"/>
      <c r="I790" s="2"/>
      <c r="J790" s="2"/>
      <c r="K790" s="1"/>
      <c r="L790" s="2"/>
      <c r="M790" s="2"/>
      <c r="N790" s="2"/>
      <c r="O790" s="2"/>
      <c r="P790" s="1"/>
      <c r="Q790" s="2"/>
      <c r="R790" s="1"/>
      <c r="S790" s="1"/>
      <c r="T790" s="2"/>
      <c r="U790" s="1"/>
      <c r="V790" s="1"/>
      <c r="W790" s="2"/>
      <c r="X790" s="2"/>
      <c r="Y790" s="2"/>
      <c r="Z790" s="2"/>
      <c r="AA790" s="2"/>
      <c r="AB790" s="124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2"/>
      <c r="AY790" s="1"/>
      <c r="AZ790" s="1"/>
      <c r="BA790" s="1"/>
      <c r="BB790" s="1"/>
      <c r="BC790" s="1"/>
      <c r="BD790" s="1"/>
      <c r="BE790" s="1"/>
      <c r="BF790" s="184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</row>
    <row r="791" spans="1:77" ht="17.25" customHeight="1" x14ac:dyDescent="0.3">
      <c r="A791" s="277"/>
      <c r="B791" s="2"/>
      <c r="C791" s="226"/>
      <c r="D791" s="2"/>
      <c r="E791" s="67"/>
      <c r="F791" s="107"/>
      <c r="G791" s="1"/>
      <c r="H791" s="1"/>
      <c r="I791" s="2"/>
      <c r="J791" s="2"/>
      <c r="K791" s="1"/>
      <c r="L791" s="2"/>
      <c r="M791" s="2"/>
      <c r="N791" s="2"/>
      <c r="O791" s="2"/>
      <c r="P791" s="1"/>
      <c r="Q791" s="2"/>
      <c r="R791" s="1"/>
      <c r="S791" s="1"/>
      <c r="T791" s="2"/>
      <c r="U791" s="1"/>
      <c r="V791" s="1"/>
      <c r="W791" s="2"/>
      <c r="X791" s="2"/>
      <c r="Y791" s="2"/>
      <c r="Z791" s="2"/>
      <c r="AA791" s="2"/>
      <c r="AB791" s="124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2"/>
      <c r="AY791" s="1"/>
      <c r="AZ791" s="1"/>
      <c r="BA791" s="1"/>
      <c r="BB791" s="1"/>
      <c r="BC791" s="1"/>
      <c r="BD791" s="1"/>
      <c r="BE791" s="1"/>
      <c r="BF791" s="184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</row>
    <row r="792" spans="1:77" ht="17.25" customHeight="1" x14ac:dyDescent="0.3">
      <c r="A792" s="277"/>
      <c r="B792" s="2"/>
      <c r="C792" s="226"/>
      <c r="D792" s="2"/>
      <c r="E792" s="67"/>
      <c r="F792" s="107"/>
      <c r="G792" s="1"/>
      <c r="H792" s="1"/>
      <c r="I792" s="2"/>
      <c r="J792" s="2"/>
      <c r="K792" s="1"/>
      <c r="L792" s="2"/>
      <c r="M792" s="2"/>
      <c r="N792" s="2"/>
      <c r="O792" s="2"/>
      <c r="P792" s="1"/>
      <c r="Q792" s="2"/>
      <c r="R792" s="1"/>
      <c r="S792" s="1"/>
      <c r="T792" s="2"/>
      <c r="U792" s="1"/>
      <c r="V792" s="1"/>
      <c r="W792" s="2"/>
      <c r="X792" s="2"/>
      <c r="Y792" s="2"/>
      <c r="Z792" s="2"/>
      <c r="AA792" s="2"/>
      <c r="AB792" s="124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2"/>
      <c r="AY792" s="1"/>
      <c r="AZ792" s="1"/>
      <c r="BA792" s="1"/>
      <c r="BB792" s="1"/>
      <c r="BC792" s="1"/>
      <c r="BD792" s="1"/>
      <c r="BE792" s="1"/>
      <c r="BF792" s="184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</row>
    <row r="793" spans="1:77" ht="17.25" customHeight="1" x14ac:dyDescent="0.3">
      <c r="A793" s="277"/>
      <c r="B793" s="2"/>
      <c r="C793" s="226"/>
      <c r="D793" s="2"/>
      <c r="E793" s="67"/>
      <c r="F793" s="107"/>
      <c r="G793" s="1"/>
      <c r="H793" s="1"/>
      <c r="I793" s="2"/>
      <c r="J793" s="2"/>
      <c r="K793" s="1"/>
      <c r="L793" s="2"/>
      <c r="M793" s="2"/>
      <c r="N793" s="2"/>
      <c r="O793" s="2"/>
      <c r="P793" s="1"/>
      <c r="Q793" s="2"/>
      <c r="R793" s="1"/>
      <c r="S793" s="1"/>
      <c r="T793" s="2"/>
      <c r="U793" s="1"/>
      <c r="V793" s="1"/>
      <c r="W793" s="2"/>
      <c r="X793" s="2"/>
      <c r="Y793" s="2"/>
      <c r="Z793" s="2"/>
      <c r="AA793" s="2"/>
      <c r="AB793" s="124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2"/>
      <c r="AY793" s="1"/>
      <c r="AZ793" s="1"/>
      <c r="BA793" s="1"/>
      <c r="BB793" s="1"/>
      <c r="BC793" s="1"/>
      <c r="BD793" s="1"/>
      <c r="BE793" s="1"/>
      <c r="BF793" s="184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</row>
    <row r="794" spans="1:77" ht="17.25" customHeight="1" x14ac:dyDescent="0.3">
      <c r="A794" s="277"/>
      <c r="B794" s="2"/>
      <c r="C794" s="226"/>
      <c r="D794" s="2"/>
      <c r="E794" s="67"/>
      <c r="F794" s="107"/>
      <c r="G794" s="1"/>
      <c r="H794" s="1"/>
      <c r="I794" s="2"/>
      <c r="J794" s="2"/>
      <c r="K794" s="1"/>
      <c r="L794" s="2"/>
      <c r="M794" s="2"/>
      <c r="N794" s="2"/>
      <c r="O794" s="2"/>
      <c r="P794" s="1"/>
      <c r="Q794" s="2"/>
      <c r="R794" s="1"/>
      <c r="S794" s="1"/>
      <c r="T794" s="2"/>
      <c r="U794" s="1"/>
      <c r="V794" s="1"/>
      <c r="W794" s="2"/>
      <c r="X794" s="2"/>
      <c r="Y794" s="2"/>
      <c r="Z794" s="2"/>
      <c r="AA794" s="2"/>
      <c r="AB794" s="124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2"/>
      <c r="AY794" s="1"/>
      <c r="AZ794" s="1"/>
      <c r="BA794" s="1"/>
      <c r="BB794" s="1"/>
      <c r="BC794" s="1"/>
      <c r="BD794" s="1"/>
      <c r="BE794" s="1"/>
      <c r="BF794" s="184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</row>
    <row r="795" spans="1:77" ht="17.25" customHeight="1" x14ac:dyDescent="0.3">
      <c r="A795" s="277"/>
      <c r="B795" s="2"/>
      <c r="C795" s="226"/>
      <c r="D795" s="2"/>
      <c r="E795" s="67"/>
      <c r="F795" s="107"/>
      <c r="G795" s="1"/>
      <c r="H795" s="1"/>
      <c r="I795" s="2"/>
      <c r="J795" s="2"/>
      <c r="K795" s="1"/>
      <c r="L795" s="2"/>
      <c r="M795" s="2"/>
      <c r="N795" s="2"/>
      <c r="O795" s="2"/>
      <c r="P795" s="1"/>
      <c r="Q795" s="2"/>
      <c r="R795" s="1"/>
      <c r="S795" s="1"/>
      <c r="T795" s="2"/>
      <c r="U795" s="1"/>
      <c r="V795" s="1"/>
      <c r="W795" s="2"/>
      <c r="X795" s="2"/>
      <c r="Y795" s="2"/>
      <c r="Z795" s="2"/>
      <c r="AA795" s="2"/>
      <c r="AB795" s="124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2"/>
      <c r="AY795" s="1"/>
      <c r="AZ795" s="1"/>
      <c r="BA795" s="1"/>
      <c r="BB795" s="1"/>
      <c r="BC795" s="1"/>
      <c r="BD795" s="1"/>
      <c r="BE795" s="1"/>
      <c r="BF795" s="184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</row>
    <row r="796" spans="1:77" ht="17.25" customHeight="1" x14ac:dyDescent="0.3">
      <c r="A796" s="277"/>
      <c r="B796" s="2"/>
      <c r="C796" s="226"/>
      <c r="D796" s="2"/>
      <c r="E796" s="67"/>
      <c r="F796" s="107"/>
      <c r="G796" s="1"/>
      <c r="H796" s="1"/>
      <c r="I796" s="2"/>
      <c r="J796" s="2"/>
      <c r="K796" s="1"/>
      <c r="L796" s="2"/>
      <c r="M796" s="2"/>
      <c r="N796" s="2"/>
      <c r="O796" s="2"/>
      <c r="P796" s="1"/>
      <c r="Q796" s="2"/>
      <c r="R796" s="1"/>
      <c r="S796" s="1"/>
      <c r="T796" s="2"/>
      <c r="U796" s="1"/>
      <c r="V796" s="1"/>
      <c r="W796" s="2"/>
      <c r="X796" s="2"/>
      <c r="Y796" s="2"/>
      <c r="Z796" s="2"/>
      <c r="AA796" s="2"/>
      <c r="AB796" s="124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2"/>
      <c r="AY796" s="1"/>
      <c r="AZ796" s="1"/>
      <c r="BA796" s="1"/>
      <c r="BB796" s="1"/>
      <c r="BC796" s="1"/>
      <c r="BD796" s="1"/>
      <c r="BE796" s="1"/>
      <c r="BF796" s="184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</row>
    <row r="797" spans="1:77" ht="17.25" customHeight="1" x14ac:dyDescent="0.3">
      <c r="A797" s="277"/>
      <c r="B797" s="2"/>
      <c r="C797" s="226"/>
      <c r="D797" s="2"/>
      <c r="E797" s="67"/>
      <c r="F797" s="107"/>
      <c r="G797" s="1"/>
      <c r="H797" s="1"/>
      <c r="I797" s="2"/>
      <c r="J797" s="2"/>
      <c r="K797" s="1"/>
      <c r="L797" s="2"/>
      <c r="M797" s="2"/>
      <c r="N797" s="2"/>
      <c r="O797" s="2"/>
      <c r="P797" s="1"/>
      <c r="Q797" s="2"/>
      <c r="R797" s="1"/>
      <c r="S797" s="1"/>
      <c r="T797" s="2"/>
      <c r="U797" s="1"/>
      <c r="V797" s="1"/>
      <c r="W797" s="2"/>
      <c r="X797" s="2"/>
      <c r="Y797" s="2"/>
      <c r="Z797" s="2"/>
      <c r="AA797" s="2"/>
      <c r="AB797" s="124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2"/>
      <c r="AY797" s="1"/>
      <c r="AZ797" s="1"/>
      <c r="BA797" s="1"/>
      <c r="BB797" s="1"/>
      <c r="BC797" s="1"/>
      <c r="BD797" s="1"/>
      <c r="BE797" s="1"/>
      <c r="BF797" s="184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</row>
    <row r="798" spans="1:77" ht="17.25" customHeight="1" x14ac:dyDescent="0.3">
      <c r="A798" s="277"/>
      <c r="B798" s="2"/>
      <c r="C798" s="226"/>
      <c r="D798" s="2"/>
      <c r="E798" s="67"/>
      <c r="F798" s="107"/>
      <c r="G798" s="1"/>
      <c r="H798" s="1"/>
      <c r="I798" s="2"/>
      <c r="J798" s="2"/>
      <c r="K798" s="1"/>
      <c r="L798" s="2"/>
      <c r="M798" s="2"/>
      <c r="N798" s="2"/>
      <c r="O798" s="2"/>
      <c r="P798" s="1"/>
      <c r="Q798" s="2"/>
      <c r="R798" s="1"/>
      <c r="S798" s="1"/>
      <c r="T798" s="2"/>
      <c r="U798" s="1"/>
      <c r="V798" s="1"/>
      <c r="W798" s="2"/>
      <c r="X798" s="2"/>
      <c r="Y798" s="2"/>
      <c r="Z798" s="2"/>
      <c r="AA798" s="2"/>
      <c r="AB798" s="124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2"/>
      <c r="AY798" s="1"/>
      <c r="AZ798" s="1"/>
      <c r="BA798" s="1"/>
      <c r="BB798" s="1"/>
      <c r="BC798" s="1"/>
      <c r="BD798" s="1"/>
      <c r="BE798" s="1"/>
      <c r="BF798" s="184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</row>
    <row r="799" spans="1:77" ht="17.25" customHeight="1" x14ac:dyDescent="0.3">
      <c r="A799" s="277"/>
      <c r="B799" s="2"/>
      <c r="C799" s="226"/>
      <c r="D799" s="2"/>
      <c r="E799" s="67"/>
      <c r="F799" s="107"/>
      <c r="G799" s="1"/>
      <c r="H799" s="1"/>
      <c r="I799" s="2"/>
      <c r="J799" s="2"/>
      <c r="K799" s="1"/>
      <c r="L799" s="2"/>
      <c r="M799" s="2"/>
      <c r="N799" s="2"/>
      <c r="O799" s="2"/>
      <c r="P799" s="1"/>
      <c r="Q799" s="2"/>
      <c r="R799" s="1"/>
      <c r="S799" s="1"/>
      <c r="T799" s="2"/>
      <c r="U799" s="1"/>
      <c r="V799" s="1"/>
      <c r="W799" s="2"/>
      <c r="X799" s="2"/>
      <c r="Y799" s="2"/>
      <c r="Z799" s="2"/>
      <c r="AA799" s="2"/>
      <c r="AB799" s="124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2"/>
      <c r="AY799" s="1"/>
      <c r="AZ799" s="1"/>
      <c r="BA799" s="1"/>
      <c r="BB799" s="1"/>
      <c r="BC799" s="1"/>
      <c r="BD799" s="1"/>
      <c r="BE799" s="1"/>
      <c r="BF799" s="184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</row>
    <row r="800" spans="1:77" ht="17.25" customHeight="1" x14ac:dyDescent="0.3">
      <c r="A800" s="277"/>
      <c r="B800" s="2"/>
      <c r="C800" s="226"/>
      <c r="D800" s="2"/>
      <c r="E800" s="67"/>
      <c r="F800" s="107"/>
      <c r="G800" s="1"/>
      <c r="H800" s="1"/>
      <c r="I800" s="2"/>
      <c r="J800" s="2"/>
      <c r="K800" s="1"/>
      <c r="L800" s="2"/>
      <c r="M800" s="2"/>
      <c r="N800" s="2"/>
      <c r="O800" s="2"/>
      <c r="P800" s="1"/>
      <c r="Q800" s="2"/>
      <c r="R800" s="1"/>
      <c r="S800" s="1"/>
      <c r="T800" s="2"/>
      <c r="U800" s="1"/>
      <c r="V800" s="1"/>
      <c r="W800" s="2"/>
      <c r="X800" s="2"/>
      <c r="Y800" s="2"/>
      <c r="Z800" s="2"/>
      <c r="AA800" s="2"/>
      <c r="AB800" s="124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2"/>
      <c r="AY800" s="1"/>
      <c r="AZ800" s="1"/>
      <c r="BA800" s="1"/>
      <c r="BB800" s="1"/>
      <c r="BC800" s="1"/>
      <c r="BD800" s="1"/>
      <c r="BE800" s="1"/>
      <c r="BF800" s="184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</row>
    <row r="801" spans="1:77" ht="17.25" customHeight="1" x14ac:dyDescent="0.3">
      <c r="A801" s="277"/>
      <c r="B801" s="2"/>
      <c r="C801" s="226"/>
      <c r="D801" s="2"/>
      <c r="E801" s="67"/>
      <c r="F801" s="107"/>
      <c r="G801" s="1"/>
      <c r="H801" s="1"/>
      <c r="I801" s="2"/>
      <c r="J801" s="2"/>
      <c r="K801" s="1"/>
      <c r="L801" s="2"/>
      <c r="M801" s="2"/>
      <c r="N801" s="2"/>
      <c r="O801" s="2"/>
      <c r="P801" s="1"/>
      <c r="Q801" s="2"/>
      <c r="R801" s="1"/>
      <c r="S801" s="1"/>
      <c r="T801" s="2"/>
      <c r="U801" s="1"/>
      <c r="V801" s="1"/>
      <c r="W801" s="2"/>
      <c r="X801" s="2"/>
      <c r="Y801" s="2"/>
      <c r="Z801" s="2"/>
      <c r="AA801" s="2"/>
      <c r="AB801" s="124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2"/>
      <c r="AY801" s="1"/>
      <c r="AZ801" s="1"/>
      <c r="BA801" s="1"/>
      <c r="BB801" s="1"/>
      <c r="BC801" s="1"/>
      <c r="BD801" s="1"/>
      <c r="BE801" s="1"/>
      <c r="BF801" s="184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</row>
    <row r="802" spans="1:77" ht="17.25" customHeight="1" x14ac:dyDescent="0.3">
      <c r="A802" s="277"/>
      <c r="B802" s="2"/>
      <c r="C802" s="226"/>
      <c r="D802" s="2"/>
      <c r="E802" s="67"/>
      <c r="F802" s="107"/>
      <c r="G802" s="1"/>
      <c r="H802" s="1"/>
      <c r="I802" s="2"/>
      <c r="J802" s="2"/>
      <c r="K802" s="1"/>
      <c r="L802" s="2"/>
      <c r="M802" s="2"/>
      <c r="N802" s="2"/>
      <c r="O802" s="2"/>
      <c r="P802" s="1"/>
      <c r="Q802" s="2"/>
      <c r="R802" s="1"/>
      <c r="S802" s="1"/>
      <c r="T802" s="2"/>
      <c r="U802" s="1"/>
      <c r="V802" s="1"/>
      <c r="W802" s="2"/>
      <c r="X802" s="2"/>
      <c r="Y802" s="2"/>
      <c r="Z802" s="2"/>
      <c r="AA802" s="2"/>
      <c r="AB802" s="124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2"/>
      <c r="AY802" s="1"/>
      <c r="AZ802" s="1"/>
      <c r="BA802" s="1"/>
      <c r="BB802" s="1"/>
      <c r="BC802" s="1"/>
      <c r="BD802" s="1"/>
      <c r="BE802" s="1"/>
      <c r="BF802" s="184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</row>
    <row r="803" spans="1:77" ht="17.25" customHeight="1" x14ac:dyDescent="0.3">
      <c r="A803" s="277"/>
      <c r="B803" s="2"/>
      <c r="C803" s="226"/>
      <c r="D803" s="2"/>
      <c r="E803" s="67"/>
      <c r="F803" s="107"/>
      <c r="G803" s="1"/>
      <c r="H803" s="1"/>
      <c r="I803" s="2"/>
      <c r="J803" s="2"/>
      <c r="K803" s="1"/>
      <c r="L803" s="2"/>
      <c r="M803" s="2"/>
      <c r="N803" s="2"/>
      <c r="O803" s="2"/>
      <c r="P803" s="1"/>
      <c r="Q803" s="2"/>
      <c r="R803" s="1"/>
      <c r="S803" s="1"/>
      <c r="T803" s="2"/>
      <c r="U803" s="1"/>
      <c r="V803" s="1"/>
      <c r="W803" s="2"/>
      <c r="X803" s="2"/>
      <c r="Y803" s="2"/>
      <c r="Z803" s="2"/>
      <c r="AA803" s="2"/>
      <c r="AB803" s="124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2"/>
      <c r="AY803" s="1"/>
      <c r="AZ803" s="1"/>
      <c r="BA803" s="1"/>
      <c r="BB803" s="1"/>
      <c r="BC803" s="1"/>
      <c r="BD803" s="1"/>
      <c r="BE803" s="1"/>
      <c r="BF803" s="184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</row>
    <row r="804" spans="1:77" ht="17.25" customHeight="1" x14ac:dyDescent="0.3">
      <c r="A804" s="277"/>
      <c r="B804" s="2"/>
      <c r="C804" s="226"/>
      <c r="D804" s="2"/>
      <c r="E804" s="67"/>
      <c r="F804" s="107"/>
      <c r="G804" s="1"/>
      <c r="H804" s="1"/>
      <c r="I804" s="2"/>
      <c r="J804" s="2"/>
      <c r="K804" s="1"/>
      <c r="L804" s="2"/>
      <c r="M804" s="2"/>
      <c r="N804" s="2"/>
      <c r="O804" s="2"/>
      <c r="P804" s="1"/>
      <c r="Q804" s="2"/>
      <c r="R804" s="1"/>
      <c r="S804" s="1"/>
      <c r="T804" s="2"/>
      <c r="U804" s="1"/>
      <c r="V804" s="1"/>
      <c r="W804" s="2"/>
      <c r="X804" s="2"/>
      <c r="Y804" s="2"/>
      <c r="Z804" s="2"/>
      <c r="AA804" s="2"/>
      <c r="AB804" s="124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2"/>
      <c r="AY804" s="1"/>
      <c r="AZ804" s="1"/>
      <c r="BA804" s="1"/>
      <c r="BB804" s="1"/>
      <c r="BC804" s="1"/>
      <c r="BD804" s="1"/>
      <c r="BE804" s="1"/>
      <c r="BF804" s="184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</row>
    <row r="805" spans="1:77" ht="17.25" customHeight="1" x14ac:dyDescent="0.3">
      <c r="A805" s="277"/>
      <c r="B805" s="2"/>
      <c r="C805" s="226"/>
      <c r="D805" s="2"/>
      <c r="E805" s="67"/>
      <c r="F805" s="107"/>
      <c r="G805" s="1"/>
      <c r="H805" s="1"/>
      <c r="I805" s="2"/>
      <c r="J805" s="2"/>
      <c r="K805" s="1"/>
      <c r="L805" s="2"/>
      <c r="M805" s="2"/>
      <c r="N805" s="2"/>
      <c r="O805" s="2"/>
      <c r="P805" s="1"/>
      <c r="Q805" s="2"/>
      <c r="R805" s="1"/>
      <c r="S805" s="1"/>
      <c r="T805" s="2"/>
      <c r="U805" s="1"/>
      <c r="V805" s="1"/>
      <c r="W805" s="2"/>
      <c r="X805" s="2"/>
      <c r="Y805" s="2"/>
      <c r="Z805" s="2"/>
      <c r="AA805" s="2"/>
      <c r="AB805" s="124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2"/>
      <c r="AY805" s="1"/>
      <c r="AZ805" s="1"/>
      <c r="BA805" s="1"/>
      <c r="BB805" s="1"/>
      <c r="BC805" s="1"/>
      <c r="BD805" s="1"/>
      <c r="BE805" s="1"/>
      <c r="BF805" s="184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</row>
    <row r="806" spans="1:77" ht="17.25" customHeight="1" x14ac:dyDescent="0.3">
      <c r="A806" s="277"/>
      <c r="B806" s="2"/>
      <c r="C806" s="226"/>
      <c r="D806" s="2"/>
      <c r="E806" s="67"/>
      <c r="F806" s="107"/>
      <c r="G806" s="1"/>
      <c r="H806" s="1"/>
      <c r="I806" s="2"/>
      <c r="J806" s="2"/>
      <c r="K806" s="1"/>
      <c r="L806" s="2"/>
      <c r="M806" s="2"/>
      <c r="N806" s="2"/>
      <c r="O806" s="2"/>
      <c r="P806" s="1"/>
      <c r="Q806" s="2"/>
      <c r="R806" s="1"/>
      <c r="S806" s="1"/>
      <c r="T806" s="2"/>
      <c r="U806" s="1"/>
      <c r="V806" s="1"/>
      <c r="W806" s="2"/>
      <c r="X806" s="2"/>
      <c r="Y806" s="2"/>
      <c r="Z806" s="2"/>
      <c r="AA806" s="2"/>
      <c r="AB806" s="124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2"/>
      <c r="AY806" s="1"/>
      <c r="AZ806" s="1"/>
      <c r="BA806" s="1"/>
      <c r="BB806" s="1"/>
      <c r="BC806" s="1"/>
      <c r="BD806" s="1"/>
      <c r="BE806" s="1"/>
      <c r="BF806" s="184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</row>
    <row r="807" spans="1:77" ht="17.25" customHeight="1" x14ac:dyDescent="0.3">
      <c r="A807" s="277"/>
      <c r="B807" s="2"/>
      <c r="C807" s="226"/>
      <c r="D807" s="2"/>
      <c r="E807" s="67"/>
      <c r="F807" s="107"/>
      <c r="G807" s="1"/>
      <c r="H807" s="1"/>
      <c r="I807" s="2"/>
      <c r="J807" s="2"/>
      <c r="K807" s="1"/>
      <c r="L807" s="2"/>
      <c r="M807" s="2"/>
      <c r="N807" s="2"/>
      <c r="O807" s="2"/>
      <c r="P807" s="1"/>
      <c r="Q807" s="2"/>
      <c r="R807" s="1"/>
      <c r="S807" s="1"/>
      <c r="T807" s="2"/>
      <c r="U807" s="1"/>
      <c r="V807" s="1"/>
      <c r="W807" s="2"/>
      <c r="X807" s="2"/>
      <c r="Y807" s="2"/>
      <c r="Z807" s="2"/>
      <c r="AA807" s="2"/>
      <c r="AB807" s="124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2"/>
      <c r="AY807" s="1"/>
      <c r="AZ807" s="1"/>
      <c r="BA807" s="1"/>
      <c r="BB807" s="1"/>
      <c r="BC807" s="1"/>
      <c r="BD807" s="1"/>
      <c r="BE807" s="1"/>
      <c r="BF807" s="184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</row>
    <row r="808" spans="1:77" ht="17.25" customHeight="1" x14ac:dyDescent="0.3">
      <c r="A808" s="277"/>
      <c r="B808" s="2"/>
      <c r="C808" s="226"/>
      <c r="D808" s="2"/>
      <c r="E808" s="67"/>
      <c r="F808" s="107"/>
      <c r="G808" s="1"/>
      <c r="H808" s="1"/>
      <c r="I808" s="2"/>
      <c r="J808" s="2"/>
      <c r="K808" s="1"/>
      <c r="L808" s="2"/>
      <c r="M808" s="2"/>
      <c r="N808" s="2"/>
      <c r="O808" s="2"/>
      <c r="P808" s="1"/>
      <c r="Q808" s="2"/>
      <c r="R808" s="1"/>
      <c r="S808" s="1"/>
      <c r="T808" s="2"/>
      <c r="U808" s="1"/>
      <c r="V808" s="1"/>
      <c r="W808" s="2"/>
      <c r="X808" s="2"/>
      <c r="Y808" s="2"/>
      <c r="Z808" s="2"/>
      <c r="AA808" s="2"/>
      <c r="AB808" s="124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2"/>
      <c r="AY808" s="1"/>
      <c r="AZ808" s="1"/>
      <c r="BA808" s="1"/>
      <c r="BB808" s="1"/>
      <c r="BC808" s="1"/>
      <c r="BD808" s="1"/>
      <c r="BE808" s="1"/>
      <c r="BF808" s="184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</row>
    <row r="809" spans="1:77" ht="17.25" customHeight="1" x14ac:dyDescent="0.3">
      <c r="A809" s="277"/>
      <c r="B809" s="2"/>
      <c r="C809" s="226"/>
      <c r="D809" s="2"/>
      <c r="E809" s="67"/>
      <c r="F809" s="107"/>
      <c r="G809" s="1"/>
      <c r="H809" s="1"/>
      <c r="I809" s="2"/>
      <c r="J809" s="2"/>
      <c r="K809" s="1"/>
      <c r="L809" s="2"/>
      <c r="M809" s="2"/>
      <c r="N809" s="2"/>
      <c r="O809" s="2"/>
      <c r="P809" s="1"/>
      <c r="Q809" s="2"/>
      <c r="R809" s="1"/>
      <c r="S809" s="1"/>
      <c r="T809" s="2"/>
      <c r="U809" s="1"/>
      <c r="V809" s="1"/>
      <c r="W809" s="2"/>
      <c r="X809" s="2"/>
      <c r="Y809" s="2"/>
      <c r="Z809" s="2"/>
      <c r="AA809" s="2"/>
      <c r="AB809" s="124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2"/>
      <c r="AY809" s="1"/>
      <c r="AZ809" s="1"/>
      <c r="BA809" s="1"/>
      <c r="BB809" s="1"/>
      <c r="BC809" s="1"/>
      <c r="BD809" s="1"/>
      <c r="BE809" s="1"/>
      <c r="BF809" s="184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</row>
    <row r="810" spans="1:77" ht="17.25" customHeight="1" x14ac:dyDescent="0.3">
      <c r="A810" s="277"/>
      <c r="B810" s="2"/>
      <c r="C810" s="226"/>
      <c r="D810" s="2"/>
      <c r="E810" s="67"/>
      <c r="F810" s="107"/>
      <c r="G810" s="1"/>
      <c r="H810" s="1"/>
      <c r="I810" s="2"/>
      <c r="J810" s="2"/>
      <c r="K810" s="1"/>
      <c r="L810" s="2"/>
      <c r="M810" s="2"/>
      <c r="N810" s="2"/>
      <c r="O810" s="2"/>
      <c r="P810" s="1"/>
      <c r="Q810" s="2"/>
      <c r="R810" s="1"/>
      <c r="S810" s="1"/>
      <c r="T810" s="2"/>
      <c r="U810" s="1"/>
      <c r="V810" s="1"/>
      <c r="W810" s="2"/>
      <c r="X810" s="2"/>
      <c r="Y810" s="2"/>
      <c r="Z810" s="2"/>
      <c r="AA810" s="2"/>
      <c r="AB810" s="124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2"/>
      <c r="AY810" s="1"/>
      <c r="AZ810" s="1"/>
      <c r="BA810" s="1"/>
      <c r="BB810" s="1"/>
      <c r="BC810" s="1"/>
      <c r="BD810" s="1"/>
      <c r="BE810" s="1"/>
      <c r="BF810" s="184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</row>
    <row r="811" spans="1:77" ht="17.25" customHeight="1" x14ac:dyDescent="0.3">
      <c r="A811" s="277"/>
      <c r="B811" s="2"/>
      <c r="C811" s="226"/>
      <c r="D811" s="2"/>
      <c r="E811" s="67"/>
      <c r="F811" s="107"/>
      <c r="G811" s="1"/>
      <c r="H811" s="1"/>
      <c r="I811" s="2"/>
      <c r="J811" s="2"/>
      <c r="K811" s="1"/>
      <c r="L811" s="2"/>
      <c r="M811" s="2"/>
      <c r="N811" s="2"/>
      <c r="O811" s="2"/>
      <c r="P811" s="1"/>
      <c r="Q811" s="2"/>
      <c r="R811" s="1"/>
      <c r="S811" s="1"/>
      <c r="T811" s="2"/>
      <c r="U811" s="1"/>
      <c r="V811" s="1"/>
      <c r="W811" s="2"/>
      <c r="X811" s="2"/>
      <c r="Y811" s="2"/>
      <c r="Z811" s="2"/>
      <c r="AA811" s="2"/>
      <c r="AB811" s="124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2"/>
      <c r="AY811" s="1"/>
      <c r="AZ811" s="1"/>
      <c r="BA811" s="1"/>
      <c r="BB811" s="1"/>
      <c r="BC811" s="1"/>
      <c r="BD811" s="1"/>
      <c r="BE811" s="1"/>
      <c r="BF811" s="184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</row>
    <row r="812" spans="1:77" ht="17.25" customHeight="1" x14ac:dyDescent="0.3">
      <c r="A812" s="277"/>
      <c r="B812" s="2"/>
      <c r="C812" s="226"/>
      <c r="D812" s="2"/>
      <c r="E812" s="67"/>
      <c r="F812" s="107"/>
      <c r="G812" s="1"/>
      <c r="H812" s="1"/>
      <c r="I812" s="2"/>
      <c r="J812" s="2"/>
      <c r="K812" s="1"/>
      <c r="L812" s="2"/>
      <c r="M812" s="2"/>
      <c r="N812" s="2"/>
      <c r="O812" s="2"/>
      <c r="P812" s="1"/>
      <c r="Q812" s="2"/>
      <c r="R812" s="1"/>
      <c r="S812" s="1"/>
      <c r="T812" s="2"/>
      <c r="U812" s="1"/>
      <c r="V812" s="1"/>
      <c r="W812" s="2"/>
      <c r="X812" s="2"/>
      <c r="Y812" s="2"/>
      <c r="Z812" s="2"/>
      <c r="AA812" s="2"/>
      <c r="AB812" s="124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2"/>
      <c r="AY812" s="1"/>
      <c r="AZ812" s="1"/>
      <c r="BA812" s="1"/>
      <c r="BB812" s="1"/>
      <c r="BC812" s="1"/>
      <c r="BD812" s="1"/>
      <c r="BE812" s="1"/>
      <c r="BF812" s="184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</row>
    <row r="813" spans="1:77" ht="17.25" customHeight="1" x14ac:dyDescent="0.3">
      <c r="A813" s="277"/>
      <c r="B813" s="2"/>
      <c r="C813" s="226"/>
      <c r="D813" s="2"/>
      <c r="E813" s="67"/>
      <c r="F813" s="107"/>
      <c r="G813" s="1"/>
      <c r="H813" s="1"/>
      <c r="I813" s="2"/>
      <c r="J813" s="2"/>
      <c r="K813" s="1"/>
      <c r="L813" s="2"/>
      <c r="M813" s="2"/>
      <c r="N813" s="2"/>
      <c r="O813" s="2"/>
      <c r="P813" s="1"/>
      <c r="Q813" s="2"/>
      <c r="R813" s="1"/>
      <c r="S813" s="1"/>
      <c r="T813" s="2"/>
      <c r="U813" s="1"/>
      <c r="V813" s="1"/>
      <c r="W813" s="2"/>
      <c r="X813" s="2"/>
      <c r="Y813" s="2"/>
      <c r="Z813" s="2"/>
      <c r="AA813" s="2"/>
      <c r="AB813" s="124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2"/>
      <c r="AY813" s="1"/>
      <c r="AZ813" s="1"/>
      <c r="BA813" s="1"/>
      <c r="BB813" s="1"/>
      <c r="BC813" s="1"/>
      <c r="BD813" s="1"/>
      <c r="BE813" s="1"/>
      <c r="BF813" s="184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</row>
    <row r="814" spans="1:77" ht="17.25" customHeight="1" x14ac:dyDescent="0.3">
      <c r="A814" s="277"/>
      <c r="B814" s="2"/>
      <c r="C814" s="226"/>
      <c r="D814" s="2"/>
      <c r="E814" s="67"/>
      <c r="F814" s="107"/>
      <c r="G814" s="1"/>
      <c r="H814" s="1"/>
      <c r="I814" s="2"/>
      <c r="J814" s="2"/>
      <c r="K814" s="1"/>
      <c r="L814" s="2"/>
      <c r="M814" s="2"/>
      <c r="N814" s="2"/>
      <c r="O814" s="2"/>
      <c r="P814" s="1"/>
      <c r="Q814" s="2"/>
      <c r="R814" s="1"/>
      <c r="S814" s="1"/>
      <c r="T814" s="2"/>
      <c r="U814" s="1"/>
      <c r="V814" s="1"/>
      <c r="W814" s="2"/>
      <c r="X814" s="2"/>
      <c r="Y814" s="2"/>
      <c r="Z814" s="2"/>
      <c r="AA814" s="2"/>
      <c r="AB814" s="124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2"/>
      <c r="AY814" s="1"/>
      <c r="AZ814" s="1"/>
      <c r="BA814" s="1"/>
      <c r="BB814" s="1"/>
      <c r="BC814" s="1"/>
      <c r="BD814" s="1"/>
      <c r="BE814" s="1"/>
      <c r="BF814" s="184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</row>
    <row r="815" spans="1:77" ht="17.25" customHeight="1" x14ac:dyDescent="0.3">
      <c r="A815" s="277"/>
      <c r="B815" s="2"/>
      <c r="C815" s="226"/>
      <c r="D815" s="2"/>
      <c r="E815" s="67"/>
      <c r="F815" s="107"/>
      <c r="G815" s="1"/>
      <c r="H815" s="1"/>
      <c r="I815" s="2"/>
      <c r="J815" s="2"/>
      <c r="K815" s="1"/>
      <c r="L815" s="2"/>
      <c r="M815" s="2"/>
      <c r="N815" s="2"/>
      <c r="O815" s="2"/>
      <c r="P815" s="1"/>
      <c r="Q815" s="2"/>
      <c r="R815" s="1"/>
      <c r="S815" s="1"/>
      <c r="T815" s="2"/>
      <c r="U815" s="1"/>
      <c r="V815" s="1"/>
      <c r="W815" s="2"/>
      <c r="X815" s="2"/>
      <c r="Y815" s="2"/>
      <c r="Z815" s="2"/>
      <c r="AA815" s="2"/>
      <c r="AB815" s="124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2"/>
      <c r="AY815" s="1"/>
      <c r="AZ815" s="1"/>
      <c r="BA815" s="1"/>
      <c r="BB815" s="1"/>
      <c r="BC815" s="1"/>
      <c r="BD815" s="1"/>
      <c r="BE815" s="1"/>
      <c r="BF815" s="184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</row>
    <row r="816" spans="1:77" ht="17.25" customHeight="1" x14ac:dyDescent="0.3">
      <c r="A816" s="277"/>
      <c r="B816" s="2"/>
      <c r="C816" s="226"/>
      <c r="D816" s="2"/>
      <c r="E816" s="67"/>
      <c r="F816" s="107"/>
      <c r="G816" s="1"/>
      <c r="H816" s="1"/>
      <c r="I816" s="2"/>
      <c r="J816" s="2"/>
      <c r="K816" s="1"/>
      <c r="L816" s="2"/>
      <c r="M816" s="2"/>
      <c r="N816" s="2"/>
      <c r="O816" s="2"/>
      <c r="P816" s="1"/>
      <c r="Q816" s="2"/>
      <c r="R816" s="1"/>
      <c r="S816" s="1"/>
      <c r="T816" s="2"/>
      <c r="U816" s="1"/>
      <c r="V816" s="1"/>
      <c r="W816" s="2"/>
      <c r="X816" s="2"/>
      <c r="Y816" s="2"/>
      <c r="Z816" s="2"/>
      <c r="AA816" s="2"/>
      <c r="AB816" s="124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2"/>
      <c r="AY816" s="1"/>
      <c r="AZ816" s="1"/>
      <c r="BA816" s="1"/>
      <c r="BB816" s="1"/>
      <c r="BC816" s="1"/>
      <c r="BD816" s="1"/>
      <c r="BE816" s="1"/>
      <c r="BF816" s="184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</row>
    <row r="817" spans="1:77" ht="17.25" customHeight="1" x14ac:dyDescent="0.3">
      <c r="A817" s="277"/>
      <c r="B817" s="2"/>
      <c r="C817" s="226"/>
      <c r="D817" s="2"/>
      <c r="E817" s="67"/>
      <c r="F817" s="107"/>
      <c r="G817" s="1"/>
      <c r="H817" s="1"/>
      <c r="I817" s="2"/>
      <c r="J817" s="2"/>
      <c r="K817" s="1"/>
      <c r="L817" s="2"/>
      <c r="M817" s="2"/>
      <c r="N817" s="2"/>
      <c r="O817" s="2"/>
      <c r="P817" s="1"/>
      <c r="Q817" s="2"/>
      <c r="R817" s="1"/>
      <c r="S817" s="1"/>
      <c r="T817" s="2"/>
      <c r="U817" s="1"/>
      <c r="V817" s="1"/>
      <c r="W817" s="2"/>
      <c r="X817" s="2"/>
      <c r="Y817" s="2"/>
      <c r="Z817" s="2"/>
      <c r="AA817" s="2"/>
      <c r="AB817" s="124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2"/>
      <c r="AY817" s="1"/>
      <c r="AZ817" s="1"/>
      <c r="BA817" s="1"/>
      <c r="BB817" s="1"/>
      <c r="BC817" s="1"/>
      <c r="BD817" s="1"/>
      <c r="BE817" s="1"/>
      <c r="BF817" s="184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</row>
    <row r="818" spans="1:77" ht="17.25" customHeight="1" x14ac:dyDescent="0.3">
      <c r="A818" s="277"/>
      <c r="B818" s="2"/>
      <c r="C818" s="226"/>
      <c r="D818" s="2"/>
      <c r="E818" s="67"/>
      <c r="F818" s="107"/>
      <c r="G818" s="1"/>
      <c r="H818" s="1"/>
      <c r="I818" s="2"/>
      <c r="J818" s="2"/>
      <c r="K818" s="1"/>
      <c r="L818" s="2"/>
      <c r="M818" s="2"/>
      <c r="N818" s="2"/>
      <c r="O818" s="2"/>
      <c r="P818" s="1"/>
      <c r="Q818" s="2"/>
      <c r="R818" s="1"/>
      <c r="S818" s="1"/>
      <c r="T818" s="2"/>
      <c r="U818" s="1"/>
      <c r="V818" s="1"/>
      <c r="W818" s="2"/>
      <c r="X818" s="2"/>
      <c r="Y818" s="2"/>
      <c r="Z818" s="2"/>
      <c r="AA818" s="2"/>
      <c r="AB818" s="124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2"/>
      <c r="AY818" s="1"/>
      <c r="AZ818" s="1"/>
      <c r="BA818" s="1"/>
      <c r="BB818" s="1"/>
      <c r="BC818" s="1"/>
      <c r="BD818" s="1"/>
      <c r="BE818" s="1"/>
      <c r="BF818" s="184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</row>
    <row r="819" spans="1:77" ht="17.25" customHeight="1" x14ac:dyDescent="0.3">
      <c r="A819" s="277"/>
      <c r="B819" s="2"/>
      <c r="C819" s="226"/>
      <c r="D819" s="2"/>
      <c r="E819" s="67"/>
      <c r="F819" s="107"/>
      <c r="G819" s="1"/>
      <c r="H819" s="1"/>
      <c r="I819" s="2"/>
      <c r="J819" s="2"/>
      <c r="K819" s="1"/>
      <c r="L819" s="2"/>
      <c r="M819" s="2"/>
      <c r="N819" s="2"/>
      <c r="O819" s="2"/>
      <c r="P819" s="1"/>
      <c r="Q819" s="2"/>
      <c r="R819" s="1"/>
      <c r="S819" s="1"/>
      <c r="T819" s="2"/>
      <c r="U819" s="1"/>
      <c r="V819" s="1"/>
      <c r="W819" s="2"/>
      <c r="X819" s="2"/>
      <c r="Y819" s="2"/>
      <c r="Z819" s="2"/>
      <c r="AA819" s="2"/>
      <c r="AB819" s="124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2"/>
      <c r="AY819" s="1"/>
      <c r="AZ819" s="1"/>
      <c r="BA819" s="1"/>
      <c r="BB819" s="1"/>
      <c r="BC819" s="1"/>
      <c r="BD819" s="1"/>
      <c r="BE819" s="1"/>
      <c r="BF819" s="184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</row>
    <row r="820" spans="1:77" ht="17.25" customHeight="1" x14ac:dyDescent="0.3">
      <c r="A820" s="277"/>
      <c r="B820" s="2"/>
      <c r="C820" s="226"/>
      <c r="D820" s="2"/>
      <c r="E820" s="67"/>
      <c r="F820" s="107"/>
      <c r="G820" s="1"/>
      <c r="H820" s="1"/>
      <c r="I820" s="2"/>
      <c r="J820" s="2"/>
      <c r="K820" s="1"/>
      <c r="L820" s="2"/>
      <c r="M820" s="2"/>
      <c r="N820" s="2"/>
      <c r="O820" s="2"/>
      <c r="P820" s="1"/>
      <c r="Q820" s="2"/>
      <c r="R820" s="1"/>
      <c r="S820" s="1"/>
      <c r="T820" s="2"/>
      <c r="U820" s="1"/>
      <c r="V820" s="1"/>
      <c r="W820" s="2"/>
      <c r="X820" s="2"/>
      <c r="Y820" s="2"/>
      <c r="Z820" s="2"/>
      <c r="AA820" s="2"/>
      <c r="AB820" s="124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2"/>
      <c r="AY820" s="1"/>
      <c r="AZ820" s="1"/>
      <c r="BA820" s="1"/>
      <c r="BB820" s="1"/>
      <c r="BC820" s="1"/>
      <c r="BD820" s="1"/>
      <c r="BE820" s="1"/>
      <c r="BF820" s="184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</row>
    <row r="821" spans="1:77" ht="17.25" customHeight="1" x14ac:dyDescent="0.3">
      <c r="A821" s="277"/>
      <c r="B821" s="2"/>
      <c r="C821" s="226"/>
      <c r="D821" s="2"/>
      <c r="E821" s="67"/>
      <c r="F821" s="107"/>
      <c r="G821" s="1"/>
      <c r="H821" s="1"/>
      <c r="I821" s="2"/>
      <c r="J821" s="2"/>
      <c r="K821" s="1"/>
      <c r="L821" s="2"/>
      <c r="M821" s="2"/>
      <c r="N821" s="2"/>
      <c r="O821" s="2"/>
      <c r="P821" s="1"/>
      <c r="Q821" s="2"/>
      <c r="R821" s="1"/>
      <c r="S821" s="1"/>
      <c r="T821" s="2"/>
      <c r="U821" s="1"/>
      <c r="V821" s="1"/>
      <c r="W821" s="2"/>
      <c r="X821" s="2"/>
      <c r="Y821" s="2"/>
      <c r="Z821" s="2"/>
      <c r="AA821" s="2"/>
      <c r="AB821" s="124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2"/>
      <c r="AY821" s="1"/>
      <c r="AZ821" s="1"/>
      <c r="BA821" s="1"/>
      <c r="BB821" s="1"/>
      <c r="BC821" s="1"/>
      <c r="BD821" s="1"/>
      <c r="BE821" s="1"/>
      <c r="BF821" s="184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</row>
    <row r="822" spans="1:77" ht="17.25" customHeight="1" x14ac:dyDescent="0.3">
      <c r="A822" s="277"/>
      <c r="B822" s="2"/>
      <c r="C822" s="226"/>
      <c r="D822" s="2"/>
      <c r="E822" s="67"/>
      <c r="F822" s="107"/>
      <c r="G822" s="1"/>
      <c r="H822" s="1"/>
      <c r="I822" s="2"/>
      <c r="J822" s="2"/>
      <c r="K822" s="1"/>
      <c r="L822" s="2"/>
      <c r="M822" s="2"/>
      <c r="N822" s="2"/>
      <c r="O822" s="2"/>
      <c r="P822" s="1"/>
      <c r="Q822" s="2"/>
      <c r="R822" s="1"/>
      <c r="S822" s="1"/>
      <c r="T822" s="2"/>
      <c r="U822" s="1"/>
      <c r="V822" s="1"/>
      <c r="W822" s="2"/>
      <c r="X822" s="2"/>
      <c r="Y822" s="2"/>
      <c r="Z822" s="2"/>
      <c r="AA822" s="2"/>
      <c r="AB822" s="124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2"/>
      <c r="AY822" s="1"/>
      <c r="AZ822" s="1"/>
      <c r="BA822" s="1"/>
      <c r="BB822" s="1"/>
      <c r="BC822" s="1"/>
      <c r="BD822" s="1"/>
      <c r="BE822" s="1"/>
      <c r="BF822" s="184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</row>
    <row r="823" spans="1:77" ht="17.25" customHeight="1" x14ac:dyDescent="0.3">
      <c r="A823" s="277"/>
      <c r="B823" s="2"/>
      <c r="C823" s="226"/>
      <c r="D823" s="2"/>
      <c r="E823" s="67"/>
      <c r="F823" s="107"/>
      <c r="G823" s="1"/>
      <c r="H823" s="1"/>
      <c r="I823" s="2"/>
      <c r="J823" s="2"/>
      <c r="K823" s="1"/>
      <c r="L823" s="2"/>
      <c r="M823" s="2"/>
      <c r="N823" s="2"/>
      <c r="O823" s="2"/>
      <c r="P823" s="1"/>
      <c r="Q823" s="2"/>
      <c r="R823" s="1"/>
      <c r="S823" s="1"/>
      <c r="T823" s="2"/>
      <c r="U823" s="1"/>
      <c r="V823" s="1"/>
      <c r="W823" s="2"/>
      <c r="X823" s="2"/>
      <c r="Y823" s="2"/>
      <c r="Z823" s="2"/>
      <c r="AA823" s="2"/>
      <c r="AB823" s="124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2"/>
      <c r="AY823" s="1"/>
      <c r="AZ823" s="1"/>
      <c r="BA823" s="1"/>
      <c r="BB823" s="1"/>
      <c r="BC823" s="1"/>
      <c r="BD823" s="1"/>
      <c r="BE823" s="1"/>
      <c r="BF823" s="184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</row>
    <row r="824" spans="1:77" ht="17.25" customHeight="1" x14ac:dyDescent="0.3">
      <c r="A824" s="277"/>
      <c r="B824" s="2"/>
      <c r="C824" s="226"/>
      <c r="D824" s="2"/>
      <c r="E824" s="67"/>
      <c r="F824" s="107"/>
      <c r="G824" s="1"/>
      <c r="H824" s="1"/>
      <c r="I824" s="2"/>
      <c r="J824" s="2"/>
      <c r="K824" s="1"/>
      <c r="L824" s="2"/>
      <c r="M824" s="2"/>
      <c r="N824" s="2"/>
      <c r="O824" s="2"/>
      <c r="P824" s="1"/>
      <c r="Q824" s="2"/>
      <c r="R824" s="1"/>
      <c r="S824" s="1"/>
      <c r="T824" s="2"/>
      <c r="U824" s="1"/>
      <c r="V824" s="1"/>
      <c r="W824" s="2"/>
      <c r="X824" s="2"/>
      <c r="Y824" s="2"/>
      <c r="Z824" s="2"/>
      <c r="AA824" s="2"/>
      <c r="AB824" s="124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2"/>
      <c r="AY824" s="1"/>
      <c r="AZ824" s="1"/>
      <c r="BA824" s="1"/>
      <c r="BB824" s="1"/>
      <c r="BC824" s="1"/>
      <c r="BD824" s="1"/>
      <c r="BE824" s="1"/>
      <c r="BF824" s="184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</row>
    <row r="825" spans="1:77" ht="17.25" customHeight="1" x14ac:dyDescent="0.3">
      <c r="A825" s="277"/>
      <c r="B825" s="2"/>
      <c r="C825" s="226"/>
      <c r="D825" s="2"/>
      <c r="E825" s="67"/>
      <c r="F825" s="107"/>
      <c r="G825" s="1"/>
      <c r="H825" s="1"/>
      <c r="I825" s="2"/>
      <c r="J825" s="2"/>
      <c r="K825" s="1"/>
      <c r="L825" s="2"/>
      <c r="M825" s="2"/>
      <c r="N825" s="2"/>
      <c r="O825" s="2"/>
      <c r="P825" s="1"/>
      <c r="Q825" s="2"/>
      <c r="R825" s="1"/>
      <c r="S825" s="1"/>
      <c r="T825" s="2"/>
      <c r="U825" s="1"/>
      <c r="V825" s="1"/>
      <c r="W825" s="2"/>
      <c r="X825" s="2"/>
      <c r="Y825" s="2"/>
      <c r="Z825" s="2"/>
      <c r="AA825" s="2"/>
      <c r="AB825" s="124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2"/>
      <c r="AY825" s="1"/>
      <c r="AZ825" s="1"/>
      <c r="BA825" s="1"/>
      <c r="BB825" s="1"/>
      <c r="BC825" s="1"/>
      <c r="BD825" s="1"/>
      <c r="BE825" s="1"/>
      <c r="BF825" s="184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</row>
    <row r="826" spans="1:77" ht="17.25" customHeight="1" x14ac:dyDescent="0.3">
      <c r="A826" s="277"/>
      <c r="B826" s="2"/>
      <c r="C826" s="226"/>
      <c r="D826" s="2"/>
      <c r="E826" s="67"/>
      <c r="F826" s="107"/>
      <c r="G826" s="1"/>
      <c r="H826" s="1"/>
      <c r="I826" s="2"/>
      <c r="J826" s="2"/>
      <c r="K826" s="1"/>
      <c r="L826" s="2"/>
      <c r="M826" s="2"/>
      <c r="N826" s="2"/>
      <c r="O826" s="2"/>
      <c r="P826" s="1"/>
      <c r="Q826" s="2"/>
      <c r="R826" s="1"/>
      <c r="S826" s="1"/>
      <c r="T826" s="2"/>
      <c r="U826" s="1"/>
      <c r="V826" s="1"/>
      <c r="W826" s="2"/>
      <c r="X826" s="2"/>
      <c r="Y826" s="2"/>
      <c r="Z826" s="2"/>
      <c r="AA826" s="2"/>
      <c r="AB826" s="124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2"/>
      <c r="AY826" s="1"/>
      <c r="AZ826" s="1"/>
      <c r="BA826" s="1"/>
      <c r="BB826" s="1"/>
      <c r="BC826" s="1"/>
      <c r="BD826" s="1"/>
      <c r="BE826" s="1"/>
      <c r="BF826" s="184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</row>
    <row r="827" spans="1:77" ht="17.25" customHeight="1" x14ac:dyDescent="0.3">
      <c r="A827" s="277"/>
      <c r="B827" s="2"/>
      <c r="C827" s="226"/>
      <c r="D827" s="2"/>
      <c r="E827" s="67"/>
      <c r="F827" s="107"/>
      <c r="G827" s="1"/>
      <c r="H827" s="1"/>
      <c r="I827" s="2"/>
      <c r="J827" s="2"/>
      <c r="K827" s="1"/>
      <c r="L827" s="2"/>
      <c r="M827" s="2"/>
      <c r="N827" s="2"/>
      <c r="O827" s="2"/>
      <c r="P827" s="1"/>
      <c r="Q827" s="2"/>
      <c r="R827" s="1"/>
      <c r="S827" s="1"/>
      <c r="T827" s="2"/>
      <c r="U827" s="1"/>
      <c r="V827" s="1"/>
      <c r="W827" s="2"/>
      <c r="X827" s="2"/>
      <c r="Y827" s="2"/>
      <c r="Z827" s="2"/>
      <c r="AA827" s="2"/>
      <c r="AB827" s="124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2"/>
      <c r="AY827" s="1"/>
      <c r="AZ827" s="1"/>
      <c r="BA827" s="1"/>
      <c r="BB827" s="1"/>
      <c r="BC827" s="1"/>
      <c r="BD827" s="1"/>
      <c r="BE827" s="1"/>
      <c r="BF827" s="184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</row>
    <row r="828" spans="1:77" ht="17.25" customHeight="1" x14ac:dyDescent="0.3">
      <c r="A828" s="277"/>
      <c r="B828" s="2"/>
      <c r="C828" s="226"/>
      <c r="D828" s="2"/>
      <c r="E828" s="67"/>
      <c r="F828" s="107"/>
      <c r="G828" s="1"/>
      <c r="H828" s="1"/>
      <c r="I828" s="2"/>
      <c r="J828" s="2"/>
      <c r="K828" s="1"/>
      <c r="L828" s="2"/>
      <c r="M828" s="2"/>
      <c r="N828" s="2"/>
      <c r="O828" s="2"/>
      <c r="P828" s="1"/>
      <c r="Q828" s="2"/>
      <c r="R828" s="1"/>
      <c r="S828" s="1"/>
      <c r="T828" s="2"/>
      <c r="U828" s="1"/>
      <c r="V828" s="1"/>
      <c r="W828" s="2"/>
      <c r="X828" s="2"/>
      <c r="Y828" s="2"/>
      <c r="Z828" s="2"/>
      <c r="AA828" s="2"/>
      <c r="AB828" s="124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2"/>
      <c r="AY828" s="1"/>
      <c r="AZ828" s="1"/>
      <c r="BA828" s="1"/>
      <c r="BB828" s="1"/>
      <c r="BC828" s="1"/>
      <c r="BD828" s="1"/>
      <c r="BE828" s="1"/>
      <c r="BF828" s="184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</row>
    <row r="829" spans="1:77" ht="17.25" customHeight="1" x14ac:dyDescent="0.3">
      <c r="A829" s="277"/>
      <c r="B829" s="2"/>
      <c r="C829" s="226"/>
      <c r="D829" s="2"/>
      <c r="E829" s="67"/>
      <c r="F829" s="107"/>
      <c r="G829" s="1"/>
      <c r="H829" s="1"/>
      <c r="I829" s="2"/>
      <c r="J829" s="2"/>
      <c r="K829" s="1"/>
      <c r="L829" s="2"/>
      <c r="M829" s="2"/>
      <c r="N829" s="2"/>
      <c r="O829" s="2"/>
      <c r="P829" s="1"/>
      <c r="Q829" s="2"/>
      <c r="R829" s="1"/>
      <c r="S829" s="1"/>
      <c r="T829" s="2"/>
      <c r="U829" s="1"/>
      <c r="V829" s="1"/>
      <c r="W829" s="2"/>
      <c r="X829" s="2"/>
      <c r="Y829" s="2"/>
      <c r="Z829" s="2"/>
      <c r="AA829" s="2"/>
      <c r="AB829" s="124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2"/>
      <c r="AY829" s="1"/>
      <c r="AZ829" s="1"/>
      <c r="BA829" s="1"/>
      <c r="BB829" s="1"/>
      <c r="BC829" s="1"/>
      <c r="BD829" s="1"/>
      <c r="BE829" s="1"/>
      <c r="BF829" s="184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</row>
    <row r="830" spans="1:77" ht="17.25" customHeight="1" x14ac:dyDescent="0.3">
      <c r="A830" s="277"/>
      <c r="B830" s="2"/>
      <c r="C830" s="226"/>
      <c r="D830" s="2"/>
      <c r="E830" s="67"/>
      <c r="F830" s="107"/>
      <c r="G830" s="1"/>
      <c r="H830" s="1"/>
      <c r="I830" s="2"/>
      <c r="J830" s="2"/>
      <c r="K830" s="1"/>
      <c r="L830" s="2"/>
      <c r="M830" s="2"/>
      <c r="N830" s="2"/>
      <c r="O830" s="2"/>
      <c r="P830" s="1"/>
      <c r="Q830" s="2"/>
      <c r="R830" s="1"/>
      <c r="S830" s="1"/>
      <c r="T830" s="2"/>
      <c r="U830" s="1"/>
      <c r="V830" s="1"/>
      <c r="W830" s="2"/>
      <c r="X830" s="2"/>
      <c r="Y830" s="2"/>
      <c r="Z830" s="2"/>
      <c r="AA830" s="2"/>
      <c r="AB830" s="124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2"/>
      <c r="AY830" s="1"/>
      <c r="AZ830" s="1"/>
      <c r="BA830" s="1"/>
      <c r="BB830" s="1"/>
      <c r="BC830" s="1"/>
      <c r="BD830" s="1"/>
      <c r="BE830" s="1"/>
      <c r="BF830" s="184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</row>
    <row r="831" spans="1:77" ht="17.25" customHeight="1" x14ac:dyDescent="0.3">
      <c r="A831" s="277"/>
      <c r="B831" s="2"/>
      <c r="C831" s="226"/>
      <c r="D831" s="2"/>
      <c r="E831" s="67"/>
      <c r="F831" s="107"/>
      <c r="G831" s="1"/>
      <c r="H831" s="1"/>
      <c r="I831" s="2"/>
      <c r="J831" s="2"/>
      <c r="K831" s="1"/>
      <c r="L831" s="2"/>
      <c r="M831" s="2"/>
      <c r="N831" s="2"/>
      <c r="O831" s="2"/>
      <c r="P831" s="1"/>
      <c r="Q831" s="2"/>
      <c r="R831" s="1"/>
      <c r="S831" s="1"/>
      <c r="T831" s="2"/>
      <c r="U831" s="1"/>
      <c r="V831" s="1"/>
      <c r="W831" s="2"/>
      <c r="X831" s="2"/>
      <c r="Y831" s="2"/>
      <c r="Z831" s="2"/>
      <c r="AA831" s="2"/>
      <c r="AB831" s="124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2"/>
      <c r="AY831" s="1"/>
      <c r="AZ831" s="1"/>
      <c r="BA831" s="1"/>
      <c r="BB831" s="1"/>
      <c r="BC831" s="1"/>
      <c r="BD831" s="1"/>
      <c r="BE831" s="1"/>
      <c r="BF831" s="184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</row>
    <row r="832" spans="1:77" ht="17.25" customHeight="1" x14ac:dyDescent="0.3">
      <c r="A832" s="277"/>
      <c r="B832" s="2"/>
      <c r="C832" s="226"/>
      <c r="D832" s="2"/>
      <c r="E832" s="67"/>
      <c r="F832" s="107"/>
      <c r="G832" s="1"/>
      <c r="H832" s="1"/>
      <c r="I832" s="2"/>
      <c r="J832" s="2"/>
      <c r="K832" s="1"/>
      <c r="L832" s="2"/>
      <c r="M832" s="2"/>
      <c r="N832" s="2"/>
      <c r="O832" s="2"/>
      <c r="P832" s="1"/>
      <c r="Q832" s="2"/>
      <c r="R832" s="1"/>
      <c r="S832" s="1"/>
      <c r="T832" s="2"/>
      <c r="U832" s="1"/>
      <c r="V832" s="1"/>
      <c r="W832" s="2"/>
      <c r="X832" s="2"/>
      <c r="Y832" s="2"/>
      <c r="Z832" s="2"/>
      <c r="AA832" s="2"/>
      <c r="AB832" s="124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2"/>
      <c r="AY832" s="1"/>
      <c r="AZ832" s="1"/>
      <c r="BA832" s="1"/>
      <c r="BB832" s="1"/>
      <c r="BC832" s="1"/>
      <c r="BD832" s="1"/>
      <c r="BE832" s="1"/>
      <c r="BF832" s="184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</row>
    <row r="833" spans="1:77" ht="17.25" customHeight="1" x14ac:dyDescent="0.3">
      <c r="A833" s="277"/>
      <c r="B833" s="2"/>
      <c r="C833" s="226"/>
      <c r="D833" s="2"/>
      <c r="E833" s="67"/>
      <c r="F833" s="107"/>
      <c r="G833" s="1"/>
      <c r="H833" s="1"/>
      <c r="I833" s="2"/>
      <c r="J833" s="2"/>
      <c r="K833" s="1"/>
      <c r="L833" s="2"/>
      <c r="M833" s="2"/>
      <c r="N833" s="2"/>
      <c r="O833" s="2"/>
      <c r="P833" s="1"/>
      <c r="Q833" s="2"/>
      <c r="R833" s="1"/>
      <c r="S833" s="1"/>
      <c r="T833" s="2"/>
      <c r="U833" s="1"/>
      <c r="V833" s="1"/>
      <c r="W833" s="2"/>
      <c r="X833" s="2"/>
      <c r="Y833" s="2"/>
      <c r="Z833" s="2"/>
      <c r="AA833" s="2"/>
      <c r="AB833" s="124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2"/>
      <c r="AY833" s="1"/>
      <c r="AZ833" s="1"/>
      <c r="BA833" s="1"/>
      <c r="BB833" s="1"/>
      <c r="BC833" s="1"/>
      <c r="BD833" s="1"/>
      <c r="BE833" s="1"/>
      <c r="BF833" s="184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</row>
    <row r="834" spans="1:77" ht="17.25" customHeight="1" x14ac:dyDescent="0.3">
      <c r="A834" s="277"/>
      <c r="B834" s="2"/>
      <c r="C834" s="226"/>
      <c r="D834" s="2"/>
      <c r="E834" s="67"/>
      <c r="F834" s="107"/>
      <c r="G834" s="1"/>
      <c r="H834" s="1"/>
      <c r="I834" s="2"/>
      <c r="J834" s="2"/>
      <c r="K834" s="1"/>
      <c r="L834" s="2"/>
      <c r="M834" s="2"/>
      <c r="N834" s="2"/>
      <c r="O834" s="2"/>
      <c r="P834" s="1"/>
      <c r="Q834" s="2"/>
      <c r="R834" s="1"/>
      <c r="S834" s="1"/>
      <c r="T834" s="2"/>
      <c r="U834" s="1"/>
      <c r="V834" s="1"/>
      <c r="W834" s="2"/>
      <c r="X834" s="2"/>
      <c r="Y834" s="2"/>
      <c r="Z834" s="2"/>
      <c r="AA834" s="2"/>
      <c r="AB834" s="124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2"/>
      <c r="AY834" s="1"/>
      <c r="AZ834" s="1"/>
      <c r="BA834" s="1"/>
      <c r="BB834" s="1"/>
      <c r="BC834" s="1"/>
      <c r="BD834" s="1"/>
      <c r="BE834" s="1"/>
      <c r="BF834" s="184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</row>
    <row r="835" spans="1:77" ht="17.25" customHeight="1" x14ac:dyDescent="0.3">
      <c r="A835" s="277"/>
      <c r="B835" s="2"/>
      <c r="C835" s="226"/>
      <c r="D835" s="2"/>
      <c r="E835" s="67"/>
      <c r="F835" s="107"/>
      <c r="G835" s="1"/>
      <c r="H835" s="1"/>
      <c r="I835" s="2"/>
      <c r="J835" s="2"/>
      <c r="K835" s="1"/>
      <c r="L835" s="2"/>
      <c r="M835" s="2"/>
      <c r="N835" s="2"/>
      <c r="O835" s="2"/>
      <c r="P835" s="1"/>
      <c r="Q835" s="2"/>
      <c r="R835" s="1"/>
      <c r="S835" s="1"/>
      <c r="T835" s="2"/>
      <c r="U835" s="1"/>
      <c r="V835" s="1"/>
      <c r="W835" s="2"/>
      <c r="X835" s="2"/>
      <c r="Y835" s="2"/>
      <c r="Z835" s="2"/>
      <c r="AA835" s="2"/>
      <c r="AB835" s="124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2"/>
      <c r="AY835" s="1"/>
      <c r="AZ835" s="1"/>
      <c r="BA835" s="1"/>
      <c r="BB835" s="1"/>
      <c r="BC835" s="1"/>
      <c r="BD835" s="1"/>
      <c r="BE835" s="1"/>
      <c r="BF835" s="184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</row>
    <row r="836" spans="1:77" ht="17.25" customHeight="1" x14ac:dyDescent="0.3">
      <c r="A836" s="277"/>
      <c r="B836" s="2"/>
      <c r="C836" s="226"/>
      <c r="D836" s="2"/>
      <c r="E836" s="67"/>
      <c r="F836" s="107"/>
      <c r="G836" s="1"/>
      <c r="H836" s="1"/>
      <c r="I836" s="2"/>
      <c r="J836" s="2"/>
      <c r="K836" s="1"/>
      <c r="L836" s="2"/>
      <c r="M836" s="2"/>
      <c r="N836" s="2"/>
      <c r="O836" s="2"/>
      <c r="P836" s="1"/>
      <c r="Q836" s="2"/>
      <c r="R836" s="1"/>
      <c r="S836" s="1"/>
      <c r="T836" s="2"/>
      <c r="U836" s="1"/>
      <c r="V836" s="1"/>
      <c r="W836" s="2"/>
      <c r="X836" s="2"/>
      <c r="Y836" s="2"/>
      <c r="Z836" s="2"/>
      <c r="AA836" s="2"/>
      <c r="AB836" s="124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2"/>
      <c r="AY836" s="1"/>
      <c r="AZ836" s="1"/>
      <c r="BA836" s="1"/>
      <c r="BB836" s="1"/>
      <c r="BC836" s="1"/>
      <c r="BD836" s="1"/>
      <c r="BE836" s="1"/>
      <c r="BF836" s="184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</row>
    <row r="837" spans="1:77" ht="17.25" customHeight="1" x14ac:dyDescent="0.3">
      <c r="A837" s="277"/>
      <c r="B837" s="2"/>
      <c r="C837" s="226"/>
      <c r="D837" s="2"/>
      <c r="E837" s="67"/>
      <c r="F837" s="107"/>
      <c r="G837" s="1"/>
      <c r="H837" s="1"/>
      <c r="I837" s="2"/>
      <c r="J837" s="2"/>
      <c r="K837" s="1"/>
      <c r="L837" s="2"/>
      <c r="M837" s="2"/>
      <c r="N837" s="2"/>
      <c r="O837" s="2"/>
      <c r="P837" s="1"/>
      <c r="Q837" s="2"/>
      <c r="R837" s="1"/>
      <c r="S837" s="1"/>
      <c r="T837" s="2"/>
      <c r="U837" s="1"/>
      <c r="V837" s="1"/>
      <c r="W837" s="2"/>
      <c r="X837" s="2"/>
      <c r="Y837" s="2"/>
      <c r="Z837" s="2"/>
      <c r="AA837" s="2"/>
      <c r="AB837" s="124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2"/>
      <c r="AY837" s="1"/>
      <c r="AZ837" s="1"/>
      <c r="BA837" s="1"/>
      <c r="BB837" s="1"/>
      <c r="BC837" s="1"/>
      <c r="BD837" s="1"/>
      <c r="BE837" s="1"/>
      <c r="BF837" s="184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</row>
    <row r="838" spans="1:77" ht="17.25" customHeight="1" x14ac:dyDescent="0.3">
      <c r="A838" s="277"/>
      <c r="B838" s="2"/>
      <c r="C838" s="226"/>
      <c r="D838" s="2"/>
      <c r="E838" s="67"/>
      <c r="F838" s="107"/>
      <c r="G838" s="1"/>
      <c r="H838" s="1"/>
      <c r="I838" s="2"/>
      <c r="J838" s="2"/>
      <c r="K838" s="1"/>
      <c r="L838" s="2"/>
      <c r="M838" s="2"/>
      <c r="N838" s="2"/>
      <c r="O838" s="2"/>
      <c r="P838" s="1"/>
      <c r="Q838" s="2"/>
      <c r="R838" s="1"/>
      <c r="S838" s="1"/>
      <c r="T838" s="2"/>
      <c r="U838" s="1"/>
      <c r="V838" s="1"/>
      <c r="W838" s="2"/>
      <c r="X838" s="2"/>
      <c r="Y838" s="2"/>
      <c r="Z838" s="2"/>
      <c r="AA838" s="2"/>
      <c r="AB838" s="124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2"/>
      <c r="AY838" s="1"/>
      <c r="AZ838" s="1"/>
      <c r="BA838" s="1"/>
      <c r="BB838" s="1"/>
      <c r="BC838" s="1"/>
      <c r="BD838" s="1"/>
      <c r="BE838" s="1"/>
      <c r="BF838" s="184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</row>
    <row r="839" spans="1:77" ht="17.25" customHeight="1" x14ac:dyDescent="0.3">
      <c r="A839" s="277"/>
      <c r="B839" s="2"/>
      <c r="C839" s="226"/>
      <c r="D839" s="2"/>
      <c r="E839" s="67"/>
      <c r="F839" s="107"/>
      <c r="G839" s="1"/>
      <c r="H839" s="1"/>
      <c r="I839" s="2"/>
      <c r="J839" s="2"/>
      <c r="K839" s="1"/>
      <c r="L839" s="2"/>
      <c r="M839" s="2"/>
      <c r="N839" s="2"/>
      <c r="O839" s="2"/>
      <c r="P839" s="1"/>
      <c r="Q839" s="2"/>
      <c r="R839" s="1"/>
      <c r="S839" s="1"/>
      <c r="T839" s="2"/>
      <c r="U839" s="1"/>
      <c r="V839" s="1"/>
      <c r="W839" s="2"/>
      <c r="X839" s="2"/>
      <c r="Y839" s="2"/>
      <c r="Z839" s="2"/>
      <c r="AA839" s="2"/>
      <c r="AB839" s="124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2"/>
      <c r="AY839" s="1"/>
      <c r="AZ839" s="1"/>
      <c r="BA839" s="1"/>
      <c r="BB839" s="1"/>
      <c r="BC839" s="1"/>
      <c r="BD839" s="1"/>
      <c r="BE839" s="1"/>
      <c r="BF839" s="184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</row>
    <row r="840" spans="1:77" ht="17.25" customHeight="1" x14ac:dyDescent="0.3">
      <c r="A840" s="277"/>
      <c r="B840" s="2"/>
      <c r="C840" s="226"/>
      <c r="D840" s="2"/>
      <c r="E840" s="67"/>
      <c r="F840" s="107"/>
      <c r="G840" s="1"/>
      <c r="H840" s="1"/>
      <c r="I840" s="2"/>
      <c r="J840" s="2"/>
      <c r="K840" s="1"/>
      <c r="L840" s="2"/>
      <c r="M840" s="2"/>
      <c r="N840" s="2"/>
      <c r="O840" s="2"/>
      <c r="P840" s="1"/>
      <c r="Q840" s="2"/>
      <c r="R840" s="1"/>
      <c r="S840" s="1"/>
      <c r="T840" s="2"/>
      <c r="U840" s="1"/>
      <c r="V840" s="1"/>
      <c r="W840" s="2"/>
      <c r="X840" s="2"/>
      <c r="Y840" s="2"/>
      <c r="Z840" s="2"/>
      <c r="AA840" s="2"/>
      <c r="AB840" s="124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2"/>
      <c r="AY840" s="1"/>
      <c r="AZ840" s="1"/>
      <c r="BA840" s="1"/>
      <c r="BB840" s="1"/>
      <c r="BC840" s="1"/>
      <c r="BD840" s="1"/>
      <c r="BE840" s="1"/>
      <c r="BF840" s="184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</row>
    <row r="841" spans="1:77" ht="17.25" customHeight="1" x14ac:dyDescent="0.3">
      <c r="A841" s="277"/>
      <c r="B841" s="2"/>
      <c r="C841" s="226"/>
      <c r="D841" s="2"/>
      <c r="E841" s="67"/>
      <c r="F841" s="107"/>
      <c r="G841" s="1"/>
      <c r="H841" s="1"/>
      <c r="I841" s="2"/>
      <c r="J841" s="2"/>
      <c r="K841" s="1"/>
      <c r="L841" s="2"/>
      <c r="M841" s="2"/>
      <c r="N841" s="2"/>
      <c r="O841" s="2"/>
      <c r="P841" s="1"/>
      <c r="Q841" s="2"/>
      <c r="R841" s="1"/>
      <c r="S841" s="1"/>
      <c r="T841" s="2"/>
      <c r="U841" s="1"/>
      <c r="V841" s="1"/>
      <c r="W841" s="2"/>
      <c r="X841" s="2"/>
      <c r="Y841" s="2"/>
      <c r="Z841" s="2"/>
      <c r="AA841" s="2"/>
      <c r="AB841" s="124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2"/>
      <c r="AY841" s="1"/>
      <c r="AZ841" s="1"/>
      <c r="BA841" s="1"/>
      <c r="BB841" s="1"/>
      <c r="BC841" s="1"/>
      <c r="BD841" s="1"/>
      <c r="BE841" s="1"/>
      <c r="BF841" s="184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</row>
    <row r="842" spans="1:77" ht="17.25" customHeight="1" x14ac:dyDescent="0.3">
      <c r="A842" s="277"/>
      <c r="B842" s="2"/>
      <c r="C842" s="226"/>
      <c r="D842" s="2"/>
      <c r="E842" s="67"/>
      <c r="F842" s="107"/>
      <c r="G842" s="1"/>
      <c r="H842" s="1"/>
      <c r="I842" s="2"/>
      <c r="J842" s="2"/>
      <c r="K842" s="1"/>
      <c r="L842" s="2"/>
      <c r="M842" s="2"/>
      <c r="N842" s="2"/>
      <c r="O842" s="2"/>
      <c r="P842" s="1"/>
      <c r="Q842" s="2"/>
      <c r="R842" s="1"/>
      <c r="S842" s="1"/>
      <c r="T842" s="2"/>
      <c r="U842" s="1"/>
      <c r="V842" s="1"/>
      <c r="W842" s="2"/>
      <c r="X842" s="2"/>
      <c r="Y842" s="2"/>
      <c r="Z842" s="2"/>
      <c r="AA842" s="2"/>
      <c r="AB842" s="124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2"/>
      <c r="AY842" s="1"/>
      <c r="AZ842" s="1"/>
      <c r="BA842" s="1"/>
      <c r="BB842" s="1"/>
      <c r="BC842" s="1"/>
      <c r="BD842" s="1"/>
      <c r="BE842" s="1"/>
      <c r="BF842" s="184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</row>
    <row r="843" spans="1:77" ht="17.25" customHeight="1" x14ac:dyDescent="0.3">
      <c r="A843" s="277"/>
      <c r="B843" s="2"/>
      <c r="C843" s="226"/>
      <c r="D843" s="2"/>
      <c r="E843" s="67"/>
      <c r="F843" s="107"/>
      <c r="G843" s="1"/>
      <c r="H843" s="1"/>
      <c r="I843" s="2"/>
      <c r="J843" s="2"/>
      <c r="K843" s="1"/>
      <c r="L843" s="2"/>
      <c r="M843" s="2"/>
      <c r="N843" s="2"/>
      <c r="O843" s="2"/>
      <c r="P843" s="1"/>
      <c r="Q843" s="2"/>
      <c r="R843" s="1"/>
      <c r="S843" s="1"/>
      <c r="T843" s="2"/>
      <c r="U843" s="1"/>
      <c r="V843" s="1"/>
      <c r="W843" s="2"/>
      <c r="X843" s="2"/>
      <c r="Y843" s="2"/>
      <c r="Z843" s="2"/>
      <c r="AA843" s="2"/>
      <c r="AB843" s="124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2"/>
      <c r="AY843" s="1"/>
      <c r="AZ843" s="1"/>
      <c r="BA843" s="1"/>
      <c r="BB843" s="1"/>
      <c r="BC843" s="1"/>
      <c r="BD843" s="1"/>
      <c r="BE843" s="1"/>
      <c r="BF843" s="184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</row>
    <row r="844" spans="1:77" ht="17.25" customHeight="1" x14ac:dyDescent="0.3">
      <c r="A844" s="277"/>
      <c r="B844" s="2"/>
      <c r="C844" s="226"/>
      <c r="D844" s="2"/>
      <c r="E844" s="67"/>
      <c r="F844" s="107"/>
      <c r="G844" s="1"/>
      <c r="H844" s="1"/>
      <c r="I844" s="2"/>
      <c r="J844" s="2"/>
      <c r="K844" s="1"/>
      <c r="L844" s="2"/>
      <c r="M844" s="2"/>
      <c r="N844" s="2"/>
      <c r="O844" s="2"/>
      <c r="P844" s="1"/>
      <c r="Q844" s="2"/>
      <c r="R844" s="1"/>
      <c r="S844" s="1"/>
      <c r="T844" s="2"/>
      <c r="U844" s="1"/>
      <c r="V844" s="1"/>
      <c r="W844" s="2"/>
      <c r="X844" s="2"/>
      <c r="Y844" s="2"/>
      <c r="Z844" s="2"/>
      <c r="AA844" s="2"/>
      <c r="AB844" s="124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2"/>
      <c r="AY844" s="1"/>
      <c r="AZ844" s="1"/>
      <c r="BA844" s="1"/>
      <c r="BB844" s="1"/>
      <c r="BC844" s="1"/>
      <c r="BD844" s="1"/>
      <c r="BE844" s="1"/>
      <c r="BF844" s="184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</row>
    <row r="845" spans="1:77" ht="17.25" customHeight="1" x14ac:dyDescent="0.3">
      <c r="A845" s="277"/>
      <c r="B845" s="2"/>
      <c r="C845" s="226"/>
      <c r="D845" s="2"/>
      <c r="E845" s="67"/>
      <c r="F845" s="107"/>
      <c r="G845" s="1"/>
      <c r="H845" s="1"/>
      <c r="I845" s="2"/>
      <c r="J845" s="2"/>
      <c r="K845" s="1"/>
      <c r="L845" s="2"/>
      <c r="M845" s="2"/>
      <c r="N845" s="2"/>
      <c r="O845" s="2"/>
      <c r="P845" s="1"/>
      <c r="Q845" s="2"/>
      <c r="R845" s="1"/>
      <c r="S845" s="1"/>
      <c r="T845" s="2"/>
      <c r="U845" s="1"/>
      <c r="V845" s="1"/>
      <c r="W845" s="2"/>
      <c r="X845" s="2"/>
      <c r="Y845" s="2"/>
      <c r="Z845" s="2"/>
      <c r="AA845" s="2"/>
      <c r="AB845" s="124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2"/>
      <c r="AY845" s="1"/>
      <c r="AZ845" s="1"/>
      <c r="BA845" s="1"/>
      <c r="BB845" s="1"/>
      <c r="BC845" s="1"/>
      <c r="BD845" s="1"/>
      <c r="BE845" s="1"/>
      <c r="BF845" s="184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</row>
    <row r="846" spans="1:77" ht="17.25" customHeight="1" x14ac:dyDescent="0.3">
      <c r="A846" s="277"/>
      <c r="B846" s="2"/>
      <c r="C846" s="226"/>
      <c r="D846" s="2"/>
      <c r="E846" s="67"/>
      <c r="F846" s="107"/>
      <c r="G846" s="1"/>
      <c r="H846" s="1"/>
      <c r="I846" s="2"/>
      <c r="J846" s="2"/>
      <c r="K846" s="1"/>
      <c r="L846" s="2"/>
      <c r="M846" s="2"/>
      <c r="N846" s="2"/>
      <c r="O846" s="2"/>
      <c r="P846" s="1"/>
      <c r="Q846" s="2"/>
      <c r="R846" s="1"/>
      <c r="S846" s="1"/>
      <c r="T846" s="2"/>
      <c r="U846" s="1"/>
      <c r="V846" s="1"/>
      <c r="W846" s="2"/>
      <c r="X846" s="2"/>
      <c r="Y846" s="2"/>
      <c r="Z846" s="2"/>
      <c r="AA846" s="2"/>
      <c r="AB846" s="124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2"/>
      <c r="AY846" s="1"/>
      <c r="AZ846" s="1"/>
      <c r="BA846" s="1"/>
      <c r="BB846" s="1"/>
      <c r="BC846" s="1"/>
      <c r="BD846" s="1"/>
      <c r="BE846" s="1"/>
      <c r="BF846" s="184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</row>
    <row r="847" spans="1:77" ht="17.25" customHeight="1" x14ac:dyDescent="0.3">
      <c r="A847" s="277"/>
      <c r="B847" s="2"/>
      <c r="C847" s="226"/>
      <c r="D847" s="2"/>
      <c r="E847" s="67"/>
      <c r="F847" s="107"/>
      <c r="G847" s="1"/>
      <c r="H847" s="1"/>
      <c r="I847" s="2"/>
      <c r="J847" s="2"/>
      <c r="K847" s="1"/>
      <c r="L847" s="2"/>
      <c r="M847" s="2"/>
      <c r="N847" s="2"/>
      <c r="O847" s="2"/>
      <c r="P847" s="1"/>
      <c r="Q847" s="2"/>
      <c r="R847" s="1"/>
      <c r="S847" s="1"/>
      <c r="T847" s="2"/>
      <c r="U847" s="1"/>
      <c r="V847" s="1"/>
      <c r="W847" s="2"/>
      <c r="X847" s="2"/>
      <c r="Y847" s="2"/>
      <c r="Z847" s="2"/>
      <c r="AA847" s="2"/>
      <c r="AB847" s="124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2"/>
      <c r="AY847" s="1"/>
      <c r="AZ847" s="1"/>
      <c r="BA847" s="1"/>
      <c r="BB847" s="1"/>
      <c r="BC847" s="1"/>
      <c r="BD847" s="1"/>
      <c r="BE847" s="1"/>
      <c r="BF847" s="184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</row>
    <row r="848" spans="1:77" ht="17.25" customHeight="1" x14ac:dyDescent="0.3">
      <c r="A848" s="277"/>
      <c r="B848" s="2"/>
      <c r="C848" s="226"/>
      <c r="D848" s="2"/>
      <c r="E848" s="67"/>
      <c r="F848" s="107"/>
      <c r="G848" s="1"/>
      <c r="H848" s="1"/>
      <c r="I848" s="2"/>
      <c r="J848" s="2"/>
      <c r="K848" s="1"/>
      <c r="L848" s="2"/>
      <c r="M848" s="2"/>
      <c r="N848" s="2"/>
      <c r="O848" s="2"/>
      <c r="P848" s="1"/>
      <c r="Q848" s="2"/>
      <c r="R848" s="1"/>
      <c r="S848" s="1"/>
      <c r="T848" s="2"/>
      <c r="U848" s="1"/>
      <c r="V848" s="1"/>
      <c r="W848" s="2"/>
      <c r="X848" s="2"/>
      <c r="Y848" s="2"/>
      <c r="Z848" s="2"/>
      <c r="AA848" s="2"/>
      <c r="AB848" s="124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2"/>
      <c r="AY848" s="1"/>
      <c r="AZ848" s="1"/>
      <c r="BA848" s="1"/>
      <c r="BB848" s="1"/>
      <c r="BC848" s="1"/>
      <c r="BD848" s="1"/>
      <c r="BE848" s="1"/>
      <c r="BF848" s="184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</row>
    <row r="849" spans="1:77" ht="17.25" customHeight="1" x14ac:dyDescent="0.3">
      <c r="A849" s="277"/>
      <c r="B849" s="2"/>
      <c r="C849" s="226"/>
      <c r="D849" s="2"/>
      <c r="E849" s="67"/>
      <c r="F849" s="107"/>
      <c r="G849" s="1"/>
      <c r="H849" s="1"/>
      <c r="I849" s="2"/>
      <c r="J849" s="2"/>
      <c r="K849" s="1"/>
      <c r="L849" s="2"/>
      <c r="M849" s="2"/>
      <c r="N849" s="2"/>
      <c r="O849" s="2"/>
      <c r="P849" s="1"/>
      <c r="Q849" s="2"/>
      <c r="R849" s="1"/>
      <c r="S849" s="1"/>
      <c r="T849" s="2"/>
      <c r="U849" s="1"/>
      <c r="V849" s="1"/>
      <c r="W849" s="2"/>
      <c r="X849" s="2"/>
      <c r="Y849" s="2"/>
      <c r="Z849" s="2"/>
      <c r="AA849" s="2"/>
      <c r="AB849" s="124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2"/>
      <c r="AY849" s="1"/>
      <c r="AZ849" s="1"/>
      <c r="BA849" s="1"/>
      <c r="BB849" s="1"/>
      <c r="BC849" s="1"/>
      <c r="BD849" s="1"/>
      <c r="BE849" s="1"/>
      <c r="BF849" s="184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</row>
    <row r="850" spans="1:77" ht="17.25" customHeight="1" x14ac:dyDescent="0.3">
      <c r="A850" s="277"/>
      <c r="B850" s="2"/>
      <c r="C850" s="226"/>
      <c r="D850" s="2"/>
      <c r="E850" s="67"/>
      <c r="F850" s="107"/>
      <c r="G850" s="1"/>
      <c r="H850" s="1"/>
      <c r="I850" s="2"/>
      <c r="J850" s="2"/>
      <c r="K850" s="1"/>
      <c r="L850" s="2"/>
      <c r="M850" s="2"/>
      <c r="N850" s="2"/>
      <c r="O850" s="2"/>
      <c r="P850" s="1"/>
      <c r="Q850" s="2"/>
      <c r="R850" s="1"/>
      <c r="S850" s="1"/>
      <c r="T850" s="2"/>
      <c r="U850" s="1"/>
      <c r="V850" s="1"/>
      <c r="W850" s="2"/>
      <c r="X850" s="2"/>
      <c r="Y850" s="2"/>
      <c r="Z850" s="2"/>
      <c r="AA850" s="2"/>
      <c r="AB850" s="124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2"/>
      <c r="AY850" s="1"/>
      <c r="AZ850" s="1"/>
      <c r="BA850" s="1"/>
      <c r="BB850" s="1"/>
      <c r="BC850" s="1"/>
      <c r="BD850" s="1"/>
      <c r="BE850" s="1"/>
      <c r="BF850" s="184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</row>
    <row r="851" spans="1:77" ht="17.25" customHeight="1" x14ac:dyDescent="0.3">
      <c r="A851" s="277"/>
      <c r="B851" s="2"/>
      <c r="C851" s="226"/>
      <c r="D851" s="2"/>
      <c r="E851" s="67"/>
      <c r="F851" s="107"/>
      <c r="G851" s="1"/>
      <c r="H851" s="1"/>
      <c r="I851" s="2"/>
      <c r="J851" s="2"/>
      <c r="K851" s="1"/>
      <c r="L851" s="2"/>
      <c r="M851" s="2"/>
      <c r="N851" s="2"/>
      <c r="O851" s="2"/>
      <c r="P851" s="1"/>
      <c r="Q851" s="2"/>
      <c r="R851" s="1"/>
      <c r="S851" s="1"/>
      <c r="T851" s="2"/>
      <c r="U851" s="1"/>
      <c r="V851" s="1"/>
      <c r="W851" s="2"/>
      <c r="X851" s="2"/>
      <c r="Y851" s="2"/>
      <c r="Z851" s="2"/>
      <c r="AA851" s="2"/>
      <c r="AB851" s="124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2"/>
      <c r="AY851" s="1"/>
      <c r="AZ851" s="1"/>
      <c r="BA851" s="1"/>
      <c r="BB851" s="1"/>
      <c r="BC851" s="1"/>
      <c r="BD851" s="1"/>
      <c r="BE851" s="1"/>
      <c r="BF851" s="184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</row>
    <row r="852" spans="1:77" ht="17.25" customHeight="1" x14ac:dyDescent="0.3">
      <c r="A852" s="277"/>
      <c r="B852" s="2"/>
      <c r="C852" s="226"/>
      <c r="D852" s="2"/>
      <c r="E852" s="67"/>
      <c r="F852" s="107"/>
      <c r="G852" s="1"/>
      <c r="H852" s="1"/>
      <c r="I852" s="2"/>
      <c r="J852" s="2"/>
      <c r="K852" s="1"/>
      <c r="L852" s="2"/>
      <c r="M852" s="2"/>
      <c r="N852" s="2"/>
      <c r="O852" s="2"/>
      <c r="P852" s="1"/>
      <c r="Q852" s="2"/>
      <c r="R852" s="1"/>
      <c r="S852" s="1"/>
      <c r="T852" s="2"/>
      <c r="U852" s="1"/>
      <c r="V852" s="1"/>
      <c r="W852" s="2"/>
      <c r="X852" s="2"/>
      <c r="Y852" s="2"/>
      <c r="Z852" s="2"/>
      <c r="AA852" s="2"/>
      <c r="AB852" s="124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2"/>
      <c r="AY852" s="1"/>
      <c r="AZ852" s="1"/>
      <c r="BA852" s="1"/>
      <c r="BB852" s="1"/>
      <c r="BC852" s="1"/>
      <c r="BD852" s="1"/>
      <c r="BE852" s="1"/>
      <c r="BF852" s="184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</row>
    <row r="853" spans="1:77" ht="17.25" customHeight="1" x14ac:dyDescent="0.3">
      <c r="A853" s="277"/>
      <c r="B853" s="2"/>
      <c r="C853" s="226"/>
      <c r="D853" s="2"/>
      <c r="E853" s="67"/>
      <c r="F853" s="107"/>
      <c r="G853" s="1"/>
      <c r="H853" s="1"/>
      <c r="I853" s="2"/>
      <c r="J853" s="2"/>
      <c r="K853" s="1"/>
      <c r="L853" s="2"/>
      <c r="M853" s="2"/>
      <c r="N853" s="2"/>
      <c r="O853" s="2"/>
      <c r="P853" s="1"/>
      <c r="Q853" s="2"/>
      <c r="R853" s="1"/>
      <c r="S853" s="1"/>
      <c r="T853" s="2"/>
      <c r="U853" s="1"/>
      <c r="V853" s="1"/>
      <c r="W853" s="2"/>
      <c r="X853" s="2"/>
      <c r="Y853" s="2"/>
      <c r="Z853" s="2"/>
      <c r="AA853" s="2"/>
      <c r="AB853" s="124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2"/>
      <c r="AY853" s="1"/>
      <c r="AZ853" s="1"/>
      <c r="BA853" s="1"/>
      <c r="BB853" s="1"/>
      <c r="BC853" s="1"/>
      <c r="BD853" s="1"/>
      <c r="BE853" s="1"/>
      <c r="BF853" s="184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</row>
    <row r="854" spans="1:77" ht="17.25" customHeight="1" x14ac:dyDescent="0.3">
      <c r="A854" s="277"/>
      <c r="B854" s="2"/>
      <c r="C854" s="226"/>
      <c r="D854" s="2"/>
      <c r="E854" s="67"/>
      <c r="F854" s="107"/>
      <c r="G854" s="1"/>
      <c r="H854" s="1"/>
      <c r="I854" s="2"/>
      <c r="J854" s="2"/>
      <c r="K854" s="1"/>
      <c r="L854" s="2"/>
      <c r="M854" s="2"/>
      <c r="N854" s="2"/>
      <c r="O854" s="2"/>
      <c r="P854" s="1"/>
      <c r="Q854" s="2"/>
      <c r="R854" s="1"/>
      <c r="S854" s="1"/>
      <c r="T854" s="2"/>
      <c r="U854" s="1"/>
      <c r="V854" s="1"/>
      <c r="W854" s="2"/>
      <c r="X854" s="2"/>
      <c r="Y854" s="2"/>
      <c r="Z854" s="2"/>
      <c r="AA854" s="2"/>
      <c r="AB854" s="124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2"/>
      <c r="AY854" s="1"/>
      <c r="AZ854" s="1"/>
      <c r="BA854" s="1"/>
      <c r="BB854" s="1"/>
      <c r="BC854" s="1"/>
      <c r="BD854" s="1"/>
      <c r="BE854" s="1"/>
      <c r="BF854" s="184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</row>
    <row r="855" spans="1:77" ht="17.25" customHeight="1" x14ac:dyDescent="0.3">
      <c r="A855" s="277"/>
      <c r="B855" s="2"/>
      <c r="C855" s="226"/>
      <c r="D855" s="2"/>
      <c r="E855" s="67"/>
      <c r="F855" s="107"/>
      <c r="G855" s="1"/>
      <c r="H855" s="1"/>
      <c r="I855" s="2"/>
      <c r="J855" s="2"/>
      <c r="K855" s="1"/>
      <c r="L855" s="2"/>
      <c r="M855" s="2"/>
      <c r="N855" s="2"/>
      <c r="O855" s="2"/>
      <c r="P855" s="1"/>
      <c r="Q855" s="2"/>
      <c r="R855" s="1"/>
      <c r="S855" s="1"/>
      <c r="T855" s="2"/>
      <c r="U855" s="1"/>
      <c r="V855" s="1"/>
      <c r="W855" s="2"/>
      <c r="X855" s="2"/>
      <c r="Y855" s="2"/>
      <c r="Z855" s="2"/>
      <c r="AA855" s="2"/>
      <c r="AB855" s="124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2"/>
      <c r="AY855" s="1"/>
      <c r="AZ855" s="1"/>
      <c r="BA855" s="1"/>
      <c r="BB855" s="1"/>
      <c r="BC855" s="1"/>
      <c r="BD855" s="1"/>
      <c r="BE855" s="1"/>
      <c r="BF855" s="184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</row>
    <row r="856" spans="1:77" ht="17.25" customHeight="1" x14ac:dyDescent="0.3">
      <c r="A856" s="277"/>
      <c r="B856" s="2"/>
      <c r="C856" s="226"/>
      <c r="D856" s="2"/>
      <c r="E856" s="67"/>
      <c r="F856" s="107"/>
      <c r="G856" s="1"/>
      <c r="H856" s="1"/>
      <c r="I856" s="2"/>
      <c r="J856" s="2"/>
      <c r="K856" s="1"/>
      <c r="L856" s="2"/>
      <c r="M856" s="2"/>
      <c r="N856" s="2"/>
      <c r="O856" s="2"/>
      <c r="P856" s="1"/>
      <c r="Q856" s="2"/>
      <c r="R856" s="1"/>
      <c r="S856" s="1"/>
      <c r="T856" s="2"/>
      <c r="U856" s="1"/>
      <c r="V856" s="1"/>
      <c r="W856" s="2"/>
      <c r="X856" s="2"/>
      <c r="Y856" s="2"/>
      <c r="Z856" s="2"/>
      <c r="AA856" s="2"/>
      <c r="AB856" s="124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2"/>
      <c r="AY856" s="1"/>
      <c r="AZ856" s="1"/>
      <c r="BA856" s="1"/>
      <c r="BB856" s="1"/>
      <c r="BC856" s="1"/>
      <c r="BD856" s="1"/>
      <c r="BE856" s="1"/>
      <c r="BF856" s="184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</row>
    <row r="857" spans="1:77" ht="17.25" customHeight="1" x14ac:dyDescent="0.3">
      <c r="A857" s="277"/>
      <c r="B857" s="2"/>
      <c r="C857" s="226"/>
      <c r="D857" s="2"/>
      <c r="E857" s="67"/>
      <c r="F857" s="107"/>
      <c r="G857" s="1"/>
      <c r="H857" s="1"/>
      <c r="I857" s="2"/>
      <c r="J857" s="2"/>
      <c r="K857" s="1"/>
      <c r="L857" s="2"/>
      <c r="M857" s="2"/>
      <c r="N857" s="2"/>
      <c r="O857" s="2"/>
      <c r="P857" s="1"/>
      <c r="Q857" s="2"/>
      <c r="R857" s="1"/>
      <c r="S857" s="1"/>
      <c r="T857" s="2"/>
      <c r="U857" s="1"/>
      <c r="V857" s="1"/>
      <c r="W857" s="2"/>
      <c r="X857" s="2"/>
      <c r="Y857" s="2"/>
      <c r="Z857" s="2"/>
      <c r="AA857" s="2"/>
      <c r="AB857" s="124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2"/>
      <c r="AY857" s="1"/>
      <c r="AZ857" s="1"/>
      <c r="BA857" s="1"/>
      <c r="BB857" s="1"/>
      <c r="BC857" s="1"/>
      <c r="BD857" s="1"/>
      <c r="BE857" s="1"/>
      <c r="BF857" s="184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</row>
    <row r="858" spans="1:77" ht="17.25" customHeight="1" x14ac:dyDescent="0.3">
      <c r="A858" s="277"/>
      <c r="B858" s="2"/>
      <c r="C858" s="226"/>
      <c r="D858" s="2"/>
      <c r="E858" s="67"/>
      <c r="F858" s="107"/>
      <c r="G858" s="1"/>
      <c r="H858" s="1"/>
      <c r="I858" s="2"/>
      <c r="J858" s="2"/>
      <c r="K858" s="1"/>
      <c r="L858" s="2"/>
      <c r="M858" s="2"/>
      <c r="N858" s="2"/>
      <c r="O858" s="2"/>
      <c r="P858" s="1"/>
      <c r="Q858" s="2"/>
      <c r="R858" s="1"/>
      <c r="S858" s="1"/>
      <c r="T858" s="2"/>
      <c r="U858" s="1"/>
      <c r="V858" s="1"/>
      <c r="W858" s="2"/>
      <c r="X858" s="2"/>
      <c r="Y858" s="2"/>
      <c r="Z858" s="2"/>
      <c r="AA858" s="2"/>
      <c r="AB858" s="124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2"/>
      <c r="AY858" s="1"/>
      <c r="AZ858" s="1"/>
      <c r="BA858" s="1"/>
      <c r="BB858" s="1"/>
      <c r="BC858" s="1"/>
      <c r="BD858" s="1"/>
      <c r="BE858" s="1"/>
      <c r="BF858" s="184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</row>
    <row r="859" spans="1:77" ht="17.25" customHeight="1" x14ac:dyDescent="0.3">
      <c r="A859" s="277"/>
      <c r="B859" s="2"/>
      <c r="C859" s="226"/>
      <c r="D859" s="2"/>
      <c r="E859" s="67"/>
      <c r="F859" s="107"/>
      <c r="G859" s="1"/>
      <c r="H859" s="1"/>
      <c r="I859" s="2"/>
      <c r="J859" s="2"/>
      <c r="K859" s="1"/>
      <c r="L859" s="2"/>
      <c r="M859" s="2"/>
      <c r="N859" s="2"/>
      <c r="O859" s="2"/>
      <c r="P859" s="1"/>
      <c r="Q859" s="2"/>
      <c r="R859" s="1"/>
      <c r="S859" s="1"/>
      <c r="T859" s="2"/>
      <c r="U859" s="1"/>
      <c r="V859" s="1"/>
      <c r="W859" s="2"/>
      <c r="X859" s="2"/>
      <c r="Y859" s="2"/>
      <c r="Z859" s="2"/>
      <c r="AA859" s="2"/>
      <c r="AB859" s="124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2"/>
      <c r="AY859" s="1"/>
      <c r="AZ859" s="1"/>
      <c r="BA859" s="1"/>
      <c r="BB859" s="1"/>
      <c r="BC859" s="1"/>
      <c r="BD859" s="1"/>
      <c r="BE859" s="1"/>
      <c r="BF859" s="184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</row>
    <row r="860" spans="1:77" ht="17.25" customHeight="1" x14ac:dyDescent="0.3">
      <c r="A860" s="277"/>
      <c r="B860" s="2"/>
      <c r="C860" s="226"/>
      <c r="D860" s="2"/>
      <c r="E860" s="67"/>
      <c r="F860" s="107"/>
      <c r="G860" s="1"/>
      <c r="H860" s="1"/>
      <c r="I860" s="2"/>
      <c r="J860" s="2"/>
      <c r="K860" s="1"/>
      <c r="L860" s="2"/>
      <c r="M860" s="2"/>
      <c r="N860" s="2"/>
      <c r="O860" s="2"/>
      <c r="P860" s="1"/>
      <c r="Q860" s="2"/>
      <c r="R860" s="1"/>
      <c r="S860" s="1"/>
      <c r="T860" s="2"/>
      <c r="U860" s="1"/>
      <c r="V860" s="1"/>
      <c r="W860" s="2"/>
      <c r="X860" s="2"/>
      <c r="Y860" s="2"/>
      <c r="Z860" s="2"/>
      <c r="AA860" s="2"/>
      <c r="AB860" s="124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2"/>
      <c r="AY860" s="1"/>
      <c r="AZ860" s="1"/>
      <c r="BA860" s="1"/>
      <c r="BB860" s="1"/>
      <c r="BC860" s="1"/>
      <c r="BD860" s="1"/>
      <c r="BE860" s="1"/>
      <c r="BF860" s="184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</row>
    <row r="861" spans="1:77" ht="17.25" customHeight="1" x14ac:dyDescent="0.3">
      <c r="A861" s="277"/>
      <c r="B861" s="2"/>
      <c r="C861" s="226"/>
      <c r="D861" s="2"/>
      <c r="E861" s="67"/>
      <c r="F861" s="107"/>
      <c r="G861" s="1"/>
      <c r="H861" s="1"/>
      <c r="I861" s="2"/>
      <c r="J861" s="2"/>
      <c r="K861" s="1"/>
      <c r="L861" s="2"/>
      <c r="M861" s="2"/>
      <c r="N861" s="2"/>
      <c r="O861" s="2"/>
      <c r="P861" s="1"/>
      <c r="Q861" s="2"/>
      <c r="R861" s="1"/>
      <c r="S861" s="1"/>
      <c r="T861" s="2"/>
      <c r="U861" s="1"/>
      <c r="V861" s="1"/>
      <c r="W861" s="2"/>
      <c r="X861" s="2"/>
      <c r="Y861" s="2"/>
      <c r="Z861" s="2"/>
      <c r="AA861" s="2"/>
      <c r="AB861" s="124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2"/>
      <c r="AY861" s="1"/>
      <c r="AZ861" s="1"/>
      <c r="BA861" s="1"/>
      <c r="BB861" s="1"/>
      <c r="BC861" s="1"/>
      <c r="BD861" s="1"/>
      <c r="BE861" s="1"/>
      <c r="BF861" s="184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</row>
    <row r="862" spans="1:77" ht="17.25" customHeight="1" x14ac:dyDescent="0.3">
      <c r="A862" s="277"/>
      <c r="B862" s="2"/>
      <c r="C862" s="226"/>
      <c r="D862" s="2"/>
      <c r="E862" s="67"/>
      <c r="F862" s="107"/>
      <c r="G862" s="1"/>
      <c r="H862" s="1"/>
      <c r="I862" s="2"/>
      <c r="J862" s="2"/>
      <c r="K862" s="1"/>
      <c r="L862" s="2"/>
      <c r="M862" s="2"/>
      <c r="N862" s="2"/>
      <c r="O862" s="2"/>
      <c r="P862" s="1"/>
      <c r="Q862" s="2"/>
      <c r="R862" s="1"/>
      <c r="S862" s="1"/>
      <c r="T862" s="2"/>
      <c r="U862" s="1"/>
      <c r="V862" s="1"/>
      <c r="W862" s="2"/>
      <c r="X862" s="2"/>
      <c r="Y862" s="2"/>
      <c r="Z862" s="2"/>
      <c r="AA862" s="2"/>
      <c r="AB862" s="124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2"/>
      <c r="AY862" s="1"/>
      <c r="AZ862" s="1"/>
      <c r="BA862" s="1"/>
      <c r="BB862" s="1"/>
      <c r="BC862" s="1"/>
      <c r="BD862" s="1"/>
      <c r="BE862" s="1"/>
      <c r="BF862" s="184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</row>
    <row r="863" spans="1:77" ht="17.25" customHeight="1" x14ac:dyDescent="0.3">
      <c r="A863" s="277"/>
      <c r="B863" s="2"/>
      <c r="C863" s="226"/>
      <c r="D863" s="2"/>
      <c r="E863" s="67"/>
      <c r="F863" s="107"/>
      <c r="G863" s="1"/>
      <c r="H863" s="1"/>
      <c r="I863" s="2"/>
      <c r="J863" s="2"/>
      <c r="K863" s="1"/>
      <c r="L863" s="2"/>
      <c r="M863" s="2"/>
      <c r="N863" s="2"/>
      <c r="O863" s="2"/>
      <c r="P863" s="1"/>
      <c r="Q863" s="2"/>
      <c r="R863" s="1"/>
      <c r="S863" s="1"/>
      <c r="T863" s="2"/>
      <c r="U863" s="1"/>
      <c r="V863" s="1"/>
      <c r="W863" s="2"/>
      <c r="X863" s="2"/>
      <c r="Y863" s="2"/>
      <c r="Z863" s="2"/>
      <c r="AA863" s="2"/>
      <c r="AB863" s="124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2"/>
      <c r="AY863" s="1"/>
      <c r="AZ863" s="1"/>
      <c r="BA863" s="1"/>
      <c r="BB863" s="1"/>
      <c r="BC863" s="1"/>
      <c r="BD863" s="1"/>
      <c r="BE863" s="1"/>
      <c r="BF863" s="184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</row>
    <row r="864" spans="1:77" ht="17.25" customHeight="1" x14ac:dyDescent="0.3">
      <c r="A864" s="277"/>
      <c r="B864" s="2"/>
      <c r="C864" s="226"/>
      <c r="D864" s="2"/>
      <c r="E864" s="67"/>
      <c r="F864" s="107"/>
      <c r="G864" s="1"/>
      <c r="H864" s="1"/>
      <c r="I864" s="2"/>
      <c r="J864" s="2"/>
      <c r="K864" s="1"/>
      <c r="L864" s="2"/>
      <c r="M864" s="2"/>
      <c r="N864" s="2"/>
      <c r="O864" s="2"/>
      <c r="P864" s="1"/>
      <c r="Q864" s="2"/>
      <c r="R864" s="1"/>
      <c r="S864" s="1"/>
      <c r="T864" s="2"/>
      <c r="U864" s="1"/>
      <c r="V864" s="1"/>
      <c r="W864" s="2"/>
      <c r="X864" s="2"/>
      <c r="Y864" s="2"/>
      <c r="Z864" s="2"/>
      <c r="AA864" s="2"/>
      <c r="AB864" s="124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2"/>
      <c r="AY864" s="1"/>
      <c r="AZ864" s="1"/>
      <c r="BA864" s="1"/>
      <c r="BB864" s="1"/>
      <c r="BC864" s="1"/>
      <c r="BD864" s="1"/>
      <c r="BE864" s="1"/>
      <c r="BF864" s="184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</row>
    <row r="865" spans="1:77" ht="17.25" customHeight="1" x14ac:dyDescent="0.3">
      <c r="A865" s="277"/>
      <c r="B865" s="2"/>
      <c r="C865" s="226"/>
      <c r="D865" s="2"/>
      <c r="E865" s="67"/>
      <c r="F865" s="107"/>
      <c r="G865" s="1"/>
      <c r="H865" s="1"/>
      <c r="I865" s="2"/>
      <c r="J865" s="2"/>
      <c r="K865" s="1"/>
      <c r="L865" s="2"/>
      <c r="M865" s="2"/>
      <c r="N865" s="2"/>
      <c r="O865" s="2"/>
      <c r="P865" s="1"/>
      <c r="Q865" s="2"/>
      <c r="R865" s="1"/>
      <c r="S865" s="1"/>
      <c r="T865" s="2"/>
      <c r="U865" s="1"/>
      <c r="V865" s="1"/>
      <c r="W865" s="2"/>
      <c r="X865" s="2"/>
      <c r="Y865" s="2"/>
      <c r="Z865" s="2"/>
      <c r="AA865" s="2"/>
      <c r="AB865" s="124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2"/>
      <c r="AY865" s="1"/>
      <c r="AZ865" s="1"/>
      <c r="BA865" s="1"/>
      <c r="BB865" s="1"/>
      <c r="BC865" s="1"/>
      <c r="BD865" s="1"/>
      <c r="BE865" s="1"/>
      <c r="BF865" s="184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</row>
    <row r="866" spans="1:77" ht="17.25" customHeight="1" x14ac:dyDescent="0.3">
      <c r="A866" s="277"/>
      <c r="B866" s="2"/>
      <c r="C866" s="226"/>
      <c r="D866" s="2"/>
      <c r="E866" s="67"/>
      <c r="F866" s="107"/>
      <c r="G866" s="1"/>
      <c r="H866" s="1"/>
      <c r="I866" s="2"/>
      <c r="J866" s="2"/>
      <c r="K866" s="1"/>
      <c r="L866" s="2"/>
      <c r="M866" s="2"/>
      <c r="N866" s="2"/>
      <c r="O866" s="2"/>
      <c r="P866" s="1"/>
      <c r="Q866" s="2"/>
      <c r="R866" s="1"/>
      <c r="S866" s="1"/>
      <c r="T866" s="2"/>
      <c r="U866" s="1"/>
      <c r="V866" s="1"/>
      <c r="W866" s="2"/>
      <c r="X866" s="2"/>
      <c r="Y866" s="2"/>
      <c r="Z866" s="2"/>
      <c r="AA866" s="2"/>
      <c r="AB866" s="124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2"/>
      <c r="AY866" s="1"/>
      <c r="AZ866" s="1"/>
      <c r="BA866" s="1"/>
      <c r="BB866" s="1"/>
      <c r="BC866" s="1"/>
      <c r="BD866" s="1"/>
      <c r="BE866" s="1"/>
      <c r="BF866" s="184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</row>
    <row r="867" spans="1:77" ht="17.25" customHeight="1" x14ac:dyDescent="0.3">
      <c r="A867" s="277"/>
      <c r="B867" s="2"/>
      <c r="C867" s="226"/>
      <c r="D867" s="2"/>
      <c r="E867" s="67"/>
      <c r="F867" s="107"/>
      <c r="G867" s="1"/>
      <c r="H867" s="1"/>
      <c r="I867" s="2"/>
      <c r="J867" s="2"/>
      <c r="K867" s="1"/>
      <c r="L867" s="2"/>
      <c r="M867" s="2"/>
      <c r="N867" s="2"/>
      <c r="O867" s="2"/>
      <c r="P867" s="1"/>
      <c r="Q867" s="2"/>
      <c r="R867" s="1"/>
      <c r="S867" s="1"/>
      <c r="T867" s="2"/>
      <c r="U867" s="1"/>
      <c r="V867" s="1"/>
      <c r="W867" s="2"/>
      <c r="X867" s="2"/>
      <c r="Y867" s="2"/>
      <c r="Z867" s="2"/>
      <c r="AA867" s="2"/>
      <c r="AB867" s="124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2"/>
      <c r="AY867" s="1"/>
      <c r="AZ867" s="1"/>
      <c r="BA867" s="1"/>
      <c r="BB867" s="1"/>
      <c r="BC867" s="1"/>
      <c r="BD867" s="1"/>
      <c r="BE867" s="1"/>
      <c r="BF867" s="184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</row>
    <row r="868" spans="1:77" ht="17.25" customHeight="1" x14ac:dyDescent="0.3">
      <c r="A868" s="277"/>
      <c r="B868" s="2"/>
      <c r="C868" s="226"/>
      <c r="D868" s="2"/>
      <c r="E868" s="67"/>
      <c r="F868" s="107"/>
      <c r="G868" s="1"/>
      <c r="H868" s="1"/>
      <c r="I868" s="2"/>
      <c r="J868" s="2"/>
      <c r="K868" s="1"/>
      <c r="L868" s="2"/>
      <c r="M868" s="2"/>
      <c r="N868" s="2"/>
      <c r="O868" s="2"/>
      <c r="P868" s="1"/>
      <c r="Q868" s="2"/>
      <c r="R868" s="1"/>
      <c r="S868" s="1"/>
      <c r="T868" s="2"/>
      <c r="U868" s="1"/>
      <c r="V868" s="1"/>
      <c r="W868" s="2"/>
      <c r="X868" s="2"/>
      <c r="Y868" s="2"/>
      <c r="Z868" s="2"/>
      <c r="AA868" s="2"/>
      <c r="AB868" s="124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2"/>
      <c r="AY868" s="1"/>
      <c r="AZ868" s="1"/>
      <c r="BA868" s="1"/>
      <c r="BB868" s="1"/>
      <c r="BC868" s="1"/>
      <c r="BD868" s="1"/>
      <c r="BE868" s="1"/>
      <c r="BF868" s="184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</row>
    <row r="869" spans="1:77" ht="17.25" customHeight="1" x14ac:dyDescent="0.3">
      <c r="A869" s="277"/>
      <c r="B869" s="2"/>
      <c r="C869" s="226"/>
      <c r="D869" s="2"/>
      <c r="E869" s="67"/>
      <c r="F869" s="107"/>
      <c r="G869" s="1"/>
      <c r="H869" s="1"/>
      <c r="I869" s="2"/>
      <c r="J869" s="2"/>
      <c r="K869" s="1"/>
      <c r="L869" s="2"/>
      <c r="M869" s="2"/>
      <c r="N869" s="2"/>
      <c r="O869" s="2"/>
      <c r="P869" s="1"/>
      <c r="Q869" s="2"/>
      <c r="R869" s="1"/>
      <c r="S869" s="1"/>
      <c r="T869" s="2"/>
      <c r="U869" s="1"/>
      <c r="V869" s="1"/>
      <c r="W869" s="2"/>
      <c r="X869" s="2"/>
      <c r="Y869" s="2"/>
      <c r="Z869" s="2"/>
      <c r="AA869" s="2"/>
      <c r="AB869" s="124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2"/>
      <c r="AY869" s="1"/>
      <c r="AZ869" s="1"/>
      <c r="BA869" s="1"/>
      <c r="BB869" s="1"/>
      <c r="BC869" s="1"/>
      <c r="BD869" s="1"/>
      <c r="BE869" s="1"/>
      <c r="BF869" s="184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</row>
    <row r="870" spans="1:77" ht="17.25" customHeight="1" x14ac:dyDescent="0.3">
      <c r="A870" s="277"/>
      <c r="B870" s="2"/>
      <c r="C870" s="226"/>
      <c r="D870" s="2"/>
      <c r="E870" s="67"/>
      <c r="F870" s="107"/>
      <c r="G870" s="1"/>
      <c r="H870" s="1"/>
      <c r="I870" s="2"/>
      <c r="J870" s="2"/>
      <c r="K870" s="1"/>
      <c r="L870" s="2"/>
      <c r="M870" s="2"/>
      <c r="N870" s="2"/>
      <c r="O870" s="2"/>
      <c r="P870" s="1"/>
      <c r="Q870" s="2"/>
      <c r="R870" s="1"/>
      <c r="S870" s="1"/>
      <c r="T870" s="2"/>
      <c r="U870" s="1"/>
      <c r="V870" s="1"/>
      <c r="W870" s="2"/>
      <c r="X870" s="2"/>
      <c r="Y870" s="2"/>
      <c r="Z870" s="2"/>
      <c r="AA870" s="2"/>
      <c r="AB870" s="124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2"/>
      <c r="AY870" s="1"/>
      <c r="AZ870" s="1"/>
      <c r="BA870" s="1"/>
      <c r="BB870" s="1"/>
      <c r="BC870" s="1"/>
      <c r="BD870" s="1"/>
      <c r="BE870" s="1"/>
      <c r="BF870" s="184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</row>
    <row r="871" spans="1:77" ht="17.25" customHeight="1" x14ac:dyDescent="0.3">
      <c r="A871" s="277"/>
      <c r="B871" s="2"/>
      <c r="C871" s="226"/>
      <c r="D871" s="2"/>
      <c r="E871" s="67"/>
      <c r="F871" s="107"/>
      <c r="G871" s="1"/>
      <c r="H871" s="1"/>
      <c r="I871" s="2"/>
      <c r="J871" s="2"/>
      <c r="K871" s="1"/>
      <c r="L871" s="2"/>
      <c r="M871" s="2"/>
      <c r="N871" s="2"/>
      <c r="O871" s="2"/>
      <c r="P871" s="1"/>
      <c r="Q871" s="2"/>
      <c r="R871" s="1"/>
      <c r="S871" s="1"/>
      <c r="T871" s="2"/>
      <c r="U871" s="1"/>
      <c r="V871" s="1"/>
      <c r="W871" s="2"/>
      <c r="X871" s="2"/>
      <c r="Y871" s="2"/>
      <c r="Z871" s="2"/>
      <c r="AA871" s="2"/>
      <c r="AB871" s="124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2"/>
      <c r="AY871" s="1"/>
      <c r="AZ871" s="1"/>
      <c r="BA871" s="1"/>
      <c r="BB871" s="1"/>
      <c r="BC871" s="1"/>
      <c r="BD871" s="1"/>
      <c r="BE871" s="1"/>
      <c r="BF871" s="184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</row>
    <row r="872" spans="1:77" ht="17.25" customHeight="1" x14ac:dyDescent="0.3">
      <c r="A872" s="277"/>
      <c r="B872" s="2"/>
      <c r="C872" s="226"/>
      <c r="D872" s="2"/>
      <c r="E872" s="67"/>
      <c r="F872" s="107"/>
      <c r="G872" s="1"/>
      <c r="H872" s="1"/>
      <c r="I872" s="2"/>
      <c r="J872" s="2"/>
      <c r="K872" s="1"/>
      <c r="L872" s="2"/>
      <c r="M872" s="2"/>
      <c r="N872" s="2"/>
      <c r="O872" s="2"/>
      <c r="P872" s="1"/>
      <c r="Q872" s="2"/>
      <c r="R872" s="1"/>
      <c r="S872" s="1"/>
      <c r="T872" s="2"/>
      <c r="U872" s="1"/>
      <c r="V872" s="1"/>
      <c r="W872" s="2"/>
      <c r="X872" s="2"/>
      <c r="Y872" s="2"/>
      <c r="Z872" s="2"/>
      <c r="AA872" s="2"/>
      <c r="AB872" s="124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2"/>
      <c r="AY872" s="1"/>
      <c r="AZ872" s="1"/>
      <c r="BA872" s="1"/>
      <c r="BB872" s="1"/>
      <c r="BC872" s="1"/>
      <c r="BD872" s="1"/>
      <c r="BE872" s="1"/>
      <c r="BF872" s="184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</row>
    <row r="873" spans="1:77" ht="17.25" customHeight="1" x14ac:dyDescent="0.3">
      <c r="A873" s="277"/>
      <c r="B873" s="2"/>
      <c r="C873" s="226"/>
      <c r="D873" s="2"/>
      <c r="E873" s="67"/>
      <c r="F873" s="107"/>
      <c r="G873" s="1"/>
      <c r="H873" s="1"/>
      <c r="I873" s="2"/>
      <c r="J873" s="2"/>
      <c r="K873" s="1"/>
      <c r="L873" s="2"/>
      <c r="M873" s="2"/>
      <c r="N873" s="2"/>
      <c r="O873" s="2"/>
      <c r="P873" s="1"/>
      <c r="Q873" s="2"/>
      <c r="R873" s="1"/>
      <c r="S873" s="1"/>
      <c r="T873" s="2"/>
      <c r="U873" s="1"/>
      <c r="V873" s="1"/>
      <c r="W873" s="2"/>
      <c r="X873" s="2"/>
      <c r="Y873" s="2"/>
      <c r="Z873" s="2"/>
      <c r="AA873" s="2"/>
      <c r="AB873" s="124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2"/>
      <c r="AY873" s="1"/>
      <c r="AZ873" s="1"/>
      <c r="BA873" s="1"/>
      <c r="BB873" s="1"/>
      <c r="BC873" s="1"/>
      <c r="BD873" s="1"/>
      <c r="BE873" s="1"/>
      <c r="BF873" s="184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</row>
    <row r="874" spans="1:77" ht="17.25" customHeight="1" x14ac:dyDescent="0.3">
      <c r="A874" s="277"/>
      <c r="B874" s="2"/>
      <c r="C874" s="226"/>
      <c r="D874" s="2"/>
      <c r="E874" s="67"/>
      <c r="F874" s="107"/>
      <c r="G874" s="1"/>
      <c r="H874" s="1"/>
      <c r="I874" s="2"/>
      <c r="J874" s="2"/>
      <c r="K874" s="1"/>
      <c r="L874" s="2"/>
      <c r="M874" s="2"/>
      <c r="N874" s="2"/>
      <c r="O874" s="2"/>
      <c r="P874" s="1"/>
      <c r="Q874" s="2"/>
      <c r="R874" s="1"/>
      <c r="S874" s="1"/>
      <c r="T874" s="2"/>
      <c r="U874" s="1"/>
      <c r="V874" s="1"/>
      <c r="W874" s="2"/>
      <c r="X874" s="2"/>
      <c r="Y874" s="2"/>
      <c r="Z874" s="2"/>
      <c r="AA874" s="2"/>
      <c r="AB874" s="124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2"/>
      <c r="AY874" s="1"/>
      <c r="AZ874" s="1"/>
      <c r="BA874" s="1"/>
      <c r="BB874" s="1"/>
      <c r="BC874" s="1"/>
      <c r="BD874" s="1"/>
      <c r="BE874" s="1"/>
      <c r="BF874" s="184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</row>
    <row r="875" spans="1:77" ht="17.25" customHeight="1" x14ac:dyDescent="0.3">
      <c r="A875" s="277"/>
      <c r="B875" s="2"/>
      <c r="C875" s="226"/>
      <c r="D875" s="2"/>
      <c r="E875" s="67"/>
      <c r="F875" s="107"/>
      <c r="G875" s="1"/>
      <c r="H875" s="1"/>
      <c r="I875" s="2"/>
      <c r="J875" s="2"/>
      <c r="K875" s="1"/>
      <c r="L875" s="2"/>
      <c r="M875" s="2"/>
      <c r="N875" s="2"/>
      <c r="O875" s="2"/>
      <c r="P875" s="1"/>
      <c r="Q875" s="2"/>
      <c r="R875" s="1"/>
      <c r="S875" s="1"/>
      <c r="T875" s="2"/>
      <c r="U875" s="1"/>
      <c r="V875" s="1"/>
      <c r="W875" s="2"/>
      <c r="X875" s="2"/>
      <c r="Y875" s="2"/>
      <c r="Z875" s="2"/>
      <c r="AA875" s="2"/>
      <c r="AB875" s="124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2"/>
      <c r="AY875" s="1"/>
      <c r="AZ875" s="1"/>
      <c r="BA875" s="1"/>
      <c r="BB875" s="1"/>
      <c r="BC875" s="1"/>
      <c r="BD875" s="1"/>
      <c r="BE875" s="1"/>
      <c r="BF875" s="184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</row>
    <row r="876" spans="1:77" ht="17.25" customHeight="1" x14ac:dyDescent="0.3">
      <c r="A876" s="277"/>
      <c r="B876" s="2"/>
      <c r="C876" s="226"/>
      <c r="D876" s="2"/>
      <c r="E876" s="67"/>
      <c r="F876" s="107"/>
      <c r="G876" s="1"/>
      <c r="H876" s="1"/>
      <c r="I876" s="2"/>
      <c r="J876" s="2"/>
      <c r="K876" s="1"/>
      <c r="L876" s="2"/>
      <c r="M876" s="2"/>
      <c r="N876" s="2"/>
      <c r="O876" s="2"/>
      <c r="P876" s="1"/>
      <c r="Q876" s="2"/>
      <c r="R876" s="1"/>
      <c r="S876" s="1"/>
      <c r="T876" s="2"/>
      <c r="U876" s="1"/>
      <c r="V876" s="1"/>
      <c r="W876" s="2"/>
      <c r="X876" s="2"/>
      <c r="Y876" s="2"/>
      <c r="Z876" s="2"/>
      <c r="AA876" s="2"/>
      <c r="AB876" s="124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2"/>
      <c r="AY876" s="1"/>
      <c r="AZ876" s="1"/>
      <c r="BA876" s="1"/>
      <c r="BB876" s="1"/>
      <c r="BC876" s="1"/>
      <c r="BD876" s="1"/>
      <c r="BE876" s="1"/>
      <c r="BF876" s="184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</row>
    <row r="877" spans="1:77" ht="17.25" customHeight="1" x14ac:dyDescent="0.3">
      <c r="A877" s="277"/>
      <c r="B877" s="2"/>
      <c r="C877" s="226"/>
      <c r="D877" s="2"/>
      <c r="E877" s="67"/>
      <c r="F877" s="107"/>
      <c r="G877" s="1"/>
      <c r="H877" s="1"/>
      <c r="I877" s="2"/>
      <c r="J877" s="2"/>
      <c r="K877" s="1"/>
      <c r="L877" s="2"/>
      <c r="M877" s="2"/>
      <c r="N877" s="2"/>
      <c r="O877" s="2"/>
      <c r="P877" s="1"/>
      <c r="Q877" s="2"/>
      <c r="R877" s="1"/>
      <c r="S877" s="1"/>
      <c r="T877" s="2"/>
      <c r="U877" s="1"/>
      <c r="V877" s="1"/>
      <c r="W877" s="2"/>
      <c r="X877" s="2"/>
      <c r="Y877" s="2"/>
      <c r="Z877" s="2"/>
      <c r="AA877" s="2"/>
      <c r="AB877" s="124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2"/>
      <c r="AY877" s="1"/>
      <c r="AZ877" s="1"/>
      <c r="BA877" s="1"/>
      <c r="BB877" s="1"/>
      <c r="BC877" s="1"/>
      <c r="BD877" s="1"/>
      <c r="BE877" s="1"/>
      <c r="BF877" s="184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</row>
    <row r="878" spans="1:77" ht="17.25" customHeight="1" x14ac:dyDescent="0.3">
      <c r="A878" s="277"/>
      <c r="B878" s="2"/>
      <c r="C878" s="226"/>
      <c r="D878" s="2"/>
      <c r="E878" s="67"/>
      <c r="F878" s="107"/>
      <c r="G878" s="1"/>
      <c r="H878" s="1"/>
      <c r="I878" s="2"/>
      <c r="J878" s="2"/>
      <c r="K878" s="1"/>
      <c r="L878" s="2"/>
      <c r="M878" s="2"/>
      <c r="N878" s="2"/>
      <c r="O878" s="2"/>
      <c r="P878" s="1"/>
      <c r="Q878" s="2"/>
      <c r="R878" s="1"/>
      <c r="S878" s="1"/>
      <c r="T878" s="2"/>
      <c r="U878" s="1"/>
      <c r="V878" s="1"/>
      <c r="W878" s="2"/>
      <c r="X878" s="2"/>
      <c r="Y878" s="2"/>
      <c r="Z878" s="2"/>
      <c r="AA878" s="2"/>
      <c r="AB878" s="124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2"/>
      <c r="AY878" s="1"/>
      <c r="AZ878" s="1"/>
      <c r="BA878" s="1"/>
      <c r="BB878" s="1"/>
      <c r="BC878" s="1"/>
      <c r="BD878" s="1"/>
      <c r="BE878" s="1"/>
      <c r="BF878" s="184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</row>
    <row r="879" spans="1:77" ht="17.25" customHeight="1" x14ac:dyDescent="0.3">
      <c r="A879" s="277"/>
      <c r="B879" s="2"/>
      <c r="C879" s="226"/>
      <c r="D879" s="2"/>
      <c r="E879" s="67"/>
      <c r="F879" s="107"/>
      <c r="G879" s="1"/>
      <c r="H879" s="1"/>
      <c r="I879" s="2"/>
      <c r="J879" s="2"/>
      <c r="K879" s="1"/>
      <c r="L879" s="2"/>
      <c r="M879" s="2"/>
      <c r="N879" s="2"/>
      <c r="O879" s="2"/>
      <c r="P879" s="1"/>
      <c r="Q879" s="2"/>
      <c r="R879" s="1"/>
      <c r="S879" s="1"/>
      <c r="T879" s="2"/>
      <c r="U879" s="1"/>
      <c r="V879" s="1"/>
      <c r="W879" s="2"/>
      <c r="X879" s="2"/>
      <c r="Y879" s="2"/>
      <c r="Z879" s="2"/>
      <c r="AA879" s="2"/>
      <c r="AB879" s="124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2"/>
      <c r="AY879" s="1"/>
      <c r="AZ879" s="1"/>
      <c r="BA879" s="1"/>
      <c r="BB879" s="1"/>
      <c r="BC879" s="1"/>
      <c r="BD879" s="1"/>
      <c r="BE879" s="1"/>
      <c r="BF879" s="184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</row>
    <row r="880" spans="1:77" ht="17.25" customHeight="1" x14ac:dyDescent="0.3">
      <c r="A880" s="277"/>
      <c r="B880" s="2"/>
      <c r="C880" s="226"/>
      <c r="D880" s="2"/>
      <c r="E880" s="67"/>
      <c r="F880" s="107"/>
      <c r="G880" s="1"/>
      <c r="H880" s="1"/>
      <c r="I880" s="2"/>
      <c r="J880" s="2"/>
      <c r="K880" s="1"/>
      <c r="L880" s="2"/>
      <c r="M880" s="2"/>
      <c r="N880" s="2"/>
      <c r="O880" s="2"/>
      <c r="P880" s="1"/>
      <c r="Q880" s="2"/>
      <c r="R880" s="1"/>
      <c r="S880" s="1"/>
      <c r="T880" s="2"/>
      <c r="U880" s="1"/>
      <c r="V880" s="1"/>
      <c r="W880" s="2"/>
      <c r="X880" s="2"/>
      <c r="Y880" s="2"/>
      <c r="Z880" s="2"/>
      <c r="AA880" s="2"/>
      <c r="AB880" s="124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2"/>
      <c r="AY880" s="1"/>
      <c r="AZ880" s="1"/>
      <c r="BA880" s="1"/>
      <c r="BB880" s="1"/>
      <c r="BC880" s="1"/>
      <c r="BD880" s="1"/>
      <c r="BE880" s="1"/>
      <c r="BF880" s="184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</row>
    <row r="881" spans="1:77" ht="17.25" customHeight="1" x14ac:dyDescent="0.3">
      <c r="A881" s="277"/>
      <c r="B881" s="2"/>
      <c r="C881" s="226"/>
      <c r="D881" s="2"/>
      <c r="E881" s="67"/>
      <c r="F881" s="107"/>
      <c r="G881" s="1"/>
      <c r="H881" s="1"/>
      <c r="I881" s="2"/>
      <c r="J881" s="2"/>
      <c r="K881" s="1"/>
      <c r="L881" s="2"/>
      <c r="M881" s="2"/>
      <c r="N881" s="2"/>
      <c r="O881" s="2"/>
      <c r="P881" s="1"/>
      <c r="Q881" s="2"/>
      <c r="R881" s="1"/>
      <c r="S881" s="1"/>
      <c r="T881" s="2"/>
      <c r="U881" s="1"/>
      <c r="V881" s="1"/>
      <c r="W881" s="2"/>
      <c r="X881" s="2"/>
      <c r="Y881" s="2"/>
      <c r="Z881" s="2"/>
      <c r="AA881" s="2"/>
      <c r="AB881" s="124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2"/>
      <c r="AY881" s="1"/>
      <c r="AZ881" s="1"/>
      <c r="BA881" s="1"/>
      <c r="BB881" s="1"/>
      <c r="BC881" s="1"/>
      <c r="BD881" s="1"/>
      <c r="BE881" s="1"/>
      <c r="BF881" s="184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</row>
    <row r="882" spans="1:77" ht="17.25" customHeight="1" x14ac:dyDescent="0.3">
      <c r="A882" s="277"/>
      <c r="B882" s="2"/>
      <c r="C882" s="226"/>
      <c r="D882" s="2"/>
      <c r="E882" s="67"/>
      <c r="F882" s="107"/>
      <c r="G882" s="1"/>
      <c r="H882" s="1"/>
      <c r="I882" s="2"/>
      <c r="J882" s="2"/>
      <c r="K882" s="1"/>
      <c r="L882" s="2"/>
      <c r="M882" s="2"/>
      <c r="N882" s="2"/>
      <c r="O882" s="2"/>
      <c r="P882" s="1"/>
      <c r="Q882" s="2"/>
      <c r="R882" s="1"/>
      <c r="S882" s="1"/>
      <c r="T882" s="2"/>
      <c r="U882" s="1"/>
      <c r="V882" s="1"/>
      <c r="W882" s="2"/>
      <c r="X882" s="2"/>
      <c r="Y882" s="2"/>
      <c r="Z882" s="2"/>
      <c r="AA882" s="2"/>
      <c r="AB882" s="124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2"/>
      <c r="AY882" s="1"/>
      <c r="AZ882" s="1"/>
      <c r="BA882" s="1"/>
      <c r="BB882" s="1"/>
      <c r="BC882" s="1"/>
      <c r="BD882" s="1"/>
      <c r="BE882" s="1"/>
      <c r="BF882" s="184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</row>
    <row r="883" spans="1:77" ht="17.25" customHeight="1" x14ac:dyDescent="0.3">
      <c r="A883" s="277"/>
      <c r="B883" s="2"/>
      <c r="C883" s="226"/>
      <c r="D883" s="2"/>
      <c r="E883" s="67"/>
      <c r="F883" s="107"/>
      <c r="G883" s="1"/>
      <c r="H883" s="1"/>
      <c r="I883" s="2"/>
      <c r="J883" s="2"/>
      <c r="K883" s="1"/>
      <c r="L883" s="2"/>
      <c r="M883" s="2"/>
      <c r="N883" s="2"/>
      <c r="O883" s="2"/>
      <c r="P883" s="1"/>
      <c r="Q883" s="2"/>
      <c r="R883" s="1"/>
      <c r="S883" s="1"/>
      <c r="T883" s="2"/>
      <c r="U883" s="1"/>
      <c r="V883" s="1"/>
      <c r="W883" s="2"/>
      <c r="X883" s="2"/>
      <c r="Y883" s="2"/>
      <c r="Z883" s="2"/>
      <c r="AA883" s="2"/>
      <c r="AB883" s="124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2"/>
      <c r="AY883" s="1"/>
      <c r="AZ883" s="1"/>
      <c r="BA883" s="1"/>
      <c r="BB883" s="1"/>
      <c r="BC883" s="1"/>
      <c r="BD883" s="1"/>
      <c r="BE883" s="1"/>
      <c r="BF883" s="184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</row>
    <row r="884" spans="1:77" ht="17.25" customHeight="1" x14ac:dyDescent="0.3">
      <c r="A884" s="277"/>
      <c r="B884" s="2"/>
      <c r="C884" s="226"/>
      <c r="D884" s="2"/>
      <c r="E884" s="67"/>
      <c r="F884" s="107"/>
      <c r="G884" s="1"/>
      <c r="H884" s="1"/>
      <c r="I884" s="2"/>
      <c r="J884" s="2"/>
      <c r="K884" s="1"/>
      <c r="L884" s="2"/>
      <c r="M884" s="2"/>
      <c r="N884" s="2"/>
      <c r="O884" s="2"/>
      <c r="P884" s="1"/>
      <c r="Q884" s="2"/>
      <c r="R884" s="1"/>
      <c r="S884" s="1"/>
      <c r="T884" s="2"/>
      <c r="U884" s="1"/>
      <c r="V884" s="1"/>
      <c r="W884" s="2"/>
      <c r="X884" s="2"/>
      <c r="Y884" s="2"/>
      <c r="Z884" s="2"/>
      <c r="AA884" s="2"/>
      <c r="AB884" s="124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2"/>
      <c r="AY884" s="1"/>
      <c r="AZ884" s="1"/>
      <c r="BA884" s="1"/>
      <c r="BB884" s="1"/>
      <c r="BC884" s="1"/>
      <c r="BD884" s="1"/>
      <c r="BE884" s="1"/>
      <c r="BF884" s="184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</row>
    <row r="885" spans="1:77" ht="17.25" customHeight="1" x14ac:dyDescent="0.3">
      <c r="A885" s="277"/>
      <c r="B885" s="2"/>
      <c r="C885" s="226"/>
      <c r="D885" s="2"/>
      <c r="E885" s="67"/>
      <c r="F885" s="107"/>
      <c r="G885" s="1"/>
      <c r="H885" s="1"/>
      <c r="I885" s="2"/>
      <c r="J885" s="2"/>
      <c r="K885" s="1"/>
      <c r="L885" s="2"/>
      <c r="M885" s="2"/>
      <c r="N885" s="2"/>
      <c r="O885" s="2"/>
      <c r="P885" s="1"/>
      <c r="Q885" s="2"/>
      <c r="R885" s="1"/>
      <c r="S885" s="1"/>
      <c r="T885" s="2"/>
      <c r="U885" s="1"/>
      <c r="V885" s="1"/>
      <c r="W885" s="2"/>
      <c r="X885" s="2"/>
      <c r="Y885" s="2"/>
      <c r="Z885" s="2"/>
      <c r="AA885" s="2"/>
      <c r="AB885" s="124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2"/>
      <c r="AY885" s="1"/>
      <c r="AZ885" s="1"/>
      <c r="BA885" s="1"/>
      <c r="BB885" s="1"/>
      <c r="BC885" s="1"/>
      <c r="BD885" s="1"/>
      <c r="BE885" s="1"/>
      <c r="BF885" s="184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</row>
    <row r="886" spans="1:77" ht="17.25" customHeight="1" x14ac:dyDescent="0.3">
      <c r="A886" s="277"/>
      <c r="B886" s="2"/>
      <c r="C886" s="226"/>
      <c r="D886" s="2"/>
      <c r="E886" s="67"/>
      <c r="F886" s="107"/>
      <c r="G886" s="1"/>
      <c r="H886" s="1"/>
      <c r="I886" s="2"/>
      <c r="J886" s="2"/>
      <c r="K886" s="1"/>
      <c r="L886" s="2"/>
      <c r="M886" s="2"/>
      <c r="N886" s="2"/>
      <c r="O886" s="2"/>
      <c r="P886" s="1"/>
      <c r="Q886" s="2"/>
      <c r="R886" s="1"/>
      <c r="S886" s="1"/>
      <c r="T886" s="2"/>
      <c r="U886" s="1"/>
      <c r="V886" s="1"/>
      <c r="W886" s="2"/>
      <c r="X886" s="2"/>
      <c r="Y886" s="2"/>
      <c r="Z886" s="2"/>
      <c r="AA886" s="2"/>
      <c r="AB886" s="124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2"/>
      <c r="AY886" s="1"/>
      <c r="AZ886" s="1"/>
      <c r="BA886" s="1"/>
      <c r="BB886" s="1"/>
      <c r="BC886" s="1"/>
      <c r="BD886" s="1"/>
      <c r="BE886" s="1"/>
      <c r="BF886" s="184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</row>
    <row r="887" spans="1:77" ht="17.25" customHeight="1" x14ac:dyDescent="0.3">
      <c r="A887" s="277"/>
      <c r="B887" s="2"/>
      <c r="C887" s="226"/>
      <c r="D887" s="2"/>
      <c r="E887" s="67"/>
      <c r="F887" s="107"/>
      <c r="G887" s="1"/>
      <c r="H887" s="1"/>
      <c r="I887" s="2"/>
      <c r="J887" s="2"/>
      <c r="K887" s="1"/>
      <c r="L887" s="2"/>
      <c r="M887" s="2"/>
      <c r="N887" s="2"/>
      <c r="O887" s="2"/>
      <c r="P887" s="1"/>
      <c r="Q887" s="2"/>
      <c r="R887" s="1"/>
      <c r="S887" s="1"/>
      <c r="T887" s="2"/>
      <c r="U887" s="1"/>
      <c r="V887" s="1"/>
      <c r="W887" s="2"/>
      <c r="X887" s="2"/>
      <c r="Y887" s="2"/>
      <c r="Z887" s="2"/>
      <c r="AA887" s="2"/>
      <c r="AB887" s="124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2"/>
      <c r="AY887" s="1"/>
      <c r="AZ887" s="1"/>
      <c r="BA887" s="1"/>
      <c r="BB887" s="1"/>
      <c r="BC887" s="1"/>
      <c r="BD887" s="1"/>
      <c r="BE887" s="1"/>
      <c r="BF887" s="184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</row>
    <row r="888" spans="1:77" ht="17.25" customHeight="1" x14ac:dyDescent="0.3">
      <c r="A888" s="277"/>
      <c r="B888" s="2"/>
      <c r="C888" s="226"/>
      <c r="D888" s="2"/>
      <c r="E888" s="67"/>
      <c r="F888" s="107"/>
      <c r="G888" s="1"/>
      <c r="H888" s="1"/>
      <c r="I888" s="2"/>
      <c r="J888" s="2"/>
      <c r="K888" s="1"/>
      <c r="L888" s="2"/>
      <c r="M888" s="2"/>
      <c r="N888" s="2"/>
      <c r="O888" s="2"/>
      <c r="P888" s="1"/>
      <c r="Q888" s="2"/>
      <c r="R888" s="1"/>
      <c r="S888" s="1"/>
      <c r="T888" s="2"/>
      <c r="U888" s="1"/>
      <c r="V888" s="1"/>
      <c r="W888" s="2"/>
      <c r="X888" s="2"/>
      <c r="Y888" s="2"/>
      <c r="Z888" s="2"/>
      <c r="AA888" s="2"/>
      <c r="AB888" s="124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2"/>
      <c r="AY888" s="1"/>
      <c r="AZ888" s="1"/>
      <c r="BA888" s="1"/>
      <c r="BB888" s="1"/>
      <c r="BC888" s="1"/>
      <c r="BD888" s="1"/>
      <c r="BE888" s="1"/>
      <c r="BF888" s="184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</row>
    <row r="889" spans="1:77" ht="17.25" customHeight="1" x14ac:dyDescent="0.3">
      <c r="A889" s="277"/>
      <c r="B889" s="2"/>
      <c r="C889" s="226"/>
      <c r="D889" s="2"/>
      <c r="E889" s="67"/>
      <c r="F889" s="107"/>
      <c r="G889" s="1"/>
      <c r="H889" s="1"/>
      <c r="I889" s="2"/>
      <c r="J889" s="2"/>
      <c r="K889" s="1"/>
      <c r="L889" s="2"/>
      <c r="M889" s="2"/>
      <c r="N889" s="2"/>
      <c r="O889" s="2"/>
      <c r="P889" s="1"/>
      <c r="Q889" s="2"/>
      <c r="R889" s="1"/>
      <c r="S889" s="1"/>
      <c r="T889" s="2"/>
      <c r="U889" s="1"/>
      <c r="V889" s="1"/>
      <c r="W889" s="2"/>
      <c r="X889" s="2"/>
      <c r="Y889" s="2"/>
      <c r="Z889" s="2"/>
      <c r="AA889" s="2"/>
      <c r="AB889" s="124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2"/>
      <c r="AY889" s="1"/>
      <c r="AZ889" s="1"/>
      <c r="BA889" s="1"/>
      <c r="BB889" s="1"/>
      <c r="BC889" s="1"/>
      <c r="BD889" s="1"/>
      <c r="BE889" s="1"/>
      <c r="BF889" s="184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</row>
    <row r="890" spans="1:77" ht="17.25" customHeight="1" x14ac:dyDescent="0.3">
      <c r="A890" s="277"/>
      <c r="B890" s="2"/>
      <c r="C890" s="226"/>
      <c r="D890" s="2"/>
      <c r="E890" s="67"/>
      <c r="F890" s="107"/>
      <c r="G890" s="1"/>
      <c r="H890" s="1"/>
      <c r="I890" s="2"/>
      <c r="J890" s="2"/>
      <c r="K890" s="1"/>
      <c r="L890" s="2"/>
      <c r="M890" s="2"/>
      <c r="N890" s="2"/>
      <c r="O890" s="2"/>
      <c r="P890" s="1"/>
      <c r="Q890" s="2"/>
      <c r="R890" s="1"/>
      <c r="S890" s="1"/>
      <c r="T890" s="2"/>
      <c r="U890" s="1"/>
      <c r="V890" s="1"/>
      <c r="W890" s="2"/>
      <c r="X890" s="2"/>
      <c r="Y890" s="2"/>
      <c r="Z890" s="2"/>
      <c r="AA890" s="2"/>
      <c r="AB890" s="124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2"/>
      <c r="AY890" s="1"/>
      <c r="AZ890" s="1"/>
      <c r="BA890" s="1"/>
      <c r="BB890" s="1"/>
      <c r="BC890" s="1"/>
      <c r="BD890" s="1"/>
      <c r="BE890" s="1"/>
      <c r="BF890" s="184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</row>
    <row r="891" spans="1:77" ht="17.25" customHeight="1" x14ac:dyDescent="0.3">
      <c r="A891" s="277"/>
      <c r="B891" s="2"/>
      <c r="C891" s="226"/>
      <c r="D891" s="2"/>
      <c r="E891" s="67"/>
      <c r="F891" s="107"/>
      <c r="G891" s="1"/>
      <c r="H891" s="1"/>
      <c r="I891" s="2"/>
      <c r="J891" s="2"/>
      <c r="K891" s="1"/>
      <c r="L891" s="2"/>
      <c r="M891" s="2"/>
      <c r="N891" s="2"/>
      <c r="O891" s="2"/>
      <c r="P891" s="1"/>
      <c r="Q891" s="2"/>
      <c r="R891" s="1"/>
      <c r="S891" s="1"/>
      <c r="T891" s="2"/>
      <c r="U891" s="1"/>
      <c r="V891" s="1"/>
      <c r="W891" s="2"/>
      <c r="X891" s="2"/>
      <c r="Y891" s="2"/>
      <c r="Z891" s="2"/>
      <c r="AA891" s="2"/>
      <c r="AB891" s="124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2"/>
      <c r="AY891" s="1"/>
      <c r="AZ891" s="1"/>
      <c r="BA891" s="1"/>
      <c r="BB891" s="1"/>
      <c r="BC891" s="1"/>
      <c r="BD891" s="1"/>
      <c r="BE891" s="1"/>
      <c r="BF891" s="184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</row>
    <row r="892" spans="1:77" ht="17.25" customHeight="1" x14ac:dyDescent="0.3">
      <c r="A892" s="277"/>
      <c r="B892" s="2"/>
      <c r="C892" s="226"/>
      <c r="D892" s="2"/>
      <c r="E892" s="67"/>
      <c r="F892" s="107"/>
      <c r="G892" s="1"/>
      <c r="H892" s="1"/>
      <c r="I892" s="2"/>
      <c r="J892" s="2"/>
      <c r="K892" s="1"/>
      <c r="L892" s="2"/>
      <c r="M892" s="2"/>
      <c r="N892" s="2"/>
      <c r="O892" s="2"/>
      <c r="P892" s="1"/>
      <c r="Q892" s="2"/>
      <c r="R892" s="1"/>
      <c r="S892" s="1"/>
      <c r="T892" s="2"/>
      <c r="U892" s="1"/>
      <c r="V892" s="1"/>
      <c r="W892" s="2"/>
      <c r="X892" s="2"/>
      <c r="Y892" s="2"/>
      <c r="Z892" s="2"/>
      <c r="AA892" s="2"/>
      <c r="AB892" s="124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2"/>
      <c r="AY892" s="1"/>
      <c r="AZ892" s="1"/>
      <c r="BA892" s="1"/>
      <c r="BB892" s="1"/>
      <c r="BC892" s="1"/>
      <c r="BD892" s="1"/>
      <c r="BE892" s="1"/>
      <c r="BF892" s="184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</row>
    <row r="893" spans="1:77" ht="17.25" customHeight="1" x14ac:dyDescent="0.3">
      <c r="A893" s="277"/>
      <c r="B893" s="2"/>
      <c r="C893" s="226"/>
      <c r="D893" s="2"/>
      <c r="E893" s="67"/>
      <c r="F893" s="107"/>
      <c r="G893" s="1"/>
      <c r="H893" s="1"/>
      <c r="I893" s="2"/>
      <c r="J893" s="2"/>
      <c r="K893" s="1"/>
      <c r="L893" s="2"/>
      <c r="M893" s="2"/>
      <c r="N893" s="2"/>
      <c r="O893" s="2"/>
      <c r="P893" s="1"/>
      <c r="Q893" s="2"/>
      <c r="R893" s="1"/>
      <c r="S893" s="1"/>
      <c r="T893" s="2"/>
      <c r="U893" s="1"/>
      <c r="V893" s="1"/>
      <c r="W893" s="2"/>
      <c r="X893" s="2"/>
      <c r="Y893" s="2"/>
      <c r="Z893" s="2"/>
      <c r="AA893" s="2"/>
      <c r="AB893" s="124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2"/>
      <c r="AY893" s="1"/>
      <c r="AZ893" s="1"/>
      <c r="BA893" s="1"/>
      <c r="BB893" s="1"/>
      <c r="BC893" s="1"/>
      <c r="BD893" s="1"/>
      <c r="BE893" s="1"/>
      <c r="BF893" s="184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</row>
    <row r="894" spans="1:77" ht="17.25" customHeight="1" x14ac:dyDescent="0.3">
      <c r="A894" s="277"/>
      <c r="B894" s="2"/>
      <c r="C894" s="226"/>
      <c r="D894" s="2"/>
      <c r="E894" s="67"/>
      <c r="F894" s="107"/>
      <c r="G894" s="1"/>
      <c r="H894" s="1"/>
      <c r="I894" s="2"/>
      <c r="J894" s="2"/>
      <c r="K894" s="1"/>
      <c r="L894" s="2"/>
      <c r="M894" s="2"/>
      <c r="N894" s="2"/>
      <c r="O894" s="2"/>
      <c r="P894" s="1"/>
      <c r="Q894" s="2"/>
      <c r="R894" s="1"/>
      <c r="S894" s="1"/>
      <c r="T894" s="2"/>
      <c r="U894" s="1"/>
      <c r="V894" s="1"/>
      <c r="W894" s="2"/>
      <c r="X894" s="2"/>
      <c r="Y894" s="2"/>
      <c r="Z894" s="2"/>
      <c r="AA894" s="2"/>
      <c r="AB894" s="124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2"/>
      <c r="AY894" s="1"/>
      <c r="AZ894" s="1"/>
      <c r="BA894" s="1"/>
      <c r="BB894" s="1"/>
      <c r="BC894" s="1"/>
      <c r="BD894" s="1"/>
      <c r="BE894" s="1"/>
      <c r="BF894" s="184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</row>
    <row r="895" spans="1:77" ht="17.25" customHeight="1" x14ac:dyDescent="0.3">
      <c r="A895" s="277"/>
      <c r="B895" s="2"/>
      <c r="C895" s="226"/>
      <c r="D895" s="2"/>
      <c r="E895" s="67"/>
      <c r="F895" s="107"/>
      <c r="G895" s="1"/>
      <c r="H895" s="1"/>
      <c r="I895" s="2"/>
      <c r="J895" s="2"/>
      <c r="K895" s="1"/>
      <c r="L895" s="2"/>
      <c r="M895" s="2"/>
      <c r="N895" s="2"/>
      <c r="O895" s="2"/>
      <c r="P895" s="1"/>
      <c r="Q895" s="2"/>
      <c r="R895" s="1"/>
      <c r="S895" s="1"/>
      <c r="T895" s="2"/>
      <c r="U895" s="1"/>
      <c r="V895" s="1"/>
      <c r="W895" s="2"/>
      <c r="X895" s="2"/>
      <c r="Y895" s="2"/>
      <c r="Z895" s="2"/>
      <c r="AA895" s="2"/>
      <c r="AB895" s="124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2"/>
      <c r="AY895" s="1"/>
      <c r="AZ895" s="1"/>
      <c r="BA895" s="1"/>
      <c r="BB895" s="1"/>
      <c r="BC895" s="1"/>
      <c r="BD895" s="1"/>
      <c r="BE895" s="1"/>
      <c r="BF895" s="184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</row>
    <row r="896" spans="1:77" ht="17.25" customHeight="1" x14ac:dyDescent="0.3">
      <c r="A896" s="277"/>
      <c r="B896" s="2"/>
      <c r="C896" s="226"/>
      <c r="D896" s="2"/>
      <c r="E896" s="67"/>
      <c r="F896" s="107"/>
      <c r="G896" s="1"/>
      <c r="H896" s="1"/>
      <c r="I896" s="2"/>
      <c r="J896" s="2"/>
      <c r="K896" s="1"/>
      <c r="L896" s="2"/>
      <c r="M896" s="2"/>
      <c r="N896" s="2"/>
      <c r="O896" s="2"/>
      <c r="P896" s="1"/>
      <c r="Q896" s="2"/>
      <c r="R896" s="1"/>
      <c r="S896" s="1"/>
      <c r="T896" s="2"/>
      <c r="U896" s="1"/>
      <c r="V896" s="1"/>
      <c r="W896" s="2"/>
      <c r="X896" s="2"/>
      <c r="Y896" s="2"/>
      <c r="Z896" s="2"/>
      <c r="AA896" s="2"/>
      <c r="AB896" s="124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2"/>
      <c r="AY896" s="1"/>
      <c r="AZ896" s="1"/>
      <c r="BA896" s="1"/>
      <c r="BB896" s="1"/>
      <c r="BC896" s="1"/>
      <c r="BD896" s="1"/>
      <c r="BE896" s="1"/>
      <c r="BF896" s="184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</row>
    <row r="897" spans="1:77" ht="17.25" customHeight="1" x14ac:dyDescent="0.3">
      <c r="A897" s="277"/>
      <c r="B897" s="2"/>
      <c r="C897" s="226"/>
      <c r="D897" s="2"/>
      <c r="E897" s="67"/>
      <c r="F897" s="107"/>
      <c r="G897" s="1"/>
      <c r="H897" s="1"/>
      <c r="I897" s="2"/>
      <c r="J897" s="2"/>
      <c r="K897" s="1"/>
      <c r="L897" s="2"/>
      <c r="M897" s="2"/>
      <c r="N897" s="2"/>
      <c r="O897" s="2"/>
      <c r="P897" s="1"/>
      <c r="Q897" s="2"/>
      <c r="R897" s="1"/>
      <c r="S897" s="1"/>
      <c r="T897" s="2"/>
      <c r="U897" s="1"/>
      <c r="V897" s="1"/>
      <c r="W897" s="2"/>
      <c r="X897" s="2"/>
      <c r="Y897" s="2"/>
      <c r="Z897" s="2"/>
      <c r="AA897" s="2"/>
      <c r="AB897" s="124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2"/>
      <c r="AY897" s="1"/>
      <c r="AZ897" s="1"/>
      <c r="BA897" s="1"/>
      <c r="BB897" s="1"/>
      <c r="BC897" s="1"/>
      <c r="BD897" s="1"/>
      <c r="BE897" s="1"/>
      <c r="BF897" s="184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</row>
    <row r="898" spans="1:77" ht="17.25" customHeight="1" x14ac:dyDescent="0.3">
      <c r="A898" s="277"/>
      <c r="B898" s="2"/>
      <c r="C898" s="226"/>
      <c r="D898" s="2"/>
      <c r="E898" s="67"/>
      <c r="F898" s="107"/>
      <c r="G898" s="1"/>
      <c r="H898" s="1"/>
      <c r="I898" s="2"/>
      <c r="J898" s="2"/>
      <c r="K898" s="1"/>
      <c r="L898" s="2"/>
      <c r="M898" s="2"/>
      <c r="N898" s="2"/>
      <c r="O898" s="2"/>
      <c r="P898" s="1"/>
      <c r="Q898" s="2"/>
      <c r="R898" s="1"/>
      <c r="S898" s="1"/>
      <c r="T898" s="2"/>
      <c r="U898" s="1"/>
      <c r="V898" s="1"/>
      <c r="W898" s="2"/>
      <c r="X898" s="2"/>
      <c r="Y898" s="2"/>
      <c r="Z898" s="2"/>
      <c r="AA898" s="2"/>
      <c r="AB898" s="124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2"/>
      <c r="AY898" s="1"/>
      <c r="AZ898" s="1"/>
      <c r="BA898" s="1"/>
      <c r="BB898" s="1"/>
      <c r="BC898" s="1"/>
      <c r="BD898" s="1"/>
      <c r="BE898" s="1"/>
      <c r="BF898" s="184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</row>
    <row r="899" spans="1:77" ht="17.25" customHeight="1" x14ac:dyDescent="0.3">
      <c r="A899" s="277"/>
      <c r="B899" s="2"/>
      <c r="C899" s="226"/>
      <c r="D899" s="2"/>
      <c r="E899" s="67"/>
      <c r="F899" s="107"/>
      <c r="G899" s="1"/>
      <c r="H899" s="1"/>
      <c r="I899" s="2"/>
      <c r="J899" s="2"/>
      <c r="K899" s="1"/>
      <c r="L899" s="2"/>
      <c r="M899" s="2"/>
      <c r="N899" s="2"/>
      <c r="O899" s="2"/>
      <c r="P899" s="1"/>
      <c r="Q899" s="2"/>
      <c r="R899" s="1"/>
      <c r="S899" s="1"/>
      <c r="T899" s="2"/>
      <c r="U899" s="1"/>
      <c r="V899" s="1"/>
      <c r="W899" s="2"/>
      <c r="X899" s="2"/>
      <c r="Y899" s="2"/>
      <c r="Z899" s="2"/>
      <c r="AA899" s="2"/>
      <c r="AB899" s="124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2"/>
      <c r="AY899" s="1"/>
      <c r="AZ899" s="1"/>
      <c r="BA899" s="1"/>
      <c r="BB899" s="1"/>
      <c r="BC899" s="1"/>
      <c r="BD899" s="1"/>
      <c r="BE899" s="1"/>
      <c r="BF899" s="184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</row>
    <row r="900" spans="1:77" ht="17.25" customHeight="1" x14ac:dyDescent="0.3">
      <c r="A900" s="277"/>
      <c r="B900" s="2"/>
      <c r="C900" s="226"/>
      <c r="D900" s="2"/>
      <c r="E900" s="67"/>
      <c r="F900" s="107"/>
      <c r="G900" s="1"/>
      <c r="H900" s="1"/>
      <c r="I900" s="2"/>
      <c r="J900" s="2"/>
      <c r="K900" s="1"/>
      <c r="L900" s="2"/>
      <c r="M900" s="2"/>
      <c r="N900" s="2"/>
      <c r="O900" s="2"/>
      <c r="P900" s="1"/>
      <c r="Q900" s="2"/>
      <c r="R900" s="1"/>
      <c r="S900" s="1"/>
      <c r="T900" s="2"/>
      <c r="U900" s="1"/>
      <c r="V900" s="1"/>
      <c r="W900" s="2"/>
      <c r="X900" s="2"/>
      <c r="Y900" s="2"/>
      <c r="Z900" s="2"/>
      <c r="AA900" s="2"/>
      <c r="AB900" s="124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2"/>
      <c r="AY900" s="1"/>
      <c r="AZ900" s="1"/>
      <c r="BA900" s="1"/>
      <c r="BB900" s="1"/>
      <c r="BC900" s="1"/>
      <c r="BD900" s="1"/>
      <c r="BE900" s="1"/>
      <c r="BF900" s="184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</row>
    <row r="901" spans="1:77" ht="17.25" customHeight="1" x14ac:dyDescent="0.3">
      <c r="A901" s="277"/>
      <c r="B901" s="2"/>
      <c r="C901" s="226"/>
      <c r="D901" s="2"/>
      <c r="E901" s="67"/>
      <c r="F901" s="107"/>
      <c r="G901" s="1"/>
      <c r="H901" s="1"/>
      <c r="I901" s="2"/>
      <c r="J901" s="2"/>
      <c r="K901" s="1"/>
      <c r="L901" s="2"/>
      <c r="M901" s="2"/>
      <c r="N901" s="2"/>
      <c r="O901" s="2"/>
      <c r="P901" s="1"/>
      <c r="Q901" s="2"/>
      <c r="R901" s="1"/>
      <c r="S901" s="1"/>
      <c r="T901" s="2"/>
      <c r="U901" s="1"/>
      <c r="V901" s="1"/>
      <c r="W901" s="2"/>
      <c r="X901" s="2"/>
      <c r="Y901" s="2"/>
      <c r="Z901" s="2"/>
      <c r="AA901" s="2"/>
      <c r="AB901" s="124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2"/>
      <c r="AY901" s="1"/>
      <c r="AZ901" s="1"/>
      <c r="BA901" s="1"/>
      <c r="BB901" s="1"/>
      <c r="BC901" s="1"/>
      <c r="BD901" s="1"/>
      <c r="BE901" s="1"/>
      <c r="BF901" s="184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</row>
    <row r="902" spans="1:77" ht="17.25" customHeight="1" x14ac:dyDescent="0.3">
      <c r="A902" s="277"/>
      <c r="B902" s="2"/>
      <c r="C902" s="226"/>
      <c r="D902" s="2"/>
      <c r="E902" s="67"/>
      <c r="F902" s="107"/>
      <c r="G902" s="1"/>
      <c r="H902" s="1"/>
      <c r="I902" s="2"/>
      <c r="J902" s="2"/>
      <c r="K902" s="1"/>
      <c r="L902" s="2"/>
      <c r="M902" s="2"/>
      <c r="N902" s="2"/>
      <c r="O902" s="2"/>
      <c r="P902" s="1"/>
      <c r="Q902" s="2"/>
      <c r="R902" s="1"/>
      <c r="S902" s="1"/>
      <c r="T902" s="2"/>
      <c r="U902" s="1"/>
      <c r="V902" s="1"/>
      <c r="W902" s="2"/>
      <c r="X902" s="2"/>
      <c r="Y902" s="2"/>
      <c r="Z902" s="2"/>
      <c r="AA902" s="2"/>
      <c r="AB902" s="124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2"/>
      <c r="AY902" s="1"/>
      <c r="AZ902" s="1"/>
      <c r="BA902" s="1"/>
      <c r="BB902" s="1"/>
      <c r="BC902" s="1"/>
      <c r="BD902" s="1"/>
      <c r="BE902" s="1"/>
      <c r="BF902" s="184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</row>
    <row r="903" spans="1:77" ht="17.25" customHeight="1" x14ac:dyDescent="0.3">
      <c r="A903" s="277"/>
      <c r="B903" s="2"/>
      <c r="C903" s="226"/>
      <c r="D903" s="2"/>
      <c r="E903" s="67"/>
      <c r="F903" s="107"/>
      <c r="G903" s="1"/>
      <c r="H903" s="1"/>
      <c r="I903" s="2"/>
      <c r="J903" s="2"/>
      <c r="K903" s="1"/>
      <c r="L903" s="2"/>
      <c r="M903" s="2"/>
      <c r="N903" s="2"/>
      <c r="O903" s="2"/>
      <c r="P903" s="1"/>
      <c r="Q903" s="2"/>
      <c r="R903" s="1"/>
      <c r="S903" s="1"/>
      <c r="T903" s="2"/>
      <c r="U903" s="1"/>
      <c r="V903" s="1"/>
      <c r="W903" s="2"/>
      <c r="X903" s="2"/>
      <c r="Y903" s="2"/>
      <c r="Z903" s="2"/>
      <c r="AA903" s="2"/>
      <c r="AB903" s="124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2"/>
      <c r="AY903" s="1"/>
      <c r="AZ903" s="1"/>
      <c r="BA903" s="1"/>
      <c r="BB903" s="1"/>
      <c r="BC903" s="1"/>
      <c r="BD903" s="1"/>
      <c r="BE903" s="1"/>
      <c r="BF903" s="184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</row>
    <row r="904" spans="1:77" ht="17.25" customHeight="1" x14ac:dyDescent="0.3">
      <c r="A904" s="277"/>
      <c r="B904" s="2"/>
      <c r="C904" s="226"/>
      <c r="D904" s="2"/>
      <c r="E904" s="67"/>
      <c r="F904" s="107"/>
      <c r="G904" s="1"/>
      <c r="H904" s="1"/>
      <c r="I904" s="2"/>
      <c r="J904" s="2"/>
      <c r="K904" s="1"/>
      <c r="L904" s="2"/>
      <c r="M904" s="2"/>
      <c r="N904" s="2"/>
      <c r="O904" s="2"/>
      <c r="P904" s="1"/>
      <c r="Q904" s="2"/>
      <c r="R904" s="1"/>
      <c r="S904" s="1"/>
      <c r="T904" s="2"/>
      <c r="U904" s="1"/>
      <c r="V904" s="1"/>
      <c r="W904" s="2"/>
      <c r="X904" s="2"/>
      <c r="Y904" s="2"/>
      <c r="Z904" s="2"/>
      <c r="AA904" s="2"/>
      <c r="AB904" s="124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2"/>
      <c r="AY904" s="1"/>
      <c r="AZ904" s="1"/>
      <c r="BA904" s="1"/>
      <c r="BB904" s="1"/>
      <c r="BC904" s="1"/>
      <c r="BD904" s="1"/>
      <c r="BE904" s="1"/>
      <c r="BF904" s="184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</row>
    <row r="905" spans="1:77" ht="17.25" customHeight="1" x14ac:dyDescent="0.3">
      <c r="A905" s="277"/>
      <c r="B905" s="2"/>
      <c r="C905" s="226"/>
      <c r="D905" s="2"/>
      <c r="E905" s="67"/>
      <c r="F905" s="107"/>
      <c r="G905" s="1"/>
      <c r="H905" s="1"/>
      <c r="I905" s="2"/>
      <c r="J905" s="2"/>
      <c r="K905" s="1"/>
      <c r="L905" s="2"/>
      <c r="M905" s="2"/>
      <c r="N905" s="2"/>
      <c r="O905" s="2"/>
      <c r="P905" s="1"/>
      <c r="Q905" s="2"/>
      <c r="R905" s="1"/>
      <c r="S905" s="1"/>
      <c r="T905" s="2"/>
      <c r="U905" s="1"/>
      <c r="V905" s="1"/>
      <c r="W905" s="2"/>
      <c r="X905" s="2"/>
      <c r="Y905" s="2"/>
      <c r="Z905" s="2"/>
      <c r="AA905" s="2"/>
      <c r="AB905" s="124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2"/>
      <c r="AY905" s="1"/>
      <c r="AZ905" s="1"/>
      <c r="BA905" s="1"/>
      <c r="BB905" s="1"/>
      <c r="BC905" s="1"/>
      <c r="BD905" s="1"/>
      <c r="BE905" s="1"/>
      <c r="BF905" s="184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</row>
    <row r="906" spans="1:77" ht="17.25" customHeight="1" x14ac:dyDescent="0.3">
      <c r="A906" s="277"/>
      <c r="B906" s="2"/>
      <c r="C906" s="226"/>
      <c r="D906" s="2"/>
      <c r="E906" s="67"/>
      <c r="F906" s="107"/>
      <c r="G906" s="1"/>
      <c r="H906" s="1"/>
      <c r="I906" s="2"/>
      <c r="J906" s="2"/>
      <c r="K906" s="1"/>
      <c r="L906" s="2"/>
      <c r="M906" s="2"/>
      <c r="N906" s="2"/>
      <c r="O906" s="2"/>
      <c r="P906" s="1"/>
      <c r="Q906" s="2"/>
      <c r="R906" s="1"/>
      <c r="S906" s="1"/>
      <c r="T906" s="2"/>
      <c r="U906" s="1"/>
      <c r="V906" s="1"/>
      <c r="W906" s="2"/>
      <c r="X906" s="2"/>
      <c r="Y906" s="2"/>
      <c r="Z906" s="2"/>
      <c r="AA906" s="2"/>
      <c r="AB906" s="124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2"/>
      <c r="AY906" s="1"/>
      <c r="AZ906" s="1"/>
      <c r="BA906" s="1"/>
      <c r="BB906" s="1"/>
      <c r="BC906" s="1"/>
      <c r="BD906" s="1"/>
      <c r="BE906" s="1"/>
      <c r="BF906" s="184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</row>
    <row r="907" spans="1:77" ht="17.25" customHeight="1" x14ac:dyDescent="0.3">
      <c r="A907" s="277"/>
      <c r="B907" s="2"/>
      <c r="C907" s="226"/>
      <c r="D907" s="2"/>
      <c r="E907" s="67"/>
      <c r="F907" s="107"/>
      <c r="G907" s="1"/>
      <c r="H907" s="1"/>
      <c r="I907" s="2"/>
      <c r="J907" s="2"/>
      <c r="K907" s="1"/>
      <c r="L907" s="2"/>
      <c r="M907" s="2"/>
      <c r="N907" s="2"/>
      <c r="O907" s="2"/>
      <c r="P907" s="1"/>
      <c r="Q907" s="2"/>
      <c r="R907" s="1"/>
      <c r="S907" s="1"/>
      <c r="T907" s="2"/>
      <c r="U907" s="1"/>
      <c r="V907" s="1"/>
      <c r="W907" s="2"/>
      <c r="X907" s="2"/>
      <c r="Y907" s="2"/>
      <c r="Z907" s="2"/>
      <c r="AA907" s="2"/>
      <c r="AB907" s="124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2"/>
      <c r="AY907" s="1"/>
      <c r="AZ907" s="1"/>
      <c r="BA907" s="1"/>
      <c r="BB907" s="1"/>
      <c r="BC907" s="1"/>
      <c r="BD907" s="1"/>
      <c r="BE907" s="1"/>
      <c r="BF907" s="184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</row>
    <row r="908" spans="1:77" ht="17.25" customHeight="1" x14ac:dyDescent="0.3">
      <c r="A908" s="277"/>
      <c r="B908" s="2"/>
      <c r="C908" s="226"/>
      <c r="D908" s="2"/>
      <c r="E908" s="67"/>
      <c r="F908" s="107"/>
      <c r="G908" s="1"/>
      <c r="H908" s="1"/>
      <c r="I908" s="2"/>
      <c r="J908" s="2"/>
      <c r="K908" s="1"/>
      <c r="L908" s="2"/>
      <c r="M908" s="2"/>
      <c r="N908" s="2"/>
      <c r="O908" s="2"/>
      <c r="P908" s="1"/>
      <c r="Q908" s="2"/>
      <c r="R908" s="1"/>
      <c r="S908" s="1"/>
      <c r="T908" s="2"/>
      <c r="U908" s="1"/>
      <c r="V908" s="1"/>
      <c r="W908" s="2"/>
      <c r="X908" s="2"/>
      <c r="Y908" s="2"/>
      <c r="Z908" s="2"/>
      <c r="AA908" s="2"/>
      <c r="AB908" s="124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2"/>
      <c r="AY908" s="1"/>
      <c r="AZ908" s="1"/>
      <c r="BA908" s="1"/>
      <c r="BB908" s="1"/>
      <c r="BC908" s="1"/>
      <c r="BD908" s="1"/>
      <c r="BE908" s="1"/>
      <c r="BF908" s="184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</row>
    <row r="909" spans="1:77" ht="17.25" customHeight="1" x14ac:dyDescent="0.3">
      <c r="A909" s="277"/>
      <c r="B909" s="2"/>
      <c r="C909" s="226"/>
      <c r="D909" s="2"/>
      <c r="E909" s="67"/>
      <c r="F909" s="107"/>
      <c r="G909" s="1"/>
      <c r="H909" s="1"/>
      <c r="I909" s="2"/>
      <c r="J909" s="2"/>
      <c r="K909" s="1"/>
      <c r="L909" s="2"/>
      <c r="M909" s="2"/>
      <c r="N909" s="2"/>
      <c r="O909" s="2"/>
      <c r="P909" s="1"/>
      <c r="Q909" s="2"/>
      <c r="R909" s="1"/>
      <c r="S909" s="1"/>
      <c r="T909" s="2"/>
      <c r="U909" s="1"/>
      <c r="V909" s="1"/>
      <c r="W909" s="2"/>
      <c r="X909" s="2"/>
      <c r="Y909" s="2"/>
      <c r="Z909" s="2"/>
      <c r="AA909" s="2"/>
      <c r="AB909" s="124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2"/>
      <c r="AY909" s="1"/>
      <c r="AZ909" s="1"/>
      <c r="BA909" s="1"/>
      <c r="BB909" s="1"/>
      <c r="BC909" s="1"/>
      <c r="BD909" s="1"/>
      <c r="BE909" s="1"/>
      <c r="BF909" s="184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</row>
    <row r="910" spans="1:77" ht="17.25" customHeight="1" x14ac:dyDescent="0.3">
      <c r="A910" s="277"/>
      <c r="B910" s="2"/>
      <c r="C910" s="226"/>
      <c r="D910" s="2"/>
      <c r="E910" s="67"/>
      <c r="F910" s="107"/>
      <c r="G910" s="1"/>
      <c r="H910" s="1"/>
      <c r="I910" s="2"/>
      <c r="J910" s="2"/>
      <c r="K910" s="1"/>
      <c r="L910" s="2"/>
      <c r="M910" s="2"/>
      <c r="N910" s="2"/>
      <c r="O910" s="2"/>
      <c r="P910" s="1"/>
      <c r="Q910" s="2"/>
      <c r="R910" s="1"/>
      <c r="S910" s="1"/>
      <c r="T910" s="2"/>
      <c r="U910" s="1"/>
      <c r="V910" s="1"/>
      <c r="W910" s="2"/>
      <c r="X910" s="2"/>
      <c r="Y910" s="2"/>
      <c r="Z910" s="2"/>
      <c r="AA910" s="2"/>
      <c r="AB910" s="124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2"/>
      <c r="AY910" s="1"/>
      <c r="AZ910" s="1"/>
      <c r="BA910" s="1"/>
      <c r="BB910" s="1"/>
      <c r="BC910" s="1"/>
      <c r="BD910" s="1"/>
      <c r="BE910" s="1"/>
      <c r="BF910" s="184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</row>
    <row r="911" spans="1:77" ht="17.25" customHeight="1" x14ac:dyDescent="0.3">
      <c r="A911" s="277"/>
      <c r="B911" s="2"/>
      <c r="C911" s="226"/>
      <c r="D911" s="2"/>
      <c r="E911" s="67"/>
      <c r="F911" s="107"/>
      <c r="G911" s="1"/>
      <c r="H911" s="1"/>
      <c r="I911" s="2"/>
      <c r="J911" s="2"/>
      <c r="K911" s="1"/>
      <c r="L911" s="2"/>
      <c r="M911" s="2"/>
      <c r="N911" s="2"/>
      <c r="O911" s="2"/>
      <c r="P911" s="1"/>
      <c r="Q911" s="2"/>
      <c r="R911" s="1"/>
      <c r="S911" s="1"/>
      <c r="T911" s="2"/>
      <c r="U911" s="1"/>
      <c r="V911" s="1"/>
      <c r="W911" s="2"/>
      <c r="X911" s="2"/>
      <c r="Y911" s="2"/>
      <c r="Z911" s="2"/>
      <c r="AA911" s="2"/>
      <c r="AB911" s="124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2"/>
      <c r="AY911" s="1"/>
      <c r="AZ911" s="1"/>
      <c r="BA911" s="1"/>
      <c r="BB911" s="1"/>
      <c r="BC911" s="1"/>
      <c r="BD911" s="1"/>
      <c r="BE911" s="1"/>
      <c r="BF911" s="184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</row>
    <row r="912" spans="1:77" ht="17.25" customHeight="1" x14ac:dyDescent="0.3">
      <c r="A912" s="277"/>
      <c r="B912" s="2"/>
      <c r="C912" s="226"/>
      <c r="D912" s="2"/>
      <c r="E912" s="67"/>
      <c r="F912" s="107"/>
      <c r="G912" s="1"/>
      <c r="H912" s="1"/>
      <c r="I912" s="2"/>
      <c r="J912" s="2"/>
      <c r="K912" s="1"/>
      <c r="L912" s="2"/>
      <c r="M912" s="2"/>
      <c r="N912" s="2"/>
      <c r="O912" s="2"/>
      <c r="P912" s="1"/>
      <c r="Q912" s="2"/>
      <c r="R912" s="1"/>
      <c r="S912" s="1"/>
      <c r="T912" s="2"/>
      <c r="U912" s="1"/>
      <c r="V912" s="1"/>
      <c r="W912" s="2"/>
      <c r="X912" s="2"/>
      <c r="Y912" s="2"/>
      <c r="Z912" s="2"/>
      <c r="AA912" s="2"/>
      <c r="AB912" s="124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2"/>
      <c r="AY912" s="1"/>
      <c r="AZ912" s="1"/>
      <c r="BA912" s="1"/>
      <c r="BB912" s="1"/>
      <c r="BC912" s="1"/>
      <c r="BD912" s="1"/>
      <c r="BE912" s="1"/>
      <c r="BF912" s="184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</row>
    <row r="913" spans="1:77" ht="17.25" customHeight="1" x14ac:dyDescent="0.3">
      <c r="A913" s="277"/>
      <c r="B913" s="2"/>
      <c r="C913" s="226"/>
      <c r="D913" s="2"/>
      <c r="E913" s="67"/>
      <c r="F913" s="107"/>
      <c r="G913" s="1"/>
      <c r="H913" s="1"/>
      <c r="I913" s="2"/>
      <c r="J913" s="2"/>
      <c r="K913" s="1"/>
      <c r="L913" s="2"/>
      <c r="M913" s="2"/>
      <c r="N913" s="2"/>
      <c r="O913" s="2"/>
      <c r="P913" s="1"/>
      <c r="Q913" s="2"/>
      <c r="R913" s="1"/>
      <c r="S913" s="1"/>
      <c r="T913" s="2"/>
      <c r="U913" s="1"/>
      <c r="V913" s="1"/>
      <c r="W913" s="2"/>
      <c r="X913" s="2"/>
      <c r="Y913" s="2"/>
      <c r="Z913" s="2"/>
      <c r="AA913" s="2"/>
      <c r="AB913" s="124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2"/>
      <c r="AY913" s="1"/>
      <c r="AZ913" s="1"/>
      <c r="BA913" s="1"/>
      <c r="BB913" s="1"/>
      <c r="BC913" s="1"/>
      <c r="BD913" s="1"/>
      <c r="BE913" s="1"/>
      <c r="BF913" s="184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</row>
    <row r="914" spans="1:77" ht="17.25" customHeight="1" x14ac:dyDescent="0.3">
      <c r="A914" s="277"/>
      <c r="B914" s="2"/>
      <c r="C914" s="226"/>
      <c r="D914" s="2"/>
      <c r="E914" s="67"/>
      <c r="F914" s="107"/>
      <c r="G914" s="1"/>
      <c r="H914" s="1"/>
      <c r="I914" s="2"/>
      <c r="J914" s="2"/>
      <c r="K914" s="1"/>
      <c r="L914" s="2"/>
      <c r="M914" s="2"/>
      <c r="N914" s="2"/>
      <c r="O914" s="2"/>
      <c r="P914" s="1"/>
      <c r="Q914" s="2"/>
      <c r="R914" s="1"/>
      <c r="S914" s="1"/>
      <c r="T914" s="2"/>
      <c r="U914" s="1"/>
      <c r="V914" s="1"/>
      <c r="W914" s="2"/>
      <c r="X914" s="2"/>
      <c r="Y914" s="2"/>
      <c r="Z914" s="2"/>
      <c r="AA914" s="2"/>
      <c r="AB914" s="124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2"/>
      <c r="AY914" s="1"/>
      <c r="AZ914" s="1"/>
      <c r="BA914" s="1"/>
      <c r="BB914" s="1"/>
      <c r="BC914" s="1"/>
      <c r="BD914" s="1"/>
      <c r="BE914" s="1"/>
      <c r="BF914" s="184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</row>
    <row r="915" spans="1:77" ht="17.25" customHeight="1" x14ac:dyDescent="0.3">
      <c r="A915" s="277"/>
      <c r="B915" s="2"/>
      <c r="C915" s="226"/>
      <c r="D915" s="2"/>
      <c r="E915" s="67"/>
      <c r="F915" s="107"/>
      <c r="G915" s="1"/>
      <c r="H915" s="1"/>
      <c r="I915" s="2"/>
      <c r="J915" s="2"/>
      <c r="K915" s="1"/>
      <c r="L915" s="2"/>
      <c r="M915" s="2"/>
      <c r="N915" s="2"/>
      <c r="O915" s="2"/>
      <c r="P915" s="1"/>
      <c r="Q915" s="2"/>
      <c r="R915" s="1"/>
      <c r="S915" s="1"/>
      <c r="T915" s="2"/>
      <c r="U915" s="1"/>
      <c r="V915" s="1"/>
      <c r="W915" s="2"/>
      <c r="X915" s="2"/>
      <c r="Y915" s="2"/>
      <c r="Z915" s="2"/>
      <c r="AA915" s="2"/>
      <c r="AB915" s="124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2"/>
      <c r="AY915" s="1"/>
      <c r="AZ915" s="1"/>
      <c r="BA915" s="1"/>
      <c r="BB915" s="1"/>
      <c r="BC915" s="1"/>
      <c r="BD915" s="1"/>
      <c r="BE915" s="1"/>
      <c r="BF915" s="184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</row>
    <row r="916" spans="1:77" ht="17.25" customHeight="1" x14ac:dyDescent="0.3">
      <c r="A916" s="277"/>
      <c r="B916" s="2"/>
      <c r="C916" s="226"/>
      <c r="D916" s="2"/>
      <c r="E916" s="67"/>
      <c r="F916" s="107"/>
      <c r="G916" s="1"/>
      <c r="H916" s="1"/>
      <c r="I916" s="2"/>
      <c r="J916" s="2"/>
      <c r="K916" s="1"/>
      <c r="L916" s="2"/>
      <c r="M916" s="2"/>
      <c r="N916" s="2"/>
      <c r="O916" s="2"/>
      <c r="P916" s="1"/>
      <c r="Q916" s="2"/>
      <c r="R916" s="1"/>
      <c r="S916" s="1"/>
      <c r="T916" s="2"/>
      <c r="U916" s="1"/>
      <c r="V916" s="1"/>
      <c r="W916" s="2"/>
      <c r="X916" s="2"/>
      <c r="Y916" s="2"/>
      <c r="Z916" s="2"/>
      <c r="AA916" s="2"/>
      <c r="AB916" s="124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2"/>
      <c r="AY916" s="1"/>
      <c r="AZ916" s="1"/>
      <c r="BA916" s="1"/>
      <c r="BB916" s="1"/>
      <c r="BC916" s="1"/>
      <c r="BD916" s="1"/>
      <c r="BE916" s="1"/>
      <c r="BF916" s="184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</row>
    <row r="917" spans="1:77" ht="17.25" customHeight="1" x14ac:dyDescent="0.3">
      <c r="A917" s="277"/>
      <c r="B917" s="2"/>
      <c r="C917" s="226"/>
      <c r="D917" s="2"/>
      <c r="E917" s="67"/>
      <c r="F917" s="107"/>
      <c r="G917" s="1"/>
      <c r="H917" s="1"/>
      <c r="I917" s="2"/>
      <c r="J917" s="2"/>
      <c r="K917" s="1"/>
      <c r="L917" s="2"/>
      <c r="M917" s="2"/>
      <c r="N917" s="2"/>
      <c r="O917" s="2"/>
      <c r="P917" s="1"/>
      <c r="Q917" s="2"/>
      <c r="R917" s="1"/>
      <c r="S917" s="1"/>
      <c r="T917" s="2"/>
      <c r="U917" s="1"/>
      <c r="V917" s="1"/>
      <c r="W917" s="2"/>
      <c r="X917" s="2"/>
      <c r="Y917" s="2"/>
      <c r="Z917" s="2"/>
      <c r="AA917" s="2"/>
      <c r="AB917" s="124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2"/>
      <c r="AY917" s="1"/>
      <c r="AZ917" s="1"/>
      <c r="BA917" s="1"/>
      <c r="BB917" s="1"/>
      <c r="BC917" s="1"/>
      <c r="BD917" s="1"/>
      <c r="BE917" s="1"/>
      <c r="BF917" s="184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</row>
    <row r="918" spans="1:77" ht="17.25" customHeight="1" x14ac:dyDescent="0.3">
      <c r="A918" s="277"/>
      <c r="B918" s="2"/>
      <c r="C918" s="226"/>
      <c r="D918" s="2"/>
      <c r="E918" s="67"/>
      <c r="F918" s="107"/>
      <c r="G918" s="1"/>
      <c r="H918" s="1"/>
      <c r="I918" s="2"/>
      <c r="J918" s="2"/>
      <c r="K918" s="1"/>
      <c r="L918" s="2"/>
      <c r="M918" s="2"/>
      <c r="N918" s="2"/>
      <c r="O918" s="2"/>
      <c r="P918" s="1"/>
      <c r="Q918" s="2"/>
      <c r="R918" s="1"/>
      <c r="S918" s="1"/>
      <c r="T918" s="2"/>
      <c r="U918" s="1"/>
      <c r="V918" s="1"/>
      <c r="W918" s="2"/>
      <c r="X918" s="2"/>
      <c r="Y918" s="2"/>
      <c r="Z918" s="2"/>
      <c r="AA918" s="2"/>
      <c r="AB918" s="124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2"/>
      <c r="AY918" s="1"/>
      <c r="AZ918" s="1"/>
      <c r="BA918" s="1"/>
      <c r="BB918" s="1"/>
      <c r="BC918" s="1"/>
      <c r="BD918" s="1"/>
      <c r="BE918" s="1"/>
      <c r="BF918" s="184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</row>
    <row r="919" spans="1:77" ht="17.25" customHeight="1" x14ac:dyDescent="0.3">
      <c r="A919" s="277"/>
      <c r="B919" s="2"/>
      <c r="C919" s="226"/>
      <c r="D919" s="2"/>
      <c r="E919" s="67"/>
      <c r="F919" s="107"/>
      <c r="G919" s="1"/>
      <c r="H919" s="1"/>
      <c r="I919" s="2"/>
      <c r="J919" s="2"/>
      <c r="K919" s="1"/>
      <c r="L919" s="2"/>
      <c r="M919" s="2"/>
      <c r="N919" s="2"/>
      <c r="O919" s="2"/>
      <c r="P919" s="1"/>
      <c r="Q919" s="2"/>
      <c r="R919" s="1"/>
      <c r="S919" s="1"/>
      <c r="T919" s="2"/>
      <c r="U919" s="1"/>
      <c r="V919" s="1"/>
      <c r="W919" s="2"/>
      <c r="X919" s="2"/>
      <c r="Y919" s="2"/>
      <c r="Z919" s="2"/>
      <c r="AA919" s="2"/>
      <c r="AB919" s="124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2"/>
      <c r="AY919" s="1"/>
      <c r="AZ919" s="1"/>
      <c r="BA919" s="1"/>
      <c r="BB919" s="1"/>
      <c r="BC919" s="1"/>
      <c r="BD919" s="1"/>
      <c r="BE919" s="1"/>
      <c r="BF919" s="184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</row>
    <row r="920" spans="1:77" ht="17.25" customHeight="1" x14ac:dyDescent="0.3">
      <c r="A920" s="277"/>
      <c r="B920" s="2"/>
      <c r="C920" s="226"/>
      <c r="D920" s="2"/>
      <c r="E920" s="67"/>
      <c r="F920" s="107"/>
      <c r="G920" s="1"/>
      <c r="H920" s="1"/>
      <c r="I920" s="2"/>
      <c r="J920" s="2"/>
      <c r="K920" s="1"/>
      <c r="L920" s="2"/>
      <c r="M920" s="2"/>
      <c r="N920" s="2"/>
      <c r="O920" s="2"/>
      <c r="P920" s="1"/>
      <c r="Q920" s="2"/>
      <c r="R920" s="1"/>
      <c r="S920" s="1"/>
      <c r="T920" s="2"/>
      <c r="U920" s="1"/>
      <c r="V920" s="1"/>
      <c r="W920" s="2"/>
      <c r="X920" s="2"/>
      <c r="Y920" s="2"/>
      <c r="Z920" s="2"/>
      <c r="AA920" s="2"/>
      <c r="AB920" s="124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2"/>
      <c r="AY920" s="1"/>
      <c r="AZ920" s="1"/>
      <c r="BA920" s="1"/>
      <c r="BB920" s="1"/>
      <c r="BC920" s="1"/>
      <c r="BD920" s="1"/>
      <c r="BE920" s="1"/>
      <c r="BF920" s="184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</row>
    <row r="921" spans="1:77" ht="17.25" customHeight="1" x14ac:dyDescent="0.3">
      <c r="A921" s="277"/>
      <c r="B921" s="2"/>
      <c r="C921" s="226"/>
      <c r="D921" s="2"/>
      <c r="E921" s="67"/>
      <c r="F921" s="107"/>
      <c r="G921" s="1"/>
      <c r="H921" s="1"/>
      <c r="I921" s="2"/>
      <c r="J921" s="2"/>
      <c r="K921" s="1"/>
      <c r="L921" s="2"/>
      <c r="M921" s="2"/>
      <c r="N921" s="2"/>
      <c r="O921" s="2"/>
      <c r="P921" s="1"/>
      <c r="Q921" s="2"/>
      <c r="R921" s="1"/>
      <c r="S921" s="1"/>
      <c r="T921" s="2"/>
      <c r="U921" s="1"/>
      <c r="V921" s="1"/>
      <c r="W921" s="2"/>
      <c r="X921" s="2"/>
      <c r="Y921" s="2"/>
      <c r="Z921" s="2"/>
      <c r="AA921" s="2"/>
      <c r="AB921" s="124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2"/>
      <c r="AY921" s="1"/>
      <c r="AZ921" s="1"/>
      <c r="BA921" s="1"/>
      <c r="BB921" s="1"/>
      <c r="BC921" s="1"/>
      <c r="BD921" s="1"/>
      <c r="BE921" s="1"/>
      <c r="BF921" s="184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</row>
    <row r="922" spans="1:77" ht="17.25" customHeight="1" x14ac:dyDescent="0.3">
      <c r="A922" s="277"/>
      <c r="B922" s="2"/>
      <c r="C922" s="226"/>
      <c r="D922" s="2"/>
      <c r="E922" s="67"/>
      <c r="F922" s="107"/>
      <c r="G922" s="1"/>
      <c r="H922" s="1"/>
      <c r="I922" s="2"/>
      <c r="J922" s="2"/>
      <c r="K922" s="1"/>
      <c r="L922" s="2"/>
      <c r="M922" s="2"/>
      <c r="N922" s="2"/>
      <c r="O922" s="2"/>
      <c r="P922" s="1"/>
      <c r="Q922" s="2"/>
      <c r="R922" s="1"/>
      <c r="S922" s="1"/>
      <c r="T922" s="2"/>
      <c r="U922" s="1"/>
      <c r="V922" s="1"/>
      <c r="W922" s="2"/>
      <c r="X922" s="2"/>
      <c r="Y922" s="2"/>
      <c r="Z922" s="2"/>
      <c r="AA922" s="2"/>
      <c r="AB922" s="124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2"/>
      <c r="AY922" s="1"/>
      <c r="AZ922" s="1"/>
      <c r="BA922" s="1"/>
      <c r="BB922" s="1"/>
      <c r="BC922" s="1"/>
      <c r="BD922" s="1"/>
      <c r="BE922" s="1"/>
      <c r="BF922" s="184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</row>
    <row r="923" spans="1:77" ht="17.25" customHeight="1" x14ac:dyDescent="0.3">
      <c r="A923" s="277"/>
      <c r="B923" s="2"/>
      <c r="C923" s="226"/>
      <c r="D923" s="2"/>
      <c r="E923" s="67"/>
      <c r="F923" s="107"/>
      <c r="G923" s="1"/>
      <c r="H923" s="1"/>
      <c r="I923" s="2"/>
      <c r="J923" s="2"/>
      <c r="K923" s="1"/>
      <c r="L923" s="2"/>
      <c r="M923" s="2"/>
      <c r="N923" s="2"/>
      <c r="O923" s="2"/>
      <c r="P923" s="1"/>
      <c r="Q923" s="2"/>
      <c r="R923" s="1"/>
      <c r="S923" s="1"/>
      <c r="T923" s="2"/>
      <c r="U923" s="1"/>
      <c r="V923" s="1"/>
      <c r="W923" s="2"/>
      <c r="X923" s="2"/>
      <c r="Y923" s="2"/>
      <c r="Z923" s="2"/>
      <c r="AA923" s="2"/>
      <c r="AB923" s="124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2"/>
      <c r="AY923" s="1"/>
      <c r="AZ923" s="1"/>
      <c r="BA923" s="1"/>
      <c r="BB923" s="1"/>
      <c r="BC923" s="1"/>
      <c r="BD923" s="1"/>
      <c r="BE923" s="1"/>
      <c r="BF923" s="184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</row>
    <row r="924" spans="1:77" ht="17.25" customHeight="1" x14ac:dyDescent="0.3">
      <c r="A924" s="277"/>
      <c r="B924" s="2"/>
      <c r="C924" s="226"/>
      <c r="D924" s="2"/>
      <c r="E924" s="67"/>
      <c r="F924" s="107"/>
      <c r="G924" s="1"/>
      <c r="H924" s="1"/>
      <c r="I924" s="2"/>
      <c r="J924" s="2"/>
      <c r="K924" s="1"/>
      <c r="L924" s="2"/>
      <c r="M924" s="2"/>
      <c r="N924" s="2"/>
      <c r="O924" s="2"/>
      <c r="P924" s="1"/>
      <c r="Q924" s="2"/>
      <c r="R924" s="1"/>
      <c r="S924" s="1"/>
      <c r="T924" s="2"/>
      <c r="U924" s="1"/>
      <c r="V924" s="1"/>
      <c r="W924" s="2"/>
      <c r="X924" s="2"/>
      <c r="Y924" s="2"/>
      <c r="Z924" s="2"/>
      <c r="AA924" s="2"/>
      <c r="AB924" s="124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2"/>
      <c r="AY924" s="1"/>
      <c r="AZ924" s="1"/>
      <c r="BA924" s="1"/>
      <c r="BB924" s="1"/>
      <c r="BC924" s="1"/>
      <c r="BD924" s="1"/>
      <c r="BE924" s="1"/>
      <c r="BF924" s="184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</row>
    <row r="925" spans="1:77" ht="17.25" customHeight="1" x14ac:dyDescent="0.3">
      <c r="A925" s="277"/>
      <c r="B925" s="2"/>
      <c r="C925" s="226"/>
      <c r="D925" s="2"/>
      <c r="E925" s="67"/>
      <c r="F925" s="107"/>
      <c r="G925" s="1"/>
      <c r="H925" s="1"/>
      <c r="I925" s="2"/>
      <c r="J925" s="2"/>
      <c r="K925" s="1"/>
      <c r="L925" s="2"/>
      <c r="M925" s="2"/>
      <c r="N925" s="2"/>
      <c r="O925" s="2"/>
      <c r="P925" s="1"/>
      <c r="Q925" s="2"/>
      <c r="R925" s="1"/>
      <c r="S925" s="1"/>
      <c r="T925" s="2"/>
      <c r="U925" s="1"/>
      <c r="V925" s="1"/>
      <c r="W925" s="2"/>
      <c r="X925" s="2"/>
      <c r="Y925" s="2"/>
      <c r="Z925" s="2"/>
      <c r="AA925" s="2"/>
      <c r="AB925" s="124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2"/>
      <c r="AY925" s="1"/>
      <c r="AZ925" s="1"/>
      <c r="BA925" s="1"/>
      <c r="BB925" s="1"/>
      <c r="BC925" s="1"/>
      <c r="BD925" s="1"/>
      <c r="BE925" s="1"/>
      <c r="BF925" s="184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</row>
    <row r="926" spans="1:77" ht="17.25" customHeight="1" x14ac:dyDescent="0.3">
      <c r="A926" s="277"/>
      <c r="B926" s="2"/>
      <c r="C926" s="226"/>
      <c r="D926" s="2"/>
      <c r="E926" s="67"/>
      <c r="F926" s="107"/>
      <c r="G926" s="1"/>
      <c r="H926" s="1"/>
      <c r="I926" s="2"/>
      <c r="J926" s="2"/>
      <c r="K926" s="1"/>
      <c r="L926" s="2"/>
      <c r="M926" s="2"/>
      <c r="N926" s="2"/>
      <c r="O926" s="2"/>
      <c r="P926" s="1"/>
      <c r="Q926" s="2"/>
      <c r="R926" s="1"/>
      <c r="S926" s="1"/>
      <c r="T926" s="2"/>
      <c r="U926" s="1"/>
      <c r="V926" s="1"/>
      <c r="W926" s="2"/>
      <c r="X926" s="2"/>
      <c r="Y926" s="2"/>
      <c r="Z926" s="2"/>
      <c r="AA926" s="2"/>
      <c r="AB926" s="124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2"/>
      <c r="AY926" s="1"/>
      <c r="AZ926" s="1"/>
      <c r="BA926" s="1"/>
      <c r="BB926" s="1"/>
      <c r="BC926" s="1"/>
      <c r="BD926" s="1"/>
      <c r="BE926" s="1"/>
      <c r="BF926" s="184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</row>
    <row r="927" spans="1:77" ht="17.25" customHeight="1" x14ac:dyDescent="0.3">
      <c r="A927" s="277"/>
      <c r="B927" s="2"/>
      <c r="C927" s="226"/>
      <c r="D927" s="2"/>
      <c r="E927" s="67"/>
      <c r="F927" s="107"/>
      <c r="G927" s="1"/>
      <c r="H927" s="1"/>
      <c r="I927" s="2"/>
      <c r="J927" s="2"/>
      <c r="K927" s="1"/>
      <c r="L927" s="2"/>
      <c r="M927" s="2"/>
      <c r="N927" s="2"/>
      <c r="O927" s="2"/>
      <c r="P927" s="1"/>
      <c r="Q927" s="2"/>
      <c r="R927" s="1"/>
      <c r="S927" s="1"/>
      <c r="T927" s="2"/>
      <c r="U927" s="1"/>
      <c r="V927" s="1"/>
      <c r="W927" s="2"/>
      <c r="X927" s="2"/>
      <c r="Y927" s="2"/>
      <c r="Z927" s="2"/>
      <c r="AA927" s="2"/>
      <c r="AB927" s="124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2"/>
      <c r="AY927" s="1"/>
      <c r="AZ927" s="1"/>
      <c r="BA927" s="1"/>
      <c r="BB927" s="1"/>
      <c r="BC927" s="1"/>
      <c r="BD927" s="1"/>
      <c r="BE927" s="1"/>
      <c r="BF927" s="184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</row>
    <row r="928" spans="1:77" ht="17.25" customHeight="1" x14ac:dyDescent="0.3">
      <c r="A928" s="277"/>
      <c r="B928" s="2"/>
      <c r="C928" s="226"/>
      <c r="D928" s="2"/>
      <c r="E928" s="67"/>
      <c r="F928" s="107"/>
      <c r="G928" s="1"/>
      <c r="H928" s="1"/>
      <c r="I928" s="2"/>
      <c r="J928" s="2"/>
      <c r="K928" s="1"/>
      <c r="L928" s="2"/>
      <c r="M928" s="2"/>
      <c r="N928" s="2"/>
      <c r="O928" s="2"/>
      <c r="P928" s="1"/>
      <c r="Q928" s="2"/>
      <c r="R928" s="1"/>
      <c r="S928" s="1"/>
      <c r="T928" s="2"/>
      <c r="U928" s="1"/>
      <c r="V928" s="1"/>
      <c r="W928" s="2"/>
      <c r="X928" s="2"/>
      <c r="Y928" s="2"/>
      <c r="Z928" s="2"/>
      <c r="AA928" s="2"/>
      <c r="AB928" s="124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2"/>
      <c r="AY928" s="1"/>
      <c r="AZ928" s="1"/>
      <c r="BA928" s="1"/>
      <c r="BB928" s="1"/>
      <c r="BC928" s="1"/>
      <c r="BD928" s="1"/>
      <c r="BE928" s="1"/>
      <c r="BF928" s="184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</row>
    <row r="929" spans="1:77" ht="17.25" customHeight="1" x14ac:dyDescent="0.3">
      <c r="A929" s="277"/>
      <c r="B929" s="2"/>
      <c r="C929" s="226"/>
      <c r="D929" s="2"/>
      <c r="E929" s="67"/>
      <c r="F929" s="107"/>
      <c r="G929" s="1"/>
      <c r="H929" s="1"/>
      <c r="I929" s="2"/>
      <c r="J929" s="2"/>
      <c r="K929" s="1"/>
      <c r="L929" s="2"/>
      <c r="M929" s="2"/>
      <c r="N929" s="2"/>
      <c r="O929" s="2"/>
      <c r="P929" s="1"/>
      <c r="Q929" s="2"/>
      <c r="R929" s="1"/>
      <c r="S929" s="1"/>
      <c r="T929" s="2"/>
      <c r="U929" s="1"/>
      <c r="V929" s="1"/>
      <c r="W929" s="2"/>
      <c r="X929" s="2"/>
      <c r="Y929" s="2"/>
      <c r="Z929" s="2"/>
      <c r="AA929" s="2"/>
      <c r="AB929" s="124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2"/>
      <c r="AY929" s="1"/>
      <c r="AZ929" s="1"/>
      <c r="BA929" s="1"/>
      <c r="BB929" s="1"/>
      <c r="BC929" s="1"/>
      <c r="BD929" s="1"/>
      <c r="BE929" s="1"/>
      <c r="BF929" s="184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</row>
    <row r="930" spans="1:77" ht="17.25" customHeight="1" x14ac:dyDescent="0.3">
      <c r="A930" s="277"/>
      <c r="B930" s="2"/>
      <c r="C930" s="226"/>
      <c r="D930" s="2"/>
      <c r="E930" s="67"/>
      <c r="F930" s="107"/>
      <c r="G930" s="1"/>
      <c r="H930" s="1"/>
      <c r="I930" s="2"/>
      <c r="J930" s="2"/>
      <c r="K930" s="1"/>
      <c r="L930" s="2"/>
      <c r="M930" s="2"/>
      <c r="N930" s="2"/>
      <c r="O930" s="2"/>
      <c r="P930" s="1"/>
      <c r="Q930" s="2"/>
      <c r="R930" s="1"/>
      <c r="S930" s="1"/>
      <c r="T930" s="2"/>
      <c r="U930" s="1"/>
      <c r="V930" s="1"/>
      <c r="W930" s="2"/>
      <c r="X930" s="2"/>
      <c r="Y930" s="2"/>
      <c r="Z930" s="2"/>
      <c r="AA930" s="2"/>
      <c r="AB930" s="124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2"/>
      <c r="AY930" s="1"/>
      <c r="AZ930" s="1"/>
      <c r="BA930" s="1"/>
      <c r="BB930" s="1"/>
      <c r="BC930" s="1"/>
      <c r="BD930" s="1"/>
      <c r="BE930" s="1"/>
      <c r="BF930" s="184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</row>
    <row r="931" spans="1:77" ht="17.25" customHeight="1" x14ac:dyDescent="0.3">
      <c r="A931" s="277"/>
      <c r="B931" s="2"/>
      <c r="C931" s="226"/>
      <c r="D931" s="2"/>
      <c r="E931" s="67"/>
      <c r="F931" s="107"/>
      <c r="G931" s="1"/>
      <c r="H931" s="1"/>
      <c r="I931" s="2"/>
      <c r="J931" s="2"/>
      <c r="K931" s="1"/>
      <c r="L931" s="2"/>
      <c r="M931" s="2"/>
      <c r="N931" s="2"/>
      <c r="O931" s="2"/>
      <c r="P931" s="1"/>
      <c r="Q931" s="2"/>
      <c r="R931" s="1"/>
      <c r="S931" s="1"/>
      <c r="T931" s="2"/>
      <c r="U931" s="1"/>
      <c r="V931" s="1"/>
      <c r="W931" s="2"/>
      <c r="X931" s="2"/>
      <c r="Y931" s="2"/>
      <c r="Z931" s="2"/>
      <c r="AA931" s="2"/>
      <c r="AB931" s="124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2"/>
      <c r="AY931" s="1"/>
      <c r="AZ931" s="1"/>
      <c r="BA931" s="1"/>
      <c r="BB931" s="1"/>
      <c r="BC931" s="1"/>
      <c r="BD931" s="1"/>
      <c r="BE931" s="1"/>
      <c r="BF931" s="184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</row>
    <row r="932" spans="1:77" ht="17.25" customHeight="1" x14ac:dyDescent="0.3">
      <c r="A932" s="277"/>
      <c r="B932" s="2"/>
      <c r="C932" s="226"/>
      <c r="D932" s="2"/>
      <c r="E932" s="67"/>
      <c r="F932" s="107"/>
      <c r="G932" s="1"/>
      <c r="H932" s="1"/>
      <c r="I932" s="2"/>
      <c r="J932" s="2"/>
      <c r="K932" s="1"/>
      <c r="L932" s="2"/>
      <c r="M932" s="2"/>
      <c r="N932" s="2"/>
      <c r="O932" s="2"/>
      <c r="P932" s="1"/>
      <c r="Q932" s="2"/>
      <c r="R932" s="1"/>
      <c r="S932" s="1"/>
      <c r="T932" s="2"/>
      <c r="U932" s="1"/>
      <c r="V932" s="1"/>
      <c r="W932" s="2"/>
      <c r="X932" s="2"/>
      <c r="Y932" s="2"/>
      <c r="Z932" s="2"/>
      <c r="AA932" s="2"/>
      <c r="AB932" s="124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2"/>
      <c r="AY932" s="1"/>
      <c r="AZ932" s="1"/>
      <c r="BA932" s="1"/>
      <c r="BB932" s="1"/>
      <c r="BC932" s="1"/>
      <c r="BD932" s="1"/>
      <c r="BE932" s="1"/>
      <c r="BF932" s="184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</row>
    <row r="933" spans="1:77" ht="17.25" customHeight="1" x14ac:dyDescent="0.3">
      <c r="A933" s="277"/>
      <c r="B933" s="2"/>
      <c r="C933" s="226"/>
      <c r="D933" s="2"/>
      <c r="E933" s="67"/>
      <c r="F933" s="107"/>
      <c r="G933" s="1"/>
      <c r="H933" s="1"/>
      <c r="I933" s="2"/>
      <c r="J933" s="2"/>
      <c r="K933" s="1"/>
      <c r="L933" s="2"/>
      <c r="M933" s="2"/>
      <c r="N933" s="2"/>
      <c r="O933" s="2"/>
      <c r="P933" s="1"/>
      <c r="Q933" s="2"/>
      <c r="R933" s="1"/>
      <c r="S933" s="1"/>
      <c r="T933" s="2"/>
      <c r="U933" s="1"/>
      <c r="V933" s="1"/>
      <c r="W933" s="2"/>
      <c r="X933" s="2"/>
      <c r="Y933" s="2"/>
      <c r="Z933" s="2"/>
      <c r="AA933" s="2"/>
      <c r="AB933" s="124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2"/>
      <c r="AY933" s="1"/>
      <c r="AZ933" s="1"/>
      <c r="BA933" s="1"/>
      <c r="BB933" s="1"/>
      <c r="BC933" s="1"/>
      <c r="BD933" s="1"/>
      <c r="BE933" s="1"/>
      <c r="BF933" s="184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</row>
    <row r="934" spans="1:77" ht="17.25" customHeight="1" x14ac:dyDescent="0.3">
      <c r="A934" s="277"/>
      <c r="B934" s="2"/>
      <c r="C934" s="226"/>
      <c r="D934" s="2"/>
      <c r="E934" s="67"/>
      <c r="F934" s="107"/>
      <c r="G934" s="1"/>
      <c r="H934" s="1"/>
      <c r="I934" s="2"/>
      <c r="J934" s="2"/>
      <c r="K934" s="1"/>
      <c r="L934" s="2"/>
      <c r="M934" s="2"/>
      <c r="N934" s="2"/>
      <c r="O934" s="2"/>
      <c r="P934" s="1"/>
      <c r="Q934" s="2"/>
      <c r="R934" s="1"/>
      <c r="S934" s="1"/>
      <c r="T934" s="2"/>
      <c r="U934" s="1"/>
      <c r="V934" s="1"/>
      <c r="W934" s="2"/>
      <c r="X934" s="2"/>
      <c r="Y934" s="2"/>
      <c r="Z934" s="2"/>
      <c r="AA934" s="2"/>
      <c r="AB934" s="124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2"/>
      <c r="AY934" s="1"/>
      <c r="AZ934" s="1"/>
      <c r="BA934" s="1"/>
      <c r="BB934" s="1"/>
      <c r="BC934" s="1"/>
      <c r="BD934" s="1"/>
      <c r="BE934" s="1"/>
      <c r="BF934" s="184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</row>
    <row r="935" spans="1:77" ht="17.25" customHeight="1" x14ac:dyDescent="0.3">
      <c r="A935" s="277"/>
      <c r="B935" s="2"/>
      <c r="C935" s="226"/>
      <c r="D935" s="2"/>
      <c r="E935" s="67"/>
      <c r="F935" s="107"/>
      <c r="G935" s="1"/>
      <c r="H935" s="1"/>
      <c r="I935" s="2"/>
      <c r="J935" s="2"/>
      <c r="K935" s="1"/>
      <c r="L935" s="2"/>
      <c r="M935" s="2"/>
      <c r="N935" s="2"/>
      <c r="O935" s="2"/>
      <c r="P935" s="1"/>
      <c r="Q935" s="2"/>
      <c r="R935" s="1"/>
      <c r="S935" s="1"/>
      <c r="T935" s="2"/>
      <c r="U935" s="1"/>
      <c r="V935" s="1"/>
      <c r="W935" s="2"/>
      <c r="X935" s="2"/>
      <c r="Y935" s="2"/>
      <c r="Z935" s="2"/>
      <c r="AA935" s="2"/>
      <c r="AB935" s="124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2"/>
      <c r="AY935" s="1"/>
      <c r="AZ935" s="1"/>
      <c r="BA935" s="1"/>
      <c r="BB935" s="1"/>
      <c r="BC935" s="1"/>
      <c r="BD935" s="1"/>
      <c r="BE935" s="1"/>
      <c r="BF935" s="184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</row>
    <row r="936" spans="1:77" ht="17.25" customHeight="1" x14ac:dyDescent="0.3">
      <c r="A936" s="277"/>
      <c r="B936" s="2"/>
      <c r="C936" s="226"/>
      <c r="D936" s="2"/>
      <c r="E936" s="67"/>
      <c r="F936" s="107"/>
      <c r="G936" s="1"/>
      <c r="H936" s="1"/>
      <c r="I936" s="2"/>
      <c r="J936" s="2"/>
      <c r="K936" s="1"/>
      <c r="L936" s="2"/>
      <c r="M936" s="2"/>
      <c r="N936" s="2"/>
      <c r="O936" s="2"/>
      <c r="P936" s="1"/>
      <c r="Q936" s="2"/>
      <c r="R936" s="1"/>
      <c r="S936" s="1"/>
      <c r="T936" s="2"/>
      <c r="U936" s="1"/>
      <c r="V936" s="1"/>
      <c r="W936" s="2"/>
      <c r="X936" s="2"/>
      <c r="Y936" s="2"/>
      <c r="Z936" s="2"/>
      <c r="AA936" s="2"/>
      <c r="AB936" s="124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2"/>
      <c r="AY936" s="1"/>
      <c r="AZ936" s="1"/>
      <c r="BA936" s="1"/>
      <c r="BB936" s="1"/>
      <c r="BC936" s="1"/>
      <c r="BD936" s="1"/>
      <c r="BE936" s="1"/>
      <c r="BF936" s="184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</row>
    <row r="937" spans="1:77" ht="17.25" customHeight="1" x14ac:dyDescent="0.3">
      <c r="A937" s="277"/>
      <c r="B937" s="2"/>
      <c r="C937" s="226"/>
      <c r="D937" s="2"/>
      <c r="E937" s="67"/>
      <c r="F937" s="107"/>
      <c r="G937" s="1"/>
      <c r="H937" s="1"/>
      <c r="I937" s="2"/>
      <c r="J937" s="2"/>
      <c r="K937" s="1"/>
      <c r="L937" s="2"/>
      <c r="M937" s="2"/>
      <c r="N937" s="2"/>
      <c r="O937" s="2"/>
      <c r="P937" s="1"/>
      <c r="Q937" s="2"/>
      <c r="R937" s="1"/>
      <c r="S937" s="1"/>
      <c r="T937" s="2"/>
      <c r="U937" s="1"/>
      <c r="V937" s="1"/>
      <c r="W937" s="2"/>
      <c r="X937" s="2"/>
      <c r="Y937" s="2"/>
      <c r="Z937" s="2"/>
      <c r="AA937" s="2"/>
      <c r="AB937" s="124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2"/>
      <c r="AY937" s="1"/>
      <c r="AZ937" s="1"/>
      <c r="BA937" s="1"/>
      <c r="BB937" s="1"/>
      <c r="BC937" s="1"/>
      <c r="BD937" s="1"/>
      <c r="BE937" s="1"/>
      <c r="BF937" s="184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</row>
    <row r="938" spans="1:77" ht="17.25" customHeight="1" x14ac:dyDescent="0.3">
      <c r="A938" s="277"/>
      <c r="B938" s="2"/>
      <c r="C938" s="226"/>
      <c r="D938" s="2"/>
      <c r="E938" s="67"/>
      <c r="F938" s="107"/>
      <c r="G938" s="1"/>
      <c r="H938" s="1"/>
      <c r="I938" s="2"/>
      <c r="J938" s="2"/>
      <c r="K938" s="1"/>
      <c r="L938" s="2"/>
      <c r="M938" s="2"/>
      <c r="N938" s="2"/>
      <c r="O938" s="2"/>
      <c r="P938" s="1"/>
      <c r="Q938" s="2"/>
      <c r="R938" s="1"/>
      <c r="S938" s="1"/>
      <c r="T938" s="2"/>
      <c r="U938" s="1"/>
      <c r="V938" s="1"/>
      <c r="W938" s="2"/>
      <c r="X938" s="2"/>
      <c r="Y938" s="2"/>
      <c r="Z938" s="2"/>
      <c r="AA938" s="2"/>
      <c r="AB938" s="124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2"/>
      <c r="AY938" s="1"/>
      <c r="AZ938" s="1"/>
      <c r="BA938" s="1"/>
      <c r="BB938" s="1"/>
      <c r="BC938" s="1"/>
      <c r="BD938" s="1"/>
      <c r="BE938" s="1"/>
      <c r="BF938" s="184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</row>
    <row r="939" spans="1:77" ht="17.25" customHeight="1" x14ac:dyDescent="0.3">
      <c r="A939" s="277"/>
      <c r="B939" s="2"/>
      <c r="C939" s="226"/>
      <c r="D939" s="2"/>
      <c r="E939" s="67"/>
      <c r="F939" s="107"/>
      <c r="G939" s="1"/>
      <c r="H939" s="1"/>
      <c r="I939" s="2"/>
      <c r="J939" s="2"/>
      <c r="K939" s="1"/>
      <c r="L939" s="2"/>
      <c r="M939" s="2"/>
      <c r="N939" s="2"/>
      <c r="O939" s="2"/>
      <c r="P939" s="1"/>
      <c r="Q939" s="2"/>
      <c r="R939" s="1"/>
      <c r="S939" s="1"/>
      <c r="T939" s="2"/>
      <c r="U939" s="1"/>
      <c r="V939" s="1"/>
      <c r="W939" s="2"/>
      <c r="X939" s="2"/>
      <c r="Y939" s="2"/>
      <c r="Z939" s="2"/>
      <c r="AA939" s="2"/>
      <c r="AB939" s="124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2"/>
      <c r="AY939" s="1"/>
      <c r="AZ939" s="1"/>
      <c r="BA939" s="1"/>
      <c r="BB939" s="1"/>
      <c r="BC939" s="1"/>
      <c r="BD939" s="1"/>
      <c r="BE939" s="1"/>
      <c r="BF939" s="184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</row>
    <row r="940" spans="1:77" ht="17.25" customHeight="1" x14ac:dyDescent="0.3">
      <c r="A940" s="277"/>
      <c r="B940" s="2"/>
      <c r="C940" s="226"/>
      <c r="D940" s="2"/>
      <c r="E940" s="67"/>
      <c r="F940" s="107"/>
      <c r="G940" s="1"/>
      <c r="H940" s="1"/>
      <c r="I940" s="2"/>
      <c r="J940" s="2"/>
      <c r="K940" s="1"/>
      <c r="L940" s="2"/>
      <c r="M940" s="2"/>
      <c r="N940" s="2"/>
      <c r="O940" s="2"/>
      <c r="P940" s="1"/>
      <c r="Q940" s="2"/>
      <c r="R940" s="1"/>
      <c r="S940" s="1"/>
      <c r="T940" s="2"/>
      <c r="U940" s="1"/>
      <c r="V940" s="1"/>
      <c r="W940" s="2"/>
      <c r="X940" s="2"/>
      <c r="Y940" s="2"/>
      <c r="Z940" s="2"/>
      <c r="AA940" s="2"/>
      <c r="AB940" s="124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2"/>
      <c r="AY940" s="1"/>
      <c r="AZ940" s="1"/>
      <c r="BA940" s="1"/>
      <c r="BB940" s="1"/>
      <c r="BC940" s="1"/>
      <c r="BD940" s="1"/>
      <c r="BE940" s="1"/>
      <c r="BF940" s="184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</row>
    <row r="941" spans="1:77" ht="17.25" customHeight="1" x14ac:dyDescent="0.3">
      <c r="A941" s="277"/>
      <c r="B941" s="2"/>
      <c r="C941" s="226"/>
      <c r="D941" s="2"/>
      <c r="E941" s="67"/>
      <c r="F941" s="107"/>
      <c r="G941" s="1"/>
      <c r="H941" s="1"/>
      <c r="I941" s="2"/>
      <c r="J941" s="2"/>
      <c r="K941" s="1"/>
      <c r="L941" s="2"/>
      <c r="M941" s="2"/>
      <c r="N941" s="2"/>
      <c r="O941" s="2"/>
      <c r="P941" s="1"/>
      <c r="Q941" s="2"/>
      <c r="R941" s="1"/>
      <c r="S941" s="1"/>
      <c r="T941" s="2"/>
      <c r="U941" s="1"/>
      <c r="V941" s="1"/>
      <c r="W941" s="2"/>
      <c r="X941" s="2"/>
      <c r="Y941" s="2"/>
      <c r="Z941" s="2"/>
      <c r="AA941" s="2"/>
      <c r="AB941" s="124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2"/>
      <c r="AY941" s="1"/>
      <c r="AZ941" s="1"/>
      <c r="BA941" s="1"/>
      <c r="BB941" s="1"/>
      <c r="BC941" s="1"/>
      <c r="BD941" s="1"/>
      <c r="BE941" s="1"/>
      <c r="BF941" s="184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</row>
    <row r="942" spans="1:77" ht="17.25" customHeight="1" x14ac:dyDescent="0.3">
      <c r="A942" s="277"/>
      <c r="B942" s="2"/>
      <c r="C942" s="226"/>
      <c r="D942" s="2"/>
      <c r="E942" s="67"/>
      <c r="F942" s="107"/>
      <c r="G942" s="1"/>
      <c r="H942" s="1"/>
      <c r="I942" s="2"/>
      <c r="J942" s="2"/>
      <c r="K942" s="1"/>
      <c r="L942" s="2"/>
      <c r="M942" s="2"/>
      <c r="N942" s="2"/>
      <c r="O942" s="2"/>
      <c r="P942" s="1"/>
      <c r="Q942" s="2"/>
      <c r="R942" s="1"/>
      <c r="S942" s="1"/>
      <c r="T942" s="2"/>
      <c r="U942" s="1"/>
      <c r="V942" s="1"/>
      <c r="W942" s="2"/>
      <c r="X942" s="2"/>
      <c r="Y942" s="2"/>
      <c r="Z942" s="2"/>
      <c r="AA942" s="2"/>
      <c r="AB942" s="124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2"/>
      <c r="AY942" s="1"/>
      <c r="AZ942" s="1"/>
      <c r="BA942" s="1"/>
      <c r="BB942" s="1"/>
      <c r="BC942" s="1"/>
      <c r="BD942" s="1"/>
      <c r="BE942" s="1"/>
      <c r="BF942" s="184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</row>
    <row r="943" spans="1:77" ht="17.25" customHeight="1" x14ac:dyDescent="0.3">
      <c r="A943" s="277"/>
      <c r="B943" s="2"/>
      <c r="C943" s="226"/>
      <c r="D943" s="2"/>
      <c r="E943" s="67"/>
      <c r="F943" s="107"/>
      <c r="G943" s="1"/>
      <c r="H943" s="1"/>
      <c r="I943" s="2"/>
      <c r="J943" s="2"/>
      <c r="K943" s="1"/>
      <c r="L943" s="2"/>
      <c r="M943" s="2"/>
      <c r="N943" s="2"/>
      <c r="O943" s="2"/>
      <c r="P943" s="1"/>
      <c r="Q943" s="2"/>
      <c r="R943" s="1"/>
      <c r="S943" s="1"/>
      <c r="T943" s="2"/>
      <c r="U943" s="1"/>
      <c r="V943" s="1"/>
      <c r="W943" s="2"/>
      <c r="X943" s="2"/>
      <c r="Y943" s="2"/>
      <c r="Z943" s="2"/>
      <c r="AA943" s="2"/>
      <c r="AB943" s="124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2"/>
      <c r="AY943" s="1"/>
      <c r="AZ943" s="1"/>
      <c r="BA943" s="1"/>
      <c r="BB943" s="1"/>
      <c r="BC943" s="1"/>
      <c r="BD943" s="1"/>
      <c r="BE943" s="1"/>
      <c r="BF943" s="184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</row>
    <row r="944" spans="1:77" ht="17.25" customHeight="1" x14ac:dyDescent="0.3">
      <c r="A944" s="277"/>
      <c r="B944" s="2"/>
      <c r="C944" s="226"/>
      <c r="D944" s="2"/>
      <c r="E944" s="67"/>
      <c r="F944" s="107"/>
      <c r="G944" s="1"/>
      <c r="H944" s="1"/>
      <c r="I944" s="2"/>
      <c r="J944" s="2"/>
      <c r="K944" s="1"/>
      <c r="L944" s="2"/>
      <c r="M944" s="2"/>
      <c r="N944" s="2"/>
      <c r="O944" s="2"/>
      <c r="P944" s="1"/>
      <c r="Q944" s="2"/>
      <c r="R944" s="1"/>
      <c r="S944" s="1"/>
      <c r="T944" s="2"/>
      <c r="U944" s="1"/>
      <c r="V944" s="1"/>
      <c r="W944" s="2"/>
      <c r="X944" s="2"/>
      <c r="Y944" s="2"/>
      <c r="Z944" s="2"/>
      <c r="AA944" s="2"/>
      <c r="AB944" s="124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2"/>
      <c r="AY944" s="1"/>
      <c r="AZ944" s="1"/>
      <c r="BA944" s="1"/>
      <c r="BB944" s="1"/>
      <c r="BC944" s="1"/>
      <c r="BD944" s="1"/>
      <c r="BE944" s="1"/>
      <c r="BF944" s="184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</row>
    <row r="945" spans="1:77" ht="17.25" customHeight="1" x14ac:dyDescent="0.3">
      <c r="A945" s="277"/>
      <c r="B945" s="2"/>
      <c r="C945" s="226"/>
      <c r="D945" s="2"/>
      <c r="E945" s="67"/>
      <c r="F945" s="107"/>
      <c r="G945" s="1"/>
      <c r="H945" s="1"/>
      <c r="I945" s="2"/>
      <c r="J945" s="2"/>
      <c r="K945" s="1"/>
      <c r="L945" s="2"/>
      <c r="M945" s="2"/>
      <c r="N945" s="2"/>
      <c r="O945" s="2"/>
      <c r="P945" s="1"/>
      <c r="Q945" s="2"/>
      <c r="R945" s="1"/>
      <c r="S945" s="1"/>
      <c r="T945" s="2"/>
      <c r="U945" s="1"/>
      <c r="V945" s="1"/>
      <c r="W945" s="2"/>
      <c r="X945" s="2"/>
      <c r="Y945" s="2"/>
      <c r="Z945" s="2"/>
      <c r="AA945" s="2"/>
      <c r="AB945" s="124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2"/>
      <c r="AY945" s="1"/>
      <c r="AZ945" s="1"/>
      <c r="BA945" s="1"/>
      <c r="BB945" s="1"/>
      <c r="BC945" s="1"/>
      <c r="BD945" s="1"/>
      <c r="BE945" s="1"/>
      <c r="BF945" s="184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</row>
    <row r="946" spans="1:77" ht="17.25" customHeight="1" x14ac:dyDescent="0.3">
      <c r="A946" s="277"/>
      <c r="B946" s="2"/>
      <c r="C946" s="226"/>
      <c r="D946" s="2"/>
      <c r="E946" s="67"/>
      <c r="F946" s="107"/>
      <c r="G946" s="1"/>
      <c r="H946" s="1"/>
      <c r="I946" s="2"/>
      <c r="J946" s="2"/>
      <c r="K946" s="1"/>
      <c r="L946" s="2"/>
      <c r="M946" s="2"/>
      <c r="N946" s="2"/>
      <c r="O946" s="2"/>
      <c r="P946" s="1"/>
      <c r="Q946" s="2"/>
      <c r="R946" s="1"/>
      <c r="S946" s="1"/>
      <c r="T946" s="2"/>
      <c r="U946" s="1"/>
      <c r="V946" s="1"/>
      <c r="W946" s="2"/>
      <c r="X946" s="2"/>
      <c r="Y946" s="2"/>
      <c r="Z946" s="2"/>
      <c r="AA946" s="2"/>
      <c r="AB946" s="124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2"/>
      <c r="AY946" s="1"/>
      <c r="AZ946" s="1"/>
      <c r="BA946" s="1"/>
      <c r="BB946" s="1"/>
      <c r="BC946" s="1"/>
      <c r="BD946" s="1"/>
      <c r="BE946" s="1"/>
      <c r="BF946" s="184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</row>
    <row r="947" spans="1:77" ht="17.25" customHeight="1" x14ac:dyDescent="0.3">
      <c r="A947" s="277"/>
      <c r="B947" s="2"/>
      <c r="C947" s="226"/>
      <c r="D947" s="2"/>
      <c r="E947" s="67"/>
      <c r="F947" s="107"/>
      <c r="G947" s="1"/>
      <c r="H947" s="1"/>
      <c r="I947" s="2"/>
      <c r="J947" s="2"/>
      <c r="K947" s="1"/>
      <c r="L947" s="2"/>
      <c r="M947" s="2"/>
      <c r="N947" s="2"/>
      <c r="O947" s="2"/>
      <c r="P947" s="1"/>
      <c r="Q947" s="2"/>
      <c r="R947" s="1"/>
      <c r="S947" s="1"/>
      <c r="T947" s="2"/>
      <c r="U947" s="1"/>
      <c r="V947" s="1"/>
      <c r="W947" s="2"/>
      <c r="X947" s="2"/>
      <c r="Y947" s="2"/>
      <c r="Z947" s="2"/>
      <c r="AA947" s="2"/>
      <c r="AB947" s="124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2"/>
      <c r="AY947" s="1"/>
      <c r="AZ947" s="1"/>
      <c r="BA947" s="1"/>
      <c r="BB947" s="1"/>
      <c r="BC947" s="1"/>
      <c r="BD947" s="1"/>
      <c r="BE947" s="1"/>
      <c r="BF947" s="184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</row>
    <row r="948" spans="1:77" ht="17.25" customHeight="1" x14ac:dyDescent="0.3">
      <c r="A948" s="277"/>
      <c r="B948" s="2"/>
      <c r="C948" s="226"/>
      <c r="D948" s="2"/>
      <c r="E948" s="67"/>
      <c r="F948" s="107"/>
      <c r="G948" s="1"/>
      <c r="H948" s="1"/>
      <c r="I948" s="2"/>
      <c r="J948" s="2"/>
      <c r="K948" s="1"/>
      <c r="L948" s="2"/>
      <c r="M948" s="2"/>
      <c r="N948" s="2"/>
      <c r="O948" s="2"/>
      <c r="P948" s="1"/>
      <c r="Q948" s="2"/>
      <c r="R948" s="1"/>
      <c r="S948" s="1"/>
      <c r="T948" s="2"/>
      <c r="U948" s="1"/>
      <c r="V948" s="1"/>
      <c r="W948" s="2"/>
      <c r="X948" s="2"/>
      <c r="Y948" s="2"/>
      <c r="Z948" s="2"/>
      <c r="AA948" s="2"/>
      <c r="AB948" s="124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2"/>
      <c r="AY948" s="1"/>
      <c r="AZ948" s="1"/>
      <c r="BA948" s="1"/>
      <c r="BB948" s="1"/>
      <c r="BC948" s="1"/>
      <c r="BD948" s="1"/>
      <c r="BE948" s="1"/>
      <c r="BF948" s="184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</row>
    <row r="949" spans="1:77" ht="17.25" customHeight="1" x14ac:dyDescent="0.3">
      <c r="A949" s="277"/>
      <c r="B949" s="2"/>
      <c r="C949" s="226"/>
      <c r="D949" s="2"/>
      <c r="E949" s="67"/>
      <c r="F949" s="107"/>
      <c r="G949" s="1"/>
      <c r="H949" s="1"/>
      <c r="I949" s="2"/>
      <c r="J949" s="2"/>
      <c r="K949" s="1"/>
      <c r="L949" s="2"/>
      <c r="M949" s="2"/>
      <c r="N949" s="2"/>
      <c r="O949" s="2"/>
      <c r="P949" s="1"/>
      <c r="Q949" s="2"/>
      <c r="R949" s="1"/>
      <c r="S949" s="1"/>
      <c r="T949" s="2"/>
      <c r="U949" s="1"/>
      <c r="V949" s="1"/>
      <c r="W949" s="2"/>
      <c r="X949" s="2"/>
      <c r="Y949" s="2"/>
      <c r="Z949" s="2"/>
      <c r="AA949" s="2"/>
      <c r="AB949" s="124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2"/>
      <c r="AY949" s="1"/>
      <c r="AZ949" s="1"/>
      <c r="BA949" s="1"/>
      <c r="BB949" s="1"/>
      <c r="BC949" s="1"/>
      <c r="BD949" s="1"/>
      <c r="BE949" s="1"/>
      <c r="BF949" s="184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</row>
    <row r="950" spans="1:77" ht="17.25" customHeight="1" x14ac:dyDescent="0.3">
      <c r="A950" s="277"/>
      <c r="B950" s="2"/>
      <c r="C950" s="226"/>
      <c r="D950" s="2"/>
      <c r="E950" s="67"/>
      <c r="F950" s="107"/>
      <c r="G950" s="1"/>
      <c r="H950" s="1"/>
      <c r="I950" s="2"/>
      <c r="J950" s="2"/>
      <c r="K950" s="1"/>
      <c r="L950" s="2"/>
      <c r="M950" s="2"/>
      <c r="N950" s="2"/>
      <c r="O950" s="2"/>
      <c r="P950" s="1"/>
      <c r="Q950" s="2"/>
      <c r="R950" s="1"/>
      <c r="S950" s="1"/>
      <c r="T950" s="2"/>
      <c r="U950" s="1"/>
      <c r="V950" s="1"/>
      <c r="W950" s="2"/>
      <c r="X950" s="2"/>
      <c r="Y950" s="2"/>
      <c r="Z950" s="2"/>
      <c r="AA950" s="2"/>
      <c r="AB950" s="124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2"/>
      <c r="AY950" s="1"/>
      <c r="AZ950" s="1"/>
      <c r="BA950" s="1"/>
      <c r="BB950" s="1"/>
      <c r="BC950" s="1"/>
      <c r="BD950" s="1"/>
      <c r="BE950" s="1"/>
      <c r="BF950" s="184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</row>
    <row r="951" spans="1:77" ht="17.25" customHeight="1" x14ac:dyDescent="0.3">
      <c r="A951" s="277"/>
      <c r="B951" s="2"/>
      <c r="C951" s="226"/>
      <c r="D951" s="2"/>
      <c r="E951" s="67"/>
      <c r="F951" s="107"/>
      <c r="G951" s="1"/>
      <c r="H951" s="1"/>
      <c r="I951" s="2"/>
      <c r="J951" s="2"/>
      <c r="K951" s="1"/>
      <c r="L951" s="2"/>
      <c r="M951" s="2"/>
      <c r="N951" s="2"/>
      <c r="O951" s="2"/>
      <c r="P951" s="1"/>
      <c r="Q951" s="2"/>
      <c r="R951" s="1"/>
      <c r="S951" s="1"/>
      <c r="T951" s="2"/>
      <c r="U951" s="1"/>
      <c r="V951" s="1"/>
      <c r="W951" s="2"/>
      <c r="X951" s="2"/>
      <c r="Y951" s="2"/>
      <c r="Z951" s="2"/>
      <c r="AA951" s="2"/>
      <c r="AB951" s="124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2"/>
      <c r="AY951" s="1"/>
      <c r="AZ951" s="1"/>
      <c r="BA951" s="1"/>
      <c r="BB951" s="1"/>
      <c r="BC951" s="1"/>
      <c r="BD951" s="1"/>
      <c r="BE951" s="1"/>
      <c r="BF951" s="184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</row>
    <row r="952" spans="1:77" ht="17.25" customHeight="1" x14ac:dyDescent="0.3">
      <c r="A952" s="277"/>
      <c r="B952" s="2"/>
      <c r="C952" s="226"/>
      <c r="D952" s="2"/>
      <c r="E952" s="67"/>
      <c r="F952" s="107"/>
      <c r="G952" s="1"/>
      <c r="H952" s="1"/>
      <c r="I952" s="2"/>
      <c r="J952" s="2"/>
      <c r="K952" s="1"/>
      <c r="L952" s="2"/>
      <c r="M952" s="2"/>
      <c r="N952" s="2"/>
      <c r="O952" s="2"/>
      <c r="P952" s="1"/>
      <c r="Q952" s="2"/>
      <c r="R952" s="1"/>
      <c r="S952" s="1"/>
      <c r="T952" s="2"/>
      <c r="U952" s="1"/>
      <c r="V952" s="1"/>
      <c r="W952" s="2"/>
      <c r="X952" s="2"/>
      <c r="Y952" s="2"/>
      <c r="Z952" s="2"/>
      <c r="AA952" s="2"/>
      <c r="AB952" s="124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2"/>
      <c r="AY952" s="1"/>
      <c r="AZ952" s="1"/>
      <c r="BA952" s="1"/>
      <c r="BB952" s="1"/>
      <c r="BC952" s="1"/>
      <c r="BD952" s="1"/>
      <c r="BE952" s="1"/>
      <c r="BF952" s="184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</row>
    <row r="953" spans="1:77" ht="17.25" customHeight="1" x14ac:dyDescent="0.3">
      <c r="A953" s="277"/>
      <c r="B953" s="2"/>
      <c r="C953" s="226"/>
      <c r="D953" s="2"/>
      <c r="E953" s="67"/>
      <c r="F953" s="107"/>
      <c r="G953" s="1"/>
      <c r="H953" s="1"/>
      <c r="I953" s="2"/>
      <c r="J953" s="2"/>
      <c r="K953" s="1"/>
      <c r="L953" s="2"/>
      <c r="M953" s="2"/>
      <c r="N953" s="2"/>
      <c r="O953" s="2"/>
      <c r="P953" s="1"/>
      <c r="Q953" s="2"/>
      <c r="R953" s="1"/>
      <c r="S953" s="1"/>
      <c r="T953" s="2"/>
      <c r="U953" s="1"/>
      <c r="V953" s="1"/>
      <c r="W953" s="2"/>
      <c r="X953" s="2"/>
      <c r="Y953" s="2"/>
      <c r="Z953" s="2"/>
      <c r="AA953" s="2"/>
      <c r="AB953" s="124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2"/>
      <c r="AY953" s="1"/>
      <c r="AZ953" s="1"/>
      <c r="BA953" s="1"/>
      <c r="BB953" s="1"/>
      <c r="BC953" s="1"/>
      <c r="BD953" s="1"/>
      <c r="BE953" s="1"/>
      <c r="BF953" s="184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</row>
    <row r="954" spans="1:77" ht="17.25" customHeight="1" x14ac:dyDescent="0.3">
      <c r="A954" s="277"/>
      <c r="B954" s="2"/>
      <c r="C954" s="226"/>
      <c r="D954" s="2"/>
      <c r="E954" s="67"/>
      <c r="F954" s="107"/>
      <c r="G954" s="1"/>
      <c r="H954" s="1"/>
      <c r="I954" s="2"/>
      <c r="J954" s="2"/>
      <c r="K954" s="1"/>
      <c r="L954" s="2"/>
      <c r="M954" s="2"/>
      <c r="N954" s="2"/>
      <c r="O954" s="2"/>
      <c r="P954" s="1"/>
      <c r="Q954" s="2"/>
      <c r="R954" s="1"/>
      <c r="S954" s="1"/>
      <c r="T954" s="2"/>
      <c r="U954" s="1"/>
      <c r="V954" s="1"/>
      <c r="W954" s="2"/>
      <c r="X954" s="2"/>
      <c r="Y954" s="2"/>
      <c r="Z954" s="2"/>
      <c r="AA954" s="2"/>
      <c r="AB954" s="124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2"/>
      <c r="AY954" s="1"/>
      <c r="AZ954" s="1"/>
      <c r="BA954" s="1"/>
      <c r="BB954" s="1"/>
      <c r="BC954" s="1"/>
      <c r="BD954" s="1"/>
      <c r="BE954" s="1"/>
      <c r="BF954" s="184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</row>
    <row r="955" spans="1:77" ht="17.25" customHeight="1" x14ac:dyDescent="0.3">
      <c r="A955" s="277"/>
      <c r="B955" s="2"/>
      <c r="C955" s="226"/>
      <c r="D955" s="2"/>
      <c r="E955" s="67"/>
      <c r="F955" s="107"/>
      <c r="G955" s="1"/>
      <c r="H955" s="1"/>
      <c r="I955" s="2"/>
      <c r="J955" s="2"/>
      <c r="K955" s="1"/>
      <c r="L955" s="2"/>
      <c r="M955" s="2"/>
      <c r="N955" s="2"/>
      <c r="O955" s="2"/>
      <c r="P955" s="1"/>
      <c r="Q955" s="2"/>
      <c r="R955" s="1"/>
      <c r="S955" s="1"/>
      <c r="T955" s="2"/>
      <c r="U955" s="1"/>
      <c r="V955" s="1"/>
      <c r="W955" s="2"/>
      <c r="X955" s="2"/>
      <c r="Y955" s="2"/>
      <c r="Z955" s="2"/>
      <c r="AA955" s="2"/>
      <c r="AB955" s="124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2"/>
      <c r="AY955" s="1"/>
      <c r="AZ955" s="1"/>
      <c r="BA955" s="1"/>
      <c r="BB955" s="1"/>
      <c r="BC955" s="1"/>
      <c r="BD955" s="1"/>
      <c r="BE955" s="1"/>
      <c r="BF955" s="184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</row>
    <row r="956" spans="1:77" ht="17.25" customHeight="1" x14ac:dyDescent="0.3">
      <c r="A956" s="277"/>
      <c r="B956" s="2"/>
      <c r="C956" s="226"/>
      <c r="D956" s="2"/>
      <c r="E956" s="67"/>
      <c r="F956" s="107"/>
      <c r="G956" s="1"/>
      <c r="H956" s="1"/>
      <c r="I956" s="2"/>
      <c r="J956" s="2"/>
      <c r="K956" s="1"/>
      <c r="L956" s="2"/>
      <c r="M956" s="2"/>
      <c r="N956" s="2"/>
      <c r="O956" s="2"/>
      <c r="P956" s="1"/>
      <c r="Q956" s="2"/>
      <c r="R956" s="1"/>
      <c r="S956" s="1"/>
      <c r="T956" s="2"/>
      <c r="U956" s="1"/>
      <c r="V956" s="1"/>
      <c r="W956" s="2"/>
      <c r="X956" s="2"/>
      <c r="Y956" s="2"/>
      <c r="Z956" s="2"/>
      <c r="AA956" s="2"/>
      <c r="AB956" s="124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2"/>
      <c r="AY956" s="1"/>
      <c r="AZ956" s="1"/>
      <c r="BA956" s="1"/>
      <c r="BB956" s="1"/>
      <c r="BC956" s="1"/>
      <c r="BD956" s="1"/>
      <c r="BE956" s="1"/>
      <c r="BF956" s="184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</row>
    <row r="957" spans="1:77" ht="17.25" customHeight="1" x14ac:dyDescent="0.3">
      <c r="A957" s="277"/>
      <c r="B957" s="2"/>
      <c r="C957" s="226"/>
      <c r="D957" s="2"/>
      <c r="E957" s="67"/>
      <c r="F957" s="107"/>
      <c r="G957" s="1"/>
      <c r="H957" s="1"/>
      <c r="I957" s="2"/>
      <c r="J957" s="2"/>
      <c r="K957" s="1"/>
      <c r="L957" s="2"/>
      <c r="M957" s="2"/>
      <c r="N957" s="2"/>
      <c r="O957" s="2"/>
      <c r="P957" s="1"/>
      <c r="Q957" s="2"/>
      <c r="R957" s="1"/>
      <c r="S957" s="1"/>
      <c r="T957" s="2"/>
      <c r="U957" s="1"/>
      <c r="V957" s="1"/>
      <c r="W957" s="2"/>
      <c r="X957" s="2"/>
      <c r="Y957" s="2"/>
      <c r="Z957" s="2"/>
      <c r="AA957" s="2"/>
      <c r="AB957" s="124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2"/>
      <c r="AY957" s="1"/>
      <c r="AZ957" s="1"/>
      <c r="BA957" s="1"/>
      <c r="BB957" s="1"/>
      <c r="BC957" s="1"/>
      <c r="BD957" s="1"/>
      <c r="BE957" s="1"/>
      <c r="BF957" s="184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</row>
    <row r="958" spans="1:77" ht="17.25" customHeight="1" x14ac:dyDescent="0.3">
      <c r="A958" s="277"/>
      <c r="B958" s="2"/>
      <c r="C958" s="226"/>
      <c r="D958" s="2"/>
      <c r="E958" s="67"/>
      <c r="F958" s="107"/>
      <c r="G958" s="1"/>
      <c r="H958" s="1"/>
      <c r="I958" s="2"/>
      <c r="J958" s="2"/>
      <c r="K958" s="1"/>
      <c r="L958" s="2"/>
      <c r="M958" s="2"/>
      <c r="N958" s="2"/>
      <c r="O958" s="2"/>
      <c r="P958" s="1"/>
      <c r="Q958" s="2"/>
      <c r="R958" s="1"/>
      <c r="S958" s="1"/>
      <c r="T958" s="2"/>
      <c r="U958" s="1"/>
      <c r="V958" s="1"/>
      <c r="W958" s="2"/>
      <c r="X958" s="2"/>
      <c r="Y958" s="2"/>
      <c r="Z958" s="2"/>
      <c r="AA958" s="2"/>
      <c r="AB958" s="124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2"/>
      <c r="AY958" s="1"/>
      <c r="AZ958" s="1"/>
      <c r="BA958" s="1"/>
      <c r="BB958" s="1"/>
      <c r="BC958" s="1"/>
      <c r="BD958" s="1"/>
      <c r="BE958" s="1"/>
      <c r="BF958" s="184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</row>
    <row r="959" spans="1:77" ht="17.25" customHeight="1" x14ac:dyDescent="0.3">
      <c r="A959" s="277"/>
      <c r="B959" s="2"/>
      <c r="C959" s="226"/>
      <c r="D959" s="2"/>
      <c r="E959" s="67"/>
      <c r="F959" s="107"/>
      <c r="G959" s="1"/>
      <c r="H959" s="1"/>
      <c r="I959" s="2"/>
      <c r="J959" s="2"/>
      <c r="K959" s="1"/>
      <c r="L959" s="2"/>
      <c r="M959" s="2"/>
      <c r="N959" s="2"/>
      <c r="O959" s="2"/>
      <c r="P959" s="1"/>
      <c r="Q959" s="2"/>
      <c r="R959" s="1"/>
      <c r="S959" s="1"/>
      <c r="T959" s="2"/>
      <c r="U959" s="1"/>
      <c r="V959" s="1"/>
      <c r="W959" s="2"/>
      <c r="X959" s="2"/>
      <c r="Y959" s="2"/>
      <c r="Z959" s="2"/>
      <c r="AA959" s="2"/>
      <c r="AB959" s="124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2"/>
      <c r="AY959" s="1"/>
      <c r="AZ959" s="1"/>
      <c r="BA959" s="1"/>
      <c r="BB959" s="1"/>
      <c r="BC959" s="1"/>
      <c r="BD959" s="1"/>
      <c r="BE959" s="1"/>
      <c r="BF959" s="184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</row>
    <row r="960" spans="1:77" ht="17.25" customHeight="1" x14ac:dyDescent="0.3">
      <c r="A960" s="277"/>
      <c r="B960" s="2"/>
      <c r="C960" s="226"/>
      <c r="D960" s="2"/>
      <c r="E960" s="67"/>
      <c r="F960" s="107"/>
      <c r="G960" s="1"/>
      <c r="H960" s="1"/>
      <c r="I960" s="2"/>
      <c r="J960" s="2"/>
      <c r="K960" s="1"/>
      <c r="L960" s="2"/>
      <c r="M960" s="2"/>
      <c r="N960" s="2"/>
      <c r="O960" s="2"/>
      <c r="P960" s="1"/>
      <c r="Q960" s="2"/>
      <c r="R960" s="1"/>
      <c r="S960" s="1"/>
      <c r="T960" s="2"/>
      <c r="U960" s="1"/>
      <c r="V960" s="1"/>
      <c r="W960" s="2"/>
      <c r="X960" s="2"/>
      <c r="Y960" s="2"/>
      <c r="Z960" s="2"/>
      <c r="AA960" s="2"/>
      <c r="AB960" s="124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2"/>
      <c r="AY960" s="1"/>
      <c r="AZ960" s="1"/>
      <c r="BA960" s="1"/>
      <c r="BB960" s="1"/>
      <c r="BC960" s="1"/>
      <c r="BD960" s="1"/>
      <c r="BE960" s="1"/>
      <c r="BF960" s="184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</row>
    <row r="961" spans="1:77" ht="17.25" customHeight="1" x14ac:dyDescent="0.3">
      <c r="A961" s="277"/>
      <c r="B961" s="2"/>
      <c r="C961" s="226"/>
      <c r="D961" s="2"/>
      <c r="E961" s="67"/>
      <c r="F961" s="107"/>
      <c r="G961" s="1"/>
      <c r="H961" s="1"/>
      <c r="I961" s="2"/>
      <c r="J961" s="2"/>
      <c r="K961" s="1"/>
      <c r="L961" s="2"/>
      <c r="M961" s="2"/>
      <c r="N961" s="2"/>
      <c r="O961" s="2"/>
      <c r="P961" s="1"/>
      <c r="Q961" s="2"/>
      <c r="R961" s="1"/>
      <c r="S961" s="1"/>
      <c r="T961" s="2"/>
      <c r="U961" s="1"/>
      <c r="V961" s="1"/>
      <c r="W961" s="2"/>
      <c r="X961" s="2"/>
      <c r="Y961" s="2"/>
      <c r="Z961" s="2"/>
      <c r="AA961" s="2"/>
      <c r="AB961" s="124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2"/>
      <c r="AY961" s="1"/>
      <c r="AZ961" s="1"/>
      <c r="BA961" s="1"/>
      <c r="BB961" s="1"/>
      <c r="BC961" s="1"/>
      <c r="BD961" s="1"/>
      <c r="BE961" s="1"/>
      <c r="BF961" s="184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</row>
    <row r="962" spans="1:77" ht="17.25" customHeight="1" x14ac:dyDescent="0.3">
      <c r="A962" s="277"/>
      <c r="B962" s="2"/>
      <c r="C962" s="226"/>
      <c r="D962" s="2"/>
      <c r="E962" s="67"/>
      <c r="F962" s="107"/>
      <c r="G962" s="1"/>
      <c r="H962" s="1"/>
      <c r="I962" s="2"/>
      <c r="J962" s="2"/>
      <c r="K962" s="1"/>
      <c r="L962" s="2"/>
      <c r="M962" s="2"/>
      <c r="N962" s="2"/>
      <c r="O962" s="2"/>
      <c r="P962" s="1"/>
      <c r="Q962" s="2"/>
      <c r="R962" s="1"/>
      <c r="S962" s="1"/>
      <c r="T962" s="2"/>
      <c r="U962" s="1"/>
      <c r="V962" s="1"/>
      <c r="W962" s="2"/>
      <c r="X962" s="2"/>
      <c r="Y962" s="2"/>
      <c r="Z962" s="2"/>
      <c r="AA962" s="2"/>
      <c r="AB962" s="124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2"/>
      <c r="AY962" s="1"/>
      <c r="AZ962" s="1"/>
      <c r="BA962" s="1"/>
      <c r="BB962" s="1"/>
      <c r="BC962" s="1"/>
      <c r="BD962" s="1"/>
      <c r="BE962" s="1"/>
      <c r="BF962" s="184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</row>
    <row r="963" spans="1:77" ht="17.25" customHeight="1" x14ac:dyDescent="0.3">
      <c r="A963" s="277"/>
      <c r="B963" s="2"/>
      <c r="C963" s="226"/>
      <c r="D963" s="2"/>
      <c r="E963" s="67"/>
      <c r="F963" s="107"/>
      <c r="G963" s="1"/>
      <c r="H963" s="1"/>
      <c r="I963" s="2"/>
      <c r="J963" s="2"/>
      <c r="K963" s="1"/>
      <c r="L963" s="2"/>
      <c r="M963" s="2"/>
      <c r="N963" s="2"/>
      <c r="O963" s="2"/>
      <c r="P963" s="1"/>
      <c r="Q963" s="2"/>
      <c r="R963" s="1"/>
      <c r="S963" s="1"/>
      <c r="T963" s="2"/>
      <c r="U963" s="1"/>
      <c r="V963" s="1"/>
      <c r="W963" s="2"/>
      <c r="X963" s="2"/>
      <c r="Y963" s="2"/>
      <c r="Z963" s="2"/>
      <c r="AA963" s="2"/>
      <c r="AB963" s="124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2"/>
      <c r="AY963" s="1"/>
      <c r="AZ963" s="1"/>
      <c r="BA963" s="1"/>
      <c r="BB963" s="1"/>
      <c r="BC963" s="1"/>
      <c r="BD963" s="1"/>
      <c r="BE963" s="1"/>
      <c r="BF963" s="184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</row>
    <row r="964" spans="1:77" ht="17.25" customHeight="1" x14ac:dyDescent="0.3">
      <c r="A964" s="277"/>
      <c r="B964" s="2"/>
      <c r="C964" s="226"/>
      <c r="D964" s="2"/>
      <c r="E964" s="67"/>
      <c r="F964" s="107"/>
      <c r="G964" s="1"/>
      <c r="H964" s="1"/>
      <c r="I964" s="2"/>
      <c r="J964" s="2"/>
      <c r="K964" s="1"/>
      <c r="L964" s="2"/>
      <c r="M964" s="2"/>
      <c r="N964" s="2"/>
      <c r="O964" s="2"/>
      <c r="P964" s="1"/>
      <c r="Q964" s="2"/>
      <c r="R964" s="1"/>
      <c r="S964" s="1"/>
      <c r="T964" s="2"/>
      <c r="U964" s="1"/>
      <c r="V964" s="1"/>
      <c r="W964" s="2"/>
      <c r="X964" s="2"/>
      <c r="Y964" s="2"/>
      <c r="Z964" s="2"/>
      <c r="AA964" s="2"/>
      <c r="AB964" s="124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2"/>
      <c r="AY964" s="1"/>
      <c r="AZ964" s="1"/>
      <c r="BA964" s="1"/>
      <c r="BB964" s="1"/>
      <c r="BC964" s="1"/>
      <c r="BD964" s="1"/>
      <c r="BE964" s="1"/>
      <c r="BF964" s="184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</row>
    <row r="965" spans="1:77" ht="17.25" customHeight="1" x14ac:dyDescent="0.3">
      <c r="A965" s="277"/>
      <c r="B965" s="2"/>
      <c r="C965" s="226"/>
      <c r="D965" s="2"/>
      <c r="E965" s="67"/>
      <c r="F965" s="107"/>
      <c r="G965" s="1"/>
      <c r="H965" s="1"/>
      <c r="I965" s="2"/>
      <c r="J965" s="2"/>
      <c r="K965" s="1"/>
      <c r="L965" s="2"/>
      <c r="M965" s="2"/>
      <c r="N965" s="2"/>
      <c r="O965" s="2"/>
      <c r="P965" s="1"/>
      <c r="Q965" s="2"/>
      <c r="R965" s="1"/>
      <c r="S965" s="1"/>
      <c r="T965" s="2"/>
      <c r="U965" s="1"/>
      <c r="V965" s="1"/>
      <c r="W965" s="2"/>
      <c r="X965" s="2"/>
      <c r="Y965" s="2"/>
      <c r="Z965" s="2"/>
      <c r="AA965" s="2"/>
      <c r="AB965" s="124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2"/>
      <c r="AY965" s="1"/>
      <c r="AZ965" s="1"/>
      <c r="BA965" s="1"/>
      <c r="BB965" s="1"/>
      <c r="BC965" s="1"/>
      <c r="BD965" s="1"/>
      <c r="BE965" s="1"/>
      <c r="BF965" s="184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</row>
    <row r="966" spans="1:77" ht="17.25" customHeight="1" x14ac:dyDescent="0.3">
      <c r="A966" s="277"/>
      <c r="B966" s="2"/>
      <c r="C966" s="226"/>
      <c r="D966" s="2"/>
      <c r="E966" s="67"/>
      <c r="F966" s="107"/>
      <c r="G966" s="1"/>
      <c r="H966" s="1"/>
      <c r="I966" s="2"/>
      <c r="J966" s="2"/>
      <c r="K966" s="1"/>
      <c r="L966" s="2"/>
      <c r="M966" s="2"/>
      <c r="N966" s="2"/>
      <c r="O966" s="2"/>
      <c r="P966" s="1"/>
      <c r="Q966" s="2"/>
      <c r="R966" s="1"/>
      <c r="S966" s="1"/>
      <c r="T966" s="2"/>
      <c r="U966" s="1"/>
      <c r="V966" s="1"/>
      <c r="W966" s="2"/>
      <c r="X966" s="2"/>
      <c r="Y966" s="2"/>
      <c r="Z966" s="2"/>
      <c r="AA966" s="2"/>
      <c r="AB966" s="124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2"/>
      <c r="AY966" s="1"/>
      <c r="AZ966" s="1"/>
      <c r="BA966" s="1"/>
      <c r="BB966" s="1"/>
      <c r="BC966" s="1"/>
      <c r="BD966" s="1"/>
      <c r="BE966" s="1"/>
      <c r="BF966" s="184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</row>
    <row r="967" spans="1:77" ht="17.25" customHeight="1" x14ac:dyDescent="0.3">
      <c r="A967" s="277"/>
      <c r="B967" s="2"/>
      <c r="C967" s="226"/>
      <c r="D967" s="2"/>
      <c r="E967" s="67"/>
      <c r="F967" s="107"/>
      <c r="G967" s="1"/>
      <c r="H967" s="1"/>
      <c r="I967" s="2"/>
      <c r="J967" s="2"/>
      <c r="K967" s="1"/>
      <c r="L967" s="2"/>
      <c r="M967" s="2"/>
      <c r="N967" s="2"/>
      <c r="O967" s="2"/>
      <c r="P967" s="1"/>
      <c r="Q967" s="2"/>
      <c r="R967" s="1"/>
      <c r="S967" s="1"/>
      <c r="T967" s="2"/>
      <c r="U967" s="1"/>
      <c r="V967" s="1"/>
      <c r="W967" s="2"/>
      <c r="X967" s="2"/>
      <c r="Y967" s="2"/>
      <c r="Z967" s="2"/>
      <c r="AA967" s="2"/>
      <c r="AB967" s="124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2"/>
      <c r="AY967" s="1"/>
      <c r="AZ967" s="1"/>
      <c r="BA967" s="1"/>
      <c r="BB967" s="1"/>
      <c r="BC967" s="1"/>
      <c r="BD967" s="1"/>
      <c r="BE967" s="1"/>
      <c r="BF967" s="184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</row>
    <row r="968" spans="1:77" ht="17.25" customHeight="1" x14ac:dyDescent="0.3">
      <c r="A968" s="277"/>
      <c r="B968" s="2"/>
      <c r="C968" s="226"/>
      <c r="D968" s="2"/>
      <c r="E968" s="67"/>
      <c r="F968" s="107"/>
      <c r="G968" s="1"/>
      <c r="H968" s="1"/>
      <c r="I968" s="2"/>
      <c r="J968" s="2"/>
      <c r="K968" s="1"/>
      <c r="L968" s="2"/>
      <c r="M968" s="2"/>
      <c r="N968" s="2"/>
      <c r="O968" s="2"/>
      <c r="P968" s="1"/>
      <c r="Q968" s="2"/>
      <c r="R968" s="1"/>
      <c r="S968" s="1"/>
      <c r="T968" s="2"/>
      <c r="U968" s="1"/>
      <c r="V968" s="1"/>
      <c r="W968" s="2"/>
      <c r="X968" s="2"/>
      <c r="Y968" s="2"/>
      <c r="Z968" s="2"/>
      <c r="AA968" s="2"/>
      <c r="AB968" s="124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2"/>
      <c r="AY968" s="1"/>
      <c r="AZ968" s="1"/>
      <c r="BA968" s="1"/>
      <c r="BB968" s="1"/>
      <c r="BC968" s="1"/>
      <c r="BD968" s="1"/>
      <c r="BE968" s="1"/>
      <c r="BF968" s="184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</row>
    <row r="969" spans="1:77" ht="17.25" customHeight="1" x14ac:dyDescent="0.3">
      <c r="A969" s="277"/>
      <c r="B969" s="2"/>
      <c r="C969" s="226"/>
      <c r="D969" s="2"/>
      <c r="E969" s="67"/>
      <c r="F969" s="107"/>
      <c r="G969" s="1"/>
      <c r="H969" s="1"/>
      <c r="I969" s="2"/>
      <c r="J969" s="2"/>
      <c r="K969" s="1"/>
      <c r="L969" s="2"/>
      <c r="M969" s="2"/>
      <c r="N969" s="2"/>
      <c r="O969" s="2"/>
      <c r="P969" s="1"/>
      <c r="Q969" s="2"/>
      <c r="R969" s="1"/>
      <c r="S969" s="1"/>
      <c r="T969" s="2"/>
      <c r="U969" s="1"/>
      <c r="V969" s="1"/>
      <c r="W969" s="2"/>
      <c r="X969" s="2"/>
      <c r="Y969" s="2"/>
      <c r="Z969" s="2"/>
      <c r="AA969" s="2"/>
      <c r="AB969" s="124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2"/>
      <c r="AY969" s="1"/>
      <c r="AZ969" s="1"/>
      <c r="BA969" s="1"/>
      <c r="BB969" s="1"/>
      <c r="BC969" s="1"/>
      <c r="BD969" s="1"/>
      <c r="BE969" s="1"/>
      <c r="BF969" s="184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</row>
    <row r="970" spans="1:77" ht="17.25" customHeight="1" x14ac:dyDescent="0.3">
      <c r="A970" s="277"/>
      <c r="B970" s="2"/>
      <c r="C970" s="226"/>
      <c r="D970" s="2"/>
      <c r="E970" s="67"/>
      <c r="F970" s="107"/>
      <c r="G970" s="1"/>
      <c r="H970" s="1"/>
      <c r="I970" s="2"/>
      <c r="J970" s="2"/>
      <c r="K970" s="1"/>
      <c r="L970" s="2"/>
      <c r="M970" s="2"/>
      <c r="N970" s="2"/>
      <c r="O970" s="2"/>
      <c r="P970" s="1"/>
      <c r="Q970" s="2"/>
      <c r="R970" s="1"/>
      <c r="S970" s="1"/>
      <c r="T970" s="2"/>
      <c r="U970" s="1"/>
      <c r="V970" s="1"/>
      <c r="W970" s="2"/>
      <c r="X970" s="2"/>
      <c r="Y970" s="2"/>
      <c r="Z970" s="2"/>
      <c r="AA970" s="2"/>
      <c r="AB970" s="124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2"/>
      <c r="AY970" s="1"/>
      <c r="AZ970" s="1"/>
      <c r="BA970" s="1"/>
      <c r="BB970" s="1"/>
      <c r="BC970" s="1"/>
      <c r="BD970" s="1"/>
      <c r="BE970" s="1"/>
      <c r="BF970" s="184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</row>
    <row r="971" spans="1:77" ht="17.25" customHeight="1" x14ac:dyDescent="0.3">
      <c r="A971" s="277"/>
      <c r="B971" s="2"/>
      <c r="C971" s="226"/>
      <c r="D971" s="2"/>
      <c r="E971" s="67"/>
      <c r="F971" s="107"/>
      <c r="G971" s="1"/>
      <c r="H971" s="1"/>
      <c r="I971" s="2"/>
      <c r="J971" s="2"/>
      <c r="K971" s="1"/>
      <c r="L971" s="2"/>
      <c r="M971" s="2"/>
      <c r="N971" s="2"/>
      <c r="O971" s="2"/>
      <c r="P971" s="1"/>
      <c r="Q971" s="2"/>
      <c r="R971" s="1"/>
      <c r="S971" s="1"/>
      <c r="T971" s="2"/>
      <c r="U971" s="1"/>
      <c r="V971" s="1"/>
      <c r="W971" s="2"/>
      <c r="X971" s="2"/>
      <c r="Y971" s="2"/>
      <c r="Z971" s="2"/>
      <c r="AA971" s="2"/>
      <c r="AB971" s="124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2"/>
      <c r="AY971" s="1"/>
      <c r="AZ971" s="1"/>
      <c r="BA971" s="1"/>
      <c r="BB971" s="1"/>
      <c r="BC971" s="1"/>
      <c r="BD971" s="1"/>
      <c r="BE971" s="1"/>
      <c r="BF971" s="184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</row>
    <row r="972" spans="1:77" ht="17.25" customHeight="1" x14ac:dyDescent="0.3">
      <c r="A972" s="277"/>
      <c r="B972" s="2"/>
      <c r="C972" s="226"/>
      <c r="D972" s="2"/>
      <c r="E972" s="67"/>
      <c r="F972" s="107"/>
      <c r="G972" s="1"/>
      <c r="H972" s="1"/>
      <c r="I972" s="2"/>
      <c r="J972" s="2"/>
      <c r="K972" s="1"/>
      <c r="L972" s="2"/>
      <c r="M972" s="2"/>
      <c r="N972" s="2"/>
      <c r="O972" s="2"/>
      <c r="P972" s="1"/>
      <c r="Q972" s="2"/>
      <c r="R972" s="1"/>
      <c r="S972" s="1"/>
      <c r="T972" s="2"/>
      <c r="U972" s="1"/>
      <c r="V972" s="1"/>
      <c r="W972" s="2"/>
      <c r="X972" s="2"/>
      <c r="Y972" s="2"/>
      <c r="Z972" s="2"/>
      <c r="AA972" s="2"/>
      <c r="AB972" s="124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2"/>
      <c r="AY972" s="1"/>
      <c r="AZ972" s="1"/>
      <c r="BA972" s="1"/>
      <c r="BB972" s="1"/>
      <c r="BC972" s="1"/>
      <c r="BD972" s="1"/>
      <c r="BE972" s="1"/>
      <c r="BF972" s="184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</row>
    <row r="973" spans="1:77" ht="17.25" customHeight="1" x14ac:dyDescent="0.3">
      <c r="A973" s="277"/>
      <c r="B973" s="2"/>
      <c r="C973" s="226"/>
      <c r="D973" s="2"/>
      <c r="E973" s="67"/>
      <c r="F973" s="107"/>
      <c r="G973" s="1"/>
      <c r="H973" s="1"/>
      <c r="I973" s="2"/>
      <c r="J973" s="2"/>
      <c r="K973" s="1"/>
      <c r="L973" s="2"/>
      <c r="M973" s="2"/>
      <c r="N973" s="2"/>
      <c r="O973" s="2"/>
      <c r="P973" s="1"/>
      <c r="Q973" s="2"/>
      <c r="R973" s="1"/>
      <c r="S973" s="1"/>
      <c r="T973" s="2"/>
      <c r="U973" s="1"/>
      <c r="V973" s="1"/>
      <c r="W973" s="2"/>
      <c r="X973" s="2"/>
      <c r="Y973" s="2"/>
      <c r="Z973" s="2"/>
      <c r="AA973" s="2"/>
      <c r="AB973" s="124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2"/>
      <c r="AY973" s="1"/>
      <c r="AZ973" s="1"/>
      <c r="BA973" s="1"/>
      <c r="BB973" s="1"/>
      <c r="BC973" s="1"/>
      <c r="BD973" s="1"/>
      <c r="BE973" s="1"/>
      <c r="BF973" s="184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</row>
    <row r="974" spans="1:77" ht="17.25" customHeight="1" x14ac:dyDescent="0.3">
      <c r="A974" s="277"/>
      <c r="B974" s="2"/>
      <c r="C974" s="226"/>
      <c r="D974" s="2"/>
      <c r="E974" s="67"/>
      <c r="F974" s="107"/>
      <c r="G974" s="1"/>
      <c r="H974" s="1"/>
      <c r="I974" s="2"/>
      <c r="J974" s="2"/>
      <c r="K974" s="1"/>
      <c r="L974" s="2"/>
      <c r="M974" s="2"/>
      <c r="N974" s="2"/>
      <c r="O974" s="2"/>
      <c r="P974" s="1"/>
      <c r="Q974" s="2"/>
      <c r="R974" s="1"/>
      <c r="S974" s="1"/>
      <c r="T974" s="2"/>
      <c r="U974" s="1"/>
      <c r="V974" s="1"/>
      <c r="W974" s="2"/>
      <c r="X974" s="2"/>
      <c r="Y974" s="2"/>
      <c r="Z974" s="2"/>
      <c r="AA974" s="2"/>
      <c r="AB974" s="124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2"/>
      <c r="AY974" s="1"/>
      <c r="AZ974" s="1"/>
      <c r="BA974" s="1"/>
      <c r="BB974" s="1"/>
      <c r="BC974" s="1"/>
      <c r="BD974" s="1"/>
      <c r="BE974" s="1"/>
      <c r="BF974" s="184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</row>
    <row r="975" spans="1:77" ht="17.25" customHeight="1" x14ac:dyDescent="0.3">
      <c r="A975" s="277"/>
      <c r="B975" s="2"/>
      <c r="C975" s="226"/>
      <c r="D975" s="2"/>
      <c r="E975" s="67"/>
      <c r="F975" s="107"/>
      <c r="G975" s="1"/>
      <c r="H975" s="1"/>
      <c r="I975" s="2"/>
      <c r="J975" s="2"/>
      <c r="K975" s="1"/>
      <c r="L975" s="2"/>
      <c r="M975" s="2"/>
      <c r="N975" s="2"/>
      <c r="O975" s="2"/>
      <c r="P975" s="1"/>
      <c r="Q975" s="2"/>
      <c r="R975" s="1"/>
      <c r="S975" s="1"/>
      <c r="T975" s="2"/>
      <c r="U975" s="1"/>
      <c r="V975" s="1"/>
      <c r="W975" s="2"/>
      <c r="X975" s="2"/>
      <c r="Y975" s="2"/>
      <c r="Z975" s="2"/>
      <c r="AA975" s="2"/>
      <c r="AB975" s="124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2"/>
      <c r="AY975" s="1"/>
      <c r="AZ975" s="1"/>
      <c r="BA975" s="1"/>
      <c r="BB975" s="1"/>
      <c r="BC975" s="1"/>
      <c r="BD975" s="1"/>
      <c r="BE975" s="1"/>
      <c r="BF975" s="184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</row>
    <row r="976" spans="1:77" ht="17.25" customHeight="1" x14ac:dyDescent="0.3">
      <c r="A976" s="277"/>
      <c r="B976" s="2"/>
      <c r="C976" s="226"/>
      <c r="D976" s="2"/>
      <c r="E976" s="67"/>
      <c r="F976" s="107"/>
      <c r="G976" s="1"/>
      <c r="H976" s="1"/>
      <c r="I976" s="2"/>
      <c r="J976" s="2"/>
      <c r="K976" s="1"/>
      <c r="L976" s="2"/>
      <c r="M976" s="2"/>
      <c r="N976" s="2"/>
      <c r="O976" s="2"/>
      <c r="P976" s="1"/>
      <c r="Q976" s="2"/>
      <c r="R976" s="1"/>
      <c r="S976" s="1"/>
      <c r="T976" s="2"/>
      <c r="U976" s="1"/>
      <c r="V976" s="1"/>
      <c r="W976" s="2"/>
      <c r="X976" s="2"/>
      <c r="Y976" s="2"/>
      <c r="Z976" s="2"/>
      <c r="AA976" s="2"/>
      <c r="AB976" s="124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2"/>
      <c r="AY976" s="1"/>
      <c r="AZ976" s="1"/>
      <c r="BA976" s="1"/>
      <c r="BB976" s="1"/>
      <c r="BC976" s="1"/>
      <c r="BD976" s="1"/>
      <c r="BE976" s="1"/>
      <c r="BF976" s="184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</row>
    <row r="977" spans="1:77" ht="17.25" customHeight="1" x14ac:dyDescent="0.3">
      <c r="A977" s="277"/>
      <c r="B977" s="2"/>
      <c r="C977" s="226"/>
      <c r="D977" s="2"/>
      <c r="E977" s="67"/>
      <c r="F977" s="107"/>
      <c r="G977" s="1"/>
      <c r="H977" s="1"/>
      <c r="I977" s="2"/>
      <c r="J977" s="2"/>
      <c r="K977" s="1"/>
      <c r="L977" s="2"/>
      <c r="M977" s="2"/>
      <c r="N977" s="2"/>
      <c r="O977" s="2"/>
      <c r="P977" s="1"/>
      <c r="Q977" s="2"/>
      <c r="R977" s="1"/>
      <c r="S977" s="1"/>
      <c r="T977" s="2"/>
      <c r="U977" s="1"/>
      <c r="V977" s="1"/>
      <c r="W977" s="2"/>
      <c r="X977" s="2"/>
      <c r="Y977" s="2"/>
      <c r="Z977" s="2"/>
      <c r="AA977" s="2"/>
      <c r="AB977" s="124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2"/>
      <c r="AY977" s="1"/>
      <c r="AZ977" s="1"/>
      <c r="BA977" s="1"/>
      <c r="BB977" s="1"/>
      <c r="BC977" s="1"/>
      <c r="BD977" s="1"/>
      <c r="BE977" s="1"/>
      <c r="BF977" s="184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</row>
    <row r="978" spans="1:77" ht="17.25" customHeight="1" x14ac:dyDescent="0.3">
      <c r="A978" s="277"/>
      <c r="B978" s="2"/>
      <c r="C978" s="226"/>
      <c r="D978" s="2"/>
      <c r="E978" s="67"/>
      <c r="F978" s="107"/>
      <c r="G978" s="1"/>
      <c r="H978" s="1"/>
      <c r="I978" s="2"/>
      <c r="J978" s="2"/>
      <c r="K978" s="1"/>
      <c r="L978" s="2"/>
      <c r="M978" s="2"/>
      <c r="N978" s="2"/>
      <c r="O978" s="2"/>
      <c r="P978" s="1"/>
      <c r="Q978" s="2"/>
      <c r="R978" s="1"/>
      <c r="S978" s="1"/>
      <c r="T978" s="2"/>
      <c r="U978" s="1"/>
      <c r="V978" s="1"/>
      <c r="W978" s="2"/>
      <c r="X978" s="2"/>
      <c r="Y978" s="2"/>
      <c r="Z978" s="2"/>
      <c r="AA978" s="2"/>
      <c r="AB978" s="124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2"/>
      <c r="AY978" s="1"/>
      <c r="AZ978" s="1"/>
      <c r="BA978" s="1"/>
      <c r="BB978" s="1"/>
      <c r="BC978" s="1"/>
      <c r="BD978" s="1"/>
      <c r="BE978" s="1"/>
      <c r="BF978" s="184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</row>
    <row r="979" spans="1:77" ht="17.25" customHeight="1" x14ac:dyDescent="0.3">
      <c r="A979" s="277"/>
      <c r="B979" s="2"/>
      <c r="C979" s="226"/>
      <c r="D979" s="2"/>
      <c r="E979" s="67"/>
      <c r="F979" s="107"/>
      <c r="G979" s="1"/>
      <c r="H979" s="1"/>
      <c r="I979" s="2"/>
      <c r="J979" s="2"/>
      <c r="K979" s="1"/>
      <c r="L979" s="2"/>
      <c r="M979" s="2"/>
      <c r="N979" s="2"/>
      <c r="O979" s="2"/>
      <c r="P979" s="1"/>
      <c r="Q979" s="2"/>
      <c r="R979" s="1"/>
      <c r="S979" s="1"/>
      <c r="T979" s="2"/>
      <c r="U979" s="1"/>
      <c r="V979" s="1"/>
      <c r="W979" s="2"/>
      <c r="X979" s="2"/>
      <c r="Y979" s="2"/>
      <c r="Z979" s="2"/>
      <c r="AA979" s="2"/>
      <c r="AB979" s="124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2"/>
      <c r="AY979" s="1"/>
      <c r="AZ979" s="1"/>
      <c r="BA979" s="1"/>
      <c r="BB979" s="1"/>
      <c r="BC979" s="1"/>
      <c r="BD979" s="1"/>
      <c r="BE979" s="1"/>
      <c r="BF979" s="184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</row>
    <row r="980" spans="1:77" ht="17.25" customHeight="1" x14ac:dyDescent="0.3">
      <c r="A980" s="277"/>
      <c r="B980" s="2"/>
      <c r="C980" s="226"/>
      <c r="D980" s="2"/>
      <c r="E980" s="67"/>
      <c r="F980" s="107"/>
      <c r="G980" s="1"/>
      <c r="H980" s="1"/>
      <c r="I980" s="2"/>
      <c r="J980" s="2"/>
      <c r="K980" s="1"/>
      <c r="L980" s="2"/>
      <c r="M980" s="2"/>
      <c r="N980" s="2"/>
      <c r="O980" s="2"/>
      <c r="P980" s="1"/>
      <c r="Q980" s="2"/>
      <c r="R980" s="1"/>
      <c r="S980" s="1"/>
      <c r="T980" s="2"/>
      <c r="U980" s="1"/>
      <c r="V980" s="1"/>
      <c r="W980" s="2"/>
      <c r="X980" s="2"/>
      <c r="Y980" s="2"/>
      <c r="Z980" s="2"/>
      <c r="AA980" s="2"/>
      <c r="AB980" s="124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2"/>
      <c r="AY980" s="1"/>
      <c r="AZ980" s="1"/>
      <c r="BA980" s="1"/>
      <c r="BB980" s="1"/>
      <c r="BC980" s="1"/>
      <c r="BD980" s="1"/>
      <c r="BE980" s="1"/>
      <c r="BF980" s="184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</row>
    <row r="981" spans="1:77" ht="17.25" customHeight="1" x14ac:dyDescent="0.3">
      <c r="A981" s="277"/>
      <c r="B981" s="2"/>
      <c r="C981" s="226"/>
      <c r="D981" s="2"/>
      <c r="E981" s="67"/>
      <c r="F981" s="107"/>
      <c r="G981" s="1"/>
      <c r="H981" s="1"/>
      <c r="I981" s="2"/>
      <c r="J981" s="2"/>
      <c r="K981" s="1"/>
      <c r="L981" s="2"/>
      <c r="M981" s="2"/>
      <c r="N981" s="2"/>
      <c r="O981" s="2"/>
      <c r="P981" s="1"/>
      <c r="Q981" s="2"/>
      <c r="R981" s="1"/>
      <c r="S981" s="1"/>
      <c r="T981" s="2"/>
      <c r="U981" s="1"/>
      <c r="V981" s="1"/>
      <c r="W981" s="2"/>
      <c r="X981" s="2"/>
      <c r="Y981" s="2"/>
      <c r="Z981" s="2"/>
      <c r="AA981" s="2"/>
      <c r="AB981" s="124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2"/>
      <c r="AY981" s="1"/>
      <c r="AZ981" s="1"/>
      <c r="BA981" s="1"/>
      <c r="BB981" s="1"/>
      <c r="BC981" s="1"/>
      <c r="BD981" s="1"/>
      <c r="BE981" s="1"/>
      <c r="BF981" s="184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</row>
    <row r="982" spans="1:77" ht="17.25" customHeight="1" x14ac:dyDescent="0.3">
      <c r="A982" s="277"/>
      <c r="B982" s="2"/>
      <c r="C982" s="226"/>
      <c r="D982" s="2"/>
      <c r="E982" s="67"/>
      <c r="F982" s="107"/>
      <c r="G982" s="1"/>
      <c r="H982" s="1"/>
      <c r="I982" s="2"/>
      <c r="J982" s="2"/>
      <c r="K982" s="1"/>
      <c r="L982" s="2"/>
      <c r="M982" s="2"/>
      <c r="N982" s="2"/>
      <c r="O982" s="2"/>
      <c r="P982" s="1"/>
      <c r="Q982" s="2"/>
      <c r="R982" s="1"/>
      <c r="S982" s="1"/>
      <c r="T982" s="2"/>
      <c r="U982" s="1"/>
      <c r="V982" s="1"/>
      <c r="W982" s="2"/>
      <c r="X982" s="2"/>
      <c r="Y982" s="2"/>
      <c r="Z982" s="2"/>
      <c r="AA982" s="2"/>
      <c r="AB982" s="124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2"/>
      <c r="AY982" s="1"/>
      <c r="AZ982" s="1"/>
      <c r="BA982" s="1"/>
      <c r="BB982" s="1"/>
      <c r="BC982" s="1"/>
      <c r="BD982" s="1"/>
      <c r="BE982" s="1"/>
      <c r="BF982" s="184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</row>
    <row r="983" spans="1:77" ht="17.25" customHeight="1" x14ac:dyDescent="0.3">
      <c r="A983" s="277"/>
      <c r="B983" s="2"/>
      <c r="C983" s="226"/>
      <c r="D983" s="2"/>
      <c r="E983" s="67"/>
      <c r="F983" s="107"/>
      <c r="G983" s="1"/>
      <c r="H983" s="1"/>
      <c r="I983" s="2"/>
      <c r="J983" s="2"/>
      <c r="K983" s="1"/>
      <c r="L983" s="2"/>
      <c r="M983" s="2"/>
      <c r="N983" s="2"/>
      <c r="O983" s="2"/>
      <c r="P983" s="1"/>
      <c r="Q983" s="2"/>
      <c r="R983" s="1"/>
      <c r="S983" s="1"/>
      <c r="T983" s="2"/>
      <c r="U983" s="1"/>
      <c r="V983" s="1"/>
      <c r="W983" s="2"/>
      <c r="X983" s="2"/>
      <c r="Y983" s="2"/>
      <c r="Z983" s="2"/>
      <c r="AA983" s="2"/>
      <c r="AB983" s="124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2"/>
      <c r="AY983" s="1"/>
      <c r="AZ983" s="1"/>
      <c r="BA983" s="1"/>
      <c r="BB983" s="1"/>
      <c r="BC983" s="1"/>
      <c r="BD983" s="1"/>
      <c r="BE983" s="1"/>
      <c r="BF983" s="184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</row>
    <row r="984" spans="1:77" ht="17.25" customHeight="1" x14ac:dyDescent="0.3">
      <c r="A984" s="277"/>
      <c r="B984" s="2"/>
      <c r="C984" s="226"/>
      <c r="D984" s="2"/>
      <c r="E984" s="67"/>
      <c r="F984" s="107"/>
      <c r="G984" s="1"/>
      <c r="H984" s="1"/>
      <c r="I984" s="2"/>
      <c r="J984" s="2"/>
      <c r="K984" s="1"/>
      <c r="L984" s="2"/>
      <c r="M984" s="2"/>
      <c r="N984" s="2"/>
      <c r="O984" s="2"/>
      <c r="P984" s="1"/>
      <c r="Q984" s="2"/>
      <c r="R984" s="1"/>
      <c r="S984" s="1"/>
      <c r="T984" s="2"/>
      <c r="U984" s="1"/>
      <c r="V984" s="1"/>
      <c r="W984" s="2"/>
      <c r="X984" s="2"/>
      <c r="Y984" s="2"/>
      <c r="Z984" s="2"/>
      <c r="AA984" s="2"/>
      <c r="AB984" s="124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2"/>
      <c r="AY984" s="1"/>
      <c r="AZ984" s="1"/>
      <c r="BA984" s="1"/>
      <c r="BB984" s="1"/>
      <c r="BC984" s="1"/>
      <c r="BD984" s="1"/>
      <c r="BE984" s="1"/>
      <c r="BF984" s="184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</row>
    <row r="985" spans="1:77" ht="17.25" customHeight="1" x14ac:dyDescent="0.3">
      <c r="A985" s="277"/>
      <c r="B985" s="2"/>
      <c r="C985" s="226"/>
      <c r="D985" s="2"/>
      <c r="E985" s="67"/>
      <c r="F985" s="107"/>
      <c r="G985" s="1"/>
      <c r="H985" s="1"/>
      <c r="I985" s="2"/>
      <c r="J985" s="2"/>
      <c r="K985" s="1"/>
      <c r="L985" s="2"/>
      <c r="M985" s="2"/>
      <c r="N985" s="2"/>
      <c r="O985" s="2"/>
      <c r="P985" s="1"/>
      <c r="Q985" s="2"/>
      <c r="R985" s="1"/>
      <c r="S985" s="1"/>
      <c r="T985" s="2"/>
      <c r="U985" s="1"/>
      <c r="V985" s="1"/>
      <c r="W985" s="2"/>
      <c r="X985" s="2"/>
      <c r="Y985" s="2"/>
      <c r="Z985" s="2"/>
      <c r="AA985" s="2"/>
      <c r="AB985" s="124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2"/>
      <c r="AY985" s="1"/>
      <c r="AZ985" s="1"/>
      <c r="BA985" s="1"/>
      <c r="BB985" s="1"/>
      <c r="BC985" s="1"/>
      <c r="BD985" s="1"/>
      <c r="BE985" s="1"/>
      <c r="BF985" s="184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</row>
    <row r="986" spans="1:77" ht="17.25" customHeight="1" x14ac:dyDescent="0.3">
      <c r="A986" s="277"/>
      <c r="B986" s="2"/>
      <c r="C986" s="226"/>
      <c r="D986" s="2"/>
      <c r="E986" s="67"/>
      <c r="F986" s="107"/>
      <c r="G986" s="1"/>
      <c r="H986" s="1"/>
      <c r="I986" s="2"/>
      <c r="J986" s="2"/>
      <c r="K986" s="1"/>
      <c r="L986" s="2"/>
      <c r="M986" s="2"/>
      <c r="N986" s="2"/>
      <c r="O986" s="2"/>
      <c r="P986" s="1"/>
      <c r="Q986" s="2"/>
      <c r="R986" s="1"/>
      <c r="S986" s="1"/>
      <c r="T986" s="2"/>
      <c r="U986" s="1"/>
      <c r="V986" s="1"/>
      <c r="W986" s="2"/>
      <c r="X986" s="2"/>
      <c r="Y986" s="2"/>
      <c r="Z986" s="2"/>
      <c r="AA986" s="2"/>
      <c r="AB986" s="124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2"/>
      <c r="AY986" s="1"/>
      <c r="AZ986" s="1"/>
      <c r="BA986" s="1"/>
      <c r="BB986" s="1"/>
      <c r="BC986" s="1"/>
      <c r="BD986" s="1"/>
      <c r="BE986" s="1"/>
      <c r="BF986" s="184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</row>
    <row r="987" spans="1:77" ht="17.25" customHeight="1" x14ac:dyDescent="0.3">
      <c r="A987" s="277"/>
      <c r="B987" s="2"/>
      <c r="C987" s="226"/>
      <c r="D987" s="2"/>
      <c r="E987" s="67"/>
      <c r="F987" s="107"/>
      <c r="G987" s="1"/>
      <c r="H987" s="1"/>
      <c r="I987" s="2"/>
      <c r="J987" s="2"/>
      <c r="K987" s="1"/>
      <c r="L987" s="2"/>
      <c r="M987" s="2"/>
      <c r="N987" s="2"/>
      <c r="O987" s="2"/>
      <c r="P987" s="1"/>
      <c r="Q987" s="2"/>
      <c r="R987" s="1"/>
      <c r="S987" s="1"/>
      <c r="T987" s="2"/>
      <c r="U987" s="1"/>
      <c r="V987" s="1"/>
      <c r="W987" s="2"/>
      <c r="X987" s="2"/>
      <c r="Y987" s="2"/>
      <c r="Z987" s="2"/>
      <c r="AA987" s="2"/>
      <c r="AB987" s="124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2"/>
      <c r="AY987" s="1"/>
      <c r="AZ987" s="1"/>
      <c r="BA987" s="1"/>
      <c r="BB987" s="1"/>
      <c r="BC987" s="1"/>
      <c r="BD987" s="1"/>
      <c r="BE987" s="1"/>
      <c r="BF987" s="184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</row>
    <row r="988" spans="1:77" ht="17.25" customHeight="1" x14ac:dyDescent="0.3">
      <c r="A988" s="277"/>
      <c r="B988" s="2"/>
      <c r="C988" s="226"/>
      <c r="D988" s="2"/>
      <c r="E988" s="67"/>
      <c r="F988" s="107"/>
      <c r="G988" s="1"/>
      <c r="H988" s="1"/>
      <c r="I988" s="2"/>
      <c r="J988" s="2"/>
      <c r="K988" s="1"/>
      <c r="L988" s="2"/>
      <c r="M988" s="2"/>
      <c r="N988" s="2"/>
      <c r="O988" s="2"/>
      <c r="P988" s="1"/>
      <c r="Q988" s="2"/>
      <c r="R988" s="1"/>
      <c r="S988" s="1"/>
      <c r="T988" s="2"/>
      <c r="U988" s="1"/>
      <c r="V988" s="1"/>
      <c r="W988" s="2"/>
      <c r="X988" s="2"/>
      <c r="Y988" s="2"/>
      <c r="Z988" s="2"/>
      <c r="AA988" s="2"/>
      <c r="AB988" s="124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2"/>
      <c r="AY988" s="1"/>
      <c r="AZ988" s="1"/>
      <c r="BA988" s="1"/>
      <c r="BB988" s="1"/>
      <c r="BC988" s="1"/>
      <c r="BD988" s="1"/>
      <c r="BE988" s="1"/>
      <c r="BF988" s="184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</row>
    <row r="989" spans="1:77" ht="17.25" customHeight="1" x14ac:dyDescent="0.3">
      <c r="A989" s="277"/>
      <c r="B989" s="2"/>
      <c r="C989" s="226"/>
      <c r="D989" s="2"/>
      <c r="E989" s="67"/>
      <c r="F989" s="107"/>
      <c r="G989" s="1"/>
      <c r="H989" s="1"/>
      <c r="I989" s="2"/>
      <c r="J989" s="2"/>
      <c r="K989" s="1"/>
      <c r="L989" s="2"/>
      <c r="M989" s="2"/>
      <c r="N989" s="2"/>
      <c r="O989" s="2"/>
      <c r="P989" s="1"/>
      <c r="Q989" s="2"/>
      <c r="R989" s="1"/>
      <c r="S989" s="1"/>
      <c r="T989" s="2"/>
      <c r="U989" s="1"/>
      <c r="V989" s="1"/>
      <c r="W989" s="2"/>
      <c r="X989" s="2"/>
      <c r="Y989" s="2"/>
      <c r="Z989" s="2"/>
      <c r="AA989" s="2"/>
      <c r="AB989" s="124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2"/>
      <c r="AY989" s="1"/>
      <c r="AZ989" s="1"/>
      <c r="BA989" s="1"/>
      <c r="BB989" s="1"/>
      <c r="BC989" s="1"/>
      <c r="BD989" s="1"/>
      <c r="BE989" s="1"/>
      <c r="BF989" s="184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</row>
    <row r="990" spans="1:77" ht="17.25" customHeight="1" x14ac:dyDescent="0.3">
      <c r="A990" s="277"/>
      <c r="B990" s="2"/>
      <c r="C990" s="226"/>
      <c r="D990" s="2"/>
      <c r="E990" s="67"/>
      <c r="F990" s="107"/>
      <c r="G990" s="1"/>
      <c r="H990" s="1"/>
      <c r="I990" s="2"/>
      <c r="J990" s="2"/>
      <c r="K990" s="1"/>
      <c r="L990" s="2"/>
      <c r="M990" s="2"/>
      <c r="N990" s="2"/>
      <c r="O990" s="2"/>
      <c r="P990" s="1"/>
      <c r="Q990" s="2"/>
      <c r="R990" s="1"/>
      <c r="S990" s="1"/>
      <c r="T990" s="2"/>
      <c r="U990" s="1"/>
      <c r="V990" s="1"/>
      <c r="W990" s="2"/>
      <c r="X990" s="2"/>
      <c r="Y990" s="2"/>
      <c r="Z990" s="2"/>
      <c r="AA990" s="2"/>
      <c r="AB990" s="124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2"/>
      <c r="AY990" s="1"/>
      <c r="AZ990" s="1"/>
      <c r="BA990" s="1"/>
      <c r="BB990" s="1"/>
      <c r="BC990" s="1"/>
      <c r="BD990" s="1"/>
      <c r="BE990" s="1"/>
      <c r="BF990" s="184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</row>
    <row r="991" spans="1:77" ht="17.25" customHeight="1" x14ac:dyDescent="0.3">
      <c r="A991" s="277"/>
      <c r="B991" s="2"/>
      <c r="C991" s="226"/>
      <c r="D991" s="2"/>
      <c r="E991" s="67"/>
      <c r="F991" s="107"/>
      <c r="G991" s="1"/>
      <c r="H991" s="1"/>
      <c r="I991" s="2"/>
      <c r="J991" s="2"/>
      <c r="K991" s="1"/>
      <c r="L991" s="2"/>
      <c r="M991" s="2"/>
      <c r="N991" s="2"/>
      <c r="O991" s="2"/>
      <c r="P991" s="1"/>
      <c r="Q991" s="2"/>
      <c r="R991" s="1"/>
      <c r="S991" s="1"/>
      <c r="T991" s="2"/>
      <c r="U991" s="1"/>
      <c r="V991" s="1"/>
      <c r="W991" s="2"/>
      <c r="X991" s="2"/>
      <c r="Y991" s="2"/>
      <c r="Z991" s="2"/>
      <c r="AA991" s="2"/>
      <c r="AB991" s="124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2"/>
      <c r="AY991" s="1"/>
      <c r="AZ991" s="1"/>
      <c r="BA991" s="1"/>
      <c r="BB991" s="1"/>
      <c r="BC991" s="1"/>
      <c r="BD991" s="1"/>
      <c r="BE991" s="1"/>
      <c r="BF991" s="184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</row>
    <row r="992" spans="1:77" ht="17.25" customHeight="1" x14ac:dyDescent="0.3">
      <c r="A992" s="277"/>
      <c r="B992" s="2"/>
      <c r="C992" s="226"/>
      <c r="D992" s="2"/>
      <c r="E992" s="67"/>
      <c r="F992" s="107"/>
      <c r="G992" s="1"/>
      <c r="H992" s="1"/>
      <c r="I992" s="2"/>
      <c r="J992" s="2"/>
      <c r="K992" s="1"/>
      <c r="L992" s="2"/>
      <c r="M992" s="2"/>
      <c r="N992" s="2"/>
      <c r="O992" s="2"/>
      <c r="P992" s="1"/>
      <c r="Q992" s="2"/>
      <c r="R992" s="1"/>
      <c r="S992" s="1"/>
      <c r="T992" s="2"/>
      <c r="U992" s="1"/>
      <c r="V992" s="1"/>
      <c r="W992" s="2"/>
      <c r="X992" s="2"/>
      <c r="Y992" s="2"/>
      <c r="Z992" s="2"/>
      <c r="AA992" s="2"/>
      <c r="AB992" s="124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2"/>
      <c r="AY992" s="1"/>
      <c r="AZ992" s="1"/>
      <c r="BA992" s="1"/>
      <c r="BB992" s="1"/>
      <c r="BC992" s="1"/>
      <c r="BD992" s="1"/>
      <c r="BE992" s="1"/>
      <c r="BF992" s="184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</row>
    <row r="993" spans="1:77" ht="17.25" customHeight="1" x14ac:dyDescent="0.3">
      <c r="A993" s="277"/>
      <c r="B993" s="2"/>
      <c r="C993" s="226"/>
      <c r="D993" s="2"/>
      <c r="E993" s="67"/>
      <c r="F993" s="107"/>
      <c r="G993" s="1"/>
      <c r="H993" s="1"/>
      <c r="I993" s="2"/>
      <c r="J993" s="2"/>
      <c r="K993" s="1"/>
      <c r="L993" s="2"/>
      <c r="M993" s="2"/>
      <c r="N993" s="2"/>
      <c r="O993" s="2"/>
      <c r="P993" s="1"/>
      <c r="Q993" s="2"/>
      <c r="R993" s="1"/>
      <c r="S993" s="1"/>
      <c r="T993" s="2"/>
      <c r="U993" s="1"/>
      <c r="V993" s="1"/>
      <c r="W993" s="2"/>
      <c r="X993" s="2"/>
      <c r="Y993" s="2"/>
      <c r="Z993" s="2"/>
      <c r="AA993" s="2"/>
      <c r="AB993" s="124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2"/>
      <c r="AY993" s="1"/>
      <c r="AZ993" s="1"/>
      <c r="BA993" s="1"/>
      <c r="BB993" s="1"/>
      <c r="BC993" s="1"/>
      <c r="BD993" s="1"/>
      <c r="BE993" s="1"/>
      <c r="BF993" s="184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</row>
    <row r="994" spans="1:77" ht="17.25" customHeight="1" x14ac:dyDescent="0.3">
      <c r="A994" s="277"/>
      <c r="B994" s="2"/>
      <c r="C994" s="226"/>
      <c r="D994" s="2"/>
      <c r="E994" s="67"/>
      <c r="F994" s="107"/>
      <c r="G994" s="1"/>
      <c r="H994" s="1"/>
      <c r="I994" s="2"/>
      <c r="J994" s="2"/>
      <c r="K994" s="1"/>
      <c r="L994" s="2"/>
      <c r="M994" s="2"/>
      <c r="N994" s="2"/>
      <c r="O994" s="2"/>
      <c r="P994" s="1"/>
      <c r="Q994" s="2"/>
      <c r="R994" s="1"/>
      <c r="S994" s="1"/>
      <c r="T994" s="2"/>
      <c r="U994" s="1"/>
      <c r="V994" s="1"/>
      <c r="W994" s="2"/>
      <c r="X994" s="2"/>
      <c r="Y994" s="2"/>
      <c r="Z994" s="2"/>
      <c r="AA994" s="2"/>
      <c r="AB994" s="124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2"/>
      <c r="AY994" s="1"/>
      <c r="AZ994" s="1"/>
      <c r="BA994" s="1"/>
      <c r="BB994" s="1"/>
      <c r="BC994" s="1"/>
      <c r="BD994" s="1"/>
      <c r="BE994" s="1"/>
      <c r="BF994" s="184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</row>
    <row r="995" spans="1:77" ht="17.25" customHeight="1" x14ac:dyDescent="0.3">
      <c r="A995" s="277"/>
      <c r="B995" s="2"/>
      <c r="C995" s="226"/>
      <c r="D995" s="2"/>
      <c r="E995" s="67"/>
      <c r="F995" s="107"/>
      <c r="G995" s="1"/>
      <c r="H995" s="1"/>
      <c r="I995" s="2"/>
      <c r="J995" s="2"/>
      <c r="K995" s="1"/>
      <c r="L995" s="2"/>
      <c r="M995" s="2"/>
      <c r="N995" s="2"/>
      <c r="O995" s="2"/>
      <c r="P995" s="1"/>
      <c r="Q995" s="2"/>
      <c r="R995" s="1"/>
      <c r="S995" s="1"/>
      <c r="T995" s="2"/>
      <c r="U995" s="1"/>
      <c r="V995" s="1"/>
      <c r="W995" s="2"/>
      <c r="X995" s="2"/>
      <c r="Y995" s="2"/>
      <c r="Z995" s="2"/>
      <c r="AA995" s="2"/>
      <c r="AB995" s="124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2"/>
      <c r="AY995" s="1"/>
      <c r="AZ995" s="1"/>
      <c r="BA995" s="1"/>
      <c r="BB995" s="1"/>
      <c r="BC995" s="1"/>
      <c r="BD995" s="1"/>
      <c r="BE995" s="1"/>
      <c r="BF995" s="184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</row>
    <row r="996" spans="1:77" ht="17.25" customHeight="1" x14ac:dyDescent="0.3">
      <c r="A996" s="277"/>
      <c r="B996" s="2"/>
      <c r="C996" s="226"/>
      <c r="D996" s="2"/>
      <c r="E996" s="67"/>
      <c r="F996" s="107"/>
      <c r="G996" s="1"/>
      <c r="H996" s="1"/>
      <c r="I996" s="2"/>
      <c r="J996" s="2"/>
      <c r="K996" s="1"/>
      <c r="L996" s="2"/>
      <c r="M996" s="2"/>
      <c r="N996" s="2"/>
      <c r="O996" s="2"/>
      <c r="P996" s="1"/>
      <c r="Q996" s="2"/>
      <c r="R996" s="1"/>
      <c r="S996" s="1"/>
      <c r="T996" s="2"/>
      <c r="U996" s="1"/>
      <c r="V996" s="1"/>
      <c r="W996" s="2"/>
      <c r="X996" s="2"/>
      <c r="Y996" s="2"/>
      <c r="Z996" s="2"/>
      <c r="AA996" s="2"/>
      <c r="AB996" s="124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2"/>
      <c r="AY996" s="1"/>
      <c r="AZ996" s="1"/>
      <c r="BA996" s="1"/>
      <c r="BB996" s="1"/>
      <c r="BC996" s="1"/>
      <c r="BD996" s="1"/>
      <c r="BE996" s="1"/>
      <c r="BF996" s="184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</row>
    <row r="997" spans="1:77" ht="17.25" customHeight="1" x14ac:dyDescent="0.3">
      <c r="A997" s="277"/>
      <c r="B997" s="2"/>
      <c r="C997" s="226"/>
      <c r="D997" s="2"/>
      <c r="E997" s="67"/>
      <c r="F997" s="107"/>
      <c r="G997" s="1"/>
      <c r="H997" s="1"/>
      <c r="I997" s="2"/>
      <c r="J997" s="2"/>
      <c r="K997" s="1"/>
      <c r="L997" s="2"/>
      <c r="M997" s="2"/>
      <c r="N997" s="2"/>
      <c r="O997" s="2"/>
      <c r="P997" s="1"/>
      <c r="Q997" s="2"/>
      <c r="R997" s="1"/>
      <c r="S997" s="1"/>
      <c r="T997" s="2"/>
      <c r="U997" s="1"/>
      <c r="V997" s="1"/>
      <c r="W997" s="2"/>
      <c r="X997" s="2"/>
      <c r="Y997" s="2"/>
      <c r="Z997" s="2"/>
      <c r="AA997" s="2"/>
      <c r="AB997" s="124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2"/>
      <c r="AY997" s="1"/>
      <c r="AZ997" s="1"/>
      <c r="BA997" s="1"/>
      <c r="BB997" s="1"/>
      <c r="BC997" s="1"/>
      <c r="BD997" s="1"/>
      <c r="BE997" s="1"/>
      <c r="BF997" s="184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</row>
  </sheetData>
  <autoFilter ref="B3:AE128" xr:uid="{00000000-0009-0000-0000-000000000000}">
    <sortState ref="B4:AE121">
      <sortCondition descending="1" ref="F3:F128"/>
    </sortState>
  </autoFilter>
  <mergeCells count="1">
    <mergeCell ref="D2:I2"/>
  </mergeCells>
  <conditionalFormatting sqref="J4:J128">
    <cfRule type="cellIs" dxfId="5" priority="4" operator="equal">
      <formula>"Y"</formula>
    </cfRule>
  </conditionalFormatting>
  <conditionalFormatting sqref="N4:N128 L4:L128 U4:U128 Q4:Q8 Q10:Q128 Z4:AA128">
    <cfRule type="cellIs" dxfId="4" priority="5" operator="lessThan">
      <formula>2.5</formula>
    </cfRule>
  </conditionalFormatting>
  <conditionalFormatting sqref="K4:K128">
    <cfRule type="cellIs" dxfId="3" priority="6" operator="lessThan">
      <formula>2.5</formula>
    </cfRule>
  </conditionalFormatting>
  <conditionalFormatting sqref="R4:S128">
    <cfRule type="cellIs" dxfId="2" priority="7" operator="lessThan">
      <formula>2.5</formula>
    </cfRule>
  </conditionalFormatting>
  <conditionalFormatting sqref="AB4:AB128">
    <cfRule type="cellIs" dxfId="1" priority="3" operator="lessThan">
      <formula>2.5</formula>
    </cfRule>
  </conditionalFormatting>
  <conditionalFormatting sqref="C4:C128">
    <cfRule type="iconSet" priority="1">
      <iconSet iconSet="3Arrows">
        <cfvo type="percent" val="0"/>
        <cfvo type="num" val="0"/>
        <cfvo type="num" val="1"/>
      </iconSet>
    </cfRule>
  </conditionalFormatting>
  <pageMargins left="0.7" right="0.7" top="0.75" bottom="0.75" header="0" footer="0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BD538380-EE72-4E00-B4A2-928AE6C2B993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C4:C128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Names!$A:$A</xm:f>
          </x14:formula1>
          <xm:sqref>E4:E103 E105:E112 E119 E122:E128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D1001"/>
  <sheetViews>
    <sheetView workbookViewId="0">
      <pane ySplit="5" topLeftCell="A6" activePane="bottomLeft" state="frozen"/>
      <selection pane="bottomLeft" activeCell="B1" sqref="B1"/>
    </sheetView>
  </sheetViews>
  <sheetFormatPr defaultColWidth="14.42578125" defaultRowHeight="15" customHeight="1" x14ac:dyDescent="0.25"/>
  <cols>
    <col min="1" max="1" width="2" style="261" hidden="1" customWidth="1"/>
    <col min="2" max="2" width="23.140625" customWidth="1"/>
    <col min="3" max="10" width="11.7109375" customWidth="1"/>
    <col min="11" max="12" width="11.7109375" hidden="1" customWidth="1"/>
    <col min="13" max="13" width="11.42578125" customWidth="1"/>
    <col min="14" max="30" width="9.140625" customWidth="1"/>
  </cols>
  <sheetData>
    <row r="1" spans="1:30" x14ac:dyDescent="0.25">
      <c r="A1" s="98"/>
      <c r="B1" s="151"/>
      <c r="C1" s="152" t="s">
        <v>34</v>
      </c>
      <c r="D1" s="123" t="s">
        <v>35</v>
      </c>
      <c r="E1" s="123"/>
      <c r="F1" s="151"/>
      <c r="G1" s="159"/>
      <c r="H1" s="151"/>
      <c r="I1" s="151"/>
      <c r="J1" s="151"/>
      <c r="K1" s="151"/>
      <c r="L1" s="176"/>
      <c r="M1" s="151"/>
      <c r="N1" s="1"/>
      <c r="O1" s="1">
        <v>2</v>
      </c>
      <c r="P1" s="1">
        <v>2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98"/>
      <c r="B2" s="159"/>
      <c r="C2" s="155" t="s">
        <v>34</v>
      </c>
      <c r="D2" s="123" t="s">
        <v>36</v>
      </c>
      <c r="E2" s="153"/>
      <c r="F2" s="151"/>
      <c r="G2" s="159"/>
      <c r="H2" s="151"/>
      <c r="I2" s="151"/>
      <c r="J2" s="151"/>
      <c r="K2" s="151"/>
      <c r="L2" s="176"/>
      <c r="M2" s="15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98"/>
      <c r="B3" s="159"/>
      <c r="C3" s="284" t="s">
        <v>37</v>
      </c>
      <c r="D3" s="285"/>
      <c r="E3" s="285"/>
      <c r="F3" s="285"/>
      <c r="G3" s="285"/>
      <c r="H3" s="285"/>
      <c r="I3" s="286"/>
      <c r="J3" s="151"/>
      <c r="K3" s="151"/>
      <c r="L3" s="176"/>
      <c r="M3" s="15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98"/>
      <c r="B4" s="159"/>
      <c r="C4" s="284" t="s">
        <v>332</v>
      </c>
      <c r="D4" s="285"/>
      <c r="E4" s="285"/>
      <c r="F4" s="285"/>
      <c r="G4" s="285"/>
      <c r="H4" s="285"/>
      <c r="I4" s="286"/>
      <c r="J4" s="151"/>
      <c r="K4" s="151"/>
      <c r="L4" s="176"/>
      <c r="M4" s="15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30" x14ac:dyDescent="0.25">
      <c r="A5" s="98"/>
      <c r="B5" s="220" t="s">
        <v>38</v>
      </c>
      <c r="C5" s="216" t="s">
        <v>39</v>
      </c>
      <c r="D5" s="216" t="s">
        <v>40</v>
      </c>
      <c r="E5" s="216" t="s">
        <v>41</v>
      </c>
      <c r="F5" s="216" t="s">
        <v>42</v>
      </c>
      <c r="G5" s="216" t="s">
        <v>43</v>
      </c>
      <c r="H5" s="216" t="s">
        <v>301</v>
      </c>
      <c r="I5" s="216" t="s">
        <v>300</v>
      </c>
      <c r="J5" s="264" t="s">
        <v>363</v>
      </c>
      <c r="K5" s="177" t="s">
        <v>297</v>
      </c>
      <c r="L5" s="176" t="s">
        <v>298</v>
      </c>
      <c r="M5" s="15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260">
        <f>COUNTIF(Table!E:E,B6)</f>
        <v>1</v>
      </c>
      <c r="B6" s="223" t="s">
        <v>44</v>
      </c>
      <c r="C6" s="221">
        <v>5</v>
      </c>
      <c r="D6" s="217">
        <v>5</v>
      </c>
      <c r="E6" s="217">
        <v>5</v>
      </c>
      <c r="F6" s="217">
        <v>5</v>
      </c>
      <c r="G6" s="217">
        <v>5</v>
      </c>
      <c r="H6" s="217">
        <v>5</v>
      </c>
      <c r="I6" s="262">
        <v>5</v>
      </c>
      <c r="J6" s="262">
        <v>10</v>
      </c>
      <c r="K6" s="215"/>
      <c r="L6" s="158"/>
      <c r="M6" s="12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260">
        <f>COUNTIF(Table!E:E,B7)</f>
        <v>1</v>
      </c>
      <c r="B7" s="223" t="s">
        <v>45</v>
      </c>
      <c r="C7" s="221"/>
      <c r="D7" s="217"/>
      <c r="E7" s="217">
        <v>5</v>
      </c>
      <c r="F7" s="217"/>
      <c r="G7" s="217"/>
      <c r="H7" s="217"/>
      <c r="I7" s="262"/>
      <c r="J7" s="262"/>
      <c r="K7" s="215"/>
      <c r="L7" s="158"/>
      <c r="M7" s="12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260">
        <f>COUNTIF(Table!E:E,B8)</f>
        <v>1</v>
      </c>
      <c r="B8" s="223" t="s">
        <v>46</v>
      </c>
      <c r="C8" s="221"/>
      <c r="D8" s="217"/>
      <c r="E8" s="217">
        <v>5</v>
      </c>
      <c r="F8" s="217">
        <v>5</v>
      </c>
      <c r="G8" s="217"/>
      <c r="H8" s="217">
        <v>5</v>
      </c>
      <c r="I8" s="262"/>
      <c r="J8" s="262">
        <v>10</v>
      </c>
      <c r="K8" s="215"/>
      <c r="L8" s="158"/>
      <c r="M8" s="12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260">
        <f>COUNTIF(Table!E:E,B9)</f>
        <v>1</v>
      </c>
      <c r="B9" s="223" t="s">
        <v>47</v>
      </c>
      <c r="C9" s="221">
        <v>5</v>
      </c>
      <c r="D9" s="217">
        <v>5</v>
      </c>
      <c r="E9" s="217">
        <v>5</v>
      </c>
      <c r="F9" s="217">
        <v>5</v>
      </c>
      <c r="G9" s="217">
        <v>5</v>
      </c>
      <c r="H9" s="217">
        <v>5</v>
      </c>
      <c r="I9" s="262">
        <v>5</v>
      </c>
      <c r="J9" s="262">
        <v>10</v>
      </c>
      <c r="K9" s="215"/>
      <c r="L9" s="158"/>
      <c r="M9" s="15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260">
        <f>COUNTIF(Table!E:E,B10)</f>
        <v>1</v>
      </c>
      <c r="B10" s="224" t="s">
        <v>48</v>
      </c>
      <c r="C10" s="221">
        <v>5</v>
      </c>
      <c r="D10" s="217">
        <v>5</v>
      </c>
      <c r="E10" s="217"/>
      <c r="F10" s="217"/>
      <c r="G10" s="217"/>
      <c r="H10" s="217"/>
      <c r="I10" s="262"/>
      <c r="J10" s="262"/>
      <c r="K10" s="215"/>
      <c r="L10" s="158"/>
      <c r="M10" s="15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260">
        <f>COUNTIF(Table!E:E,B11)</f>
        <v>1</v>
      </c>
      <c r="B11" s="224" t="s">
        <v>49</v>
      </c>
      <c r="C11" s="221"/>
      <c r="D11" s="217"/>
      <c r="E11" s="217">
        <v>5</v>
      </c>
      <c r="F11" s="217"/>
      <c r="G11" s="217"/>
      <c r="H11" s="217"/>
      <c r="I11" s="262"/>
      <c r="J11" s="262"/>
      <c r="K11" s="215"/>
      <c r="L11" s="158"/>
      <c r="M11" s="15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260">
        <f>COUNTIF(Table!E:E,B12)</f>
        <v>1</v>
      </c>
      <c r="B12" s="224" t="s">
        <v>153</v>
      </c>
      <c r="C12" s="221"/>
      <c r="D12" s="217"/>
      <c r="E12" s="217"/>
      <c r="F12" s="217"/>
      <c r="G12" s="217"/>
      <c r="H12" s="217"/>
      <c r="I12" s="262">
        <v>5</v>
      </c>
      <c r="J12" s="262"/>
      <c r="K12" s="215"/>
      <c r="L12" s="158"/>
      <c r="M12" s="12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260">
        <f>COUNTIF(Table!E:E,B13)</f>
        <v>1</v>
      </c>
      <c r="B13" s="223" t="s">
        <v>188</v>
      </c>
      <c r="C13" s="221"/>
      <c r="D13" s="217"/>
      <c r="E13" s="217"/>
      <c r="F13" s="217"/>
      <c r="G13" s="217"/>
      <c r="H13" s="217">
        <v>5</v>
      </c>
      <c r="I13" s="262">
        <v>5</v>
      </c>
      <c r="J13" s="262"/>
      <c r="K13" s="215"/>
      <c r="L13" s="158"/>
      <c r="M13" s="123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260">
        <f>COUNTIF(Table!E:E,B14)</f>
        <v>1</v>
      </c>
      <c r="B14" s="223" t="s">
        <v>50</v>
      </c>
      <c r="C14" s="221">
        <v>5</v>
      </c>
      <c r="D14" s="217">
        <v>5</v>
      </c>
      <c r="E14" s="217">
        <v>5</v>
      </c>
      <c r="F14" s="217"/>
      <c r="G14" s="217"/>
      <c r="H14" s="217">
        <v>5</v>
      </c>
      <c r="I14" s="262">
        <v>5</v>
      </c>
      <c r="J14" s="262">
        <v>10</v>
      </c>
      <c r="K14" s="215"/>
      <c r="L14" s="158"/>
      <c r="M14" s="123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260">
        <f>COUNTIF(Table!E:E,B15)</f>
        <v>1</v>
      </c>
      <c r="B15" s="224" t="s">
        <v>51</v>
      </c>
      <c r="C15" s="221">
        <v>5</v>
      </c>
      <c r="D15" s="217"/>
      <c r="E15" s="217">
        <v>5</v>
      </c>
      <c r="F15" s="217">
        <v>5</v>
      </c>
      <c r="G15" s="217"/>
      <c r="H15" s="217"/>
      <c r="I15" s="262">
        <v>5</v>
      </c>
      <c r="J15" s="262">
        <v>10</v>
      </c>
      <c r="K15" s="215"/>
      <c r="L15" s="158"/>
      <c r="M15" s="123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260">
        <f>COUNTIF(Table!E:E,B16)</f>
        <v>1</v>
      </c>
      <c r="B16" s="224" t="s">
        <v>52</v>
      </c>
      <c r="C16" s="221"/>
      <c r="D16" s="217">
        <v>5</v>
      </c>
      <c r="E16" s="218">
        <v>10</v>
      </c>
      <c r="F16" s="217">
        <v>5</v>
      </c>
      <c r="G16" s="217"/>
      <c r="H16" s="217">
        <v>5</v>
      </c>
      <c r="I16" s="262">
        <v>5</v>
      </c>
      <c r="J16" s="262">
        <v>10</v>
      </c>
      <c r="K16" s="215"/>
      <c r="L16" s="158"/>
      <c r="M16" s="12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260">
        <f>COUNTIF(Table!E:E,B17)</f>
        <v>1</v>
      </c>
      <c r="B17" s="224" t="s">
        <v>53</v>
      </c>
      <c r="C17" s="221">
        <v>5</v>
      </c>
      <c r="D17" s="217"/>
      <c r="E17" s="217">
        <v>5</v>
      </c>
      <c r="F17" s="217">
        <v>5</v>
      </c>
      <c r="G17" s="217">
        <v>5</v>
      </c>
      <c r="H17" s="217">
        <v>5</v>
      </c>
      <c r="I17" s="262">
        <v>5</v>
      </c>
      <c r="J17" s="262">
        <v>10</v>
      </c>
      <c r="K17" s="215"/>
      <c r="L17" s="158"/>
      <c r="M17" s="12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260">
        <f>COUNTIF(Table!E:E,B18)</f>
        <v>1</v>
      </c>
      <c r="B18" s="224" t="s">
        <v>54</v>
      </c>
      <c r="C18" s="221"/>
      <c r="D18" s="218">
        <v>10</v>
      </c>
      <c r="E18" s="219">
        <v>10</v>
      </c>
      <c r="F18" s="217">
        <v>5</v>
      </c>
      <c r="G18" s="217"/>
      <c r="H18" s="217"/>
      <c r="I18" s="262"/>
      <c r="J18" s="262">
        <v>10</v>
      </c>
      <c r="K18" s="215"/>
      <c r="L18" s="158"/>
      <c r="M18" s="123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260">
        <f>COUNTIF(Table!E:E,B19)</f>
        <v>1</v>
      </c>
      <c r="B19" s="223" t="s">
        <v>55</v>
      </c>
      <c r="C19" s="221"/>
      <c r="D19" s="217"/>
      <c r="E19" s="217">
        <v>5</v>
      </c>
      <c r="F19" s="217">
        <v>5</v>
      </c>
      <c r="G19" s="217">
        <v>5</v>
      </c>
      <c r="H19" s="217">
        <v>5</v>
      </c>
      <c r="I19" s="262">
        <v>5</v>
      </c>
      <c r="J19" s="262">
        <v>10</v>
      </c>
      <c r="K19" s="215"/>
      <c r="L19" s="158"/>
      <c r="M19" s="12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260">
        <f>COUNTIF(Table!E:E,B20)</f>
        <v>1</v>
      </c>
      <c r="B20" s="224" t="s">
        <v>56</v>
      </c>
      <c r="C20" s="221"/>
      <c r="D20" s="218">
        <v>10</v>
      </c>
      <c r="E20" s="217">
        <v>5</v>
      </c>
      <c r="F20" s="217">
        <v>5</v>
      </c>
      <c r="G20" s="217">
        <v>5</v>
      </c>
      <c r="H20" s="217"/>
      <c r="I20" s="262">
        <v>5</v>
      </c>
      <c r="J20" s="262">
        <v>10</v>
      </c>
      <c r="K20" s="215"/>
      <c r="L20" s="158"/>
      <c r="M20" s="12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260">
        <f>COUNTIF(Table!E:E,B21)</f>
        <v>1</v>
      </c>
      <c r="B21" s="224" t="s">
        <v>57</v>
      </c>
      <c r="C21" s="221">
        <v>5</v>
      </c>
      <c r="D21" s="217">
        <v>5</v>
      </c>
      <c r="E21" s="217">
        <v>5</v>
      </c>
      <c r="F21" s="217">
        <v>5</v>
      </c>
      <c r="G21" s="217"/>
      <c r="H21" s="217"/>
      <c r="I21" s="262"/>
      <c r="J21" s="262">
        <v>10</v>
      </c>
      <c r="K21" s="215"/>
      <c r="L21" s="158"/>
      <c r="M21" s="123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260">
        <f>COUNTIF(Table!E:E,B22)</f>
        <v>1</v>
      </c>
      <c r="B22" s="224" t="s">
        <v>150</v>
      </c>
      <c r="C22" s="221"/>
      <c r="D22" s="217"/>
      <c r="E22" s="217"/>
      <c r="F22" s="217"/>
      <c r="G22" s="217"/>
      <c r="H22" s="217"/>
      <c r="I22" s="262">
        <v>5</v>
      </c>
      <c r="J22" s="262"/>
      <c r="K22" s="215"/>
      <c r="L22" s="158"/>
      <c r="M22" s="12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260">
        <f>COUNTIF(Table!E:E,B23)</f>
        <v>1</v>
      </c>
      <c r="B23" s="224" t="s">
        <v>58</v>
      </c>
      <c r="C23" s="221"/>
      <c r="D23" s="217">
        <v>5</v>
      </c>
      <c r="E23" s="217"/>
      <c r="F23" s="217"/>
      <c r="G23" s="217">
        <v>5</v>
      </c>
      <c r="H23" s="217"/>
      <c r="I23" s="262"/>
      <c r="J23" s="262"/>
      <c r="K23" s="215"/>
      <c r="L23" s="158"/>
      <c r="M23" s="123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260">
        <f>COUNTIF(Table!E:E,B24)</f>
        <v>1</v>
      </c>
      <c r="B24" s="223" t="s">
        <v>59</v>
      </c>
      <c r="C24" s="221"/>
      <c r="D24" s="217">
        <v>5</v>
      </c>
      <c r="E24" s="217"/>
      <c r="F24" s="217"/>
      <c r="G24" s="217"/>
      <c r="H24" s="217"/>
      <c r="I24" s="262"/>
      <c r="J24" s="262"/>
      <c r="K24" s="215"/>
      <c r="L24" s="158"/>
      <c r="M24" s="123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260">
        <f>COUNTIF(Table!E:E,B25)</f>
        <v>1</v>
      </c>
      <c r="B25" s="224" t="s">
        <v>60</v>
      </c>
      <c r="C25" s="221">
        <v>5</v>
      </c>
      <c r="D25" s="217"/>
      <c r="E25" s="217"/>
      <c r="F25" s="217">
        <v>5</v>
      </c>
      <c r="G25" s="217"/>
      <c r="H25" s="217"/>
      <c r="I25" s="262"/>
      <c r="J25" s="262"/>
      <c r="K25" s="215"/>
      <c r="L25" s="158"/>
      <c r="M25" s="123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260">
        <f>COUNTIF(Table!E:E,B26)</f>
        <v>1</v>
      </c>
      <c r="B26" s="223" t="s">
        <v>358</v>
      </c>
      <c r="C26" s="221"/>
      <c r="D26" s="217"/>
      <c r="E26" s="217"/>
      <c r="F26" s="217"/>
      <c r="G26" s="217"/>
      <c r="H26" s="217">
        <v>5</v>
      </c>
      <c r="I26" s="262"/>
      <c r="J26" s="262"/>
      <c r="K26" s="215"/>
      <c r="L26" s="158"/>
      <c r="M26" s="123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260">
        <f>COUNTIF(Table!E:E,B27)</f>
        <v>1</v>
      </c>
      <c r="B27" s="223" t="s">
        <v>62</v>
      </c>
      <c r="C27" s="222">
        <v>10</v>
      </c>
      <c r="D27" s="217"/>
      <c r="E27" s="217"/>
      <c r="F27" s="217">
        <v>5</v>
      </c>
      <c r="G27" s="217">
        <v>5</v>
      </c>
      <c r="H27" s="217">
        <v>5</v>
      </c>
      <c r="I27" s="262">
        <v>5</v>
      </c>
      <c r="J27" s="262">
        <v>10</v>
      </c>
      <c r="K27" s="215"/>
      <c r="L27" s="158"/>
      <c r="M27" s="123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260">
        <f>COUNTIF(Table!E:E,B28)</f>
        <v>1</v>
      </c>
      <c r="B28" s="224" t="s">
        <v>63</v>
      </c>
      <c r="C28" s="221">
        <v>5</v>
      </c>
      <c r="D28" s="217"/>
      <c r="E28" s="217"/>
      <c r="F28" s="217"/>
      <c r="G28" s="217"/>
      <c r="H28" s="217"/>
      <c r="I28" s="262"/>
      <c r="J28" s="262"/>
      <c r="K28" s="215"/>
      <c r="L28" s="158"/>
      <c r="M28" s="12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260">
        <f>COUNTIF(Table!E:E,B29)</f>
        <v>1</v>
      </c>
      <c r="B29" s="224" t="s">
        <v>121</v>
      </c>
      <c r="C29" s="221"/>
      <c r="D29" s="217"/>
      <c r="E29" s="217"/>
      <c r="F29" s="217"/>
      <c r="G29" s="217">
        <v>5</v>
      </c>
      <c r="H29" s="217"/>
      <c r="I29" s="262"/>
      <c r="J29" s="262"/>
      <c r="K29" s="215"/>
      <c r="L29" s="158"/>
      <c r="M29" s="123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260">
        <f>COUNTIF(Table!E:E,B30)</f>
        <v>1</v>
      </c>
      <c r="B30" s="223" t="s">
        <v>64</v>
      </c>
      <c r="C30" s="221">
        <v>5</v>
      </c>
      <c r="D30" s="217">
        <v>5</v>
      </c>
      <c r="E30" s="217"/>
      <c r="F30" s="217">
        <v>5</v>
      </c>
      <c r="G30" s="217">
        <v>5</v>
      </c>
      <c r="H30" s="217">
        <v>5</v>
      </c>
      <c r="I30" s="262">
        <v>5</v>
      </c>
      <c r="J30" s="262">
        <v>10</v>
      </c>
      <c r="K30" s="215"/>
      <c r="L30" s="158"/>
      <c r="M30" s="123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260">
        <f>COUNTIF(Table!E:E,B31)</f>
        <v>1</v>
      </c>
      <c r="B31" s="224" t="s">
        <v>359</v>
      </c>
      <c r="C31" s="221"/>
      <c r="D31" s="217"/>
      <c r="E31" s="217"/>
      <c r="F31" s="217"/>
      <c r="G31" s="217"/>
      <c r="H31" s="217"/>
      <c r="I31" s="274">
        <v>10</v>
      </c>
      <c r="J31" s="262"/>
      <c r="K31" s="215"/>
      <c r="L31" s="158"/>
      <c r="M31" s="123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260">
        <f>COUNTIF(Table!E:E,B32)</f>
        <v>1</v>
      </c>
      <c r="B32" s="224" t="s">
        <v>361</v>
      </c>
      <c r="C32" s="221"/>
      <c r="D32" s="217"/>
      <c r="E32" s="217"/>
      <c r="F32" s="217"/>
      <c r="G32" s="217"/>
      <c r="H32" s="217"/>
      <c r="I32" s="262">
        <v>5</v>
      </c>
      <c r="J32" s="262"/>
      <c r="K32" s="215"/>
      <c r="L32" s="158"/>
      <c r="M32" s="123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260">
        <f>COUNTIF(Table!E:E,B33)</f>
        <v>1</v>
      </c>
      <c r="B33" s="224" t="s">
        <v>65</v>
      </c>
      <c r="C33" s="221">
        <v>5</v>
      </c>
      <c r="D33" s="217">
        <v>5</v>
      </c>
      <c r="E33" s="217">
        <v>5</v>
      </c>
      <c r="F33" s="217"/>
      <c r="G33" s="217"/>
      <c r="H33" s="217">
        <v>5</v>
      </c>
      <c r="I33" s="262">
        <v>5</v>
      </c>
      <c r="J33" s="262">
        <v>10</v>
      </c>
      <c r="K33" s="215"/>
      <c r="L33" s="158"/>
      <c r="M33" s="12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260">
        <f>COUNTIF(Table!E:E,B34)</f>
        <v>1</v>
      </c>
      <c r="B34" s="223" t="s">
        <v>66</v>
      </c>
      <c r="C34" s="221">
        <v>5</v>
      </c>
      <c r="D34" s="217">
        <v>5</v>
      </c>
      <c r="E34" s="217">
        <v>5</v>
      </c>
      <c r="F34" s="217">
        <v>5</v>
      </c>
      <c r="G34" s="217"/>
      <c r="H34" s="217"/>
      <c r="I34" s="262">
        <v>5</v>
      </c>
      <c r="J34" s="262">
        <v>10</v>
      </c>
      <c r="K34" s="215"/>
      <c r="L34" s="158"/>
      <c r="M34" s="12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260">
        <f>COUNTIF(Table!E:E,B35)</f>
        <v>1</v>
      </c>
      <c r="B35" s="223" t="s">
        <v>67</v>
      </c>
      <c r="C35" s="221"/>
      <c r="D35" s="218">
        <v>10</v>
      </c>
      <c r="E35" s="217">
        <v>5</v>
      </c>
      <c r="F35" s="217">
        <v>5</v>
      </c>
      <c r="G35" s="217"/>
      <c r="H35" s="217">
        <v>5</v>
      </c>
      <c r="I35" s="262"/>
      <c r="J35" s="262">
        <v>10</v>
      </c>
      <c r="K35" s="215"/>
      <c r="L35" s="158"/>
      <c r="M35" s="123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260">
        <f>COUNTIF(Table!E:E,B36)</f>
        <v>1</v>
      </c>
      <c r="B36" s="223" t="s">
        <v>61</v>
      </c>
      <c r="C36" s="221"/>
      <c r="D36" s="217"/>
      <c r="E36" s="217">
        <v>5</v>
      </c>
      <c r="F36" s="217"/>
      <c r="G36" s="217"/>
      <c r="H36" s="217"/>
      <c r="I36" s="262">
        <v>5</v>
      </c>
      <c r="J36" s="262"/>
      <c r="K36" s="215"/>
      <c r="L36" s="158"/>
      <c r="M36" s="123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260">
        <f>COUNTIF(Table!E:E,B37)</f>
        <v>1</v>
      </c>
      <c r="B37" s="223" t="s">
        <v>68</v>
      </c>
      <c r="C37" s="221">
        <v>5</v>
      </c>
      <c r="D37" s="217"/>
      <c r="E37" s="217"/>
      <c r="F37" s="217"/>
      <c r="G37" s="217"/>
      <c r="H37" s="217"/>
      <c r="I37" s="262">
        <v>5</v>
      </c>
      <c r="J37" s="262"/>
      <c r="K37" s="215"/>
      <c r="L37" s="158"/>
      <c r="M37" s="123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260">
        <f>COUNTIF(Table!E:E,B38)</f>
        <v>1</v>
      </c>
      <c r="B38" s="223" t="s">
        <v>69</v>
      </c>
      <c r="C38" s="221">
        <v>5</v>
      </c>
      <c r="D38" s="217">
        <v>5</v>
      </c>
      <c r="E38" s="217"/>
      <c r="F38" s="217">
        <v>5</v>
      </c>
      <c r="G38" s="217"/>
      <c r="H38" s="217">
        <v>5</v>
      </c>
      <c r="I38" s="262">
        <v>5</v>
      </c>
      <c r="J38" s="262">
        <v>10</v>
      </c>
      <c r="K38" s="215"/>
      <c r="L38" s="158"/>
      <c r="M38" s="123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 x14ac:dyDescent="0.25">
      <c r="A39" s="260">
        <f>COUNTIF(Table!E:E,B39)</f>
        <v>1</v>
      </c>
      <c r="B39" s="223" t="s">
        <v>202</v>
      </c>
      <c r="C39" s="221"/>
      <c r="D39" s="217"/>
      <c r="E39" s="217"/>
      <c r="F39" s="217"/>
      <c r="G39" s="217"/>
      <c r="H39" s="217">
        <v>5</v>
      </c>
      <c r="I39" s="262">
        <v>5</v>
      </c>
      <c r="J39" s="262"/>
      <c r="K39" s="215"/>
      <c r="L39" s="158"/>
      <c r="M39" s="123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 x14ac:dyDescent="0.25">
      <c r="A40" s="260">
        <f>COUNTIF(Table!E:E,B40)</f>
        <v>1</v>
      </c>
      <c r="B40" s="224" t="s">
        <v>73</v>
      </c>
      <c r="C40" s="221">
        <v>5</v>
      </c>
      <c r="D40" s="217"/>
      <c r="E40" s="217">
        <v>5</v>
      </c>
      <c r="F40" s="217"/>
      <c r="G40" s="217"/>
      <c r="H40" s="217"/>
      <c r="I40" s="262">
        <v>5</v>
      </c>
      <c r="J40" s="262">
        <v>10</v>
      </c>
      <c r="K40" s="215"/>
      <c r="L40" s="158"/>
      <c r="M40" s="123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 x14ac:dyDescent="0.25">
      <c r="A41" s="260">
        <f>COUNTIF(Table!E:E,B41)</f>
        <v>1</v>
      </c>
      <c r="B41" s="223" t="s">
        <v>74</v>
      </c>
      <c r="C41" s="221"/>
      <c r="D41" s="217"/>
      <c r="E41" s="217">
        <v>5</v>
      </c>
      <c r="F41" s="217">
        <v>5</v>
      </c>
      <c r="G41" s="217">
        <v>5</v>
      </c>
      <c r="H41" s="217"/>
      <c r="I41" s="262">
        <v>5</v>
      </c>
      <c r="J41" s="262">
        <v>10</v>
      </c>
      <c r="K41" s="215"/>
      <c r="L41" s="158"/>
      <c r="M41" s="123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 x14ac:dyDescent="0.25">
      <c r="A42" s="260">
        <f>COUNTIF(Table!E:E,B42)</f>
        <v>1</v>
      </c>
      <c r="B42" s="223" t="s">
        <v>75</v>
      </c>
      <c r="C42" s="221"/>
      <c r="D42" s="218">
        <v>10</v>
      </c>
      <c r="E42" s="217">
        <v>5</v>
      </c>
      <c r="F42" s="217">
        <v>5</v>
      </c>
      <c r="G42" s="217">
        <v>5</v>
      </c>
      <c r="H42" s="217"/>
      <c r="I42" s="262">
        <v>5</v>
      </c>
      <c r="J42" s="262">
        <v>10</v>
      </c>
      <c r="K42" s="215"/>
      <c r="L42" s="158"/>
      <c r="M42" s="16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260">
        <f>COUNTIF(Table!E:E,B43)</f>
        <v>1</v>
      </c>
      <c r="B43" s="223" t="s">
        <v>76</v>
      </c>
      <c r="C43" s="221"/>
      <c r="D43" s="217">
        <v>5</v>
      </c>
      <c r="E43" s="217"/>
      <c r="F43" s="217"/>
      <c r="G43" s="217"/>
      <c r="H43" s="217"/>
      <c r="I43" s="262"/>
      <c r="J43" s="262"/>
      <c r="K43" s="215"/>
      <c r="L43" s="158"/>
      <c r="M43" s="16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260">
        <f>COUNTIF(Table!E:E,B44)</f>
        <v>1</v>
      </c>
      <c r="B44" s="223" t="s">
        <v>77</v>
      </c>
      <c r="C44" s="221"/>
      <c r="D44" s="217">
        <v>5</v>
      </c>
      <c r="E44" s="217">
        <v>5</v>
      </c>
      <c r="F44" s="217">
        <v>5</v>
      </c>
      <c r="G44" s="217"/>
      <c r="H44" s="217"/>
      <c r="I44" s="262"/>
      <c r="J44" s="262">
        <v>10</v>
      </c>
      <c r="K44" s="215"/>
      <c r="L44" s="158"/>
      <c r="M44" s="16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260">
        <f>COUNTIF(Table!E:E,B45)</f>
        <v>1</v>
      </c>
      <c r="B45" s="224" t="s">
        <v>310</v>
      </c>
      <c r="C45" s="221"/>
      <c r="D45" s="217"/>
      <c r="E45" s="217"/>
      <c r="F45" s="217">
        <v>5</v>
      </c>
      <c r="G45" s="217"/>
      <c r="H45" s="217">
        <v>5</v>
      </c>
      <c r="I45" s="262"/>
      <c r="J45" s="262"/>
      <c r="K45" s="215"/>
      <c r="L45" s="158"/>
      <c r="M45" s="16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260">
        <f>COUNTIF(Table!E:E,B46)</f>
        <v>1</v>
      </c>
      <c r="B46" s="224" t="s">
        <v>125</v>
      </c>
      <c r="C46" s="221"/>
      <c r="D46" s="217"/>
      <c r="E46" s="217"/>
      <c r="F46" s="217"/>
      <c r="G46" s="217"/>
      <c r="H46" s="217"/>
      <c r="I46" s="262">
        <v>5</v>
      </c>
      <c r="J46" s="262"/>
      <c r="K46" s="215"/>
      <c r="L46" s="158"/>
      <c r="M46" s="12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260">
        <f>COUNTIF(Table!E:E,B47)</f>
        <v>1</v>
      </c>
      <c r="B47" s="224" t="s">
        <v>139</v>
      </c>
      <c r="C47" s="221"/>
      <c r="D47" s="217"/>
      <c r="E47" s="217"/>
      <c r="F47" s="217"/>
      <c r="G47" s="217">
        <v>5</v>
      </c>
      <c r="H47" s="217"/>
      <c r="I47" s="262">
        <v>5</v>
      </c>
      <c r="J47" s="262"/>
      <c r="K47" s="215"/>
      <c r="L47" s="158"/>
      <c r="M47" s="12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260">
        <f>COUNTIF(Table!E:E,B48)</f>
        <v>1</v>
      </c>
      <c r="B48" s="223" t="s">
        <v>78</v>
      </c>
      <c r="C48" s="221">
        <v>5</v>
      </c>
      <c r="D48" s="217">
        <v>5</v>
      </c>
      <c r="E48" s="219">
        <v>10</v>
      </c>
      <c r="F48" s="217"/>
      <c r="G48" s="217"/>
      <c r="H48" s="217">
        <v>5</v>
      </c>
      <c r="I48" s="262">
        <v>5</v>
      </c>
      <c r="J48" s="262">
        <v>10</v>
      </c>
      <c r="K48" s="215"/>
      <c r="L48" s="158"/>
      <c r="M48" s="12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260">
        <f>COUNTIF(Table!E:E,B49)</f>
        <v>1</v>
      </c>
      <c r="B49" s="224" t="s">
        <v>79</v>
      </c>
      <c r="C49" s="221">
        <v>5</v>
      </c>
      <c r="D49" s="217"/>
      <c r="E49" s="217"/>
      <c r="F49" s="217">
        <v>5</v>
      </c>
      <c r="G49" s="217"/>
      <c r="H49" s="217"/>
      <c r="I49" s="262">
        <v>5</v>
      </c>
      <c r="J49" s="262">
        <v>10</v>
      </c>
      <c r="K49" s="215"/>
      <c r="L49" s="158"/>
      <c r="M49" s="12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260">
        <f>COUNTIF(Table!E:E,B50)</f>
        <v>1</v>
      </c>
      <c r="B50" s="224" t="s">
        <v>137</v>
      </c>
      <c r="C50" s="221"/>
      <c r="D50" s="217"/>
      <c r="E50" s="217"/>
      <c r="F50" s="217"/>
      <c r="G50" s="217">
        <v>5</v>
      </c>
      <c r="H50" s="217"/>
      <c r="I50" s="262"/>
      <c r="J50" s="262"/>
      <c r="K50" s="215"/>
      <c r="L50" s="158"/>
      <c r="M50" s="123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260">
        <f>COUNTIF(Table!E:E,B51)</f>
        <v>1</v>
      </c>
      <c r="B51" s="224" t="s">
        <v>80</v>
      </c>
      <c r="C51" s="221"/>
      <c r="D51" s="217">
        <v>5</v>
      </c>
      <c r="E51" s="217">
        <v>5</v>
      </c>
      <c r="F51" s="217"/>
      <c r="G51" s="217"/>
      <c r="H51" s="217"/>
      <c r="I51" s="262">
        <v>5</v>
      </c>
      <c r="J51" s="262">
        <v>10</v>
      </c>
      <c r="K51" s="215"/>
      <c r="L51" s="158"/>
      <c r="M51" s="123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260">
        <f>COUNTIF(Table!E:E,B52)</f>
        <v>1</v>
      </c>
      <c r="B52" s="224" t="s">
        <v>259</v>
      </c>
      <c r="C52" s="221"/>
      <c r="D52" s="217"/>
      <c r="E52" s="217"/>
      <c r="F52" s="217">
        <v>5</v>
      </c>
      <c r="G52" s="217"/>
      <c r="H52" s="217"/>
      <c r="I52" s="262"/>
      <c r="J52" s="262"/>
      <c r="K52" s="215"/>
      <c r="L52" s="158"/>
      <c r="M52" s="123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 x14ac:dyDescent="0.25">
      <c r="A53" s="260">
        <f>COUNTIF(Table!E:E,B53)</f>
        <v>1</v>
      </c>
      <c r="B53" s="223" t="s">
        <v>82</v>
      </c>
      <c r="C53" s="221">
        <v>5</v>
      </c>
      <c r="D53" s="217">
        <v>5</v>
      </c>
      <c r="E53" s="217">
        <v>5</v>
      </c>
      <c r="F53" s="217">
        <v>5</v>
      </c>
      <c r="G53" s="217">
        <v>5</v>
      </c>
      <c r="H53" s="217">
        <v>5</v>
      </c>
      <c r="I53" s="262">
        <v>5</v>
      </c>
      <c r="J53" s="262">
        <v>10</v>
      </c>
      <c r="K53" s="215"/>
      <c r="L53" s="158"/>
      <c r="M53" s="123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260">
        <f>COUNTIF(Table!E:E,B54)</f>
        <v>1</v>
      </c>
      <c r="B54" s="223" t="s">
        <v>83</v>
      </c>
      <c r="C54" s="221"/>
      <c r="D54" s="218">
        <v>10</v>
      </c>
      <c r="E54" s="217"/>
      <c r="F54" s="217">
        <v>5</v>
      </c>
      <c r="G54" s="217"/>
      <c r="H54" s="217"/>
      <c r="I54" s="262"/>
      <c r="J54" s="262"/>
      <c r="K54" s="215"/>
      <c r="L54" s="158"/>
      <c r="M54" s="123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260">
        <f>COUNTIF(Table!E:E,B55)</f>
        <v>1</v>
      </c>
      <c r="B55" s="224" t="s">
        <v>33</v>
      </c>
      <c r="C55" s="221">
        <v>5</v>
      </c>
      <c r="D55" s="217">
        <v>5</v>
      </c>
      <c r="E55" s="217">
        <v>5</v>
      </c>
      <c r="F55" s="217">
        <v>5</v>
      </c>
      <c r="G55" s="217">
        <v>5</v>
      </c>
      <c r="H55" s="217">
        <v>5</v>
      </c>
      <c r="I55" s="262">
        <v>5</v>
      </c>
      <c r="J55" s="262">
        <v>10</v>
      </c>
      <c r="K55" s="215"/>
      <c r="L55" s="158"/>
      <c r="M55" s="123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260">
        <f>COUNTIF(Table!E:E,B56)</f>
        <v>1</v>
      </c>
      <c r="B56" s="224" t="s">
        <v>85</v>
      </c>
      <c r="C56" s="221">
        <v>5</v>
      </c>
      <c r="D56" s="217">
        <v>5</v>
      </c>
      <c r="E56" s="217">
        <v>5</v>
      </c>
      <c r="F56" s="217"/>
      <c r="G56" s="217"/>
      <c r="H56" s="217"/>
      <c r="I56" s="262"/>
      <c r="J56" s="262">
        <v>10</v>
      </c>
      <c r="K56" s="215"/>
      <c r="L56" s="158"/>
      <c r="M56" s="123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260">
        <f>COUNTIF(Table!E:E,B57)</f>
        <v>1</v>
      </c>
      <c r="B57" s="223" t="s">
        <v>86</v>
      </c>
      <c r="C57" s="221">
        <v>5</v>
      </c>
      <c r="D57" s="217"/>
      <c r="E57" s="217">
        <v>5</v>
      </c>
      <c r="F57" s="217">
        <v>5</v>
      </c>
      <c r="G57" s="217"/>
      <c r="H57" s="217">
        <v>5</v>
      </c>
      <c r="I57" s="262">
        <v>5</v>
      </c>
      <c r="J57" s="262">
        <v>10</v>
      </c>
      <c r="K57" s="215"/>
      <c r="L57" s="158"/>
      <c r="M57" s="123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260">
        <f>COUNTIF(Table!E:E,B58)</f>
        <v>1</v>
      </c>
      <c r="B58" s="223" t="s">
        <v>87</v>
      </c>
      <c r="C58" s="221"/>
      <c r="D58" s="217"/>
      <c r="E58" s="217">
        <v>5</v>
      </c>
      <c r="F58" s="217">
        <v>5</v>
      </c>
      <c r="G58" s="217"/>
      <c r="H58" s="217"/>
      <c r="I58" s="262"/>
      <c r="J58" s="262"/>
      <c r="K58" s="215"/>
      <c r="L58" s="158"/>
      <c r="M58" s="123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260">
        <f>COUNTIF(Table!E:E,B59)</f>
        <v>1</v>
      </c>
      <c r="B59" s="223" t="s">
        <v>88</v>
      </c>
      <c r="C59" s="221"/>
      <c r="D59" s="217">
        <v>5</v>
      </c>
      <c r="E59" s="217"/>
      <c r="F59" s="217">
        <v>5</v>
      </c>
      <c r="G59" s="217"/>
      <c r="H59" s="217"/>
      <c r="I59" s="262"/>
      <c r="J59" s="262"/>
      <c r="K59" s="215"/>
      <c r="L59" s="158"/>
      <c r="M59" s="123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260">
        <f>COUNTIF(Table!E:E,B60)</f>
        <v>1</v>
      </c>
      <c r="B60" s="224" t="s">
        <v>89</v>
      </c>
      <c r="C60" s="221">
        <v>5</v>
      </c>
      <c r="D60" s="217"/>
      <c r="E60" s="217"/>
      <c r="F60" s="217"/>
      <c r="G60" s="217"/>
      <c r="H60" s="217"/>
      <c r="I60" s="262"/>
      <c r="J60" s="262"/>
      <c r="K60" s="215"/>
      <c r="L60" s="158"/>
      <c r="M60" s="123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260">
        <f>COUNTIF(Table!E:E,B61)</f>
        <v>1</v>
      </c>
      <c r="B61" s="223" t="s">
        <v>90</v>
      </c>
      <c r="C61" s="221"/>
      <c r="D61" s="217"/>
      <c r="E61" s="217">
        <v>5</v>
      </c>
      <c r="F61" s="217">
        <v>5</v>
      </c>
      <c r="G61" s="217"/>
      <c r="H61" s="217"/>
      <c r="I61" s="262"/>
      <c r="J61" s="262"/>
      <c r="K61" s="215"/>
      <c r="L61" s="158"/>
      <c r="M61" s="123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260">
        <f>COUNTIF(Table!E:E,B62)</f>
        <v>1</v>
      </c>
      <c r="B62" s="224" t="s">
        <v>91</v>
      </c>
      <c r="C62" s="221">
        <v>5</v>
      </c>
      <c r="D62" s="217">
        <v>5</v>
      </c>
      <c r="E62" s="218">
        <v>10</v>
      </c>
      <c r="F62" s="217"/>
      <c r="G62" s="217"/>
      <c r="H62" s="217"/>
      <c r="I62" s="262"/>
      <c r="J62" s="262">
        <v>10</v>
      </c>
      <c r="K62" s="215"/>
      <c r="L62" s="158"/>
      <c r="M62" s="123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260">
        <f>COUNTIF(Table!E:E,B63)</f>
        <v>1</v>
      </c>
      <c r="B63" s="224" t="s">
        <v>100</v>
      </c>
      <c r="C63" s="221"/>
      <c r="D63" s="217">
        <v>5</v>
      </c>
      <c r="E63" s="217"/>
      <c r="F63" s="217"/>
      <c r="G63" s="217"/>
      <c r="H63" s="217"/>
      <c r="I63" s="262"/>
      <c r="J63" s="262"/>
      <c r="K63" s="215"/>
      <c r="L63" s="158"/>
      <c r="M63" s="123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 x14ac:dyDescent="0.25">
      <c r="A64" s="260">
        <f>COUNTIF(Table!E:E,B64)</f>
        <v>1</v>
      </c>
      <c r="B64" s="224" t="s">
        <v>101</v>
      </c>
      <c r="C64" s="221">
        <v>5</v>
      </c>
      <c r="D64" s="217">
        <v>5</v>
      </c>
      <c r="E64" s="217"/>
      <c r="F64" s="217"/>
      <c r="G64" s="217"/>
      <c r="H64" s="217"/>
      <c r="I64" s="262"/>
      <c r="J64" s="262"/>
      <c r="K64" s="215"/>
      <c r="L64" s="158"/>
      <c r="M64" s="123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260">
        <f>COUNTIF(Table!E:E,B65)</f>
        <v>1</v>
      </c>
      <c r="B65" s="224" t="s">
        <v>360</v>
      </c>
      <c r="C65" s="221"/>
      <c r="D65" s="217"/>
      <c r="E65" s="217"/>
      <c r="F65" s="217"/>
      <c r="G65" s="217"/>
      <c r="H65" s="217"/>
      <c r="I65" s="262">
        <v>5</v>
      </c>
      <c r="J65" s="262"/>
      <c r="K65" s="215"/>
      <c r="L65" s="158"/>
      <c r="M65" s="123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260">
        <f>COUNTIF(Table!E:E,B66)</f>
        <v>1</v>
      </c>
      <c r="B66" s="223" t="s">
        <v>123</v>
      </c>
      <c r="C66" s="221"/>
      <c r="D66" s="217"/>
      <c r="E66" s="217"/>
      <c r="F66" s="217"/>
      <c r="G66" s="217"/>
      <c r="H66" s="217">
        <v>5</v>
      </c>
      <c r="I66" s="262">
        <v>5</v>
      </c>
      <c r="J66" s="262"/>
      <c r="K66" s="215"/>
      <c r="L66" s="158"/>
      <c r="M66" s="123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260">
        <f>COUNTIF(Table!E:E,B67)</f>
        <v>1</v>
      </c>
      <c r="B67" s="224" t="s">
        <v>102</v>
      </c>
      <c r="C67" s="221"/>
      <c r="D67" s="217"/>
      <c r="E67" s="218">
        <v>10</v>
      </c>
      <c r="F67" s="217"/>
      <c r="G67" s="217">
        <v>5</v>
      </c>
      <c r="H67" s="217">
        <v>5</v>
      </c>
      <c r="I67" s="263">
        <v>10</v>
      </c>
      <c r="J67" s="262">
        <v>10</v>
      </c>
      <c r="K67" s="215"/>
      <c r="L67" s="158"/>
      <c r="M67" s="123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260">
        <f>COUNTIF(Table!E:E,B68)</f>
        <v>1</v>
      </c>
      <c r="B68" s="223" t="s">
        <v>103</v>
      </c>
      <c r="C68" s="221"/>
      <c r="D68" s="217"/>
      <c r="E68" s="217">
        <v>5</v>
      </c>
      <c r="F68" s="217"/>
      <c r="G68" s="217">
        <v>5</v>
      </c>
      <c r="H68" s="217"/>
      <c r="I68" s="262"/>
      <c r="J68" s="262"/>
      <c r="K68" s="215"/>
      <c r="L68" s="158"/>
      <c r="M68" s="123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260">
        <f>COUNTIF(Table!E:E,B69)</f>
        <v>1</v>
      </c>
      <c r="B69" s="224" t="s">
        <v>104</v>
      </c>
      <c r="C69" s="221">
        <v>5</v>
      </c>
      <c r="D69" s="217"/>
      <c r="E69" s="217"/>
      <c r="F69" s="217"/>
      <c r="G69" s="217"/>
      <c r="H69" s="217"/>
      <c r="I69" s="262">
        <v>5</v>
      </c>
      <c r="J69" s="262"/>
      <c r="K69" s="215"/>
      <c r="L69" s="158"/>
      <c r="M69" s="123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98">
        <f>COUNTIF(Table!E:E,B70)</f>
        <v>1</v>
      </c>
      <c r="B70" s="224" t="s">
        <v>105</v>
      </c>
      <c r="C70" s="221">
        <v>5</v>
      </c>
      <c r="D70" s="219">
        <v>10</v>
      </c>
      <c r="E70" s="217">
        <v>5</v>
      </c>
      <c r="F70" s="217">
        <v>5</v>
      </c>
      <c r="G70" s="217">
        <v>5</v>
      </c>
      <c r="H70" s="217">
        <v>5</v>
      </c>
      <c r="I70" s="262">
        <v>5</v>
      </c>
      <c r="J70" s="262">
        <v>10</v>
      </c>
      <c r="K70" s="215"/>
      <c r="L70" s="158"/>
      <c r="M70" s="123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98">
        <f>COUNTIF(Table!E:E,B71)</f>
        <v>1</v>
      </c>
      <c r="B71" s="224" t="s">
        <v>106</v>
      </c>
      <c r="C71" s="221"/>
      <c r="D71" s="217">
        <v>5</v>
      </c>
      <c r="E71" s="217">
        <v>5</v>
      </c>
      <c r="F71" s="217"/>
      <c r="G71" s="217">
        <v>5</v>
      </c>
      <c r="H71" s="217"/>
      <c r="I71" s="262">
        <v>5</v>
      </c>
      <c r="J71" s="262">
        <v>10</v>
      </c>
      <c r="K71" s="215"/>
      <c r="L71" s="158"/>
      <c r="M71" s="123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98">
        <f>COUNTIF(Table!E:E,B72)</f>
        <v>1</v>
      </c>
      <c r="B72" s="224" t="s">
        <v>107</v>
      </c>
      <c r="C72" s="221">
        <v>5</v>
      </c>
      <c r="D72" s="217">
        <v>5</v>
      </c>
      <c r="E72" s="217">
        <v>5</v>
      </c>
      <c r="F72" s="217">
        <v>5</v>
      </c>
      <c r="G72" s="217">
        <v>5</v>
      </c>
      <c r="H72" s="217">
        <v>5</v>
      </c>
      <c r="I72" s="262">
        <v>5</v>
      </c>
      <c r="J72" s="262">
        <v>10</v>
      </c>
      <c r="K72" s="215"/>
      <c r="L72" s="158"/>
      <c r="M72" s="123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98">
        <f>COUNTIF(Table!E:E,B73)</f>
        <v>1</v>
      </c>
      <c r="B73" s="224" t="s">
        <v>108</v>
      </c>
      <c r="C73" s="221"/>
      <c r="D73" s="217">
        <v>5</v>
      </c>
      <c r="E73" s="217"/>
      <c r="F73" s="217"/>
      <c r="G73" s="217"/>
      <c r="H73" s="217"/>
      <c r="I73" s="262"/>
      <c r="J73" s="262"/>
      <c r="K73" s="215"/>
      <c r="L73" s="158"/>
      <c r="M73" s="123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98">
        <f>COUNTIF(Table!E:E,B74)</f>
        <v>1</v>
      </c>
      <c r="B74" s="224" t="s">
        <v>109</v>
      </c>
      <c r="C74" s="221"/>
      <c r="D74" s="217"/>
      <c r="E74" s="217">
        <v>5</v>
      </c>
      <c r="F74" s="217">
        <v>5</v>
      </c>
      <c r="G74" s="217">
        <v>5</v>
      </c>
      <c r="H74" s="217">
        <v>5</v>
      </c>
      <c r="I74" s="262">
        <v>5</v>
      </c>
      <c r="J74" s="262">
        <v>10</v>
      </c>
      <c r="K74" s="215"/>
      <c r="L74" s="158"/>
      <c r="M74" s="123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98">
        <f>COUNTIF(Table!E:E,B75)</f>
        <v>1</v>
      </c>
      <c r="B75" s="224" t="s">
        <v>110</v>
      </c>
      <c r="C75" s="221"/>
      <c r="D75" s="217">
        <v>5</v>
      </c>
      <c r="E75" s="217">
        <v>5</v>
      </c>
      <c r="F75" s="217"/>
      <c r="G75" s="217"/>
      <c r="H75" s="217">
        <v>5</v>
      </c>
      <c r="I75" s="262"/>
      <c r="J75" s="217">
        <v>10</v>
      </c>
      <c r="K75" s="215"/>
      <c r="L75" s="158"/>
      <c r="M75" s="123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98">
        <f>COUNTIF(Table!E:E,B76)</f>
        <v>0</v>
      </c>
      <c r="B76" s="123"/>
      <c r="C76" s="157"/>
      <c r="D76" s="157"/>
      <c r="E76" s="157"/>
      <c r="F76" s="157"/>
      <c r="G76" s="157"/>
      <c r="H76" s="157"/>
      <c r="I76" s="157"/>
      <c r="J76" s="157"/>
      <c r="K76" s="157"/>
      <c r="L76" s="158"/>
      <c r="M76" s="123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98">
        <f>COUNTIF(Table!E:E,B77)</f>
        <v>0</v>
      </c>
      <c r="B77" s="123"/>
      <c r="C77" s="157"/>
      <c r="D77" s="157"/>
      <c r="E77" s="157"/>
      <c r="F77" s="157"/>
      <c r="G77" s="157"/>
      <c r="H77" s="157"/>
      <c r="I77" s="157"/>
      <c r="J77" s="157"/>
      <c r="K77" s="157"/>
      <c r="L77" s="158"/>
      <c r="M77" s="123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98">
        <f>COUNTIF(Table!E:E,B78)</f>
        <v>0</v>
      </c>
      <c r="B78" s="123"/>
      <c r="C78" s="157"/>
      <c r="D78" s="157"/>
      <c r="E78" s="157"/>
      <c r="F78" s="157"/>
      <c r="G78" s="157"/>
      <c r="H78" s="157"/>
      <c r="I78" s="157"/>
      <c r="J78" s="157"/>
      <c r="K78" s="157"/>
      <c r="L78" s="158"/>
      <c r="M78" s="123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98">
        <f>COUNTIF(Table!E:E,B79)</f>
        <v>0</v>
      </c>
      <c r="B79" s="123"/>
      <c r="C79" s="157"/>
      <c r="D79" s="157"/>
      <c r="E79" s="157"/>
      <c r="F79" s="157"/>
      <c r="G79" s="157"/>
      <c r="H79" s="157"/>
      <c r="I79" s="157"/>
      <c r="J79" s="157"/>
      <c r="K79" s="157"/>
      <c r="L79" s="158"/>
      <c r="M79" s="123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98">
        <f>COUNTIF(Table!E:E,B80)</f>
        <v>0</v>
      </c>
      <c r="B80" s="156"/>
      <c r="C80" s="157"/>
      <c r="D80" s="157"/>
      <c r="E80" s="157"/>
      <c r="F80" s="157"/>
      <c r="G80" s="157"/>
      <c r="H80" s="157"/>
      <c r="I80" s="157"/>
      <c r="J80" s="157"/>
      <c r="K80" s="157"/>
      <c r="L80" s="158"/>
      <c r="M80" s="123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98">
        <f>COUNTIF(Table!E:E,B81)</f>
        <v>0</v>
      </c>
      <c r="B81" s="123"/>
      <c r="C81" s="157"/>
      <c r="D81" s="157"/>
      <c r="E81" s="157"/>
      <c r="F81" s="157"/>
      <c r="G81" s="157"/>
      <c r="H81" s="157"/>
      <c r="I81" s="157"/>
      <c r="J81" s="157"/>
      <c r="K81" s="157"/>
      <c r="L81" s="158"/>
      <c r="M81" s="123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98">
        <f>COUNTIF(Table!E:E,B82)</f>
        <v>0</v>
      </c>
      <c r="B82" s="156"/>
      <c r="C82" s="157"/>
      <c r="D82" s="157"/>
      <c r="E82" s="157"/>
      <c r="F82" s="157"/>
      <c r="G82" s="157"/>
      <c r="H82" s="157"/>
      <c r="I82" s="157"/>
      <c r="J82" s="157"/>
      <c r="K82" s="157"/>
      <c r="L82" s="158"/>
      <c r="M82" s="123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98">
        <f>COUNTIF(Table!E:E,B83)</f>
        <v>0</v>
      </c>
      <c r="B83" s="123"/>
      <c r="C83" s="157"/>
      <c r="D83" s="157"/>
      <c r="E83" s="157"/>
      <c r="F83" s="157"/>
      <c r="G83" s="157"/>
      <c r="H83" s="157"/>
      <c r="I83" s="157"/>
      <c r="J83" s="157"/>
      <c r="K83" s="157"/>
      <c r="L83" s="158"/>
      <c r="M83" s="123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98">
        <f>COUNTIF(Table!E:E,B84)</f>
        <v>0</v>
      </c>
      <c r="B84" s="156"/>
      <c r="C84" s="157"/>
      <c r="D84" s="157"/>
      <c r="E84" s="157"/>
      <c r="F84" s="157"/>
      <c r="G84" s="157"/>
      <c r="H84" s="157"/>
      <c r="I84" s="157"/>
      <c r="J84" s="157"/>
      <c r="K84" s="157"/>
      <c r="L84" s="158"/>
      <c r="M84" s="123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98">
        <f>COUNTIF(Table!E:E,B85)</f>
        <v>0</v>
      </c>
      <c r="B85" s="123"/>
      <c r="C85" s="157"/>
      <c r="D85" s="157"/>
      <c r="E85" s="157"/>
      <c r="F85" s="157"/>
      <c r="G85" s="157"/>
      <c r="H85" s="157"/>
      <c r="I85" s="157"/>
      <c r="J85" s="157"/>
      <c r="K85" s="157"/>
      <c r="L85" s="158"/>
      <c r="M85" s="123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98">
        <f>COUNTIF(Table!E:E,B86)</f>
        <v>0</v>
      </c>
      <c r="B86" s="156"/>
      <c r="C86" s="157"/>
      <c r="D86" s="157"/>
      <c r="E86" s="157"/>
      <c r="F86" s="157"/>
      <c r="G86" s="157"/>
      <c r="H86" s="157"/>
      <c r="I86" s="157"/>
      <c r="J86" s="157"/>
      <c r="K86" s="157"/>
      <c r="L86" s="158"/>
      <c r="M86" s="123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98"/>
      <c r="B87" s="123"/>
      <c r="C87" s="157"/>
      <c r="D87" s="157"/>
      <c r="E87" s="157"/>
      <c r="F87" s="157"/>
      <c r="G87" s="157"/>
      <c r="H87" s="157"/>
      <c r="I87" s="157"/>
      <c r="J87" s="157"/>
      <c r="K87" s="157"/>
      <c r="L87" s="158"/>
      <c r="M87" s="123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98"/>
      <c r="B88" s="123"/>
      <c r="C88" s="157"/>
      <c r="D88" s="157"/>
      <c r="E88" s="157"/>
      <c r="F88" s="157"/>
      <c r="G88" s="157"/>
      <c r="H88" s="157"/>
      <c r="I88" s="157"/>
      <c r="J88" s="157"/>
      <c r="K88" s="157"/>
      <c r="L88" s="158"/>
      <c r="M88" s="123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98"/>
      <c r="B89" s="123"/>
      <c r="C89" s="157"/>
      <c r="D89" s="157"/>
      <c r="E89" s="157"/>
      <c r="F89" s="157"/>
      <c r="G89" s="157"/>
      <c r="H89" s="157"/>
      <c r="I89" s="157"/>
      <c r="J89" s="157"/>
      <c r="K89" s="157"/>
      <c r="L89" s="158"/>
      <c r="M89" s="123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98"/>
      <c r="B90" s="123"/>
      <c r="C90" s="157"/>
      <c r="D90" s="157"/>
      <c r="E90" s="157"/>
      <c r="F90" s="157"/>
      <c r="G90" s="157"/>
      <c r="H90" s="157"/>
      <c r="I90" s="157"/>
      <c r="J90" s="157"/>
      <c r="K90" s="157"/>
      <c r="L90" s="158"/>
      <c r="M90" s="123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98"/>
      <c r="B91" s="123"/>
      <c r="C91" s="157"/>
      <c r="D91" s="157"/>
      <c r="E91" s="157"/>
      <c r="F91" s="157"/>
      <c r="G91" s="157"/>
      <c r="H91" s="157"/>
      <c r="I91" s="157"/>
      <c r="J91" s="157"/>
      <c r="K91" s="157"/>
      <c r="L91" s="158"/>
      <c r="M91" s="123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98"/>
      <c r="B92" s="123"/>
      <c r="C92" s="157"/>
      <c r="D92" s="157"/>
      <c r="E92" s="157"/>
      <c r="F92" s="157"/>
      <c r="G92" s="157"/>
      <c r="H92" s="157"/>
      <c r="I92" s="157"/>
      <c r="J92" s="157"/>
      <c r="K92" s="157"/>
      <c r="L92" s="158"/>
      <c r="M92" s="123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98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54"/>
      <c r="M93" s="123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98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54"/>
      <c r="M94" s="123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98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54"/>
      <c r="M95" s="123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98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54"/>
      <c r="M96" s="123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98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54"/>
      <c r="M97" s="123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98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54"/>
      <c r="M98" s="123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98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54"/>
      <c r="M99" s="123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98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54"/>
      <c r="M100" s="123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98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54"/>
      <c r="M101" s="123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98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70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98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70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98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70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98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70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98"/>
      <c r="B106" s="1"/>
      <c r="C106" s="1"/>
      <c r="D106" s="1"/>
      <c r="E106" s="1"/>
      <c r="F106" s="1"/>
      <c r="G106" s="2"/>
      <c r="H106" s="1"/>
      <c r="I106" s="1"/>
      <c r="J106" s="1"/>
      <c r="K106" s="1"/>
      <c r="L106" s="70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98"/>
      <c r="B107" s="1"/>
      <c r="C107" s="1"/>
      <c r="D107" s="1"/>
      <c r="E107" s="1"/>
      <c r="F107" s="1"/>
      <c r="G107" s="2"/>
      <c r="H107" s="1"/>
      <c r="I107" s="1"/>
      <c r="J107" s="1"/>
      <c r="K107" s="1"/>
      <c r="L107" s="70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98"/>
      <c r="B108" s="1"/>
      <c r="C108" s="1"/>
      <c r="D108" s="1"/>
      <c r="E108" s="1"/>
      <c r="F108" s="1"/>
      <c r="G108" s="2"/>
      <c r="H108" s="1"/>
      <c r="I108" s="1"/>
      <c r="J108" s="1"/>
      <c r="K108" s="1"/>
      <c r="L108" s="70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98"/>
      <c r="B109" s="1"/>
      <c r="C109" s="1"/>
      <c r="D109" s="1"/>
      <c r="E109" s="1"/>
      <c r="F109" s="1"/>
      <c r="G109" s="2"/>
      <c r="H109" s="1"/>
      <c r="I109" s="1"/>
      <c r="J109" s="1"/>
      <c r="K109" s="1"/>
      <c r="L109" s="70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98"/>
      <c r="B110" s="1"/>
      <c r="C110" s="1"/>
      <c r="D110" s="1"/>
      <c r="E110" s="1"/>
      <c r="F110" s="1"/>
      <c r="G110" s="2"/>
      <c r="H110" s="1"/>
      <c r="I110" s="1"/>
      <c r="J110" s="1"/>
      <c r="K110" s="1"/>
      <c r="L110" s="70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98"/>
      <c r="B111" s="1"/>
      <c r="C111" s="1"/>
      <c r="D111" s="1"/>
      <c r="E111" s="1"/>
      <c r="F111" s="1"/>
      <c r="G111" s="2"/>
      <c r="H111" s="1"/>
      <c r="I111" s="1"/>
      <c r="J111" s="1"/>
      <c r="K111" s="1"/>
      <c r="L111" s="70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98"/>
      <c r="B112" s="1"/>
      <c r="C112" s="1"/>
      <c r="D112" s="1"/>
      <c r="E112" s="1"/>
      <c r="F112" s="1"/>
      <c r="G112" s="2"/>
      <c r="H112" s="1"/>
      <c r="I112" s="1"/>
      <c r="J112" s="1"/>
      <c r="K112" s="1"/>
      <c r="L112" s="70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98"/>
      <c r="B113" s="1"/>
      <c r="C113" s="1"/>
      <c r="D113" s="1"/>
      <c r="E113" s="1"/>
      <c r="F113" s="1"/>
      <c r="G113" s="2"/>
      <c r="H113" s="1"/>
      <c r="I113" s="1"/>
      <c r="J113" s="1"/>
      <c r="K113" s="1"/>
      <c r="L113" s="70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98"/>
      <c r="B114" s="1"/>
      <c r="C114" s="1"/>
      <c r="D114" s="1"/>
      <c r="E114" s="1"/>
      <c r="F114" s="1"/>
      <c r="G114" s="2"/>
      <c r="H114" s="1"/>
      <c r="I114" s="1"/>
      <c r="J114" s="1"/>
      <c r="K114" s="1"/>
      <c r="L114" s="70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98"/>
      <c r="B115" s="1"/>
      <c r="C115" s="1"/>
      <c r="D115" s="1"/>
      <c r="E115" s="1"/>
      <c r="F115" s="1"/>
      <c r="G115" s="2"/>
      <c r="H115" s="1"/>
      <c r="I115" s="1"/>
      <c r="J115" s="1"/>
      <c r="K115" s="1"/>
      <c r="L115" s="70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98"/>
      <c r="B116" s="1"/>
      <c r="C116" s="1"/>
      <c r="D116" s="1"/>
      <c r="E116" s="1"/>
      <c r="F116" s="1"/>
      <c r="G116" s="2"/>
      <c r="H116" s="1"/>
      <c r="I116" s="1"/>
      <c r="J116" s="1"/>
      <c r="K116" s="1"/>
      <c r="L116" s="70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98"/>
      <c r="B117" s="1"/>
      <c r="C117" s="1"/>
      <c r="D117" s="1"/>
      <c r="E117" s="1"/>
      <c r="F117" s="1"/>
      <c r="G117" s="2"/>
      <c r="H117" s="1"/>
      <c r="I117" s="1"/>
      <c r="J117" s="1"/>
      <c r="K117" s="1"/>
      <c r="L117" s="70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98"/>
      <c r="B118" s="1"/>
      <c r="C118" s="1"/>
      <c r="D118" s="1"/>
      <c r="E118" s="1"/>
      <c r="F118" s="1"/>
      <c r="G118" s="2"/>
      <c r="H118" s="1"/>
      <c r="I118" s="1"/>
      <c r="J118" s="1"/>
      <c r="K118" s="1"/>
      <c r="L118" s="70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98"/>
      <c r="B119" s="1"/>
      <c r="C119" s="1"/>
      <c r="D119" s="1"/>
      <c r="E119" s="1"/>
      <c r="F119" s="1"/>
      <c r="G119" s="2"/>
      <c r="H119" s="1"/>
      <c r="I119" s="1"/>
      <c r="J119" s="1"/>
      <c r="K119" s="1"/>
      <c r="L119" s="70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98"/>
      <c r="B120" s="1"/>
      <c r="C120" s="1"/>
      <c r="D120" s="1"/>
      <c r="E120" s="1"/>
      <c r="F120" s="1"/>
      <c r="G120" s="2"/>
      <c r="H120" s="1"/>
      <c r="I120" s="1"/>
      <c r="J120" s="1"/>
      <c r="K120" s="1"/>
      <c r="L120" s="70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98"/>
      <c r="B121" s="1"/>
      <c r="C121" s="1"/>
      <c r="D121" s="1"/>
      <c r="E121" s="1"/>
      <c r="F121" s="1"/>
      <c r="G121" s="2"/>
      <c r="H121" s="1"/>
      <c r="I121" s="1"/>
      <c r="J121" s="1"/>
      <c r="K121" s="1"/>
      <c r="L121" s="70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98"/>
      <c r="B122" s="1"/>
      <c r="C122" s="1"/>
      <c r="D122" s="1"/>
      <c r="E122" s="1"/>
      <c r="F122" s="1"/>
      <c r="G122" s="2"/>
      <c r="H122" s="1"/>
      <c r="I122" s="1"/>
      <c r="J122" s="1"/>
      <c r="K122" s="1"/>
      <c r="L122" s="70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98"/>
      <c r="B123" s="1"/>
      <c r="C123" s="1"/>
      <c r="D123" s="1"/>
      <c r="E123" s="1"/>
      <c r="F123" s="1"/>
      <c r="G123" s="2"/>
      <c r="H123" s="1"/>
      <c r="I123" s="1"/>
      <c r="J123" s="1"/>
      <c r="K123" s="1"/>
      <c r="L123" s="70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98"/>
      <c r="B124" s="1"/>
      <c r="C124" s="1"/>
      <c r="D124" s="1"/>
      <c r="E124" s="1"/>
      <c r="F124" s="1"/>
      <c r="G124" s="2"/>
      <c r="H124" s="1"/>
      <c r="I124" s="1"/>
      <c r="J124" s="1"/>
      <c r="K124" s="1"/>
      <c r="L124" s="70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98"/>
      <c r="B125" s="1"/>
      <c r="C125" s="1"/>
      <c r="D125" s="1"/>
      <c r="E125" s="1"/>
      <c r="F125" s="1"/>
      <c r="G125" s="2"/>
      <c r="H125" s="1"/>
      <c r="I125" s="1"/>
      <c r="J125" s="1"/>
      <c r="K125" s="1"/>
      <c r="L125" s="70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98"/>
      <c r="B126" s="1"/>
      <c r="C126" s="1"/>
      <c r="D126" s="1"/>
      <c r="E126" s="1"/>
      <c r="F126" s="1"/>
      <c r="G126" s="2"/>
      <c r="H126" s="1"/>
      <c r="I126" s="1"/>
      <c r="J126" s="1"/>
      <c r="K126" s="1"/>
      <c r="L126" s="70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98"/>
      <c r="B127" s="1"/>
      <c r="C127" s="1"/>
      <c r="D127" s="1"/>
      <c r="E127" s="1"/>
      <c r="F127" s="1"/>
      <c r="G127" s="2"/>
      <c r="H127" s="1"/>
      <c r="I127" s="1"/>
      <c r="J127" s="1"/>
      <c r="K127" s="1"/>
      <c r="L127" s="70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98"/>
      <c r="B128" s="1"/>
      <c r="C128" s="1"/>
      <c r="D128" s="1"/>
      <c r="E128" s="1"/>
      <c r="F128" s="1"/>
      <c r="G128" s="2"/>
      <c r="H128" s="1"/>
      <c r="I128" s="1"/>
      <c r="J128" s="1"/>
      <c r="K128" s="1"/>
      <c r="L128" s="70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98"/>
      <c r="B129" s="1"/>
      <c r="C129" s="1"/>
      <c r="D129" s="1"/>
      <c r="E129" s="1"/>
      <c r="F129" s="1"/>
      <c r="G129" s="2"/>
      <c r="H129" s="1"/>
      <c r="I129" s="1"/>
      <c r="J129" s="1"/>
      <c r="K129" s="1"/>
      <c r="L129" s="70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98"/>
      <c r="B130" s="1"/>
      <c r="C130" s="1"/>
      <c r="D130" s="1"/>
      <c r="E130" s="1"/>
      <c r="F130" s="1"/>
      <c r="G130" s="2"/>
      <c r="H130" s="1"/>
      <c r="I130" s="1"/>
      <c r="J130" s="1"/>
      <c r="K130" s="1"/>
      <c r="L130" s="70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98"/>
      <c r="B131" s="1"/>
      <c r="C131" s="1"/>
      <c r="D131" s="1"/>
      <c r="E131" s="1"/>
      <c r="F131" s="1"/>
      <c r="G131" s="2"/>
      <c r="H131" s="1"/>
      <c r="I131" s="1"/>
      <c r="J131" s="1"/>
      <c r="K131" s="1"/>
      <c r="L131" s="70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98"/>
      <c r="B132" s="1"/>
      <c r="C132" s="1"/>
      <c r="D132" s="1"/>
      <c r="E132" s="1"/>
      <c r="F132" s="1"/>
      <c r="G132" s="2"/>
      <c r="H132" s="1"/>
      <c r="I132" s="1"/>
      <c r="J132" s="1"/>
      <c r="K132" s="1"/>
      <c r="L132" s="70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98"/>
      <c r="B133" s="1"/>
      <c r="C133" s="1"/>
      <c r="D133" s="1"/>
      <c r="E133" s="1"/>
      <c r="F133" s="1"/>
      <c r="G133" s="2"/>
      <c r="H133" s="1"/>
      <c r="I133" s="1"/>
      <c r="J133" s="1"/>
      <c r="K133" s="1"/>
      <c r="L133" s="70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98"/>
      <c r="B134" s="1"/>
      <c r="C134" s="1"/>
      <c r="D134" s="1"/>
      <c r="E134" s="1"/>
      <c r="F134" s="1"/>
      <c r="G134" s="2"/>
      <c r="H134" s="1"/>
      <c r="I134" s="1"/>
      <c r="J134" s="1"/>
      <c r="K134" s="1"/>
      <c r="L134" s="70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98"/>
      <c r="B135" s="1"/>
      <c r="C135" s="1"/>
      <c r="D135" s="1"/>
      <c r="E135" s="1"/>
      <c r="F135" s="1"/>
      <c r="G135" s="2"/>
      <c r="H135" s="1"/>
      <c r="I135" s="1"/>
      <c r="J135" s="1"/>
      <c r="K135" s="1"/>
      <c r="L135" s="70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98"/>
      <c r="B136" s="1"/>
      <c r="C136" s="1"/>
      <c r="D136" s="1"/>
      <c r="E136" s="1"/>
      <c r="F136" s="1"/>
      <c r="G136" s="2"/>
      <c r="H136" s="1"/>
      <c r="I136" s="1"/>
      <c r="J136" s="1"/>
      <c r="K136" s="1"/>
      <c r="L136" s="70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98"/>
      <c r="B137" s="1"/>
      <c r="C137" s="1"/>
      <c r="D137" s="1"/>
      <c r="E137" s="1"/>
      <c r="F137" s="1"/>
      <c r="G137" s="2"/>
      <c r="H137" s="1"/>
      <c r="I137" s="1"/>
      <c r="J137" s="1"/>
      <c r="K137" s="1"/>
      <c r="L137" s="70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98"/>
      <c r="B138" s="1"/>
      <c r="C138" s="1"/>
      <c r="D138" s="1"/>
      <c r="E138" s="1"/>
      <c r="F138" s="1"/>
      <c r="G138" s="2"/>
      <c r="H138" s="1"/>
      <c r="I138" s="1"/>
      <c r="J138" s="1"/>
      <c r="K138" s="1"/>
      <c r="L138" s="70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98"/>
      <c r="B139" s="1"/>
      <c r="C139" s="1"/>
      <c r="D139" s="1"/>
      <c r="E139" s="1"/>
      <c r="F139" s="1"/>
      <c r="G139" s="2"/>
      <c r="H139" s="1"/>
      <c r="I139" s="1"/>
      <c r="J139" s="1"/>
      <c r="K139" s="1"/>
      <c r="L139" s="70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98"/>
      <c r="B140" s="1"/>
      <c r="C140" s="1"/>
      <c r="D140" s="1"/>
      <c r="E140" s="1"/>
      <c r="F140" s="1"/>
      <c r="G140" s="2"/>
      <c r="H140" s="1"/>
      <c r="I140" s="1"/>
      <c r="J140" s="1"/>
      <c r="K140" s="1"/>
      <c r="L140" s="70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98"/>
      <c r="B141" s="1"/>
      <c r="C141" s="1"/>
      <c r="D141" s="1"/>
      <c r="E141" s="1"/>
      <c r="F141" s="1"/>
      <c r="G141" s="2"/>
      <c r="H141" s="1"/>
      <c r="I141" s="1"/>
      <c r="J141" s="1"/>
      <c r="K141" s="1"/>
      <c r="L141" s="70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98"/>
      <c r="B142" s="1"/>
      <c r="C142" s="1"/>
      <c r="D142" s="1"/>
      <c r="E142" s="1"/>
      <c r="F142" s="1"/>
      <c r="G142" s="2"/>
      <c r="H142" s="1"/>
      <c r="I142" s="1"/>
      <c r="J142" s="1"/>
      <c r="K142" s="1"/>
      <c r="L142" s="70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98"/>
      <c r="B143" s="1"/>
      <c r="C143" s="1"/>
      <c r="D143" s="1"/>
      <c r="E143" s="1"/>
      <c r="F143" s="1"/>
      <c r="G143" s="2"/>
      <c r="H143" s="1"/>
      <c r="I143" s="1"/>
      <c r="J143" s="1"/>
      <c r="K143" s="1"/>
      <c r="L143" s="70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98"/>
      <c r="B144" s="1"/>
      <c r="C144" s="1"/>
      <c r="D144" s="1"/>
      <c r="E144" s="1"/>
      <c r="F144" s="1"/>
      <c r="G144" s="2"/>
      <c r="H144" s="1"/>
      <c r="I144" s="1"/>
      <c r="J144" s="1"/>
      <c r="K144" s="1"/>
      <c r="L144" s="70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98"/>
      <c r="B145" s="1"/>
      <c r="C145" s="1"/>
      <c r="D145" s="1"/>
      <c r="E145" s="1"/>
      <c r="F145" s="1"/>
      <c r="G145" s="2"/>
      <c r="H145" s="1"/>
      <c r="I145" s="1"/>
      <c r="J145" s="1"/>
      <c r="K145" s="1"/>
      <c r="L145" s="70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98"/>
      <c r="B146" s="1"/>
      <c r="C146" s="1"/>
      <c r="D146" s="1"/>
      <c r="E146" s="1"/>
      <c r="F146" s="1"/>
      <c r="G146" s="2"/>
      <c r="H146" s="1"/>
      <c r="I146" s="1"/>
      <c r="J146" s="1"/>
      <c r="K146" s="1"/>
      <c r="L146" s="70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98"/>
      <c r="B147" s="1"/>
      <c r="C147" s="1"/>
      <c r="D147" s="1"/>
      <c r="E147" s="1"/>
      <c r="F147" s="1"/>
      <c r="G147" s="2"/>
      <c r="H147" s="1"/>
      <c r="I147" s="1"/>
      <c r="J147" s="1"/>
      <c r="K147" s="1"/>
      <c r="L147" s="70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98"/>
      <c r="B148" s="1"/>
      <c r="C148" s="1"/>
      <c r="D148" s="1"/>
      <c r="E148" s="1"/>
      <c r="F148" s="1"/>
      <c r="G148" s="2"/>
      <c r="H148" s="1"/>
      <c r="I148" s="1"/>
      <c r="J148" s="1"/>
      <c r="K148" s="1"/>
      <c r="L148" s="70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98"/>
      <c r="B149" s="1"/>
      <c r="C149" s="1"/>
      <c r="D149" s="1"/>
      <c r="E149" s="1"/>
      <c r="F149" s="1"/>
      <c r="G149" s="2"/>
      <c r="H149" s="1"/>
      <c r="I149" s="1"/>
      <c r="J149" s="1"/>
      <c r="K149" s="1"/>
      <c r="L149" s="70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98"/>
      <c r="B150" s="1"/>
      <c r="C150" s="1"/>
      <c r="D150" s="1"/>
      <c r="E150" s="1"/>
      <c r="F150" s="1"/>
      <c r="G150" s="2"/>
      <c r="H150" s="1"/>
      <c r="I150" s="1"/>
      <c r="J150" s="1"/>
      <c r="K150" s="1"/>
      <c r="L150" s="70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98"/>
      <c r="B151" s="1"/>
      <c r="C151" s="1"/>
      <c r="D151" s="1"/>
      <c r="E151" s="1"/>
      <c r="F151" s="1"/>
      <c r="G151" s="2"/>
      <c r="H151" s="1"/>
      <c r="I151" s="1"/>
      <c r="J151" s="1"/>
      <c r="K151" s="1"/>
      <c r="L151" s="70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98"/>
      <c r="B152" s="1"/>
      <c r="C152" s="1"/>
      <c r="D152" s="1"/>
      <c r="E152" s="1"/>
      <c r="F152" s="1"/>
      <c r="G152" s="2"/>
      <c r="H152" s="1"/>
      <c r="I152" s="1"/>
      <c r="J152" s="1"/>
      <c r="K152" s="1"/>
      <c r="L152" s="70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98"/>
      <c r="B153" s="1"/>
      <c r="C153" s="1"/>
      <c r="D153" s="1"/>
      <c r="E153" s="1"/>
      <c r="F153" s="1"/>
      <c r="G153" s="2"/>
      <c r="H153" s="1"/>
      <c r="I153" s="1"/>
      <c r="J153" s="1"/>
      <c r="K153" s="1"/>
      <c r="L153" s="70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98"/>
      <c r="B154" s="1"/>
      <c r="C154" s="1"/>
      <c r="D154" s="1"/>
      <c r="E154" s="1"/>
      <c r="F154" s="1"/>
      <c r="G154" s="2"/>
      <c r="H154" s="1"/>
      <c r="I154" s="1"/>
      <c r="J154" s="1"/>
      <c r="K154" s="1"/>
      <c r="L154" s="70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98"/>
      <c r="B155" s="1"/>
      <c r="C155" s="1"/>
      <c r="D155" s="1"/>
      <c r="E155" s="1"/>
      <c r="F155" s="1"/>
      <c r="G155" s="2"/>
      <c r="H155" s="1"/>
      <c r="I155" s="1"/>
      <c r="J155" s="1"/>
      <c r="K155" s="1"/>
      <c r="L155" s="70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98"/>
      <c r="B156" s="1"/>
      <c r="C156" s="1"/>
      <c r="D156" s="1"/>
      <c r="E156" s="1"/>
      <c r="F156" s="1"/>
      <c r="G156" s="2"/>
      <c r="H156" s="1"/>
      <c r="I156" s="1"/>
      <c r="J156" s="1"/>
      <c r="K156" s="1"/>
      <c r="L156" s="70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98"/>
      <c r="B157" s="1"/>
      <c r="C157" s="1"/>
      <c r="D157" s="1"/>
      <c r="E157" s="1"/>
      <c r="F157" s="1"/>
      <c r="G157" s="2"/>
      <c r="H157" s="1"/>
      <c r="I157" s="1"/>
      <c r="J157" s="1"/>
      <c r="K157" s="1"/>
      <c r="L157" s="70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98"/>
      <c r="B158" s="1"/>
      <c r="C158" s="1"/>
      <c r="D158" s="1"/>
      <c r="E158" s="1"/>
      <c r="F158" s="1"/>
      <c r="G158" s="2"/>
      <c r="H158" s="1"/>
      <c r="I158" s="1"/>
      <c r="J158" s="1"/>
      <c r="K158" s="1"/>
      <c r="L158" s="70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98"/>
      <c r="B159" s="1"/>
      <c r="C159" s="1"/>
      <c r="D159" s="1"/>
      <c r="E159" s="1"/>
      <c r="F159" s="1"/>
      <c r="G159" s="2"/>
      <c r="H159" s="1"/>
      <c r="I159" s="1"/>
      <c r="J159" s="1"/>
      <c r="K159" s="1"/>
      <c r="L159" s="70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98"/>
      <c r="B160" s="1"/>
      <c r="C160" s="1"/>
      <c r="D160" s="1"/>
      <c r="E160" s="1"/>
      <c r="F160" s="1"/>
      <c r="G160" s="2"/>
      <c r="H160" s="1"/>
      <c r="I160" s="1"/>
      <c r="J160" s="1"/>
      <c r="K160" s="1"/>
      <c r="L160" s="70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98"/>
      <c r="B161" s="1"/>
      <c r="C161" s="1"/>
      <c r="D161" s="1"/>
      <c r="E161" s="1"/>
      <c r="F161" s="1"/>
      <c r="G161" s="2"/>
      <c r="H161" s="1"/>
      <c r="I161" s="1"/>
      <c r="J161" s="1"/>
      <c r="K161" s="1"/>
      <c r="L161" s="70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98"/>
      <c r="B162" s="1"/>
      <c r="C162" s="1"/>
      <c r="D162" s="1"/>
      <c r="E162" s="1"/>
      <c r="F162" s="1"/>
      <c r="G162" s="2"/>
      <c r="H162" s="1"/>
      <c r="I162" s="1"/>
      <c r="J162" s="1"/>
      <c r="K162" s="1"/>
      <c r="L162" s="70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98"/>
      <c r="B163" s="1"/>
      <c r="C163" s="1"/>
      <c r="D163" s="1"/>
      <c r="E163" s="1"/>
      <c r="F163" s="1"/>
      <c r="G163" s="2"/>
      <c r="H163" s="1"/>
      <c r="I163" s="1"/>
      <c r="J163" s="1"/>
      <c r="K163" s="1"/>
      <c r="L163" s="70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98"/>
      <c r="B164" s="1"/>
      <c r="C164" s="1"/>
      <c r="D164" s="1"/>
      <c r="E164" s="1"/>
      <c r="F164" s="1"/>
      <c r="G164" s="2"/>
      <c r="H164" s="1"/>
      <c r="I164" s="1"/>
      <c r="J164" s="1"/>
      <c r="K164" s="1"/>
      <c r="L164" s="70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98"/>
      <c r="B165" s="1"/>
      <c r="C165" s="1"/>
      <c r="D165" s="1"/>
      <c r="E165" s="1"/>
      <c r="F165" s="1"/>
      <c r="G165" s="2"/>
      <c r="H165" s="1"/>
      <c r="I165" s="1"/>
      <c r="J165" s="1"/>
      <c r="K165" s="1"/>
      <c r="L165" s="70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98"/>
      <c r="B166" s="1"/>
      <c r="C166" s="1"/>
      <c r="D166" s="1"/>
      <c r="E166" s="1"/>
      <c r="F166" s="1"/>
      <c r="G166" s="2"/>
      <c r="H166" s="1"/>
      <c r="I166" s="1"/>
      <c r="J166" s="1"/>
      <c r="K166" s="1"/>
      <c r="L166" s="70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98"/>
      <c r="B167" s="1"/>
      <c r="C167" s="1"/>
      <c r="D167" s="1"/>
      <c r="E167" s="1"/>
      <c r="F167" s="1"/>
      <c r="G167" s="2"/>
      <c r="H167" s="1"/>
      <c r="I167" s="1"/>
      <c r="J167" s="1"/>
      <c r="K167" s="1"/>
      <c r="L167" s="70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98"/>
      <c r="B168" s="1"/>
      <c r="C168" s="1"/>
      <c r="D168" s="1"/>
      <c r="E168" s="1"/>
      <c r="F168" s="1"/>
      <c r="G168" s="2"/>
      <c r="H168" s="1"/>
      <c r="I168" s="1"/>
      <c r="J168" s="1"/>
      <c r="K168" s="1"/>
      <c r="L168" s="70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98"/>
      <c r="B169" s="1"/>
      <c r="C169" s="1"/>
      <c r="D169" s="1"/>
      <c r="E169" s="1"/>
      <c r="F169" s="1"/>
      <c r="G169" s="2"/>
      <c r="H169" s="1"/>
      <c r="I169" s="1"/>
      <c r="J169" s="1"/>
      <c r="K169" s="1"/>
      <c r="L169" s="70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98"/>
      <c r="B170" s="1"/>
      <c r="C170" s="1"/>
      <c r="D170" s="1"/>
      <c r="E170" s="1"/>
      <c r="F170" s="1"/>
      <c r="G170" s="2"/>
      <c r="H170" s="1"/>
      <c r="I170" s="1"/>
      <c r="J170" s="1"/>
      <c r="K170" s="1"/>
      <c r="L170" s="70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98"/>
      <c r="B171" s="1"/>
      <c r="C171" s="1"/>
      <c r="D171" s="1"/>
      <c r="E171" s="1"/>
      <c r="F171" s="1"/>
      <c r="G171" s="2"/>
      <c r="H171" s="1"/>
      <c r="I171" s="1"/>
      <c r="J171" s="1"/>
      <c r="K171" s="1"/>
      <c r="L171" s="70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98"/>
      <c r="B172" s="1"/>
      <c r="C172" s="1"/>
      <c r="D172" s="1"/>
      <c r="E172" s="1"/>
      <c r="F172" s="1"/>
      <c r="G172" s="2"/>
      <c r="H172" s="1"/>
      <c r="I172" s="1"/>
      <c r="J172" s="1"/>
      <c r="K172" s="1"/>
      <c r="L172" s="70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98"/>
      <c r="B173" s="1"/>
      <c r="C173" s="1"/>
      <c r="D173" s="1"/>
      <c r="E173" s="1"/>
      <c r="F173" s="1"/>
      <c r="G173" s="2"/>
      <c r="H173" s="1"/>
      <c r="I173" s="1"/>
      <c r="J173" s="1"/>
      <c r="K173" s="1"/>
      <c r="L173" s="70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98"/>
      <c r="B174" s="1"/>
      <c r="C174" s="1"/>
      <c r="D174" s="1"/>
      <c r="E174" s="1"/>
      <c r="F174" s="1"/>
      <c r="G174" s="2"/>
      <c r="H174" s="1"/>
      <c r="I174" s="1"/>
      <c r="J174" s="1"/>
      <c r="K174" s="1"/>
      <c r="L174" s="70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98"/>
      <c r="B175" s="1"/>
      <c r="C175" s="1"/>
      <c r="D175" s="1"/>
      <c r="E175" s="1"/>
      <c r="F175" s="1"/>
      <c r="G175" s="2"/>
      <c r="H175" s="1"/>
      <c r="I175" s="1"/>
      <c r="J175" s="1"/>
      <c r="K175" s="1"/>
      <c r="L175" s="70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98"/>
      <c r="B176" s="1"/>
      <c r="C176" s="1"/>
      <c r="D176" s="1"/>
      <c r="E176" s="1"/>
      <c r="F176" s="1"/>
      <c r="G176" s="2"/>
      <c r="H176" s="1"/>
      <c r="I176" s="1"/>
      <c r="J176" s="1"/>
      <c r="K176" s="1"/>
      <c r="L176" s="70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98"/>
      <c r="B177" s="1"/>
      <c r="C177" s="1"/>
      <c r="D177" s="1"/>
      <c r="E177" s="1"/>
      <c r="F177" s="1"/>
      <c r="G177" s="2"/>
      <c r="H177" s="1"/>
      <c r="I177" s="1"/>
      <c r="J177" s="1"/>
      <c r="K177" s="1"/>
      <c r="L177" s="70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98"/>
      <c r="B178" s="1"/>
      <c r="C178" s="1"/>
      <c r="D178" s="1"/>
      <c r="E178" s="1"/>
      <c r="F178" s="1"/>
      <c r="G178" s="2"/>
      <c r="H178" s="1"/>
      <c r="I178" s="1"/>
      <c r="J178" s="1"/>
      <c r="K178" s="1"/>
      <c r="L178" s="70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98"/>
      <c r="B179" s="1"/>
      <c r="C179" s="1"/>
      <c r="D179" s="1"/>
      <c r="E179" s="1"/>
      <c r="F179" s="1"/>
      <c r="G179" s="2"/>
      <c r="H179" s="1"/>
      <c r="I179" s="1"/>
      <c r="J179" s="1"/>
      <c r="K179" s="1"/>
      <c r="L179" s="70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98"/>
      <c r="B180" s="1"/>
      <c r="C180" s="1"/>
      <c r="D180" s="1"/>
      <c r="E180" s="1"/>
      <c r="F180" s="1"/>
      <c r="G180" s="2"/>
      <c r="H180" s="1"/>
      <c r="I180" s="1"/>
      <c r="J180" s="1"/>
      <c r="K180" s="1"/>
      <c r="L180" s="70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98"/>
      <c r="B181" s="1"/>
      <c r="C181" s="1"/>
      <c r="D181" s="1"/>
      <c r="E181" s="1"/>
      <c r="F181" s="1"/>
      <c r="G181" s="2"/>
      <c r="H181" s="1"/>
      <c r="I181" s="1"/>
      <c r="J181" s="1"/>
      <c r="K181" s="1"/>
      <c r="L181" s="70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98"/>
      <c r="B182" s="1"/>
      <c r="C182" s="1"/>
      <c r="D182" s="1"/>
      <c r="E182" s="1"/>
      <c r="F182" s="1"/>
      <c r="G182" s="2"/>
      <c r="H182" s="1"/>
      <c r="I182" s="1"/>
      <c r="J182" s="1"/>
      <c r="K182" s="1"/>
      <c r="L182" s="70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98"/>
      <c r="B183" s="1"/>
      <c r="C183" s="1"/>
      <c r="D183" s="1"/>
      <c r="E183" s="1"/>
      <c r="F183" s="1"/>
      <c r="G183" s="2"/>
      <c r="H183" s="1"/>
      <c r="I183" s="1"/>
      <c r="J183" s="1"/>
      <c r="K183" s="1"/>
      <c r="L183" s="70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98"/>
      <c r="B184" s="1"/>
      <c r="C184" s="1"/>
      <c r="D184" s="1"/>
      <c r="E184" s="1"/>
      <c r="F184" s="1"/>
      <c r="G184" s="2"/>
      <c r="H184" s="1"/>
      <c r="I184" s="1"/>
      <c r="J184" s="1"/>
      <c r="K184" s="1"/>
      <c r="L184" s="70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98"/>
      <c r="B185" s="1"/>
      <c r="C185" s="1"/>
      <c r="D185" s="1"/>
      <c r="E185" s="1"/>
      <c r="F185" s="1"/>
      <c r="G185" s="2"/>
      <c r="H185" s="1"/>
      <c r="I185" s="1"/>
      <c r="J185" s="1"/>
      <c r="K185" s="1"/>
      <c r="L185" s="70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98"/>
      <c r="B186" s="1"/>
      <c r="C186" s="1"/>
      <c r="D186" s="1"/>
      <c r="E186" s="1"/>
      <c r="F186" s="1"/>
      <c r="G186" s="2"/>
      <c r="H186" s="1"/>
      <c r="I186" s="1"/>
      <c r="J186" s="1"/>
      <c r="K186" s="1"/>
      <c r="L186" s="70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98"/>
      <c r="B187" s="1"/>
      <c r="C187" s="1"/>
      <c r="D187" s="1"/>
      <c r="E187" s="1"/>
      <c r="F187" s="1"/>
      <c r="G187" s="2"/>
      <c r="H187" s="1"/>
      <c r="I187" s="1"/>
      <c r="J187" s="1"/>
      <c r="K187" s="1"/>
      <c r="L187" s="70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98"/>
      <c r="B188" s="1"/>
      <c r="C188" s="1"/>
      <c r="D188" s="1"/>
      <c r="E188" s="1"/>
      <c r="F188" s="1"/>
      <c r="G188" s="2"/>
      <c r="H188" s="1"/>
      <c r="I188" s="1"/>
      <c r="J188" s="1"/>
      <c r="K188" s="1"/>
      <c r="L188" s="70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98"/>
      <c r="B189" s="1"/>
      <c r="C189" s="1"/>
      <c r="D189" s="1"/>
      <c r="E189" s="1"/>
      <c r="F189" s="1"/>
      <c r="G189" s="2"/>
      <c r="H189" s="1"/>
      <c r="I189" s="1"/>
      <c r="J189" s="1"/>
      <c r="K189" s="1"/>
      <c r="L189" s="70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98"/>
      <c r="B190" s="1"/>
      <c r="C190" s="1"/>
      <c r="D190" s="1"/>
      <c r="E190" s="1"/>
      <c r="F190" s="1"/>
      <c r="G190" s="2"/>
      <c r="H190" s="1"/>
      <c r="I190" s="1"/>
      <c r="J190" s="1"/>
      <c r="K190" s="1"/>
      <c r="L190" s="70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98"/>
      <c r="B191" s="1"/>
      <c r="C191" s="1"/>
      <c r="D191" s="1"/>
      <c r="E191" s="1"/>
      <c r="F191" s="1"/>
      <c r="G191" s="2"/>
      <c r="H191" s="1"/>
      <c r="I191" s="1"/>
      <c r="J191" s="1"/>
      <c r="K191" s="1"/>
      <c r="L191" s="70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98"/>
      <c r="B192" s="1"/>
      <c r="C192" s="1"/>
      <c r="D192" s="1"/>
      <c r="E192" s="1"/>
      <c r="F192" s="1"/>
      <c r="G192" s="2"/>
      <c r="H192" s="1"/>
      <c r="I192" s="1"/>
      <c r="J192" s="1"/>
      <c r="K192" s="1"/>
      <c r="L192" s="70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98"/>
      <c r="B193" s="1"/>
      <c r="C193" s="1"/>
      <c r="D193" s="1"/>
      <c r="E193" s="1"/>
      <c r="F193" s="1"/>
      <c r="G193" s="2"/>
      <c r="H193" s="1"/>
      <c r="I193" s="1"/>
      <c r="J193" s="1"/>
      <c r="K193" s="1"/>
      <c r="L193" s="70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98"/>
      <c r="B194" s="1"/>
      <c r="C194" s="1"/>
      <c r="D194" s="1"/>
      <c r="E194" s="1"/>
      <c r="F194" s="1"/>
      <c r="G194" s="2"/>
      <c r="H194" s="1"/>
      <c r="I194" s="1"/>
      <c r="J194" s="1"/>
      <c r="K194" s="1"/>
      <c r="L194" s="70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98"/>
      <c r="B195" s="1"/>
      <c r="C195" s="1"/>
      <c r="D195" s="1"/>
      <c r="E195" s="1"/>
      <c r="F195" s="1"/>
      <c r="G195" s="2"/>
      <c r="H195" s="1"/>
      <c r="I195" s="1"/>
      <c r="J195" s="1"/>
      <c r="K195" s="1"/>
      <c r="L195" s="70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98"/>
      <c r="B196" s="1"/>
      <c r="C196" s="1"/>
      <c r="D196" s="1"/>
      <c r="E196" s="1"/>
      <c r="F196" s="1"/>
      <c r="G196" s="2"/>
      <c r="H196" s="1"/>
      <c r="I196" s="1"/>
      <c r="J196" s="1"/>
      <c r="K196" s="1"/>
      <c r="L196" s="70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98"/>
      <c r="B197" s="1"/>
      <c r="C197" s="1"/>
      <c r="D197" s="1"/>
      <c r="E197" s="1"/>
      <c r="F197" s="1"/>
      <c r="G197" s="2"/>
      <c r="H197" s="1"/>
      <c r="I197" s="1"/>
      <c r="J197" s="1"/>
      <c r="K197" s="1"/>
      <c r="L197" s="70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98"/>
      <c r="B198" s="1"/>
      <c r="C198" s="1"/>
      <c r="D198" s="1"/>
      <c r="E198" s="1"/>
      <c r="F198" s="1"/>
      <c r="G198" s="2"/>
      <c r="H198" s="1"/>
      <c r="I198" s="1"/>
      <c r="J198" s="1"/>
      <c r="K198" s="1"/>
      <c r="L198" s="70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98"/>
      <c r="B199" s="1"/>
      <c r="C199" s="1"/>
      <c r="D199" s="1"/>
      <c r="E199" s="1"/>
      <c r="F199" s="1"/>
      <c r="G199" s="2"/>
      <c r="H199" s="1"/>
      <c r="I199" s="1"/>
      <c r="J199" s="1"/>
      <c r="K199" s="1"/>
      <c r="L199" s="70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98"/>
      <c r="B200" s="1"/>
      <c r="C200" s="1"/>
      <c r="D200" s="1"/>
      <c r="E200" s="1"/>
      <c r="F200" s="1"/>
      <c r="G200" s="2"/>
      <c r="H200" s="1"/>
      <c r="I200" s="1"/>
      <c r="J200" s="1"/>
      <c r="K200" s="1"/>
      <c r="L200" s="70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98"/>
      <c r="B201" s="1"/>
      <c r="C201" s="1"/>
      <c r="D201" s="1"/>
      <c r="E201" s="1"/>
      <c r="F201" s="1"/>
      <c r="G201" s="2"/>
      <c r="H201" s="1"/>
      <c r="I201" s="1"/>
      <c r="J201" s="1"/>
      <c r="K201" s="1"/>
      <c r="L201" s="70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98"/>
      <c r="B202" s="1"/>
      <c r="C202" s="1"/>
      <c r="D202" s="1"/>
      <c r="E202" s="1"/>
      <c r="F202" s="1"/>
      <c r="G202" s="2"/>
      <c r="H202" s="1"/>
      <c r="I202" s="1"/>
      <c r="J202" s="1"/>
      <c r="K202" s="1"/>
      <c r="L202" s="70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98"/>
      <c r="B203" s="1"/>
      <c r="C203" s="1"/>
      <c r="D203" s="1"/>
      <c r="E203" s="1"/>
      <c r="F203" s="1"/>
      <c r="G203" s="2"/>
      <c r="H203" s="1"/>
      <c r="I203" s="1"/>
      <c r="J203" s="1"/>
      <c r="K203" s="1"/>
      <c r="L203" s="70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98"/>
      <c r="B204" s="1"/>
      <c r="C204" s="1"/>
      <c r="D204" s="1"/>
      <c r="E204" s="1"/>
      <c r="F204" s="1"/>
      <c r="G204" s="2"/>
      <c r="H204" s="1"/>
      <c r="I204" s="1"/>
      <c r="J204" s="1"/>
      <c r="K204" s="1"/>
      <c r="L204" s="70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98"/>
      <c r="B205" s="1"/>
      <c r="C205" s="1"/>
      <c r="D205" s="1"/>
      <c r="E205" s="1"/>
      <c r="F205" s="1"/>
      <c r="G205" s="2"/>
      <c r="H205" s="1"/>
      <c r="I205" s="1"/>
      <c r="J205" s="1"/>
      <c r="K205" s="1"/>
      <c r="L205" s="70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98"/>
      <c r="B206" s="1"/>
      <c r="C206" s="1"/>
      <c r="D206" s="1"/>
      <c r="E206" s="1"/>
      <c r="F206" s="1"/>
      <c r="G206" s="2"/>
      <c r="H206" s="1"/>
      <c r="I206" s="1"/>
      <c r="J206" s="1"/>
      <c r="K206" s="1"/>
      <c r="L206" s="70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98"/>
      <c r="B207" s="1"/>
      <c r="C207" s="1"/>
      <c r="D207" s="1"/>
      <c r="E207" s="1"/>
      <c r="F207" s="1"/>
      <c r="G207" s="2"/>
      <c r="H207" s="1"/>
      <c r="I207" s="1"/>
      <c r="J207" s="1"/>
      <c r="K207" s="1"/>
      <c r="L207" s="70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98"/>
      <c r="B208" s="1"/>
      <c r="C208" s="1"/>
      <c r="D208" s="1"/>
      <c r="E208" s="1"/>
      <c r="F208" s="1"/>
      <c r="G208" s="2"/>
      <c r="H208" s="1"/>
      <c r="I208" s="1"/>
      <c r="J208" s="1"/>
      <c r="K208" s="1"/>
      <c r="L208" s="70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98"/>
      <c r="B209" s="1"/>
      <c r="C209" s="1"/>
      <c r="D209" s="1"/>
      <c r="E209" s="1"/>
      <c r="F209" s="1"/>
      <c r="G209" s="2"/>
      <c r="H209" s="1"/>
      <c r="I209" s="1"/>
      <c r="J209" s="1"/>
      <c r="K209" s="1"/>
      <c r="L209" s="70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98"/>
      <c r="B210" s="1"/>
      <c r="C210" s="1"/>
      <c r="D210" s="1"/>
      <c r="E210" s="1"/>
      <c r="F210" s="1"/>
      <c r="G210" s="2"/>
      <c r="H210" s="1"/>
      <c r="I210" s="1"/>
      <c r="J210" s="1"/>
      <c r="K210" s="1"/>
      <c r="L210" s="70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98"/>
      <c r="B211" s="1"/>
      <c r="C211" s="1"/>
      <c r="D211" s="1"/>
      <c r="E211" s="1"/>
      <c r="F211" s="1"/>
      <c r="G211" s="2"/>
      <c r="H211" s="1"/>
      <c r="I211" s="1"/>
      <c r="J211" s="1"/>
      <c r="K211" s="1"/>
      <c r="L211" s="70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98"/>
      <c r="B212" s="1"/>
      <c r="C212" s="1"/>
      <c r="D212" s="1"/>
      <c r="E212" s="1"/>
      <c r="F212" s="1"/>
      <c r="G212" s="2"/>
      <c r="H212" s="1"/>
      <c r="I212" s="1"/>
      <c r="J212" s="1"/>
      <c r="K212" s="1"/>
      <c r="L212" s="70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98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70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98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70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98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70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98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70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98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70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98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70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98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70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98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70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98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70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98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70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98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70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98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70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98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70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98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70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98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70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98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70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98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70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98"/>
      <c r="B230" s="1"/>
      <c r="C230" s="1"/>
      <c r="D230" s="1"/>
      <c r="E230" s="1"/>
      <c r="F230" s="1"/>
      <c r="G230" s="2"/>
      <c r="H230" s="1"/>
      <c r="I230" s="1"/>
      <c r="J230" s="1"/>
      <c r="K230" s="1"/>
      <c r="L230" s="70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98"/>
      <c r="B231" s="1"/>
      <c r="C231" s="1"/>
      <c r="D231" s="1"/>
      <c r="E231" s="1"/>
      <c r="F231" s="1"/>
      <c r="G231" s="2"/>
      <c r="H231" s="1"/>
      <c r="I231" s="1"/>
      <c r="J231" s="1"/>
      <c r="K231" s="1"/>
      <c r="L231" s="70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98"/>
      <c r="B232" s="1"/>
      <c r="C232" s="1"/>
      <c r="D232" s="1"/>
      <c r="E232" s="1"/>
      <c r="F232" s="1"/>
      <c r="G232" s="2"/>
      <c r="H232" s="1"/>
      <c r="I232" s="1"/>
      <c r="J232" s="1"/>
      <c r="K232" s="1"/>
      <c r="L232" s="70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98"/>
      <c r="B233" s="1"/>
      <c r="C233" s="1"/>
      <c r="D233" s="1"/>
      <c r="E233" s="1"/>
      <c r="F233" s="1"/>
      <c r="G233" s="2"/>
      <c r="H233" s="1"/>
      <c r="I233" s="1"/>
      <c r="J233" s="1"/>
      <c r="K233" s="1"/>
      <c r="L233" s="70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98"/>
      <c r="B234" s="1"/>
      <c r="C234" s="1"/>
      <c r="D234" s="1"/>
      <c r="E234" s="1"/>
      <c r="F234" s="1"/>
      <c r="G234" s="2"/>
      <c r="H234" s="1"/>
      <c r="I234" s="1"/>
      <c r="J234" s="1"/>
      <c r="K234" s="1"/>
      <c r="L234" s="70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98"/>
      <c r="B235" s="1"/>
      <c r="C235" s="1"/>
      <c r="D235" s="1"/>
      <c r="E235" s="1"/>
      <c r="F235" s="1"/>
      <c r="G235" s="2"/>
      <c r="H235" s="1"/>
      <c r="I235" s="1"/>
      <c r="J235" s="1"/>
      <c r="K235" s="1"/>
      <c r="L235" s="70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98"/>
      <c r="B236" s="1"/>
      <c r="C236" s="1"/>
      <c r="D236" s="1"/>
      <c r="E236" s="1"/>
      <c r="F236" s="1"/>
      <c r="G236" s="2"/>
      <c r="H236" s="1"/>
      <c r="I236" s="1"/>
      <c r="J236" s="1"/>
      <c r="K236" s="1"/>
      <c r="L236" s="70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98"/>
      <c r="B237" s="1"/>
      <c r="C237" s="1"/>
      <c r="D237" s="1"/>
      <c r="E237" s="1"/>
      <c r="F237" s="1"/>
      <c r="G237" s="2"/>
      <c r="H237" s="1"/>
      <c r="I237" s="1"/>
      <c r="J237" s="1"/>
      <c r="K237" s="1"/>
      <c r="L237" s="70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98"/>
      <c r="B238" s="1"/>
      <c r="C238" s="1"/>
      <c r="D238" s="1"/>
      <c r="E238" s="1"/>
      <c r="F238" s="1"/>
      <c r="G238" s="2"/>
      <c r="H238" s="1"/>
      <c r="I238" s="1"/>
      <c r="J238" s="1"/>
      <c r="K238" s="1"/>
      <c r="L238" s="70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98"/>
      <c r="B239" s="1"/>
      <c r="C239" s="1"/>
      <c r="D239" s="1"/>
      <c r="E239" s="1"/>
      <c r="F239" s="1"/>
      <c r="G239" s="2"/>
      <c r="H239" s="1"/>
      <c r="I239" s="1"/>
      <c r="J239" s="1"/>
      <c r="K239" s="1"/>
      <c r="L239" s="70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98"/>
      <c r="B240" s="1"/>
      <c r="C240" s="1"/>
      <c r="D240" s="1"/>
      <c r="E240" s="1"/>
      <c r="F240" s="1"/>
      <c r="G240" s="2"/>
      <c r="H240" s="1"/>
      <c r="I240" s="1"/>
      <c r="J240" s="1"/>
      <c r="K240" s="1"/>
      <c r="L240" s="70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98"/>
      <c r="B241" s="1"/>
      <c r="C241" s="1"/>
      <c r="D241" s="1"/>
      <c r="E241" s="1"/>
      <c r="F241" s="1"/>
      <c r="G241" s="2"/>
      <c r="H241" s="1"/>
      <c r="I241" s="1"/>
      <c r="J241" s="1"/>
      <c r="K241" s="1"/>
      <c r="L241" s="70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98"/>
      <c r="B242" s="1"/>
      <c r="C242" s="1"/>
      <c r="D242" s="1"/>
      <c r="E242" s="1"/>
      <c r="F242" s="1"/>
      <c r="G242" s="2"/>
      <c r="H242" s="1"/>
      <c r="I242" s="1"/>
      <c r="J242" s="1"/>
      <c r="K242" s="1"/>
      <c r="L242" s="70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98"/>
      <c r="B243" s="1"/>
      <c r="C243" s="1"/>
      <c r="D243" s="1"/>
      <c r="E243" s="1"/>
      <c r="F243" s="1"/>
      <c r="G243" s="2"/>
      <c r="H243" s="1"/>
      <c r="I243" s="1"/>
      <c r="J243" s="1"/>
      <c r="K243" s="1"/>
      <c r="L243" s="70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98"/>
      <c r="B244" s="1"/>
      <c r="C244" s="1"/>
      <c r="D244" s="1"/>
      <c r="E244" s="1"/>
      <c r="F244" s="1"/>
      <c r="G244" s="2"/>
      <c r="H244" s="1"/>
      <c r="I244" s="1"/>
      <c r="J244" s="1"/>
      <c r="K244" s="1"/>
      <c r="L244" s="70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98"/>
      <c r="B245" s="1"/>
      <c r="C245" s="1"/>
      <c r="D245" s="1"/>
      <c r="E245" s="1"/>
      <c r="F245" s="1"/>
      <c r="G245" s="2"/>
      <c r="H245" s="1"/>
      <c r="I245" s="1"/>
      <c r="J245" s="1"/>
      <c r="K245" s="1"/>
      <c r="L245" s="70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98"/>
      <c r="B246" s="1"/>
      <c r="C246" s="1"/>
      <c r="D246" s="1"/>
      <c r="E246" s="1"/>
      <c r="F246" s="1"/>
      <c r="G246" s="2"/>
      <c r="H246" s="1"/>
      <c r="I246" s="1"/>
      <c r="J246" s="1"/>
      <c r="K246" s="1"/>
      <c r="L246" s="70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98"/>
      <c r="B247" s="1"/>
      <c r="C247" s="1"/>
      <c r="D247" s="1"/>
      <c r="E247" s="1"/>
      <c r="F247" s="1"/>
      <c r="G247" s="2"/>
      <c r="H247" s="1"/>
      <c r="I247" s="1"/>
      <c r="J247" s="1"/>
      <c r="K247" s="1"/>
      <c r="L247" s="70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98"/>
      <c r="B248" s="1"/>
      <c r="C248" s="1"/>
      <c r="D248" s="1"/>
      <c r="E248" s="1"/>
      <c r="F248" s="1"/>
      <c r="G248" s="2"/>
      <c r="H248" s="1"/>
      <c r="I248" s="1"/>
      <c r="J248" s="1"/>
      <c r="K248" s="1"/>
      <c r="L248" s="70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98"/>
      <c r="B249" s="1"/>
      <c r="C249" s="1"/>
      <c r="D249" s="1"/>
      <c r="E249" s="1"/>
      <c r="F249" s="1"/>
      <c r="G249" s="2"/>
      <c r="H249" s="1"/>
      <c r="I249" s="1"/>
      <c r="J249" s="1"/>
      <c r="K249" s="1"/>
      <c r="L249" s="70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98"/>
      <c r="B250" s="1"/>
      <c r="C250" s="1"/>
      <c r="D250" s="1"/>
      <c r="E250" s="1"/>
      <c r="F250" s="1"/>
      <c r="G250" s="2"/>
      <c r="H250" s="1"/>
      <c r="I250" s="1"/>
      <c r="J250" s="1"/>
      <c r="K250" s="1"/>
      <c r="L250" s="70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98"/>
      <c r="B251" s="1"/>
      <c r="C251" s="1"/>
      <c r="D251" s="1"/>
      <c r="E251" s="1"/>
      <c r="F251" s="1"/>
      <c r="G251" s="2"/>
      <c r="H251" s="1"/>
      <c r="I251" s="1"/>
      <c r="J251" s="1"/>
      <c r="K251" s="1"/>
      <c r="L251" s="70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98"/>
      <c r="B252" s="1"/>
      <c r="C252" s="1"/>
      <c r="D252" s="1"/>
      <c r="E252" s="1"/>
      <c r="F252" s="1"/>
      <c r="G252" s="2"/>
      <c r="H252" s="1"/>
      <c r="I252" s="1"/>
      <c r="J252" s="1"/>
      <c r="K252" s="1"/>
      <c r="L252" s="70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98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70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98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70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98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70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98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70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98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70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98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70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98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70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98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70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98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70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98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70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98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70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98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70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98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70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98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70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98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70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98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70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98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70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98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70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98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70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98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70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98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70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98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70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>
      <c r="A275" s="98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70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.75" customHeight="1" x14ac:dyDescent="0.25">
      <c r="A276" s="98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70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.75" customHeight="1" x14ac:dyDescent="0.25">
      <c r="A277" s="98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70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.75" customHeight="1" x14ac:dyDescent="0.25">
      <c r="A278" s="98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70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15.75" customHeight="1" x14ac:dyDescent="0.25">
      <c r="A279" s="98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70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15.75" customHeight="1" x14ac:dyDescent="0.25">
      <c r="A280" s="98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70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15.75" customHeight="1" x14ac:dyDescent="0.25">
      <c r="A281" s="98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70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15.75" customHeight="1" x14ac:dyDescent="0.25">
      <c r="A282" s="98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70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15.75" customHeight="1" x14ac:dyDescent="0.25">
      <c r="A283" s="98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70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15.75" customHeight="1" x14ac:dyDescent="0.25">
      <c r="A284" s="98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70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15.75" customHeight="1" x14ac:dyDescent="0.25">
      <c r="A285" s="98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70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15.75" customHeight="1" x14ac:dyDescent="0.25">
      <c r="A286" s="98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70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15.75" customHeight="1" x14ac:dyDescent="0.25">
      <c r="A287" s="98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70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15.75" customHeight="1" x14ac:dyDescent="0.25">
      <c r="A288" s="98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70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0" ht="15.75" customHeight="1" x14ac:dyDescent="0.25">
      <c r="A289" s="98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70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0" ht="15.75" customHeight="1" x14ac:dyDescent="0.25">
      <c r="A290" s="98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70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0" ht="15.75" customHeight="1" x14ac:dyDescent="0.25">
      <c r="A291" s="98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70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0" ht="15.75" customHeight="1" x14ac:dyDescent="0.25">
      <c r="A292" s="98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70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0" ht="15.75" customHeight="1" x14ac:dyDescent="0.25">
      <c r="A293" s="98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70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0" ht="15.75" customHeight="1" x14ac:dyDescent="0.25">
      <c r="A294" s="98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70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0" ht="15.75" customHeight="1" x14ac:dyDescent="0.25">
      <c r="A295" s="98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70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0" ht="15.75" customHeight="1" x14ac:dyDescent="0.25">
      <c r="A296" s="98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70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0" ht="15.75" customHeight="1" x14ac:dyDescent="0.25">
      <c r="A297" s="98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70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spans="1:30" ht="15.75" customHeight="1" x14ac:dyDescent="0.25">
      <c r="A298" s="98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70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spans="1:30" ht="15.75" customHeight="1" x14ac:dyDescent="0.25">
      <c r="A299" s="98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70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spans="1:30" ht="15.75" customHeight="1" x14ac:dyDescent="0.25">
      <c r="A300" s="98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70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spans="1:30" ht="15.75" customHeight="1" x14ac:dyDescent="0.25">
      <c r="A301" s="98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70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spans="1:30" ht="15.75" customHeight="1" x14ac:dyDescent="0.25">
      <c r="A302" s="98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70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spans="1:30" ht="15.75" customHeight="1" x14ac:dyDescent="0.25">
      <c r="A303" s="98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70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spans="1:30" ht="15.75" customHeight="1" x14ac:dyDescent="0.25">
      <c r="A304" s="98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70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spans="1:30" ht="15.75" customHeight="1" x14ac:dyDescent="0.25">
      <c r="A305" s="98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70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spans="1:30" ht="15.75" customHeight="1" x14ac:dyDescent="0.25">
      <c r="A306" s="98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70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spans="1:30" ht="15.75" customHeight="1" x14ac:dyDescent="0.25">
      <c r="A307" s="98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70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spans="1:30" ht="15.75" customHeight="1" x14ac:dyDescent="0.25">
      <c r="A308" s="98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70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spans="1:30" ht="15.75" customHeight="1" x14ac:dyDescent="0.25">
      <c r="A309" s="98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70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spans="1:30" ht="15.75" customHeight="1" x14ac:dyDescent="0.25">
      <c r="A310" s="98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70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spans="1:30" ht="15.75" customHeight="1" x14ac:dyDescent="0.25">
      <c r="A311" s="98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70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spans="1:30" ht="15.75" customHeight="1" x14ac:dyDescent="0.25">
      <c r="A312" s="98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70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spans="1:30" ht="15.75" customHeight="1" x14ac:dyDescent="0.25">
      <c r="A313" s="98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70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spans="1:30" ht="15.75" customHeight="1" x14ac:dyDescent="0.25">
      <c r="A314" s="98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70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spans="1:30" ht="15.75" customHeight="1" x14ac:dyDescent="0.25">
      <c r="A315" s="98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70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spans="1:30" ht="15.75" customHeight="1" x14ac:dyDescent="0.25">
      <c r="A316" s="98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70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spans="1:30" ht="15.75" customHeight="1" x14ac:dyDescent="0.25">
      <c r="A317" s="98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70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spans="1:30" ht="15.75" customHeight="1" x14ac:dyDescent="0.25">
      <c r="A318" s="98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70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spans="1:30" ht="15.75" customHeight="1" x14ac:dyDescent="0.25">
      <c r="A319" s="98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70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spans="1:30" ht="15.75" customHeight="1" x14ac:dyDescent="0.25">
      <c r="A320" s="98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70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spans="1:30" ht="15.75" customHeight="1" x14ac:dyDescent="0.25">
      <c r="A321" s="98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70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spans="1:30" ht="15.75" customHeight="1" x14ac:dyDescent="0.25">
      <c r="A322" s="98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70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spans="1:30" ht="15.75" customHeight="1" x14ac:dyDescent="0.25">
      <c r="A323" s="98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70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spans="1:30" ht="15.75" customHeight="1" x14ac:dyDescent="0.25">
      <c r="A324" s="98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70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spans="1:30" ht="15.75" customHeight="1" x14ac:dyDescent="0.25">
      <c r="A325" s="98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70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spans="1:30" ht="15.75" customHeight="1" x14ac:dyDescent="0.25">
      <c r="A326" s="98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70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15.75" customHeight="1" x14ac:dyDescent="0.25">
      <c r="A327" s="98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70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spans="1:30" ht="15.75" customHeight="1" x14ac:dyDescent="0.25">
      <c r="A328" s="98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70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spans="1:30" ht="15.75" customHeight="1" x14ac:dyDescent="0.25">
      <c r="A329" s="98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70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spans="1:30" ht="15.75" customHeight="1" x14ac:dyDescent="0.25">
      <c r="A330" s="98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70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spans="1:30" ht="15.75" customHeight="1" x14ac:dyDescent="0.25">
      <c r="A331" s="98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70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spans="1:30" ht="15.75" customHeight="1" x14ac:dyDescent="0.25">
      <c r="A332" s="98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70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spans="1:30" ht="15.75" customHeight="1" x14ac:dyDescent="0.25">
      <c r="A333" s="98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70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spans="1:30" ht="15.75" customHeight="1" x14ac:dyDescent="0.25">
      <c r="A334" s="98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70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spans="1:30" ht="15.75" customHeight="1" x14ac:dyDescent="0.25">
      <c r="A335" s="98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70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spans="1:30" ht="15.75" customHeight="1" x14ac:dyDescent="0.25">
      <c r="A336" s="98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70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spans="1:30" ht="15.75" customHeight="1" x14ac:dyDescent="0.25">
      <c r="A337" s="98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70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spans="1:30" ht="15.75" customHeight="1" x14ac:dyDescent="0.25">
      <c r="A338" s="98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70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spans="1:30" ht="15.75" customHeight="1" x14ac:dyDescent="0.25">
      <c r="A339" s="98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70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spans="1:30" ht="15.75" customHeight="1" x14ac:dyDescent="0.25">
      <c r="A340" s="98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70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spans="1:30" ht="15.75" customHeight="1" x14ac:dyDescent="0.25">
      <c r="A341" s="98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70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spans="1:30" ht="15.75" customHeight="1" x14ac:dyDescent="0.25">
      <c r="A342" s="98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70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spans="1:30" ht="15.75" customHeight="1" x14ac:dyDescent="0.25">
      <c r="A343" s="98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70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spans="1:30" ht="15.75" customHeight="1" x14ac:dyDescent="0.25">
      <c r="A344" s="98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70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spans="1:30" ht="15.75" customHeight="1" x14ac:dyDescent="0.25">
      <c r="A345" s="98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70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spans="1:30" ht="15.75" customHeight="1" x14ac:dyDescent="0.25">
      <c r="A346" s="98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70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spans="1:30" ht="15.75" customHeight="1" x14ac:dyDescent="0.25">
      <c r="A347" s="98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70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spans="1:30" ht="15.75" customHeight="1" x14ac:dyDescent="0.25">
      <c r="A348" s="98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70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spans="1:30" ht="15.75" customHeight="1" x14ac:dyDescent="0.25">
      <c r="A349" s="98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70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spans="1:30" ht="15.75" customHeight="1" x14ac:dyDescent="0.25">
      <c r="A350" s="98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70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spans="1:30" ht="15.75" customHeight="1" x14ac:dyDescent="0.25">
      <c r="A351" s="98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70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spans="1:30" ht="15.75" customHeight="1" x14ac:dyDescent="0.25">
      <c r="A352" s="98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70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spans="1:30" ht="15.75" customHeight="1" x14ac:dyDescent="0.25">
      <c r="A353" s="98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70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spans="1:30" ht="15.75" customHeight="1" x14ac:dyDescent="0.25">
      <c r="A354" s="98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70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spans="1:30" ht="15.75" customHeight="1" x14ac:dyDescent="0.25">
      <c r="A355" s="98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70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spans="1:30" ht="15.75" customHeight="1" x14ac:dyDescent="0.25">
      <c r="A356" s="98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70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spans="1:30" ht="15.75" customHeight="1" x14ac:dyDescent="0.25">
      <c r="A357" s="98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70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spans="1:30" ht="15.75" customHeight="1" x14ac:dyDescent="0.25">
      <c r="A358" s="98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70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spans="1:30" ht="15.75" customHeight="1" x14ac:dyDescent="0.25">
      <c r="A359" s="98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70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spans="1:30" ht="15.75" customHeight="1" x14ac:dyDescent="0.25">
      <c r="A360" s="98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70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spans="1:30" ht="15.75" customHeight="1" x14ac:dyDescent="0.25">
      <c r="A361" s="98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70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spans="1:30" ht="15.75" customHeight="1" x14ac:dyDescent="0.25">
      <c r="A362" s="98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70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spans="1:30" ht="15.75" customHeight="1" x14ac:dyDescent="0.25">
      <c r="A363" s="98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70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spans="1:30" ht="15.75" customHeight="1" x14ac:dyDescent="0.25">
      <c r="A364" s="98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70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spans="1:30" ht="15.75" customHeight="1" x14ac:dyDescent="0.25">
      <c r="A365" s="98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70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spans="1:30" ht="15.75" customHeight="1" x14ac:dyDescent="0.25">
      <c r="A366" s="98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70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spans="1:30" ht="15.75" customHeight="1" x14ac:dyDescent="0.25">
      <c r="A367" s="98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70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spans="1:30" ht="15.75" customHeight="1" x14ac:dyDescent="0.25">
      <c r="A368" s="98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70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spans="1:30" ht="15.75" customHeight="1" x14ac:dyDescent="0.25">
      <c r="A369" s="98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70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spans="1:30" ht="15.75" customHeight="1" x14ac:dyDescent="0.25">
      <c r="A370" s="98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70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spans="1:30" ht="15.75" customHeight="1" x14ac:dyDescent="0.25">
      <c r="A371" s="98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70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spans="1:30" ht="15.75" customHeight="1" x14ac:dyDescent="0.25">
      <c r="A372" s="98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70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spans="1:30" ht="15.75" customHeight="1" x14ac:dyDescent="0.25">
      <c r="A373" s="98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70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spans="1:30" ht="15.75" customHeight="1" x14ac:dyDescent="0.25">
      <c r="A374" s="98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70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spans="1:30" ht="15.75" customHeight="1" x14ac:dyDescent="0.25">
      <c r="A375" s="98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70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spans="1:30" ht="15.75" customHeight="1" x14ac:dyDescent="0.25">
      <c r="A376" s="98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70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spans="1:30" ht="15.75" customHeight="1" x14ac:dyDescent="0.25">
      <c r="A377" s="98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70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spans="1:30" ht="15.75" customHeight="1" x14ac:dyDescent="0.25">
      <c r="A378" s="98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70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spans="1:30" ht="15.75" customHeight="1" x14ac:dyDescent="0.25">
      <c r="A379" s="98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70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spans="1:30" ht="15.75" customHeight="1" x14ac:dyDescent="0.25">
      <c r="A380" s="98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70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spans="1:30" ht="15.75" customHeight="1" x14ac:dyDescent="0.25">
      <c r="A381" s="98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70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spans="1:30" ht="15.75" customHeight="1" x14ac:dyDescent="0.25">
      <c r="A382" s="98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70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spans="1:30" ht="15.75" customHeight="1" x14ac:dyDescent="0.25">
      <c r="A383" s="98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70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spans="1:30" ht="15.75" customHeight="1" x14ac:dyDescent="0.25">
      <c r="A384" s="98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70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spans="1:30" ht="15.75" customHeight="1" x14ac:dyDescent="0.25">
      <c r="A385" s="98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70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spans="1:30" ht="15.75" customHeight="1" x14ac:dyDescent="0.25">
      <c r="A386" s="98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70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spans="1:30" ht="15.75" customHeight="1" x14ac:dyDescent="0.25">
      <c r="A387" s="98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70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spans="1:30" ht="15.75" customHeight="1" x14ac:dyDescent="0.25">
      <c r="A388" s="98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70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spans="1:30" ht="15.75" customHeight="1" x14ac:dyDescent="0.25">
      <c r="A389" s="98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70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spans="1:30" ht="15.75" customHeight="1" x14ac:dyDescent="0.25">
      <c r="A390" s="98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70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spans="1:30" ht="15.75" customHeight="1" x14ac:dyDescent="0.25">
      <c r="A391" s="98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70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spans="1:30" ht="15.75" customHeight="1" x14ac:dyDescent="0.25">
      <c r="A392" s="98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70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spans="1:30" ht="15.75" customHeight="1" x14ac:dyDescent="0.25">
      <c r="A393" s="98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70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spans="1:30" ht="15.75" customHeight="1" x14ac:dyDescent="0.25">
      <c r="A394" s="98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70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spans="1:30" ht="15.75" customHeight="1" x14ac:dyDescent="0.25">
      <c r="A395" s="98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70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spans="1:30" ht="15.75" customHeight="1" x14ac:dyDescent="0.25">
      <c r="A396" s="98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70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spans="1:30" ht="15.75" customHeight="1" x14ac:dyDescent="0.25">
      <c r="A397" s="98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70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spans="1:30" ht="15.75" customHeight="1" x14ac:dyDescent="0.25">
      <c r="A398" s="98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70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spans="1:30" ht="15.75" customHeight="1" x14ac:dyDescent="0.25">
      <c r="A399" s="98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70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spans="1:30" ht="15.75" customHeight="1" x14ac:dyDescent="0.25">
      <c r="A400" s="98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70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spans="1:30" ht="15.75" customHeight="1" x14ac:dyDescent="0.25">
      <c r="A401" s="98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70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spans="1:30" ht="15.75" customHeight="1" x14ac:dyDescent="0.25">
      <c r="A402" s="98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70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spans="1:30" ht="15.75" customHeight="1" x14ac:dyDescent="0.25">
      <c r="A403" s="98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70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spans="1:30" ht="15.75" customHeight="1" x14ac:dyDescent="0.25">
      <c r="A404" s="98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70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spans="1:30" ht="15.75" customHeight="1" x14ac:dyDescent="0.25">
      <c r="A405" s="98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70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spans="1:30" ht="15.75" customHeight="1" x14ac:dyDescent="0.25">
      <c r="A406" s="98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70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ht="15.75" customHeight="1" x14ac:dyDescent="0.25">
      <c r="A407" s="98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70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ht="15.75" customHeight="1" x14ac:dyDescent="0.25">
      <c r="A408" s="98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70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ht="15.75" customHeight="1" x14ac:dyDescent="0.25">
      <c r="A409" s="98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70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ht="15.75" customHeight="1" x14ac:dyDescent="0.25">
      <c r="A410" s="98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70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ht="15.75" customHeight="1" x14ac:dyDescent="0.25">
      <c r="A411" s="98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70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5.75" customHeight="1" x14ac:dyDescent="0.25">
      <c r="A412" s="98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70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5.75" customHeight="1" x14ac:dyDescent="0.25">
      <c r="A413" s="98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70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5.75" customHeight="1" x14ac:dyDescent="0.25">
      <c r="A414" s="98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70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5.75" customHeight="1" x14ac:dyDescent="0.25">
      <c r="A415" s="98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70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5.75" customHeight="1" x14ac:dyDescent="0.25">
      <c r="A416" s="98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70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5.75" customHeight="1" x14ac:dyDescent="0.25">
      <c r="A417" s="98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70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5.75" customHeight="1" x14ac:dyDescent="0.25">
      <c r="A418" s="98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70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5.75" customHeight="1" x14ac:dyDescent="0.25">
      <c r="A419" s="98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70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5.75" customHeight="1" x14ac:dyDescent="0.25">
      <c r="A420" s="98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70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5.75" customHeight="1" x14ac:dyDescent="0.25">
      <c r="A421" s="98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70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5.75" customHeight="1" x14ac:dyDescent="0.25">
      <c r="A422" s="98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70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5.75" customHeight="1" x14ac:dyDescent="0.25">
      <c r="A423" s="98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70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5.75" customHeight="1" x14ac:dyDescent="0.25">
      <c r="A424" s="98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70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5.75" customHeight="1" x14ac:dyDescent="0.25">
      <c r="A425" s="98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70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5.75" customHeight="1" x14ac:dyDescent="0.25">
      <c r="A426" s="98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70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5.75" customHeight="1" x14ac:dyDescent="0.25">
      <c r="A427" s="98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70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5.75" customHeight="1" x14ac:dyDescent="0.25">
      <c r="A428" s="98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70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5.75" customHeight="1" x14ac:dyDescent="0.25">
      <c r="A429" s="98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70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5.75" customHeight="1" x14ac:dyDescent="0.25">
      <c r="A430" s="98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70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5.75" customHeight="1" x14ac:dyDescent="0.25">
      <c r="A431" s="98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70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5.75" customHeight="1" x14ac:dyDescent="0.25">
      <c r="A432" s="98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70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5.75" customHeight="1" x14ac:dyDescent="0.25">
      <c r="A433" s="98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70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5.75" customHeight="1" x14ac:dyDescent="0.25">
      <c r="A434" s="98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70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5.75" customHeight="1" x14ac:dyDescent="0.25">
      <c r="A435" s="98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70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5.75" customHeight="1" x14ac:dyDescent="0.25">
      <c r="A436" s="98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70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5.75" customHeight="1" x14ac:dyDescent="0.25">
      <c r="A437" s="98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70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5.75" customHeight="1" x14ac:dyDescent="0.25">
      <c r="A438" s="98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70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5.75" customHeight="1" x14ac:dyDescent="0.25">
      <c r="A439" s="98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70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5.75" customHeight="1" x14ac:dyDescent="0.25">
      <c r="A440" s="98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70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5.75" customHeight="1" x14ac:dyDescent="0.25">
      <c r="A441" s="98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70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5.75" customHeight="1" x14ac:dyDescent="0.25">
      <c r="A442" s="98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70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5.75" customHeight="1" x14ac:dyDescent="0.25">
      <c r="A443" s="98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70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5.75" customHeight="1" x14ac:dyDescent="0.25">
      <c r="A444" s="98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70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5.75" customHeight="1" x14ac:dyDescent="0.25">
      <c r="A445" s="98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70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5.75" customHeight="1" x14ac:dyDescent="0.25">
      <c r="A446" s="98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70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5.75" customHeight="1" x14ac:dyDescent="0.25">
      <c r="A447" s="98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70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5.75" customHeight="1" x14ac:dyDescent="0.25">
      <c r="A448" s="98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70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5.75" customHeight="1" x14ac:dyDescent="0.25">
      <c r="A449" s="98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70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5.75" customHeight="1" x14ac:dyDescent="0.25">
      <c r="A450" s="98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70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5.75" customHeight="1" x14ac:dyDescent="0.25">
      <c r="A451" s="98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70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5.75" customHeight="1" x14ac:dyDescent="0.25">
      <c r="A452" s="98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70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5.75" customHeight="1" x14ac:dyDescent="0.25">
      <c r="A453" s="98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70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5.75" customHeight="1" x14ac:dyDescent="0.25">
      <c r="A454" s="98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70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5.75" customHeight="1" x14ac:dyDescent="0.25">
      <c r="A455" s="98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70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5.75" customHeight="1" x14ac:dyDescent="0.25">
      <c r="A456" s="98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70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5.75" customHeight="1" x14ac:dyDescent="0.25">
      <c r="A457" s="98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70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5.75" customHeight="1" x14ac:dyDescent="0.25">
      <c r="A458" s="98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70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5.75" customHeight="1" x14ac:dyDescent="0.25">
      <c r="A459" s="98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70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5.75" customHeight="1" x14ac:dyDescent="0.25">
      <c r="A460" s="98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70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5.75" customHeight="1" x14ac:dyDescent="0.25">
      <c r="A461" s="98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70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5.75" customHeight="1" x14ac:dyDescent="0.25">
      <c r="A462" s="98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70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5.75" customHeight="1" x14ac:dyDescent="0.25">
      <c r="A463" s="98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70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5.75" customHeight="1" x14ac:dyDescent="0.25">
      <c r="A464" s="98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70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5.75" customHeight="1" x14ac:dyDescent="0.25">
      <c r="A465" s="98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70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5.75" customHeight="1" x14ac:dyDescent="0.25">
      <c r="A466" s="98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70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5.75" customHeight="1" x14ac:dyDescent="0.25">
      <c r="A467" s="98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70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5.75" customHeight="1" x14ac:dyDescent="0.25">
      <c r="A468" s="98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70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5.75" customHeight="1" x14ac:dyDescent="0.25">
      <c r="A469" s="98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70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5.75" customHeight="1" x14ac:dyDescent="0.25">
      <c r="A470" s="98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70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5.75" customHeight="1" x14ac:dyDescent="0.25">
      <c r="A471" s="98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70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5.75" customHeight="1" x14ac:dyDescent="0.25">
      <c r="A472" s="98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70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5.75" customHeight="1" x14ac:dyDescent="0.25">
      <c r="A473" s="98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70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5.75" customHeight="1" x14ac:dyDescent="0.25">
      <c r="A474" s="98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70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5.75" customHeight="1" x14ac:dyDescent="0.25">
      <c r="A475" s="98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70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5.75" customHeight="1" x14ac:dyDescent="0.25">
      <c r="A476" s="98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70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5.75" customHeight="1" x14ac:dyDescent="0.25">
      <c r="A477" s="98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70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5.75" customHeight="1" x14ac:dyDescent="0.25">
      <c r="A478" s="98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70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5.75" customHeight="1" x14ac:dyDescent="0.25">
      <c r="A479" s="98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70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5.75" customHeight="1" x14ac:dyDescent="0.25">
      <c r="A480" s="98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70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5.75" customHeight="1" x14ac:dyDescent="0.25">
      <c r="A481" s="98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70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5.75" customHeight="1" x14ac:dyDescent="0.25">
      <c r="A482" s="98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70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5.75" customHeight="1" x14ac:dyDescent="0.25">
      <c r="A483" s="98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70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5.75" customHeight="1" x14ac:dyDescent="0.25">
      <c r="A484" s="98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70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5.75" customHeight="1" x14ac:dyDescent="0.25">
      <c r="A485" s="98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70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5.75" customHeight="1" x14ac:dyDescent="0.25">
      <c r="A486" s="98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70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5.75" customHeight="1" x14ac:dyDescent="0.25">
      <c r="A487" s="98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70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5.75" customHeight="1" x14ac:dyDescent="0.25">
      <c r="A488" s="98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70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5.75" customHeight="1" x14ac:dyDescent="0.25">
      <c r="A489" s="98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70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5.75" customHeight="1" x14ac:dyDescent="0.25">
      <c r="A490" s="98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70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5.75" customHeight="1" x14ac:dyDescent="0.25">
      <c r="A491" s="98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70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5.75" customHeight="1" x14ac:dyDescent="0.25">
      <c r="A492" s="98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70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5.75" customHeight="1" x14ac:dyDescent="0.25">
      <c r="A493" s="98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70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5.75" customHeight="1" x14ac:dyDescent="0.25">
      <c r="A494" s="98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70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5.75" customHeight="1" x14ac:dyDescent="0.25">
      <c r="A495" s="98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70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5.75" customHeight="1" x14ac:dyDescent="0.25">
      <c r="A496" s="98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70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5.75" customHeight="1" x14ac:dyDescent="0.25">
      <c r="A497" s="98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70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5.75" customHeight="1" x14ac:dyDescent="0.25">
      <c r="A498" s="98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70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5.75" customHeight="1" x14ac:dyDescent="0.25">
      <c r="A499" s="98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70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5.75" customHeight="1" x14ac:dyDescent="0.25">
      <c r="A500" s="98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70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5.75" customHeight="1" x14ac:dyDescent="0.25">
      <c r="A501" s="98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70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5.75" customHeight="1" x14ac:dyDescent="0.25">
      <c r="A502" s="98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70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5.75" customHeight="1" x14ac:dyDescent="0.25">
      <c r="A503" s="98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70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5.75" customHeight="1" x14ac:dyDescent="0.25">
      <c r="A504" s="98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70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5.75" customHeight="1" x14ac:dyDescent="0.25">
      <c r="A505" s="98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70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5.75" customHeight="1" x14ac:dyDescent="0.25">
      <c r="A506" s="98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70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5.75" customHeight="1" x14ac:dyDescent="0.25">
      <c r="A507" s="98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70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5.75" customHeight="1" x14ac:dyDescent="0.25">
      <c r="A508" s="98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70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5.75" customHeight="1" x14ac:dyDescent="0.25">
      <c r="A509" s="98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70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5.75" customHeight="1" x14ac:dyDescent="0.25">
      <c r="A510" s="98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70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5.75" customHeight="1" x14ac:dyDescent="0.25">
      <c r="A511" s="98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70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5.75" customHeight="1" x14ac:dyDescent="0.25">
      <c r="A512" s="98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70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5.75" customHeight="1" x14ac:dyDescent="0.25">
      <c r="A513" s="98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70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5.75" customHeight="1" x14ac:dyDescent="0.25">
      <c r="A514" s="98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70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5.75" customHeight="1" x14ac:dyDescent="0.25">
      <c r="A515" s="98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70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5.75" customHeight="1" x14ac:dyDescent="0.25">
      <c r="A516" s="98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70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5.75" customHeight="1" x14ac:dyDescent="0.25">
      <c r="A517" s="98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70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5.75" customHeight="1" x14ac:dyDescent="0.25">
      <c r="A518" s="98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70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5.75" customHeight="1" x14ac:dyDescent="0.25">
      <c r="A519" s="98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70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5.75" customHeight="1" x14ac:dyDescent="0.25">
      <c r="A520" s="98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70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5.75" customHeight="1" x14ac:dyDescent="0.25">
      <c r="A521" s="98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70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5.75" customHeight="1" x14ac:dyDescent="0.25">
      <c r="A522" s="98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70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5.75" customHeight="1" x14ac:dyDescent="0.25">
      <c r="A523" s="98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70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5.75" customHeight="1" x14ac:dyDescent="0.25">
      <c r="A524" s="98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70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5.75" customHeight="1" x14ac:dyDescent="0.25">
      <c r="A525" s="98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70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5.75" customHeight="1" x14ac:dyDescent="0.25">
      <c r="A526" s="98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70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5.75" customHeight="1" x14ac:dyDescent="0.25">
      <c r="A527" s="98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70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5.75" customHeight="1" x14ac:dyDescent="0.25">
      <c r="A528" s="98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70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5.75" customHeight="1" x14ac:dyDescent="0.25">
      <c r="A529" s="98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70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5.75" customHeight="1" x14ac:dyDescent="0.25">
      <c r="A530" s="98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70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5.75" customHeight="1" x14ac:dyDescent="0.25">
      <c r="A531" s="98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70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5.75" customHeight="1" x14ac:dyDescent="0.25">
      <c r="A532" s="98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70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5.75" customHeight="1" x14ac:dyDescent="0.25">
      <c r="A533" s="98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70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5.75" customHeight="1" x14ac:dyDescent="0.25">
      <c r="A534" s="98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70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5.75" customHeight="1" x14ac:dyDescent="0.25">
      <c r="A535" s="98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70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5.75" customHeight="1" x14ac:dyDescent="0.25">
      <c r="A536" s="98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70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5.75" customHeight="1" x14ac:dyDescent="0.25">
      <c r="A537" s="98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70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5.75" customHeight="1" x14ac:dyDescent="0.25">
      <c r="A538" s="98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70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5.75" customHeight="1" x14ac:dyDescent="0.25">
      <c r="A539" s="98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70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5.75" customHeight="1" x14ac:dyDescent="0.25">
      <c r="A540" s="98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70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5.75" customHeight="1" x14ac:dyDescent="0.25">
      <c r="A541" s="98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70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5.75" customHeight="1" x14ac:dyDescent="0.25">
      <c r="A542" s="98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70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5.75" customHeight="1" x14ac:dyDescent="0.25">
      <c r="A543" s="98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70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5.75" customHeight="1" x14ac:dyDescent="0.25">
      <c r="A544" s="98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70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5.75" customHeight="1" x14ac:dyDescent="0.25">
      <c r="A545" s="98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70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5.75" customHeight="1" x14ac:dyDescent="0.25">
      <c r="A546" s="98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70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5.75" customHeight="1" x14ac:dyDescent="0.25">
      <c r="A547" s="98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70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5.75" customHeight="1" x14ac:dyDescent="0.25">
      <c r="A548" s="98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70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5.75" customHeight="1" x14ac:dyDescent="0.25">
      <c r="A549" s="98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70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5.75" customHeight="1" x14ac:dyDescent="0.25">
      <c r="A550" s="98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70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5.75" customHeight="1" x14ac:dyDescent="0.25">
      <c r="A551" s="98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70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5.75" customHeight="1" x14ac:dyDescent="0.25">
      <c r="A552" s="98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70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5.75" customHeight="1" x14ac:dyDescent="0.25">
      <c r="A553" s="98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70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5.75" customHeight="1" x14ac:dyDescent="0.25">
      <c r="A554" s="98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70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5.75" customHeight="1" x14ac:dyDescent="0.25">
      <c r="A555" s="98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70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5.75" customHeight="1" x14ac:dyDescent="0.25">
      <c r="A556" s="98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70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5.75" customHeight="1" x14ac:dyDescent="0.25">
      <c r="A557" s="98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70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5.75" customHeight="1" x14ac:dyDescent="0.25">
      <c r="A558" s="98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70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5.75" customHeight="1" x14ac:dyDescent="0.25">
      <c r="A559" s="98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70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5.75" customHeight="1" x14ac:dyDescent="0.25">
      <c r="A560" s="98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70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5.75" customHeight="1" x14ac:dyDescent="0.25">
      <c r="A561" s="98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70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5.75" customHeight="1" x14ac:dyDescent="0.25">
      <c r="A562" s="98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70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5.75" customHeight="1" x14ac:dyDescent="0.25">
      <c r="A563" s="98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70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5.75" customHeight="1" x14ac:dyDescent="0.25">
      <c r="A564" s="98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70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5.75" customHeight="1" x14ac:dyDescent="0.25">
      <c r="A565" s="98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70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5.75" customHeight="1" x14ac:dyDescent="0.25">
      <c r="A566" s="98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70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5.75" customHeight="1" x14ac:dyDescent="0.25">
      <c r="A567" s="98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70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5.75" customHeight="1" x14ac:dyDescent="0.25">
      <c r="A568" s="98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70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5.75" customHeight="1" x14ac:dyDescent="0.25">
      <c r="A569" s="98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70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5.75" customHeight="1" x14ac:dyDescent="0.25">
      <c r="A570" s="98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70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5.75" customHeight="1" x14ac:dyDescent="0.25">
      <c r="A571" s="98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70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5.75" customHeight="1" x14ac:dyDescent="0.25">
      <c r="A572" s="98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70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5.75" customHeight="1" x14ac:dyDescent="0.25">
      <c r="A573" s="98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70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5.75" customHeight="1" x14ac:dyDescent="0.25">
      <c r="A574" s="98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70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5.75" customHeight="1" x14ac:dyDescent="0.25">
      <c r="A575" s="98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70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5.75" customHeight="1" x14ac:dyDescent="0.25">
      <c r="A576" s="98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70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5.75" customHeight="1" x14ac:dyDescent="0.25">
      <c r="A577" s="98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70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5.75" customHeight="1" x14ac:dyDescent="0.25">
      <c r="A578" s="98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70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5.75" customHeight="1" x14ac:dyDescent="0.25">
      <c r="A579" s="98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70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5.75" customHeight="1" x14ac:dyDescent="0.25">
      <c r="A580" s="98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70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5.75" customHeight="1" x14ac:dyDescent="0.25">
      <c r="A581" s="98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70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5.75" customHeight="1" x14ac:dyDescent="0.25">
      <c r="A582" s="98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70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5.75" customHeight="1" x14ac:dyDescent="0.25">
      <c r="A583" s="98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70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5.75" customHeight="1" x14ac:dyDescent="0.25">
      <c r="A584" s="98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70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5.75" customHeight="1" x14ac:dyDescent="0.25">
      <c r="A585" s="98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70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5.75" customHeight="1" x14ac:dyDescent="0.25">
      <c r="A586" s="98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70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5.75" customHeight="1" x14ac:dyDescent="0.25">
      <c r="A587" s="98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70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5.75" customHeight="1" x14ac:dyDescent="0.25">
      <c r="A588" s="98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70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5.75" customHeight="1" x14ac:dyDescent="0.25">
      <c r="A589" s="98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70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5.75" customHeight="1" x14ac:dyDescent="0.25">
      <c r="A590" s="98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70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5.75" customHeight="1" x14ac:dyDescent="0.25">
      <c r="A591" s="98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70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5.75" customHeight="1" x14ac:dyDescent="0.25">
      <c r="A592" s="98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70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5.75" customHeight="1" x14ac:dyDescent="0.25">
      <c r="A593" s="98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70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5.75" customHeight="1" x14ac:dyDescent="0.25">
      <c r="A594" s="98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70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5.75" customHeight="1" x14ac:dyDescent="0.25">
      <c r="A595" s="98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70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5.75" customHeight="1" x14ac:dyDescent="0.25">
      <c r="A596" s="98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70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5.75" customHeight="1" x14ac:dyDescent="0.25">
      <c r="A597" s="98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70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5.75" customHeight="1" x14ac:dyDescent="0.25">
      <c r="A598" s="98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70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5.75" customHeight="1" x14ac:dyDescent="0.25">
      <c r="A599" s="98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70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5.75" customHeight="1" x14ac:dyDescent="0.25">
      <c r="A600" s="98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70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5.75" customHeight="1" x14ac:dyDescent="0.25">
      <c r="A601" s="98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70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5.75" customHeight="1" x14ac:dyDescent="0.25">
      <c r="A602" s="98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70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5.75" customHeight="1" x14ac:dyDescent="0.25">
      <c r="A603" s="98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70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5.75" customHeight="1" x14ac:dyDescent="0.25">
      <c r="A604" s="98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70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5.75" customHeight="1" x14ac:dyDescent="0.25">
      <c r="A605" s="98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70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5.75" customHeight="1" x14ac:dyDescent="0.25">
      <c r="A606" s="98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70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5.75" customHeight="1" x14ac:dyDescent="0.25">
      <c r="A607" s="98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70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5.75" customHeight="1" x14ac:dyDescent="0.25">
      <c r="A608" s="98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70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5.75" customHeight="1" x14ac:dyDescent="0.25">
      <c r="A609" s="98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70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5.75" customHeight="1" x14ac:dyDescent="0.25">
      <c r="A610" s="98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70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5.75" customHeight="1" x14ac:dyDescent="0.25">
      <c r="A611" s="98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70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5.75" customHeight="1" x14ac:dyDescent="0.25">
      <c r="A612" s="98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70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5.75" customHeight="1" x14ac:dyDescent="0.25">
      <c r="A613" s="98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70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5.75" customHeight="1" x14ac:dyDescent="0.25">
      <c r="A614" s="98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70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5.75" customHeight="1" x14ac:dyDescent="0.25">
      <c r="A615" s="98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70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5.75" customHeight="1" x14ac:dyDescent="0.25">
      <c r="A616" s="98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70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5.75" customHeight="1" x14ac:dyDescent="0.25">
      <c r="A617" s="98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70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5.75" customHeight="1" x14ac:dyDescent="0.25">
      <c r="A618" s="98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70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5.75" customHeight="1" x14ac:dyDescent="0.25">
      <c r="A619" s="98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70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5.75" customHeight="1" x14ac:dyDescent="0.25">
      <c r="A620" s="98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70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5.75" customHeight="1" x14ac:dyDescent="0.25">
      <c r="A621" s="98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70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5.75" customHeight="1" x14ac:dyDescent="0.25">
      <c r="A622" s="98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70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5.75" customHeight="1" x14ac:dyDescent="0.25">
      <c r="A623" s="98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70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5.75" customHeight="1" x14ac:dyDescent="0.25">
      <c r="A624" s="98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70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5.75" customHeight="1" x14ac:dyDescent="0.25">
      <c r="A625" s="98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70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5.75" customHeight="1" x14ac:dyDescent="0.25">
      <c r="A626" s="98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70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5.75" customHeight="1" x14ac:dyDescent="0.25">
      <c r="A627" s="98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70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5.75" customHeight="1" x14ac:dyDescent="0.25">
      <c r="A628" s="98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70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5.75" customHeight="1" x14ac:dyDescent="0.25">
      <c r="A629" s="98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70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5.75" customHeight="1" x14ac:dyDescent="0.25">
      <c r="A630" s="98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70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5.75" customHeight="1" x14ac:dyDescent="0.25">
      <c r="A631" s="98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70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5.75" customHeight="1" x14ac:dyDescent="0.25">
      <c r="A632" s="98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70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5.75" customHeight="1" x14ac:dyDescent="0.25">
      <c r="A633" s="98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70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5.75" customHeight="1" x14ac:dyDescent="0.25">
      <c r="A634" s="98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70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5.75" customHeight="1" x14ac:dyDescent="0.25">
      <c r="A635" s="98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70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5.75" customHeight="1" x14ac:dyDescent="0.25">
      <c r="A636" s="98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70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5.75" customHeight="1" x14ac:dyDescent="0.25">
      <c r="A637" s="98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70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5.75" customHeight="1" x14ac:dyDescent="0.25">
      <c r="A638" s="98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70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5.75" customHeight="1" x14ac:dyDescent="0.25">
      <c r="A639" s="98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70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5.75" customHeight="1" x14ac:dyDescent="0.25">
      <c r="A640" s="98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70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5.75" customHeight="1" x14ac:dyDescent="0.25">
      <c r="A641" s="98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70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5.75" customHeight="1" x14ac:dyDescent="0.25">
      <c r="A642" s="98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70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5.75" customHeight="1" x14ac:dyDescent="0.25">
      <c r="A643" s="98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70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5.75" customHeight="1" x14ac:dyDescent="0.25">
      <c r="A644" s="98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70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5.75" customHeight="1" x14ac:dyDescent="0.25">
      <c r="A645" s="98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70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5.75" customHeight="1" x14ac:dyDescent="0.25">
      <c r="A646" s="98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70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5.75" customHeight="1" x14ac:dyDescent="0.25">
      <c r="A647" s="98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70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5.75" customHeight="1" x14ac:dyDescent="0.25">
      <c r="A648" s="98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70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5.75" customHeight="1" x14ac:dyDescent="0.25">
      <c r="A649" s="98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70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5.75" customHeight="1" x14ac:dyDescent="0.25">
      <c r="A650" s="98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70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5.75" customHeight="1" x14ac:dyDescent="0.25">
      <c r="A651" s="98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70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5.75" customHeight="1" x14ac:dyDescent="0.25">
      <c r="A652" s="98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70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5.75" customHeight="1" x14ac:dyDescent="0.25">
      <c r="A653" s="98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70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5.75" customHeight="1" x14ac:dyDescent="0.25">
      <c r="A654" s="98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70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5.75" customHeight="1" x14ac:dyDescent="0.25">
      <c r="A655" s="98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70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5.75" customHeight="1" x14ac:dyDescent="0.25">
      <c r="A656" s="98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70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5.75" customHeight="1" x14ac:dyDescent="0.25">
      <c r="A657" s="98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70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5.75" customHeight="1" x14ac:dyDescent="0.25">
      <c r="A658" s="98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70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5.75" customHeight="1" x14ac:dyDescent="0.25">
      <c r="A659" s="98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70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5.75" customHeight="1" x14ac:dyDescent="0.25">
      <c r="A660" s="98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70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5.75" customHeight="1" x14ac:dyDescent="0.25">
      <c r="A661" s="98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70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5.75" customHeight="1" x14ac:dyDescent="0.25">
      <c r="A662" s="98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70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5.75" customHeight="1" x14ac:dyDescent="0.25">
      <c r="A663" s="98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70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5.75" customHeight="1" x14ac:dyDescent="0.25">
      <c r="A664" s="98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70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5.75" customHeight="1" x14ac:dyDescent="0.25">
      <c r="A665" s="98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70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5.75" customHeight="1" x14ac:dyDescent="0.25">
      <c r="A666" s="98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70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5.75" customHeight="1" x14ac:dyDescent="0.25">
      <c r="A667" s="98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70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5.75" customHeight="1" x14ac:dyDescent="0.25">
      <c r="A668" s="98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70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5.75" customHeight="1" x14ac:dyDescent="0.25">
      <c r="A669" s="98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70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5.75" customHeight="1" x14ac:dyDescent="0.25">
      <c r="A670" s="98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70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5.75" customHeight="1" x14ac:dyDescent="0.25">
      <c r="A671" s="98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70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5.75" customHeight="1" x14ac:dyDescent="0.25">
      <c r="A672" s="98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70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5.75" customHeight="1" x14ac:dyDescent="0.25">
      <c r="A673" s="98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70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5.75" customHeight="1" x14ac:dyDescent="0.25">
      <c r="A674" s="98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70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5.75" customHeight="1" x14ac:dyDescent="0.25">
      <c r="A675" s="98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70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5.75" customHeight="1" x14ac:dyDescent="0.25">
      <c r="A676" s="98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70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5.75" customHeight="1" x14ac:dyDescent="0.25">
      <c r="A677" s="98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70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5.75" customHeight="1" x14ac:dyDescent="0.25">
      <c r="A678" s="98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70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5.75" customHeight="1" x14ac:dyDescent="0.25">
      <c r="A679" s="98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70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5.75" customHeight="1" x14ac:dyDescent="0.25">
      <c r="A680" s="98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70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5.75" customHeight="1" x14ac:dyDescent="0.25">
      <c r="A681" s="98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70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5.75" customHeight="1" x14ac:dyDescent="0.25">
      <c r="A682" s="98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70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5.75" customHeight="1" x14ac:dyDescent="0.25">
      <c r="A683" s="98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70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5.75" customHeight="1" x14ac:dyDescent="0.25">
      <c r="A684" s="98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70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5.75" customHeight="1" x14ac:dyDescent="0.25">
      <c r="A685" s="98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70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5.75" customHeight="1" x14ac:dyDescent="0.25">
      <c r="A686" s="98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70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5.75" customHeight="1" x14ac:dyDescent="0.25">
      <c r="A687" s="98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70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5.75" customHeight="1" x14ac:dyDescent="0.25">
      <c r="A688" s="98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70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5.75" customHeight="1" x14ac:dyDescent="0.25">
      <c r="A689" s="98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70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5.75" customHeight="1" x14ac:dyDescent="0.25">
      <c r="A690" s="98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70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5.75" customHeight="1" x14ac:dyDescent="0.25">
      <c r="A691" s="98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70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5.75" customHeight="1" x14ac:dyDescent="0.25">
      <c r="A692" s="98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70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5.75" customHeight="1" x14ac:dyDescent="0.25">
      <c r="A693" s="98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70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5.75" customHeight="1" x14ac:dyDescent="0.25">
      <c r="A694" s="98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70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5.75" customHeight="1" x14ac:dyDescent="0.25">
      <c r="A695" s="98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70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5.75" customHeight="1" x14ac:dyDescent="0.25">
      <c r="A696" s="98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70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5.75" customHeight="1" x14ac:dyDescent="0.25">
      <c r="A697" s="98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70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5.75" customHeight="1" x14ac:dyDescent="0.25">
      <c r="A698" s="98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70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5.75" customHeight="1" x14ac:dyDescent="0.25">
      <c r="A699" s="98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70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5.75" customHeight="1" x14ac:dyDescent="0.25">
      <c r="A700" s="98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70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5.75" customHeight="1" x14ac:dyDescent="0.25">
      <c r="A701" s="98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70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5.75" customHeight="1" x14ac:dyDescent="0.25">
      <c r="A702" s="98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70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5.75" customHeight="1" x14ac:dyDescent="0.25">
      <c r="A703" s="98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70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5.75" customHeight="1" x14ac:dyDescent="0.25">
      <c r="A704" s="98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70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5.75" customHeight="1" x14ac:dyDescent="0.25">
      <c r="A705" s="98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70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5.75" customHeight="1" x14ac:dyDescent="0.25">
      <c r="A706" s="98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70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5.75" customHeight="1" x14ac:dyDescent="0.25">
      <c r="A707" s="98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70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5.75" customHeight="1" x14ac:dyDescent="0.25">
      <c r="A708" s="98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70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5.75" customHeight="1" x14ac:dyDescent="0.25">
      <c r="A709" s="98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70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5.75" customHeight="1" x14ac:dyDescent="0.25">
      <c r="A710" s="98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70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5.75" customHeight="1" x14ac:dyDescent="0.25">
      <c r="A711" s="98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70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5.75" customHeight="1" x14ac:dyDescent="0.25">
      <c r="A712" s="98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70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5.75" customHeight="1" x14ac:dyDescent="0.25">
      <c r="A713" s="98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70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5.75" customHeight="1" x14ac:dyDescent="0.25">
      <c r="A714" s="98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70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5.75" customHeight="1" x14ac:dyDescent="0.25">
      <c r="A715" s="98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70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5.75" customHeight="1" x14ac:dyDescent="0.25">
      <c r="A716" s="98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70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5.75" customHeight="1" x14ac:dyDescent="0.25">
      <c r="A717" s="98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70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5.75" customHeight="1" x14ac:dyDescent="0.25">
      <c r="A718" s="98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70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5.75" customHeight="1" x14ac:dyDescent="0.25">
      <c r="A719" s="98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70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5.75" customHeight="1" x14ac:dyDescent="0.25">
      <c r="A720" s="98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70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5.75" customHeight="1" x14ac:dyDescent="0.25">
      <c r="A721" s="98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70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5.75" customHeight="1" x14ac:dyDescent="0.25">
      <c r="A722" s="98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70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5.75" customHeight="1" x14ac:dyDescent="0.25">
      <c r="A723" s="98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70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5.75" customHeight="1" x14ac:dyDescent="0.25">
      <c r="A724" s="98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70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5.75" customHeight="1" x14ac:dyDescent="0.25">
      <c r="A725" s="98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70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5.75" customHeight="1" x14ac:dyDescent="0.25">
      <c r="A726" s="98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70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5.75" customHeight="1" x14ac:dyDescent="0.25">
      <c r="A727" s="98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70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5.75" customHeight="1" x14ac:dyDescent="0.25">
      <c r="A728" s="98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70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5.75" customHeight="1" x14ac:dyDescent="0.25">
      <c r="A729" s="98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70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5.75" customHeight="1" x14ac:dyDescent="0.25">
      <c r="A730" s="98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70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5.75" customHeight="1" x14ac:dyDescent="0.25">
      <c r="A731" s="98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70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5.75" customHeight="1" x14ac:dyDescent="0.25">
      <c r="A732" s="98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70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5.75" customHeight="1" x14ac:dyDescent="0.25">
      <c r="A733" s="98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70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5.75" customHeight="1" x14ac:dyDescent="0.25">
      <c r="A734" s="98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70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5.75" customHeight="1" x14ac:dyDescent="0.25">
      <c r="A735" s="98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70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5.75" customHeight="1" x14ac:dyDescent="0.25">
      <c r="A736" s="98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70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5.75" customHeight="1" x14ac:dyDescent="0.25">
      <c r="A737" s="98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70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5.75" customHeight="1" x14ac:dyDescent="0.25">
      <c r="A738" s="98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70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5.75" customHeight="1" x14ac:dyDescent="0.25">
      <c r="A739" s="98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70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5.75" customHeight="1" x14ac:dyDescent="0.25">
      <c r="A740" s="98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70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5.75" customHeight="1" x14ac:dyDescent="0.25">
      <c r="A741" s="98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70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5.75" customHeight="1" x14ac:dyDescent="0.25">
      <c r="A742" s="98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70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5.75" customHeight="1" x14ac:dyDescent="0.25">
      <c r="A743" s="98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70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5.75" customHeight="1" x14ac:dyDescent="0.25">
      <c r="A744" s="98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70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5.75" customHeight="1" x14ac:dyDescent="0.25">
      <c r="A745" s="98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70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5.75" customHeight="1" x14ac:dyDescent="0.25">
      <c r="A746" s="98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70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5.75" customHeight="1" x14ac:dyDescent="0.25">
      <c r="A747" s="98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70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5.75" customHeight="1" x14ac:dyDescent="0.25">
      <c r="A748" s="98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70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5.75" customHeight="1" x14ac:dyDescent="0.25">
      <c r="A749" s="98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70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5.75" customHeight="1" x14ac:dyDescent="0.25">
      <c r="A750" s="98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70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5.75" customHeight="1" x14ac:dyDescent="0.25">
      <c r="A751" s="98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70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5.75" customHeight="1" x14ac:dyDescent="0.25">
      <c r="A752" s="98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70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5.75" customHeight="1" x14ac:dyDescent="0.25">
      <c r="A753" s="98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70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5.75" customHeight="1" x14ac:dyDescent="0.25">
      <c r="A754" s="98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70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5.75" customHeight="1" x14ac:dyDescent="0.25">
      <c r="A755" s="98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70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5.75" customHeight="1" x14ac:dyDescent="0.25">
      <c r="A756" s="98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70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5.75" customHeight="1" x14ac:dyDescent="0.25">
      <c r="A757" s="98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70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5.75" customHeight="1" x14ac:dyDescent="0.25">
      <c r="A758" s="98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70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5.75" customHeight="1" x14ac:dyDescent="0.25">
      <c r="A759" s="98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70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5.75" customHeight="1" x14ac:dyDescent="0.25">
      <c r="A760" s="98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70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5.75" customHeight="1" x14ac:dyDescent="0.25">
      <c r="A761" s="98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70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5.75" customHeight="1" x14ac:dyDescent="0.25">
      <c r="A762" s="98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70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5.75" customHeight="1" x14ac:dyDescent="0.25">
      <c r="A763" s="98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70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5.75" customHeight="1" x14ac:dyDescent="0.25">
      <c r="A764" s="98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70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5.75" customHeight="1" x14ac:dyDescent="0.25">
      <c r="A765" s="98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70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5.75" customHeight="1" x14ac:dyDescent="0.25">
      <c r="A766" s="98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70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5.75" customHeight="1" x14ac:dyDescent="0.25">
      <c r="A767" s="98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70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5.75" customHeight="1" x14ac:dyDescent="0.25">
      <c r="A768" s="98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70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5.75" customHeight="1" x14ac:dyDescent="0.25">
      <c r="A769" s="98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70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5.75" customHeight="1" x14ac:dyDescent="0.25">
      <c r="A770" s="98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70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5.75" customHeight="1" x14ac:dyDescent="0.25">
      <c r="A771" s="98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70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5.75" customHeight="1" x14ac:dyDescent="0.25">
      <c r="A772" s="98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70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5.75" customHeight="1" x14ac:dyDescent="0.25">
      <c r="A773" s="98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70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5.75" customHeight="1" x14ac:dyDescent="0.25">
      <c r="A774" s="98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70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5.75" customHeight="1" x14ac:dyDescent="0.25">
      <c r="A775" s="98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70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5.75" customHeight="1" x14ac:dyDescent="0.25">
      <c r="A776" s="98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70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5.75" customHeight="1" x14ac:dyDescent="0.25">
      <c r="A777" s="98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70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5.75" customHeight="1" x14ac:dyDescent="0.25">
      <c r="A778" s="98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70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5.75" customHeight="1" x14ac:dyDescent="0.25">
      <c r="A779" s="98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70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5.75" customHeight="1" x14ac:dyDescent="0.25">
      <c r="A780" s="98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70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5.75" customHeight="1" x14ac:dyDescent="0.25">
      <c r="A781" s="98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70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5.75" customHeight="1" x14ac:dyDescent="0.25">
      <c r="A782" s="98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70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5.75" customHeight="1" x14ac:dyDescent="0.25">
      <c r="A783" s="98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70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5.75" customHeight="1" x14ac:dyDescent="0.25">
      <c r="A784" s="98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70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5.75" customHeight="1" x14ac:dyDescent="0.25">
      <c r="A785" s="98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70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5.75" customHeight="1" x14ac:dyDescent="0.25">
      <c r="A786" s="98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70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5.75" customHeight="1" x14ac:dyDescent="0.25">
      <c r="A787" s="98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70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5.75" customHeight="1" x14ac:dyDescent="0.25">
      <c r="A788" s="98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70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5.75" customHeight="1" x14ac:dyDescent="0.25">
      <c r="A789" s="98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70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5.75" customHeight="1" x14ac:dyDescent="0.25">
      <c r="A790" s="98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70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5.75" customHeight="1" x14ac:dyDescent="0.25">
      <c r="A791" s="98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70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5.75" customHeight="1" x14ac:dyDescent="0.25">
      <c r="A792" s="98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70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5.75" customHeight="1" x14ac:dyDescent="0.25">
      <c r="A793" s="98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70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5.75" customHeight="1" x14ac:dyDescent="0.25">
      <c r="A794" s="98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70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5.75" customHeight="1" x14ac:dyDescent="0.25">
      <c r="A795" s="98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70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5.75" customHeight="1" x14ac:dyDescent="0.25">
      <c r="A796" s="98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70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5.75" customHeight="1" x14ac:dyDescent="0.25">
      <c r="A797" s="98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70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5.75" customHeight="1" x14ac:dyDescent="0.25">
      <c r="A798" s="98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70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5.75" customHeight="1" x14ac:dyDescent="0.25">
      <c r="A799" s="98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70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5.75" customHeight="1" x14ac:dyDescent="0.25">
      <c r="A800" s="98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70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5.75" customHeight="1" x14ac:dyDescent="0.25">
      <c r="A801" s="98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70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5.75" customHeight="1" x14ac:dyDescent="0.25">
      <c r="A802" s="98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70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5.75" customHeight="1" x14ac:dyDescent="0.25">
      <c r="A803" s="98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70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5.75" customHeight="1" x14ac:dyDescent="0.25">
      <c r="A804" s="98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70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5.75" customHeight="1" x14ac:dyDescent="0.25">
      <c r="A805" s="98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70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5.75" customHeight="1" x14ac:dyDescent="0.25">
      <c r="A806" s="98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70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5.75" customHeight="1" x14ac:dyDescent="0.25">
      <c r="A807" s="98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70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5.75" customHeight="1" x14ac:dyDescent="0.25">
      <c r="A808" s="98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70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5.75" customHeight="1" x14ac:dyDescent="0.25">
      <c r="A809" s="98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70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5.75" customHeight="1" x14ac:dyDescent="0.25">
      <c r="A810" s="98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70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5.75" customHeight="1" x14ac:dyDescent="0.25">
      <c r="A811" s="98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70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5.75" customHeight="1" x14ac:dyDescent="0.25">
      <c r="A812" s="98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70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5.75" customHeight="1" x14ac:dyDescent="0.25">
      <c r="A813" s="98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70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5.75" customHeight="1" x14ac:dyDescent="0.25">
      <c r="A814" s="98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70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5.75" customHeight="1" x14ac:dyDescent="0.25">
      <c r="A815" s="98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70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5.75" customHeight="1" x14ac:dyDescent="0.25">
      <c r="A816" s="98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70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5.75" customHeight="1" x14ac:dyDescent="0.25">
      <c r="A817" s="98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70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5.75" customHeight="1" x14ac:dyDescent="0.25">
      <c r="A818" s="98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70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5.75" customHeight="1" x14ac:dyDescent="0.25">
      <c r="A819" s="98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70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5.75" customHeight="1" x14ac:dyDescent="0.25">
      <c r="A820" s="98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70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5.75" customHeight="1" x14ac:dyDescent="0.25">
      <c r="A821" s="98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70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5.75" customHeight="1" x14ac:dyDescent="0.25">
      <c r="A822" s="98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70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5.75" customHeight="1" x14ac:dyDescent="0.25">
      <c r="A823" s="98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70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5.75" customHeight="1" x14ac:dyDescent="0.25">
      <c r="A824" s="98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70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5.75" customHeight="1" x14ac:dyDescent="0.25">
      <c r="A825" s="98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70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5.75" customHeight="1" x14ac:dyDescent="0.25">
      <c r="A826" s="98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70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5.75" customHeight="1" x14ac:dyDescent="0.25">
      <c r="A827" s="98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70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5.75" customHeight="1" x14ac:dyDescent="0.25">
      <c r="A828" s="98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70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5.75" customHeight="1" x14ac:dyDescent="0.25">
      <c r="A829" s="98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70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5.75" customHeight="1" x14ac:dyDescent="0.25">
      <c r="A830" s="98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70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5.75" customHeight="1" x14ac:dyDescent="0.25">
      <c r="A831" s="98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70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5.75" customHeight="1" x14ac:dyDescent="0.25">
      <c r="A832" s="98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70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5.75" customHeight="1" x14ac:dyDescent="0.25">
      <c r="A833" s="98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70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5.75" customHeight="1" x14ac:dyDescent="0.25">
      <c r="A834" s="98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70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5.75" customHeight="1" x14ac:dyDescent="0.25">
      <c r="A835" s="98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70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5.75" customHeight="1" x14ac:dyDescent="0.25">
      <c r="A836" s="98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70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5.75" customHeight="1" x14ac:dyDescent="0.25">
      <c r="A837" s="98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70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5.75" customHeight="1" x14ac:dyDescent="0.25">
      <c r="A838" s="98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70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5.75" customHeight="1" x14ac:dyDescent="0.25">
      <c r="A839" s="98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70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5.75" customHeight="1" x14ac:dyDescent="0.25">
      <c r="A840" s="98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70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5.75" customHeight="1" x14ac:dyDescent="0.25">
      <c r="A841" s="98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70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5.75" customHeight="1" x14ac:dyDescent="0.25">
      <c r="A842" s="98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70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5.75" customHeight="1" x14ac:dyDescent="0.25">
      <c r="A843" s="98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70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5.75" customHeight="1" x14ac:dyDescent="0.25">
      <c r="A844" s="98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70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5.75" customHeight="1" x14ac:dyDescent="0.25">
      <c r="A845" s="98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70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5.75" customHeight="1" x14ac:dyDescent="0.25">
      <c r="A846" s="98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70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5.75" customHeight="1" x14ac:dyDescent="0.25">
      <c r="A847" s="98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70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5.75" customHeight="1" x14ac:dyDescent="0.25">
      <c r="A848" s="98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70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5.75" customHeight="1" x14ac:dyDescent="0.25">
      <c r="A849" s="98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70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5.75" customHeight="1" x14ac:dyDescent="0.25">
      <c r="A850" s="98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70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5.75" customHeight="1" x14ac:dyDescent="0.25">
      <c r="A851" s="98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70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5.75" customHeight="1" x14ac:dyDescent="0.25">
      <c r="A852" s="98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70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5.75" customHeight="1" x14ac:dyDescent="0.25">
      <c r="A853" s="98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70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5.75" customHeight="1" x14ac:dyDescent="0.25">
      <c r="A854" s="98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70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5.75" customHeight="1" x14ac:dyDescent="0.25">
      <c r="A855" s="98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70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5.75" customHeight="1" x14ac:dyDescent="0.25">
      <c r="A856" s="98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70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5.75" customHeight="1" x14ac:dyDescent="0.25">
      <c r="A857" s="98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70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5.75" customHeight="1" x14ac:dyDescent="0.25">
      <c r="A858" s="98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70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5.75" customHeight="1" x14ac:dyDescent="0.25">
      <c r="A859" s="98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70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5.75" customHeight="1" x14ac:dyDescent="0.25">
      <c r="A860" s="98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70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5.75" customHeight="1" x14ac:dyDescent="0.25">
      <c r="A861" s="98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70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5.75" customHeight="1" x14ac:dyDescent="0.25">
      <c r="A862" s="98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70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5.75" customHeight="1" x14ac:dyDescent="0.25">
      <c r="A863" s="98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70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5.75" customHeight="1" x14ac:dyDescent="0.25">
      <c r="A864" s="98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70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5.75" customHeight="1" x14ac:dyDescent="0.25">
      <c r="A865" s="98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70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5.75" customHeight="1" x14ac:dyDescent="0.25">
      <c r="A866" s="98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70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5.75" customHeight="1" x14ac:dyDescent="0.25">
      <c r="A867" s="98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70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5.75" customHeight="1" x14ac:dyDescent="0.25">
      <c r="A868" s="98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70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5.75" customHeight="1" x14ac:dyDescent="0.25">
      <c r="A869" s="98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70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5.75" customHeight="1" x14ac:dyDescent="0.25">
      <c r="A870" s="98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70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5.75" customHeight="1" x14ac:dyDescent="0.25">
      <c r="A871" s="98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70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5.75" customHeight="1" x14ac:dyDescent="0.25">
      <c r="A872" s="98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70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5.75" customHeight="1" x14ac:dyDescent="0.25">
      <c r="A873" s="98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70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5.75" customHeight="1" x14ac:dyDescent="0.25">
      <c r="A874" s="98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70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5.75" customHeight="1" x14ac:dyDescent="0.25">
      <c r="A875" s="98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70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5.75" customHeight="1" x14ac:dyDescent="0.25">
      <c r="A876" s="98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70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5.75" customHeight="1" x14ac:dyDescent="0.25">
      <c r="A877" s="98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70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5.75" customHeight="1" x14ac:dyDescent="0.25">
      <c r="A878" s="98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70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5.75" customHeight="1" x14ac:dyDescent="0.25">
      <c r="A879" s="98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70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5.75" customHeight="1" x14ac:dyDescent="0.25">
      <c r="A880" s="98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70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5.75" customHeight="1" x14ac:dyDescent="0.25">
      <c r="A881" s="98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70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5.75" customHeight="1" x14ac:dyDescent="0.25">
      <c r="A882" s="98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70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5.75" customHeight="1" x14ac:dyDescent="0.25">
      <c r="A883" s="98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70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5.75" customHeight="1" x14ac:dyDescent="0.25">
      <c r="A884" s="98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70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5.75" customHeight="1" x14ac:dyDescent="0.25">
      <c r="A885" s="98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70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5.75" customHeight="1" x14ac:dyDescent="0.25">
      <c r="A886" s="98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70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5.75" customHeight="1" x14ac:dyDescent="0.25">
      <c r="A887" s="98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70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5.75" customHeight="1" x14ac:dyDescent="0.25">
      <c r="A888" s="98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70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5.75" customHeight="1" x14ac:dyDescent="0.25">
      <c r="A889" s="98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70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5.75" customHeight="1" x14ac:dyDescent="0.25">
      <c r="A890" s="98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70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5.75" customHeight="1" x14ac:dyDescent="0.25">
      <c r="A891" s="98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70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5.75" customHeight="1" x14ac:dyDescent="0.25">
      <c r="A892" s="98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70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5.75" customHeight="1" x14ac:dyDescent="0.25">
      <c r="A893" s="98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70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5.75" customHeight="1" x14ac:dyDescent="0.25">
      <c r="A894" s="98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70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5.75" customHeight="1" x14ac:dyDescent="0.25">
      <c r="A895" s="98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70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5.75" customHeight="1" x14ac:dyDescent="0.25">
      <c r="A896" s="98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70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5.75" customHeight="1" x14ac:dyDescent="0.25">
      <c r="A897" s="98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70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5.75" customHeight="1" x14ac:dyDescent="0.25">
      <c r="A898" s="98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70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5.75" customHeight="1" x14ac:dyDescent="0.25">
      <c r="A899" s="98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70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5.75" customHeight="1" x14ac:dyDescent="0.25">
      <c r="A900" s="98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70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5.75" customHeight="1" x14ac:dyDescent="0.25">
      <c r="A901" s="98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70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5.75" customHeight="1" x14ac:dyDescent="0.25">
      <c r="A902" s="98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70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5.75" customHeight="1" x14ac:dyDescent="0.25">
      <c r="A903" s="98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70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5.75" customHeight="1" x14ac:dyDescent="0.25">
      <c r="A904" s="98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70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5.75" customHeight="1" x14ac:dyDescent="0.25">
      <c r="A905" s="98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70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5.75" customHeight="1" x14ac:dyDescent="0.25">
      <c r="A906" s="98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70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5.75" customHeight="1" x14ac:dyDescent="0.25">
      <c r="A907" s="98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70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5.75" customHeight="1" x14ac:dyDescent="0.25">
      <c r="A908" s="98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70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5.75" customHeight="1" x14ac:dyDescent="0.25">
      <c r="A909" s="98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70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5.75" customHeight="1" x14ac:dyDescent="0.25">
      <c r="A910" s="98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70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5.75" customHeight="1" x14ac:dyDescent="0.25">
      <c r="A911" s="98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70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5.75" customHeight="1" x14ac:dyDescent="0.25">
      <c r="A912" s="98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70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5.75" customHeight="1" x14ac:dyDescent="0.25">
      <c r="A913" s="98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70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5.75" customHeight="1" x14ac:dyDescent="0.25">
      <c r="A914" s="98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70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5.75" customHeight="1" x14ac:dyDescent="0.25">
      <c r="A915" s="98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70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5.75" customHeight="1" x14ac:dyDescent="0.25">
      <c r="A916" s="98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70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5.75" customHeight="1" x14ac:dyDescent="0.25">
      <c r="A917" s="98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70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5.75" customHeight="1" x14ac:dyDescent="0.25">
      <c r="A918" s="98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70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5.75" customHeight="1" x14ac:dyDescent="0.25">
      <c r="A919" s="98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70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5.75" customHeight="1" x14ac:dyDescent="0.25">
      <c r="A920" s="98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70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5.75" customHeight="1" x14ac:dyDescent="0.25">
      <c r="A921" s="98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70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5.75" customHeight="1" x14ac:dyDescent="0.25">
      <c r="A922" s="98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70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5.75" customHeight="1" x14ac:dyDescent="0.25">
      <c r="A923" s="98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70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5.75" customHeight="1" x14ac:dyDescent="0.25">
      <c r="A924" s="98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70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5.75" customHeight="1" x14ac:dyDescent="0.25">
      <c r="A925" s="98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70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5.75" customHeight="1" x14ac:dyDescent="0.25">
      <c r="A926" s="98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70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5.75" customHeight="1" x14ac:dyDescent="0.25">
      <c r="A927" s="98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70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5.75" customHeight="1" x14ac:dyDescent="0.25">
      <c r="A928" s="98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70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5.75" customHeight="1" x14ac:dyDescent="0.25">
      <c r="A929" s="98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70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5.75" customHeight="1" x14ac:dyDescent="0.25">
      <c r="A930" s="98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70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5.75" customHeight="1" x14ac:dyDescent="0.25">
      <c r="A931" s="98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70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5.75" customHeight="1" x14ac:dyDescent="0.25">
      <c r="A932" s="98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70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5.75" customHeight="1" x14ac:dyDescent="0.25">
      <c r="A933" s="98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70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5.75" customHeight="1" x14ac:dyDescent="0.25">
      <c r="A934" s="98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70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5.75" customHeight="1" x14ac:dyDescent="0.25">
      <c r="A935" s="98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70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5.75" customHeight="1" x14ac:dyDescent="0.25">
      <c r="A936" s="98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70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5.75" customHeight="1" x14ac:dyDescent="0.25">
      <c r="A937" s="98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70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5.75" customHeight="1" x14ac:dyDescent="0.25">
      <c r="A938" s="98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70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5.75" customHeight="1" x14ac:dyDescent="0.25">
      <c r="A939" s="98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70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5.75" customHeight="1" x14ac:dyDescent="0.25">
      <c r="A940" s="98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70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5.75" customHeight="1" x14ac:dyDescent="0.25">
      <c r="A941" s="98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70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5.75" customHeight="1" x14ac:dyDescent="0.25">
      <c r="A942" s="98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70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5.75" customHeight="1" x14ac:dyDescent="0.25">
      <c r="A943" s="98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70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5.75" customHeight="1" x14ac:dyDescent="0.25">
      <c r="A944" s="98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70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5.75" customHeight="1" x14ac:dyDescent="0.25">
      <c r="A945" s="98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70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5.75" customHeight="1" x14ac:dyDescent="0.25">
      <c r="A946" s="98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70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5.75" customHeight="1" x14ac:dyDescent="0.25">
      <c r="A947" s="98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70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5.75" customHeight="1" x14ac:dyDescent="0.25">
      <c r="A948" s="98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70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5.75" customHeight="1" x14ac:dyDescent="0.25">
      <c r="A949" s="98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70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5.75" customHeight="1" x14ac:dyDescent="0.25">
      <c r="A950" s="98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70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5.75" customHeight="1" x14ac:dyDescent="0.25">
      <c r="A951" s="98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70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5.75" customHeight="1" x14ac:dyDescent="0.25">
      <c r="A952" s="98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70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5.75" customHeight="1" x14ac:dyDescent="0.25">
      <c r="A953" s="98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70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5.75" customHeight="1" x14ac:dyDescent="0.25">
      <c r="A954" s="98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70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5.75" customHeight="1" x14ac:dyDescent="0.25">
      <c r="A955" s="98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70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5.75" customHeight="1" x14ac:dyDescent="0.25">
      <c r="A956" s="98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70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5.75" customHeight="1" x14ac:dyDescent="0.25">
      <c r="A957" s="98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70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5.75" customHeight="1" x14ac:dyDescent="0.25">
      <c r="A958" s="98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70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5.75" customHeight="1" x14ac:dyDescent="0.25">
      <c r="A959" s="98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70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5.75" customHeight="1" x14ac:dyDescent="0.25">
      <c r="A960" s="98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70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5.75" customHeight="1" x14ac:dyDescent="0.25">
      <c r="A961" s="98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70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5.75" customHeight="1" x14ac:dyDescent="0.25">
      <c r="A962" s="98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70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5.75" customHeight="1" x14ac:dyDescent="0.25">
      <c r="A963" s="98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70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5.75" customHeight="1" x14ac:dyDescent="0.25">
      <c r="A964" s="98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70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5.75" customHeight="1" x14ac:dyDescent="0.25">
      <c r="A965" s="98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70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5.75" customHeight="1" x14ac:dyDescent="0.25">
      <c r="A966" s="98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70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5.75" customHeight="1" x14ac:dyDescent="0.25">
      <c r="A967" s="98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70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5.75" customHeight="1" x14ac:dyDescent="0.25">
      <c r="A968" s="98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70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5.75" customHeight="1" x14ac:dyDescent="0.25">
      <c r="A969" s="98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70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5.75" customHeight="1" x14ac:dyDescent="0.25">
      <c r="A970" s="98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70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5.75" customHeight="1" x14ac:dyDescent="0.25">
      <c r="A971" s="98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70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5.75" customHeight="1" x14ac:dyDescent="0.25">
      <c r="A972" s="98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70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5.75" customHeight="1" x14ac:dyDescent="0.25">
      <c r="A973" s="98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70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5.75" customHeight="1" x14ac:dyDescent="0.25">
      <c r="A974" s="98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70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5.75" customHeight="1" x14ac:dyDescent="0.25">
      <c r="A975" s="98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70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5.75" customHeight="1" x14ac:dyDescent="0.25">
      <c r="A976" s="98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70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5.75" customHeight="1" x14ac:dyDescent="0.25">
      <c r="A977" s="98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70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5.75" customHeight="1" x14ac:dyDescent="0.25">
      <c r="A978" s="98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70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spans="1:30" ht="15.75" customHeight="1" x14ac:dyDescent="0.25">
      <c r="A979" s="98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70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spans="1:30" ht="15.75" customHeight="1" x14ac:dyDescent="0.25">
      <c r="A980" s="98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70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spans="1:30" ht="15.75" customHeight="1" x14ac:dyDescent="0.25">
      <c r="A981" s="98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70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spans="1:30" ht="15.75" customHeight="1" x14ac:dyDescent="0.25">
      <c r="A982" s="98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70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spans="1:30" ht="15.75" customHeight="1" x14ac:dyDescent="0.25">
      <c r="A983" s="98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70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spans="1:30" ht="15.75" customHeight="1" x14ac:dyDescent="0.25">
      <c r="A984" s="98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70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spans="1:30" ht="15.75" customHeight="1" x14ac:dyDescent="0.25">
      <c r="A985" s="98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70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spans="1:30" ht="15.75" customHeight="1" x14ac:dyDescent="0.25">
      <c r="A986" s="98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70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spans="1:30" ht="15.75" customHeight="1" x14ac:dyDescent="0.25">
      <c r="A987" s="98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70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spans="1:30" ht="15.75" customHeight="1" x14ac:dyDescent="0.25">
      <c r="A988" s="98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70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spans="1:30" ht="15.75" customHeight="1" x14ac:dyDescent="0.25">
      <c r="A989" s="98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70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spans="1:30" ht="15.75" customHeight="1" x14ac:dyDescent="0.25">
      <c r="A990" s="98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70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spans="1:30" ht="15.75" customHeight="1" x14ac:dyDescent="0.25">
      <c r="A991" s="98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70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spans="1:30" ht="15.75" customHeight="1" x14ac:dyDescent="0.25">
      <c r="A992" s="98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70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spans="1:30" ht="15.75" customHeight="1" x14ac:dyDescent="0.25">
      <c r="A993" s="98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70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spans="1:30" ht="15.75" customHeight="1" x14ac:dyDescent="0.25">
      <c r="A994" s="98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70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spans="1:30" ht="15.75" customHeight="1" x14ac:dyDescent="0.25">
      <c r="A995" s="98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70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spans="1:30" ht="15.75" customHeight="1" x14ac:dyDescent="0.25">
      <c r="A996" s="98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70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spans="1:30" ht="15.75" customHeight="1" x14ac:dyDescent="0.25">
      <c r="A997" s="98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70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spans="1:30" ht="15.75" customHeight="1" x14ac:dyDescent="0.25">
      <c r="A998" s="98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70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spans="1:30" ht="15.75" customHeight="1" x14ac:dyDescent="0.25">
      <c r="A999" s="98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70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spans="1:30" ht="15.75" customHeight="1" x14ac:dyDescent="0.25">
      <c r="A1000" s="98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70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  <row r="1001" spans="1:30" ht="15.75" customHeight="1" x14ac:dyDescent="0.25">
      <c r="A1001" s="98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70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</row>
  </sheetData>
  <autoFilter ref="A5:L86" xr:uid="{00000000-0009-0000-0000-000001000000}">
    <sortState ref="A6:L86">
      <sortCondition ref="B5:B86"/>
    </sortState>
  </autoFilter>
  <mergeCells count="2">
    <mergeCell ref="C3:I3"/>
    <mergeCell ref="C4:I4"/>
  </mergeCells>
  <hyperlinks>
    <hyperlink ref="C4" r:id="rId1" xr:uid="{00000000-0004-0000-0100-000000000000}"/>
  </hyperlinks>
  <pageMargins left="0.7" right="0.7" top="0.75" bottom="0.75" header="0" footer="0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0000000}">
          <x14:formula1>
            <xm:f>Names!$A:$A</xm:f>
          </x14:formula1>
          <xm:sqref>B6:B81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DL1000"/>
  <sheetViews>
    <sheetView workbookViewId="0">
      <pane xSplit="7" topLeftCell="H1" activePane="topRight" state="frozen"/>
      <selection pane="topRight" activeCell="B2" sqref="B2:G3"/>
    </sheetView>
  </sheetViews>
  <sheetFormatPr defaultColWidth="14.42578125" defaultRowHeight="15" customHeight="1" x14ac:dyDescent="0.25"/>
  <cols>
    <col min="1" max="1" width="4.7109375" customWidth="1"/>
    <col min="2" max="3" width="9.140625" customWidth="1"/>
    <col min="4" max="4" width="13.42578125" customWidth="1"/>
    <col min="5" max="5" width="10.28515625" customWidth="1"/>
    <col min="6" max="6" width="13.28515625" customWidth="1"/>
    <col min="7" max="7" width="3" customWidth="1"/>
    <col min="8" max="8" width="4.7109375" customWidth="1"/>
    <col min="9" max="9" width="4.7109375" style="269" customWidth="1"/>
    <col min="10" max="10" width="4.7109375" customWidth="1"/>
    <col min="11" max="11" width="20.7109375" customWidth="1"/>
    <col min="12" max="14" width="10.7109375" customWidth="1"/>
    <col min="15" max="15" width="7.7109375" customWidth="1"/>
    <col min="16" max="17" width="2.7109375" customWidth="1"/>
    <col min="18" max="18" width="4.7109375" customWidth="1"/>
    <col min="19" max="19" width="20.7109375" customWidth="1"/>
    <col min="20" max="20" width="7.7109375" customWidth="1"/>
    <col min="21" max="23" width="10.7109375" customWidth="1"/>
    <col min="24" max="24" width="10.7109375" hidden="1" customWidth="1"/>
    <col min="25" max="28" width="4.7109375" customWidth="1"/>
    <col min="29" max="29" width="20.7109375" customWidth="1"/>
    <col min="30" max="32" width="10.7109375" customWidth="1"/>
    <col min="33" max="33" width="7.7109375" customWidth="1"/>
    <col min="34" max="35" width="2.7109375" customWidth="1"/>
    <col min="36" max="36" width="4.7109375" customWidth="1"/>
    <col min="37" max="37" width="20.7109375" customWidth="1"/>
    <col min="38" max="38" width="7.7109375" customWidth="1"/>
    <col min="39" max="41" width="10.7109375" customWidth="1"/>
    <col min="42" max="42" width="10.7109375" hidden="1" customWidth="1"/>
    <col min="43" max="44" width="4.7109375" customWidth="1"/>
    <col min="45" max="45" width="4.5703125" customWidth="1"/>
    <col min="46" max="46" width="5.85546875" customWidth="1"/>
    <col min="47" max="47" width="20.7109375" customWidth="1"/>
    <col min="48" max="50" width="10.7109375" customWidth="1"/>
    <col min="51" max="51" width="7.7109375" customWidth="1"/>
    <col min="52" max="53" width="2.7109375" hidden="1" customWidth="1"/>
    <col min="54" max="54" width="4.140625" hidden="1" customWidth="1"/>
    <col min="55" max="55" width="20.7109375" hidden="1" customWidth="1"/>
    <col min="56" max="56" width="7.7109375" hidden="1" customWidth="1"/>
    <col min="57" max="60" width="10.7109375" hidden="1" customWidth="1"/>
    <col min="61" max="61" width="4.42578125" customWidth="1"/>
    <col min="62" max="64" width="4.7109375" customWidth="1"/>
    <col min="65" max="65" width="20.7109375" customWidth="1"/>
    <col min="66" max="68" width="10.7109375" customWidth="1"/>
    <col min="69" max="69" width="7.7109375" customWidth="1"/>
    <col min="70" max="71" width="2.7109375" customWidth="1"/>
    <col min="72" max="72" width="4.7109375" customWidth="1"/>
    <col min="73" max="73" width="20.7109375" customWidth="1"/>
    <col min="74" max="74" width="7.7109375" customWidth="1"/>
    <col min="75" max="78" width="10.7109375" customWidth="1"/>
    <col min="79" max="82" width="4.7109375" customWidth="1"/>
    <col min="83" max="83" width="20.7109375" customWidth="1"/>
    <col min="84" max="86" width="10.7109375" customWidth="1"/>
    <col min="87" max="87" width="7.7109375" customWidth="1"/>
    <col min="88" max="89" width="2.7109375" customWidth="1"/>
    <col min="90" max="90" width="4.7109375" customWidth="1"/>
    <col min="91" max="91" width="20.7109375" customWidth="1"/>
    <col min="92" max="92" width="7.7109375" customWidth="1"/>
    <col min="93" max="95" width="10.7109375" style="150" customWidth="1"/>
    <col min="96" max="96" width="10.7109375" style="150" hidden="1" customWidth="1"/>
    <col min="97" max="100" width="4.7109375" customWidth="1"/>
    <col min="101" max="101" width="20.7109375" customWidth="1"/>
    <col min="102" max="104" width="10.7109375" customWidth="1"/>
    <col min="105" max="105" width="7.7109375" customWidth="1"/>
    <col min="106" max="107" width="2.7109375" customWidth="1"/>
    <col min="108" max="108" width="4.7109375" customWidth="1"/>
    <col min="109" max="109" width="20.7109375" customWidth="1"/>
    <col min="110" max="110" width="8.7109375" customWidth="1"/>
    <col min="111" max="113" width="10.7109375" style="150" customWidth="1"/>
    <col min="114" max="114" width="10.7109375" style="150" hidden="1" customWidth="1"/>
    <col min="115" max="115" width="4.7109375" customWidth="1"/>
    <col min="116" max="116" width="9.140625" customWidth="1"/>
  </cols>
  <sheetData>
    <row r="1" spans="1:116" ht="15.75" thickBot="1" x14ac:dyDescent="0.3">
      <c r="A1" s="31"/>
      <c r="B1" s="11"/>
      <c r="C1" s="11"/>
      <c r="D1" s="11"/>
      <c r="E1" s="11"/>
      <c r="F1" s="11"/>
      <c r="G1" s="11"/>
      <c r="H1" s="1"/>
      <c r="I1" s="273"/>
      <c r="J1" s="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3"/>
      <c r="Y1" s="32"/>
      <c r="Z1" s="1"/>
      <c r="AA1" s="1"/>
      <c r="AB1" s="1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1"/>
      <c r="AS1" s="1"/>
      <c r="AT1" s="1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"/>
      <c r="CC1" s="34"/>
      <c r="CD1" s="1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3"/>
      <c r="CP1" s="33"/>
      <c r="CQ1" s="33"/>
      <c r="CR1" s="33"/>
      <c r="CS1" s="32"/>
      <c r="CT1" s="1"/>
      <c r="CU1" s="35"/>
      <c r="CV1" s="36"/>
      <c r="CW1" s="11"/>
      <c r="CX1" s="36"/>
      <c r="CY1" s="36"/>
      <c r="CZ1" s="36"/>
      <c r="DA1" s="11"/>
      <c r="DB1" s="11"/>
      <c r="DC1" s="11"/>
      <c r="DD1" s="11"/>
      <c r="DE1" s="11"/>
      <c r="DF1" s="11"/>
      <c r="DG1" s="36"/>
      <c r="DH1" s="36"/>
      <c r="DI1" s="36"/>
      <c r="DJ1" s="36"/>
      <c r="DK1" s="11"/>
      <c r="DL1" s="1"/>
    </row>
    <row r="2" spans="1:116" ht="21" x14ac:dyDescent="0.35">
      <c r="A2" s="37"/>
      <c r="B2" s="302" t="s">
        <v>70</v>
      </c>
      <c r="C2" s="303"/>
      <c r="D2" s="303"/>
      <c r="E2" s="303"/>
      <c r="F2" s="303"/>
      <c r="G2" s="304"/>
      <c r="H2" s="47"/>
      <c r="I2" s="272"/>
      <c r="J2" s="39"/>
      <c r="K2" s="308" t="s">
        <v>304</v>
      </c>
      <c r="L2" s="295"/>
      <c r="M2" s="40"/>
      <c r="N2" s="293">
        <v>43536</v>
      </c>
      <c r="O2" s="294"/>
      <c r="P2" s="294"/>
      <c r="Q2" s="295"/>
      <c r="R2" s="26"/>
      <c r="S2" s="26"/>
      <c r="T2" s="26"/>
      <c r="U2" s="26"/>
      <c r="V2" s="26"/>
      <c r="W2" s="26"/>
      <c r="X2" s="41"/>
      <c r="Y2" s="42"/>
      <c r="Z2" s="1"/>
      <c r="AA2" s="38"/>
      <c r="AB2" s="39"/>
      <c r="AC2" s="296" t="s">
        <v>303</v>
      </c>
      <c r="AD2" s="295"/>
      <c r="AE2" s="40"/>
      <c r="AF2" s="293">
        <v>43473</v>
      </c>
      <c r="AG2" s="294"/>
      <c r="AH2" s="294"/>
      <c r="AI2" s="295"/>
      <c r="AJ2" s="26"/>
      <c r="AK2" s="26"/>
      <c r="AL2" s="26"/>
      <c r="AM2" s="26"/>
      <c r="AN2" s="26"/>
      <c r="AO2" s="26"/>
      <c r="AP2" s="15"/>
      <c r="AQ2" s="42"/>
      <c r="AR2" s="1"/>
      <c r="AS2" s="38"/>
      <c r="AT2" s="39"/>
      <c r="AU2" s="296" t="s">
        <v>354</v>
      </c>
      <c r="AV2" s="297"/>
      <c r="AW2" s="297"/>
      <c r="AX2" s="297"/>
      <c r="AY2" s="297"/>
      <c r="AZ2" s="297"/>
      <c r="BA2" s="298"/>
      <c r="BB2" s="26"/>
      <c r="BC2" s="26"/>
      <c r="BD2" s="26"/>
      <c r="BE2" s="26"/>
      <c r="BF2" s="26"/>
      <c r="BG2" s="26"/>
      <c r="BH2" s="15"/>
      <c r="BI2" s="42"/>
      <c r="BJ2" s="27"/>
      <c r="BK2" s="110"/>
      <c r="BL2" s="111"/>
      <c r="BM2" s="308" t="s">
        <v>302</v>
      </c>
      <c r="BN2" s="295"/>
      <c r="BO2" s="112"/>
      <c r="BP2" s="299">
        <v>43445</v>
      </c>
      <c r="BQ2" s="300"/>
      <c r="BR2" s="300"/>
      <c r="BS2" s="301"/>
      <c r="BT2" s="113"/>
      <c r="BU2" s="113"/>
      <c r="BV2" s="113"/>
      <c r="BW2" s="113"/>
      <c r="BX2" s="113"/>
      <c r="BY2" s="113"/>
      <c r="BZ2" s="114"/>
      <c r="CA2" s="115"/>
      <c r="CB2" s="47"/>
      <c r="CC2" s="38"/>
      <c r="CD2" s="39"/>
      <c r="CE2" s="296" t="s">
        <v>71</v>
      </c>
      <c r="CF2" s="295"/>
      <c r="CG2" s="40"/>
      <c r="CH2" s="293">
        <v>43410</v>
      </c>
      <c r="CI2" s="294"/>
      <c r="CJ2" s="294"/>
      <c r="CK2" s="295"/>
      <c r="CL2" s="26"/>
      <c r="CM2" s="26"/>
      <c r="CN2" s="26"/>
      <c r="CO2" s="74"/>
      <c r="CP2" s="74"/>
      <c r="CQ2" s="74"/>
      <c r="CR2" s="41"/>
      <c r="CS2" s="42"/>
      <c r="CT2" s="31"/>
      <c r="CU2" s="43"/>
      <c r="CV2" s="39"/>
      <c r="CW2" s="296" t="s">
        <v>72</v>
      </c>
      <c r="CX2" s="295"/>
      <c r="CY2" s="44"/>
      <c r="CZ2" s="293">
        <v>43389</v>
      </c>
      <c r="DA2" s="294"/>
      <c r="DB2" s="294"/>
      <c r="DC2" s="295"/>
      <c r="DD2" s="45"/>
      <c r="DE2" s="45"/>
      <c r="DF2" s="45"/>
      <c r="DG2" s="39"/>
      <c r="DH2" s="39"/>
      <c r="DI2" s="39"/>
      <c r="DJ2" s="39"/>
      <c r="DK2" s="46"/>
      <c r="DL2" s="47"/>
    </row>
    <row r="3" spans="1:116" x14ac:dyDescent="0.25">
      <c r="A3" s="37"/>
      <c r="B3" s="305"/>
      <c r="C3" s="306"/>
      <c r="D3" s="306"/>
      <c r="E3" s="306"/>
      <c r="F3" s="306"/>
      <c r="G3" s="307"/>
      <c r="H3" s="47"/>
      <c r="I3" s="271"/>
      <c r="J3" s="49"/>
      <c r="K3" s="4"/>
      <c r="L3" s="4"/>
      <c r="M3" s="4"/>
      <c r="N3" s="4"/>
      <c r="O3" s="50"/>
      <c r="P3" s="50"/>
      <c r="Q3" s="50"/>
      <c r="R3" s="1"/>
      <c r="S3" s="1"/>
      <c r="T3" s="1"/>
      <c r="U3" s="1"/>
      <c r="V3" s="1"/>
      <c r="W3" s="1"/>
      <c r="X3" s="51"/>
      <c r="Y3" s="52"/>
      <c r="Z3" s="1"/>
      <c r="AA3" s="48"/>
      <c r="AB3" s="49"/>
      <c r="AC3" s="4"/>
      <c r="AD3" s="4"/>
      <c r="AE3" s="4"/>
      <c r="AF3" s="4"/>
      <c r="AG3" s="50"/>
      <c r="AH3" s="50"/>
      <c r="AI3" s="50"/>
      <c r="AJ3" s="1"/>
      <c r="AK3" s="1"/>
      <c r="AL3" s="1"/>
      <c r="AM3" s="1"/>
      <c r="AN3" s="1"/>
      <c r="AO3" s="1"/>
      <c r="AP3" s="27"/>
      <c r="AQ3" s="52"/>
      <c r="AR3" s="1"/>
      <c r="AS3" s="48"/>
      <c r="AT3" s="49"/>
      <c r="AU3" s="4"/>
      <c r="AV3" s="4"/>
      <c r="AW3" s="4"/>
      <c r="AX3" s="4"/>
      <c r="AY3" s="50"/>
      <c r="AZ3" s="50"/>
      <c r="BA3" s="50"/>
      <c r="BB3" s="1"/>
      <c r="BC3" s="1"/>
      <c r="BD3" s="1"/>
      <c r="BE3" s="1"/>
      <c r="BF3" s="1"/>
      <c r="BG3" s="1"/>
      <c r="BH3" s="27"/>
      <c r="BI3" s="52"/>
      <c r="BJ3" s="27"/>
      <c r="BK3" s="116"/>
      <c r="BL3" s="49"/>
      <c r="BM3" s="4"/>
      <c r="BN3" s="4"/>
      <c r="BO3" s="4"/>
      <c r="BP3" s="4"/>
      <c r="BQ3" s="50"/>
      <c r="BR3" s="50"/>
      <c r="BS3" s="50"/>
      <c r="BT3" s="1"/>
      <c r="BU3" s="1"/>
      <c r="BV3" s="1"/>
      <c r="BW3" s="1"/>
      <c r="BX3" s="1"/>
      <c r="BY3" s="1"/>
      <c r="BZ3" s="27"/>
      <c r="CA3" s="117"/>
      <c r="CB3" s="47"/>
      <c r="CC3" s="48"/>
      <c r="CD3" s="49"/>
      <c r="CE3" s="4"/>
      <c r="CF3" s="4"/>
      <c r="CG3" s="4"/>
      <c r="CH3" s="4"/>
      <c r="CI3" s="50"/>
      <c r="CJ3" s="50"/>
      <c r="CK3" s="50"/>
      <c r="CL3" s="1"/>
      <c r="CM3" s="1"/>
      <c r="CN3" s="1"/>
      <c r="CO3" s="2"/>
      <c r="CP3" s="2"/>
      <c r="CQ3" s="2"/>
      <c r="CR3" s="51"/>
      <c r="CS3" s="52"/>
      <c r="CT3" s="47"/>
      <c r="CU3" s="53"/>
      <c r="CV3" s="49"/>
      <c r="CW3" s="4"/>
      <c r="CX3" s="4"/>
      <c r="CY3" s="4"/>
      <c r="CZ3" s="4"/>
      <c r="DA3" s="50"/>
      <c r="DB3" s="50"/>
      <c r="DC3" s="50"/>
      <c r="DD3" s="1"/>
      <c r="DE3" s="1"/>
      <c r="DF3" s="1"/>
      <c r="DG3" s="2"/>
      <c r="DH3" s="2"/>
      <c r="DI3" s="2"/>
      <c r="DJ3" s="2"/>
      <c r="DK3" s="52"/>
      <c r="DL3" s="47"/>
    </row>
    <row r="4" spans="1:116" ht="15" customHeight="1" x14ac:dyDescent="0.25">
      <c r="A4" s="37"/>
      <c r="B4" s="138" t="s">
        <v>81</v>
      </c>
      <c r="C4" s="131" t="s">
        <v>54</v>
      </c>
      <c r="D4" s="131"/>
      <c r="E4" s="132">
        <v>1.2175925925925923E-2</v>
      </c>
      <c r="F4" s="133">
        <v>43389</v>
      </c>
      <c r="G4" s="137"/>
      <c r="H4" s="47"/>
      <c r="I4" s="271"/>
      <c r="J4" s="2"/>
      <c r="K4" s="287" t="s">
        <v>84</v>
      </c>
      <c r="L4" s="288"/>
      <c r="M4" s="288"/>
      <c r="N4" s="289"/>
      <c r="O4" s="50"/>
      <c r="P4" s="50"/>
      <c r="Q4" s="50"/>
      <c r="R4" s="2"/>
      <c r="S4" s="287" t="s">
        <v>92</v>
      </c>
      <c r="T4" s="288"/>
      <c r="U4" s="288"/>
      <c r="V4" s="288"/>
      <c r="W4" s="289"/>
      <c r="X4" s="55"/>
      <c r="Y4" s="52"/>
      <c r="Z4" s="1"/>
      <c r="AA4" s="48"/>
      <c r="AB4" s="2"/>
      <c r="AC4" s="287" t="s">
        <v>84</v>
      </c>
      <c r="AD4" s="288"/>
      <c r="AE4" s="288"/>
      <c r="AF4" s="289"/>
      <c r="AG4" s="50"/>
      <c r="AH4" s="50"/>
      <c r="AI4" s="50"/>
      <c r="AJ4" s="2"/>
      <c r="AK4" s="287" t="s">
        <v>92</v>
      </c>
      <c r="AL4" s="288"/>
      <c r="AM4" s="288"/>
      <c r="AN4" s="288"/>
      <c r="AO4" s="289"/>
      <c r="AP4" s="55"/>
      <c r="AQ4" s="52"/>
      <c r="AR4" s="1"/>
      <c r="AS4" s="48"/>
      <c r="AT4" s="2"/>
      <c r="AU4" s="290" t="s">
        <v>353</v>
      </c>
      <c r="AV4" s="291"/>
      <c r="AW4" s="291"/>
      <c r="AX4" s="292"/>
      <c r="AY4" s="50"/>
      <c r="AZ4" s="50"/>
      <c r="BA4" s="50"/>
      <c r="BB4" s="2"/>
      <c r="BC4" s="287" t="s">
        <v>92</v>
      </c>
      <c r="BD4" s="288"/>
      <c r="BE4" s="288"/>
      <c r="BF4" s="288"/>
      <c r="BG4" s="289"/>
      <c r="BH4" s="55"/>
      <c r="BI4" s="52"/>
      <c r="BJ4" s="27"/>
      <c r="BK4" s="116"/>
      <c r="BL4" s="2"/>
      <c r="BM4" s="287" t="s">
        <v>84</v>
      </c>
      <c r="BN4" s="288"/>
      <c r="BO4" s="288"/>
      <c r="BP4" s="289"/>
      <c r="BQ4" s="50"/>
      <c r="BR4" s="50"/>
      <c r="BS4" s="50"/>
      <c r="BT4" s="2"/>
      <c r="BU4" s="287" t="s">
        <v>92</v>
      </c>
      <c r="BV4" s="288"/>
      <c r="BW4" s="288"/>
      <c r="BX4" s="288"/>
      <c r="BY4" s="289"/>
      <c r="BZ4" s="108"/>
      <c r="CA4" s="117"/>
      <c r="CB4" s="47"/>
      <c r="CC4" s="48"/>
      <c r="CD4" s="2"/>
      <c r="CE4" s="287" t="s">
        <v>84</v>
      </c>
      <c r="CF4" s="288"/>
      <c r="CG4" s="288"/>
      <c r="CH4" s="289"/>
      <c r="CI4" s="50"/>
      <c r="CJ4" s="50"/>
      <c r="CK4" s="50"/>
      <c r="CL4" s="2"/>
      <c r="CM4" s="287" t="s">
        <v>92</v>
      </c>
      <c r="CN4" s="288"/>
      <c r="CO4" s="288"/>
      <c r="CP4" s="288"/>
      <c r="CQ4" s="289"/>
      <c r="CR4" s="122"/>
      <c r="CS4" s="52"/>
      <c r="CT4" s="47"/>
      <c r="CU4" s="53"/>
      <c r="CV4" s="2"/>
      <c r="CW4" s="287" t="s">
        <v>84</v>
      </c>
      <c r="CX4" s="288"/>
      <c r="CY4" s="288"/>
      <c r="CZ4" s="289"/>
      <c r="DA4" s="50"/>
      <c r="DB4" s="50"/>
      <c r="DC4" s="50"/>
      <c r="DD4" s="2"/>
      <c r="DE4" s="287" t="s">
        <v>92</v>
      </c>
      <c r="DF4" s="288"/>
      <c r="DG4" s="288"/>
      <c r="DH4" s="288"/>
      <c r="DI4" s="289"/>
      <c r="DJ4" s="2"/>
      <c r="DK4" s="52"/>
      <c r="DL4" s="47"/>
    </row>
    <row r="5" spans="1:116" x14ac:dyDescent="0.25">
      <c r="A5" s="37"/>
      <c r="B5" s="136"/>
      <c r="C5" s="128"/>
      <c r="D5" s="128"/>
      <c r="E5" s="129"/>
      <c r="F5" s="130"/>
      <c r="G5" s="137"/>
      <c r="H5" s="47"/>
      <c r="I5" s="271"/>
      <c r="J5" s="2"/>
      <c r="K5" s="4"/>
      <c r="L5" s="4"/>
      <c r="M5" s="4"/>
      <c r="N5" s="4"/>
      <c r="O5" s="50"/>
      <c r="P5" s="50"/>
      <c r="Q5" s="50"/>
      <c r="R5" s="2"/>
      <c r="S5" s="4"/>
      <c r="T5" s="4"/>
      <c r="U5" s="4"/>
      <c r="V5" s="4"/>
      <c r="W5" s="4"/>
      <c r="X5" s="55"/>
      <c r="Y5" s="52"/>
      <c r="Z5" s="1"/>
      <c r="AA5" s="48"/>
      <c r="AB5" s="2"/>
      <c r="AC5" s="4"/>
      <c r="AD5" s="4"/>
      <c r="AE5" s="4"/>
      <c r="AF5" s="4"/>
      <c r="AG5" s="50"/>
      <c r="AH5" s="50"/>
      <c r="AI5" s="50"/>
      <c r="AJ5" s="2"/>
      <c r="AK5" s="4"/>
      <c r="AL5" s="4"/>
      <c r="AM5" s="4"/>
      <c r="AN5" s="4"/>
      <c r="AO5" s="4"/>
      <c r="AP5" s="55"/>
      <c r="AQ5" s="52"/>
      <c r="AR5" s="1"/>
      <c r="AS5" s="48"/>
      <c r="AT5" s="2"/>
      <c r="AU5" s="4"/>
      <c r="AV5" s="4"/>
      <c r="AW5" s="4"/>
      <c r="AX5" s="4"/>
      <c r="AY5" s="50"/>
      <c r="AZ5" s="50"/>
      <c r="BA5" s="50"/>
      <c r="BB5" s="2"/>
      <c r="BC5" s="4"/>
      <c r="BD5" s="4"/>
      <c r="BE5" s="4"/>
      <c r="BF5" s="4"/>
      <c r="BG5" s="4"/>
      <c r="BH5" s="55"/>
      <c r="BI5" s="52"/>
      <c r="BJ5" s="27"/>
      <c r="BK5" s="116"/>
      <c r="BL5" s="2"/>
      <c r="BM5" s="4"/>
      <c r="BN5" s="4"/>
      <c r="BO5" s="4"/>
      <c r="BP5" s="4"/>
      <c r="BQ5" s="50"/>
      <c r="BR5" s="50"/>
      <c r="BS5" s="50"/>
      <c r="BT5" s="2"/>
      <c r="BU5" s="4"/>
      <c r="BV5" s="4"/>
      <c r="BW5" s="4"/>
      <c r="BX5" s="4"/>
      <c r="BY5" s="4"/>
      <c r="BZ5" s="108"/>
      <c r="CA5" s="117"/>
      <c r="CB5" s="47"/>
      <c r="CC5" s="48"/>
      <c r="CD5" s="2"/>
      <c r="CE5" s="4"/>
      <c r="CF5" s="4"/>
      <c r="CG5" s="4"/>
      <c r="CH5" s="4"/>
      <c r="CI5" s="50"/>
      <c r="CJ5" s="50"/>
      <c r="CK5" s="50"/>
      <c r="CL5" s="2"/>
      <c r="CM5" s="4"/>
      <c r="CN5" s="4"/>
      <c r="CO5" s="4"/>
      <c r="CP5" s="4"/>
      <c r="CQ5" s="4"/>
      <c r="CR5" s="122"/>
      <c r="CS5" s="52"/>
      <c r="CT5" s="47"/>
      <c r="CU5" s="53"/>
      <c r="CV5" s="2"/>
      <c r="CW5" s="4"/>
      <c r="CX5" s="4"/>
      <c r="CY5" s="4"/>
      <c r="CZ5" s="4"/>
      <c r="DA5" s="50"/>
      <c r="DB5" s="50"/>
      <c r="DC5" s="50"/>
      <c r="DD5" s="2"/>
      <c r="DE5" s="4"/>
      <c r="DF5" s="4"/>
      <c r="DG5" s="4"/>
      <c r="DH5" s="4"/>
      <c r="DI5" s="4"/>
      <c r="DJ5" s="2"/>
      <c r="DK5" s="52"/>
      <c r="DL5" s="47"/>
    </row>
    <row r="6" spans="1:116" x14ac:dyDescent="0.25">
      <c r="A6" s="37"/>
      <c r="B6" s="136" t="s">
        <v>93</v>
      </c>
      <c r="C6" s="128"/>
      <c r="D6" s="128"/>
      <c r="E6" s="129"/>
      <c r="F6" s="127"/>
      <c r="G6" s="139"/>
      <c r="H6" s="47"/>
      <c r="I6" s="271"/>
      <c r="J6" s="4" t="s">
        <v>94</v>
      </c>
      <c r="K6" s="5" t="s">
        <v>38</v>
      </c>
      <c r="L6" s="4" t="s">
        <v>95</v>
      </c>
      <c r="M6" s="4" t="s">
        <v>96</v>
      </c>
      <c r="N6" s="4" t="s">
        <v>97</v>
      </c>
      <c r="O6" s="4" t="s">
        <v>98</v>
      </c>
      <c r="P6" s="55"/>
      <c r="Q6" s="56"/>
      <c r="R6" s="4" t="s">
        <v>94</v>
      </c>
      <c r="S6" s="5" t="s">
        <v>38</v>
      </c>
      <c r="T6" s="151" t="s">
        <v>305</v>
      </c>
      <c r="U6" s="4" t="s">
        <v>95</v>
      </c>
      <c r="V6" s="4" t="s">
        <v>96</v>
      </c>
      <c r="W6" s="4" t="s">
        <v>97</v>
      </c>
      <c r="X6" s="122" t="s">
        <v>294</v>
      </c>
      <c r="Y6" s="52"/>
      <c r="Z6" s="1"/>
      <c r="AA6" s="48"/>
      <c r="AB6" s="4" t="s">
        <v>94</v>
      </c>
      <c r="AC6" s="5" t="s">
        <v>38</v>
      </c>
      <c r="AD6" s="4" t="s">
        <v>95</v>
      </c>
      <c r="AE6" s="4" t="s">
        <v>96</v>
      </c>
      <c r="AF6" s="4" t="s">
        <v>97</v>
      </c>
      <c r="AG6" s="4" t="s">
        <v>98</v>
      </c>
      <c r="AH6" s="55"/>
      <c r="AI6" s="56"/>
      <c r="AJ6" s="4" t="s">
        <v>94</v>
      </c>
      <c r="AK6" s="5" t="s">
        <v>38</v>
      </c>
      <c r="AL6" s="151" t="s">
        <v>305</v>
      </c>
      <c r="AM6" s="4" t="s">
        <v>95</v>
      </c>
      <c r="AN6" s="4" t="s">
        <v>96</v>
      </c>
      <c r="AO6" s="4" t="s">
        <v>97</v>
      </c>
      <c r="AP6" s="122" t="s">
        <v>294</v>
      </c>
      <c r="AQ6" s="52"/>
      <c r="AR6" s="1"/>
      <c r="AS6" s="48"/>
      <c r="AT6" s="4" t="s">
        <v>94</v>
      </c>
      <c r="AU6" s="5" t="s">
        <v>38</v>
      </c>
      <c r="AV6" s="4" t="s">
        <v>95</v>
      </c>
      <c r="AW6" s="4" t="s">
        <v>96</v>
      </c>
      <c r="AX6" s="4" t="s">
        <v>97</v>
      </c>
      <c r="AY6" s="4" t="s">
        <v>98</v>
      </c>
      <c r="AZ6" s="55"/>
      <c r="BA6" s="56"/>
      <c r="BB6" s="4" t="s">
        <v>94</v>
      </c>
      <c r="BC6" s="5" t="s">
        <v>38</v>
      </c>
      <c r="BD6" s="151" t="s">
        <v>305</v>
      </c>
      <c r="BE6" s="4" t="s">
        <v>95</v>
      </c>
      <c r="BF6" s="4" t="s">
        <v>96</v>
      </c>
      <c r="BG6" s="4" t="s">
        <v>97</v>
      </c>
      <c r="BH6" s="108" t="s">
        <v>294</v>
      </c>
      <c r="BI6" s="52"/>
      <c r="BJ6" s="27"/>
      <c r="BK6" s="116"/>
      <c r="BL6" s="4" t="s">
        <v>94</v>
      </c>
      <c r="BM6" s="5" t="s">
        <v>38</v>
      </c>
      <c r="BN6" s="4" t="s">
        <v>95</v>
      </c>
      <c r="BO6" s="4" t="s">
        <v>96</v>
      </c>
      <c r="BP6" s="4" t="s">
        <v>97</v>
      </c>
      <c r="BQ6" s="4" t="s">
        <v>98</v>
      </c>
      <c r="BR6" s="108"/>
      <c r="BS6" s="56"/>
      <c r="BT6" s="4" t="s">
        <v>94</v>
      </c>
      <c r="BU6" s="5" t="s">
        <v>38</v>
      </c>
      <c r="BV6" s="5" t="s">
        <v>305</v>
      </c>
      <c r="BW6" s="4" t="s">
        <v>95</v>
      </c>
      <c r="BX6" s="4" t="s">
        <v>96</v>
      </c>
      <c r="BY6" s="4" t="s">
        <v>97</v>
      </c>
      <c r="BZ6" s="108" t="s">
        <v>294</v>
      </c>
      <c r="CA6" s="117"/>
      <c r="CB6" s="47"/>
      <c r="CC6" s="48"/>
      <c r="CD6" s="4" t="s">
        <v>94</v>
      </c>
      <c r="CE6" s="5" t="s">
        <v>38</v>
      </c>
      <c r="CF6" s="4" t="s">
        <v>95</v>
      </c>
      <c r="CG6" s="4" t="s">
        <v>96</v>
      </c>
      <c r="CH6" s="4" t="s">
        <v>97</v>
      </c>
      <c r="CI6" s="4" t="s">
        <v>98</v>
      </c>
      <c r="CJ6" s="55"/>
      <c r="CK6" s="56"/>
      <c r="CL6" s="4" t="s">
        <v>94</v>
      </c>
      <c r="CM6" s="5" t="s">
        <v>38</v>
      </c>
      <c r="CN6" s="5" t="s">
        <v>305</v>
      </c>
      <c r="CO6" s="4" t="s">
        <v>95</v>
      </c>
      <c r="CP6" s="4" t="s">
        <v>96</v>
      </c>
      <c r="CQ6" s="4" t="s">
        <v>97</v>
      </c>
      <c r="CR6" s="122" t="s">
        <v>294</v>
      </c>
      <c r="CS6" s="52"/>
      <c r="CT6" s="47"/>
      <c r="CU6" s="53"/>
      <c r="CV6" s="4" t="s">
        <v>94</v>
      </c>
      <c r="CW6" s="5" t="s">
        <v>38</v>
      </c>
      <c r="CX6" s="4" t="s">
        <v>95</v>
      </c>
      <c r="CY6" s="4" t="s">
        <v>96</v>
      </c>
      <c r="CZ6" s="4" t="s">
        <v>97</v>
      </c>
      <c r="DA6" s="4" t="s">
        <v>98</v>
      </c>
      <c r="DB6" s="55"/>
      <c r="DC6" s="56"/>
      <c r="DD6" s="4" t="s">
        <v>94</v>
      </c>
      <c r="DE6" s="5" t="s">
        <v>38</v>
      </c>
      <c r="DF6" s="151" t="s">
        <v>305</v>
      </c>
      <c r="DG6" s="4" t="s">
        <v>95</v>
      </c>
      <c r="DH6" s="4" t="s">
        <v>96</v>
      </c>
      <c r="DI6" s="4" t="s">
        <v>97</v>
      </c>
      <c r="DJ6" s="122" t="s">
        <v>294</v>
      </c>
      <c r="DK6" s="52"/>
      <c r="DL6" s="47"/>
    </row>
    <row r="7" spans="1:116" x14ac:dyDescent="0.25">
      <c r="A7" s="37"/>
      <c r="B7" s="136" t="s">
        <v>99</v>
      </c>
      <c r="C7" s="128" t="s">
        <v>77</v>
      </c>
      <c r="D7" s="128"/>
      <c r="E7" s="129">
        <v>1.6747685185185185E-2</v>
      </c>
      <c r="F7" s="130">
        <v>43025</v>
      </c>
      <c r="G7" s="139"/>
      <c r="H7" s="47"/>
      <c r="I7" s="237">
        <f>COUNTIF(Table!E:E,K7)</f>
        <v>1</v>
      </c>
      <c r="J7" s="2">
        <v>1</v>
      </c>
      <c r="K7" s="123" t="s">
        <v>356</v>
      </c>
      <c r="L7" s="266">
        <v>1.8668981481481481E-2</v>
      </c>
      <c r="M7" s="266">
        <v>3.4722222222222099E-4</v>
      </c>
      <c r="N7" s="266">
        <v>1.832175925925926E-2</v>
      </c>
      <c r="O7" s="2">
        <v>50</v>
      </c>
      <c r="P7" s="51"/>
      <c r="Q7" s="59"/>
      <c r="R7" s="267">
        <v>1</v>
      </c>
      <c r="S7" s="123" t="s">
        <v>47</v>
      </c>
      <c r="T7" s="1" t="s">
        <v>149</v>
      </c>
      <c r="U7" s="266">
        <v>2.1493055555555557E-2</v>
      </c>
      <c r="V7" s="266">
        <v>9.0277777777777457E-3</v>
      </c>
      <c r="W7" s="266">
        <v>1.2465277777777811E-2</v>
      </c>
      <c r="X7" s="60">
        <f t="shared" ref="X7:X43" si="0">IF(T7="","",VLOOKUP(T7,B:G,4,FALSE))</f>
        <v>1.1504629629629629E-2</v>
      </c>
      <c r="Y7" s="61" t="str">
        <f t="shared" ref="Y7:Y43" si="1">IF(T7="","",IFERROR(IF(X7&gt;=W7,"NR",""),""))</f>
        <v/>
      </c>
      <c r="Z7" s="1"/>
      <c r="AA7" s="237">
        <f>COUNTIF(Table!E:E,AC7)</f>
        <v>1</v>
      </c>
      <c r="AB7" s="2">
        <v>1</v>
      </c>
      <c r="AC7" s="123" t="s">
        <v>234</v>
      </c>
      <c r="AD7" s="62">
        <v>1.96875E-2</v>
      </c>
      <c r="AE7" s="62">
        <v>3.1249999999999993E-3</v>
      </c>
      <c r="AF7" s="62">
        <v>1.6562500000000001E-2</v>
      </c>
      <c r="AG7" s="2">
        <v>50</v>
      </c>
      <c r="AH7" s="51"/>
      <c r="AI7" s="59"/>
      <c r="AJ7" s="2">
        <v>1</v>
      </c>
      <c r="AK7" s="123" t="s">
        <v>103</v>
      </c>
      <c r="AL7" s="1" t="s">
        <v>147</v>
      </c>
      <c r="AM7" s="62">
        <v>2.1585648148148145E-2</v>
      </c>
      <c r="AN7" s="62">
        <v>9.8958333333333016E-3</v>
      </c>
      <c r="AO7" s="62">
        <v>1.1689814814814844E-2</v>
      </c>
      <c r="AP7" s="60">
        <f t="shared" ref="AP7:AP39" si="2">IF(AL7="","",VLOOKUP(AL7,B:G,4,FALSE))</f>
        <v>1.064814814814815E-2</v>
      </c>
      <c r="AQ7" s="61" t="str">
        <f t="shared" ref="AQ7:AQ27" si="3">IF(AL7="","",IFERROR(IF(AP7&gt;=AO7,"NR",""),""))</f>
        <v/>
      </c>
      <c r="AR7" s="1"/>
      <c r="AS7" s="237">
        <f>COUNTIF(Table!E:E,AU7)</f>
        <v>1</v>
      </c>
      <c r="AT7" s="2">
        <v>1</v>
      </c>
      <c r="AU7" s="123" t="s">
        <v>103</v>
      </c>
      <c r="AV7" s="57"/>
      <c r="AW7" s="58"/>
      <c r="AX7" s="58"/>
      <c r="AY7" s="2">
        <v>50</v>
      </c>
      <c r="AZ7" s="51"/>
      <c r="BA7" s="59"/>
      <c r="BB7" s="2">
        <v>1</v>
      </c>
      <c r="BC7" s="123"/>
      <c r="BD7" s="1" t="str">
        <f>IF(BC7="","",(IFERROR(VLOOKUP(BC7,#REF!,14,FALSE),"GUEST")))</f>
        <v/>
      </c>
      <c r="BE7" s="57"/>
      <c r="BF7" s="58"/>
      <c r="BG7" s="58"/>
      <c r="BH7" s="64" t="str">
        <f t="shared" ref="BH7" si="4">IF(BD7="","",VLOOKUP(BD7,#REF!,4,FALSE))</f>
        <v/>
      </c>
      <c r="BI7" s="118"/>
      <c r="BJ7" s="27"/>
      <c r="BK7" s="237">
        <f>COUNTIF(Table!E:E,BM7)</f>
        <v>1</v>
      </c>
      <c r="BL7" s="2">
        <v>1</v>
      </c>
      <c r="BM7" s="123" t="s">
        <v>173</v>
      </c>
      <c r="BN7" s="234">
        <v>1.7499999999999998E-2</v>
      </c>
      <c r="BO7" s="234">
        <v>8.6805555555552472E-4</v>
      </c>
      <c r="BP7" s="234">
        <v>1.6631944444444473E-2</v>
      </c>
      <c r="BQ7" s="2">
        <v>50</v>
      </c>
      <c r="BR7" s="51"/>
      <c r="BS7" s="59"/>
      <c r="BT7" s="2">
        <v>1</v>
      </c>
      <c r="BU7" s="1" t="s">
        <v>103</v>
      </c>
      <c r="BV7" s="1" t="s">
        <v>147</v>
      </c>
      <c r="BW7" s="234">
        <v>2.0370370370370369E-2</v>
      </c>
      <c r="BX7" s="234">
        <v>9.7222222222221877E-3</v>
      </c>
      <c r="BY7" s="234">
        <v>1.0648148148148181E-2</v>
      </c>
      <c r="BZ7" s="64">
        <f t="shared" ref="BZ7:BZ38" si="5">IF(BV7="","",VLOOKUP(BV7,B:G,4,FALSE))</f>
        <v>1.064814814814815E-2</v>
      </c>
      <c r="CA7" s="68" t="s">
        <v>352</v>
      </c>
      <c r="CB7" s="47"/>
      <c r="CC7" s="53">
        <f>COUNTIF(Table!E:E,CE7)</f>
        <v>1</v>
      </c>
      <c r="CD7" s="2">
        <v>1</v>
      </c>
      <c r="CE7" s="1" t="s">
        <v>46</v>
      </c>
      <c r="CF7" s="62">
        <v>1.8541666666666668E-2</v>
      </c>
      <c r="CG7" s="62">
        <v>1.3888888888888874E-3</v>
      </c>
      <c r="CH7" s="62">
        <v>1.7152777777777781E-2</v>
      </c>
      <c r="CI7" s="2">
        <v>50</v>
      </c>
      <c r="CJ7" s="51"/>
      <c r="CK7" s="59"/>
      <c r="CL7" s="2">
        <v>1</v>
      </c>
      <c r="CM7" s="1" t="s">
        <v>78</v>
      </c>
      <c r="CN7" s="1" t="s">
        <v>149</v>
      </c>
      <c r="CO7" s="62">
        <v>2.0787037037037038E-2</v>
      </c>
      <c r="CP7" s="62">
        <v>8.8541666666666335E-3</v>
      </c>
      <c r="CQ7" s="62">
        <v>1.1932870370370404E-2</v>
      </c>
      <c r="CR7" s="60">
        <f t="shared" ref="CR7:CR50" si="6">VLOOKUP(CN7,B:G,4,FALSE)</f>
        <v>1.1504629629629629E-2</v>
      </c>
      <c r="CS7" s="68" t="str">
        <f t="shared" ref="CS7:CS50" si="7">IF(CN7="","",IFERROR(IF(CR7&gt;=CQ7,"NR",""),""))</f>
        <v/>
      </c>
      <c r="CT7" s="47"/>
      <c r="CU7" s="53">
        <f>COUNTIF(Table!E:E,CW7)</f>
        <v>1</v>
      </c>
      <c r="CV7" s="2">
        <v>1</v>
      </c>
      <c r="CW7" s="1" t="s">
        <v>111</v>
      </c>
      <c r="CX7" s="62">
        <v>1.7557870370370373E-2</v>
      </c>
      <c r="CY7" s="62">
        <v>1.736111111110758E-4</v>
      </c>
      <c r="CZ7" s="62">
        <f t="shared" ref="CZ7:CZ54" si="8">CX7-CY7</f>
        <v>1.7384259259259297E-2</v>
      </c>
      <c r="DA7" s="2">
        <v>50</v>
      </c>
      <c r="DB7" s="51"/>
      <c r="DC7" s="59"/>
      <c r="DD7" s="2">
        <v>1</v>
      </c>
      <c r="DE7" s="123" t="s">
        <v>103</v>
      </c>
      <c r="DF7" s="69" t="s">
        <v>146</v>
      </c>
      <c r="DG7" s="62">
        <v>1.9861111111111111E-2</v>
      </c>
      <c r="DH7" s="62">
        <v>9.0277777777777787E-3</v>
      </c>
      <c r="DI7" s="62">
        <f t="shared" ref="DI7:DI54" si="9">DG7-DH7</f>
        <v>1.0833333333333332E-2</v>
      </c>
      <c r="DJ7" s="60">
        <f t="shared" ref="DJ7:DJ54" si="10">IF(DF7="","",VLOOKUP(DF7,B:G,4,FALSE))</f>
        <v>1.0833333333333332E-2</v>
      </c>
      <c r="DK7" s="68" t="str">
        <f t="shared" ref="DK7:DK54" si="11">IF(DF7="","",IFERROR(IF(DJ7&gt;=DI7,"NR",""),""))</f>
        <v>NR</v>
      </c>
      <c r="DL7" s="47"/>
    </row>
    <row r="8" spans="1:116" x14ac:dyDescent="0.25">
      <c r="A8" s="37"/>
      <c r="B8" s="136" t="s">
        <v>112</v>
      </c>
      <c r="C8" s="128" t="s">
        <v>113</v>
      </c>
      <c r="D8" s="128"/>
      <c r="E8" s="129">
        <v>1.5879629629629629E-2</v>
      </c>
      <c r="F8" s="130">
        <v>43025</v>
      </c>
      <c r="G8" s="139"/>
      <c r="H8" s="47"/>
      <c r="I8" s="237">
        <f>COUNTIF(Table!E:E,K8)</f>
        <v>1</v>
      </c>
      <c r="J8" s="2">
        <v>2</v>
      </c>
      <c r="K8" s="123" t="s">
        <v>194</v>
      </c>
      <c r="L8" s="266">
        <v>1.8668981481481481E-2</v>
      </c>
      <c r="M8" s="266">
        <v>3.4722222222222099E-4</v>
      </c>
      <c r="N8" s="266">
        <v>1.832175925925926E-2</v>
      </c>
      <c r="O8" s="2">
        <v>49</v>
      </c>
      <c r="P8" s="51"/>
      <c r="Q8" s="59"/>
      <c r="R8" s="267">
        <v>2</v>
      </c>
      <c r="S8" s="123" t="s">
        <v>68</v>
      </c>
      <c r="T8" s="1" t="s">
        <v>149</v>
      </c>
      <c r="U8" s="266">
        <v>2.0324074074074074E-2</v>
      </c>
      <c r="V8" s="266">
        <v>7.2916666666666338E-3</v>
      </c>
      <c r="W8" s="266">
        <v>1.303240740740744E-2</v>
      </c>
      <c r="X8" s="60">
        <f t="shared" si="0"/>
        <v>1.1504629629629629E-2</v>
      </c>
      <c r="Y8" s="61" t="str">
        <f t="shared" si="1"/>
        <v/>
      </c>
      <c r="Z8" s="1"/>
      <c r="AA8" s="237">
        <f>COUNTIF(Table!E:E,AC8)</f>
        <v>1</v>
      </c>
      <c r="AB8" s="2">
        <v>2</v>
      </c>
      <c r="AC8" s="123" t="s">
        <v>108</v>
      </c>
      <c r="AD8" s="62">
        <v>1.9907407407407408E-2</v>
      </c>
      <c r="AE8" s="62">
        <v>5.9027777777777759E-3</v>
      </c>
      <c r="AF8" s="62">
        <v>1.4004629629629632E-2</v>
      </c>
      <c r="AG8" s="2">
        <v>49</v>
      </c>
      <c r="AH8" s="51"/>
      <c r="AI8" s="59"/>
      <c r="AJ8" s="2">
        <v>2</v>
      </c>
      <c r="AK8" s="123" t="s">
        <v>47</v>
      </c>
      <c r="AL8" s="1" t="s">
        <v>149</v>
      </c>
      <c r="AM8" s="62">
        <v>2.1365740740740741E-2</v>
      </c>
      <c r="AN8" s="62">
        <v>9.2013888888888562E-3</v>
      </c>
      <c r="AO8" s="62">
        <v>1.2164351851851885E-2</v>
      </c>
      <c r="AP8" s="60">
        <f t="shared" si="2"/>
        <v>1.1504629629629629E-2</v>
      </c>
      <c r="AQ8" s="61" t="str">
        <f t="shared" si="3"/>
        <v/>
      </c>
      <c r="AR8" s="1"/>
      <c r="AS8" s="237">
        <f>COUNTIF(Table!E:E,AU8)</f>
        <v>1</v>
      </c>
      <c r="AT8" s="2">
        <v>2</v>
      </c>
      <c r="AU8" s="123" t="s">
        <v>107</v>
      </c>
      <c r="AV8" s="57"/>
      <c r="AW8" s="58"/>
      <c r="AX8" s="58"/>
      <c r="AY8" s="2">
        <v>50</v>
      </c>
      <c r="AZ8" s="51"/>
      <c r="BA8" s="59"/>
      <c r="BB8" s="2">
        <v>2</v>
      </c>
      <c r="BC8" s="1"/>
      <c r="BD8" s="1" t="str">
        <f>IF(BC8="","",(IFERROR(VLOOKUP(BC8,#REF!,14,FALSE),"GUEST")))</f>
        <v/>
      </c>
      <c r="BE8" s="57"/>
      <c r="BF8" s="58"/>
      <c r="BG8" s="58"/>
      <c r="BH8" s="64" t="str">
        <f t="shared" ref="BH8" si="12">IF(BD8="","",VLOOKUP(BD8,#REF!,4,FALSE))</f>
        <v/>
      </c>
      <c r="BI8" s="118"/>
      <c r="BJ8" s="27"/>
      <c r="BK8" s="237">
        <f>COUNTIF(Table!E:E,BM8)</f>
        <v>1</v>
      </c>
      <c r="BL8" s="2">
        <v>2</v>
      </c>
      <c r="BM8" s="123" t="s">
        <v>33</v>
      </c>
      <c r="BN8" s="234">
        <v>1.9606481481481482E-2</v>
      </c>
      <c r="BO8" s="234">
        <v>4.1666666666666345E-3</v>
      </c>
      <c r="BP8" s="234">
        <v>1.5439814814814847E-2</v>
      </c>
      <c r="BQ8" s="2">
        <v>49</v>
      </c>
      <c r="BR8" s="51"/>
      <c r="BS8" s="59"/>
      <c r="BT8" s="2">
        <v>2</v>
      </c>
      <c r="BU8" s="1" t="s">
        <v>78</v>
      </c>
      <c r="BV8" s="1" t="s">
        <v>149</v>
      </c>
      <c r="BW8" s="234">
        <v>2.074074074074074E-2</v>
      </c>
      <c r="BX8" s="234">
        <v>8.8541666666666335E-3</v>
      </c>
      <c r="BY8" s="234">
        <v>1.1886574074074107E-2</v>
      </c>
      <c r="BZ8" s="64">
        <f t="shared" si="5"/>
        <v>1.1504629629629629E-2</v>
      </c>
      <c r="CA8" s="68" t="str">
        <f t="shared" ref="CA8:CA40" si="13">IF(BV8="","",IFERROR(IF(BZ8&gt;=BY8,"NR",""),""))</f>
        <v/>
      </c>
      <c r="CB8" s="47"/>
      <c r="CC8" s="53">
        <f>COUNTIF(Table!E:E,CE8)</f>
        <v>1</v>
      </c>
      <c r="CD8" s="2">
        <v>2</v>
      </c>
      <c r="CE8" s="1" t="s">
        <v>73</v>
      </c>
      <c r="CF8" s="62">
        <v>1.9189814814814816E-2</v>
      </c>
      <c r="CG8" s="62">
        <v>2.0833333333333016E-3</v>
      </c>
      <c r="CH8" s="62">
        <v>1.7106481481481514E-2</v>
      </c>
      <c r="CI8" s="2">
        <v>49</v>
      </c>
      <c r="CJ8" s="51"/>
      <c r="CK8" s="59"/>
      <c r="CL8" s="2">
        <v>2</v>
      </c>
      <c r="CM8" s="1" t="s">
        <v>107</v>
      </c>
      <c r="CN8" s="1" t="s">
        <v>149</v>
      </c>
      <c r="CO8" s="62">
        <v>2.0833333333333332E-2</v>
      </c>
      <c r="CP8" s="62">
        <v>8.680555555555523E-3</v>
      </c>
      <c r="CQ8" s="62">
        <v>1.2152777777777809E-2</v>
      </c>
      <c r="CR8" s="60">
        <f t="shared" si="6"/>
        <v>1.1504629629629629E-2</v>
      </c>
      <c r="CS8" s="68" t="str">
        <f t="shared" si="7"/>
        <v/>
      </c>
      <c r="CT8" s="47"/>
      <c r="CU8" s="53">
        <f>COUNTIF(Table!E:E,CW8)</f>
        <v>1</v>
      </c>
      <c r="CV8" s="2">
        <v>2</v>
      </c>
      <c r="CW8" s="1" t="s">
        <v>114</v>
      </c>
      <c r="CX8" s="62">
        <v>1.7650462962962962E-2</v>
      </c>
      <c r="CY8" s="62">
        <v>1.736111111110758E-4</v>
      </c>
      <c r="CZ8" s="62">
        <f t="shared" si="8"/>
        <v>1.7476851851851886E-2</v>
      </c>
      <c r="DA8" s="2">
        <v>49</v>
      </c>
      <c r="DB8" s="51"/>
      <c r="DC8" s="59"/>
      <c r="DD8" s="2">
        <v>2</v>
      </c>
      <c r="DE8" s="1" t="s">
        <v>115</v>
      </c>
      <c r="DF8" s="69" t="s">
        <v>380</v>
      </c>
      <c r="DG8" s="62">
        <v>2.0127314814814817E-2</v>
      </c>
      <c r="DH8" s="62">
        <v>8.6805555555555559E-3</v>
      </c>
      <c r="DI8" s="62">
        <f t="shared" si="9"/>
        <v>1.1446759259259261E-2</v>
      </c>
      <c r="DJ8" s="60" t="e">
        <f t="shared" si="10"/>
        <v>#N/A</v>
      </c>
      <c r="DK8" s="68" t="str">
        <f t="shared" si="11"/>
        <v/>
      </c>
      <c r="DL8" s="47"/>
    </row>
    <row r="9" spans="1:116" x14ac:dyDescent="0.25">
      <c r="A9" s="37"/>
      <c r="B9" s="136" t="s">
        <v>116</v>
      </c>
      <c r="C9" s="128" t="s">
        <v>117</v>
      </c>
      <c r="D9" s="128"/>
      <c r="E9" s="129">
        <v>1.4166666666666664E-2</v>
      </c>
      <c r="F9" s="130">
        <v>42766</v>
      </c>
      <c r="G9" s="137"/>
      <c r="H9" s="47"/>
      <c r="I9" s="237">
        <f>COUNTIF(Table!E:E,K9)</f>
        <v>1</v>
      </c>
      <c r="J9" s="2">
        <v>3</v>
      </c>
      <c r="K9" s="123" t="s">
        <v>364</v>
      </c>
      <c r="L9" s="266">
        <v>1.9537037037037037E-2</v>
      </c>
      <c r="M9" s="266">
        <v>1.2152777777777457E-3</v>
      </c>
      <c r="N9" s="266">
        <v>1.8321759259259291E-2</v>
      </c>
      <c r="O9" s="2">
        <v>48</v>
      </c>
      <c r="P9" s="51"/>
      <c r="Q9" s="59"/>
      <c r="R9" s="267">
        <v>3</v>
      </c>
      <c r="S9" s="123" t="s">
        <v>359</v>
      </c>
      <c r="T9" s="1" t="s">
        <v>149</v>
      </c>
      <c r="U9" s="266">
        <v>2.0520833333333332E-2</v>
      </c>
      <c r="V9" s="266">
        <v>7.2916666666666338E-3</v>
      </c>
      <c r="W9" s="266">
        <v>1.3229166666666698E-2</v>
      </c>
      <c r="X9" s="60">
        <f t="shared" si="0"/>
        <v>1.1504629629629629E-2</v>
      </c>
      <c r="Y9" s="61" t="str">
        <f t="shared" si="1"/>
        <v/>
      </c>
      <c r="Z9" s="1"/>
      <c r="AA9" s="237">
        <f>COUNTIF(Table!E:E,AC9)</f>
        <v>1</v>
      </c>
      <c r="AB9" s="2">
        <v>3</v>
      </c>
      <c r="AC9" s="123" t="s">
        <v>46</v>
      </c>
      <c r="AD9" s="62">
        <v>2.0034722222222221E-2</v>
      </c>
      <c r="AE9" s="62">
        <v>3.4722222222221925E-3</v>
      </c>
      <c r="AF9" s="62">
        <v>1.6562500000000029E-2</v>
      </c>
      <c r="AG9" s="2">
        <v>48</v>
      </c>
      <c r="AH9" s="51"/>
      <c r="AI9" s="59"/>
      <c r="AJ9" s="2">
        <v>3</v>
      </c>
      <c r="AK9" s="123" t="s">
        <v>58</v>
      </c>
      <c r="AL9" s="1" t="s">
        <v>149</v>
      </c>
      <c r="AM9" s="62">
        <v>2.0428240740740743E-2</v>
      </c>
      <c r="AN9" s="62">
        <v>7.9861111111110793E-3</v>
      </c>
      <c r="AO9" s="62">
        <v>1.2442129629629664E-2</v>
      </c>
      <c r="AP9" s="60">
        <f t="shared" si="2"/>
        <v>1.1504629629629629E-2</v>
      </c>
      <c r="AQ9" s="61" t="str">
        <f t="shared" si="3"/>
        <v/>
      </c>
      <c r="AR9" s="1"/>
      <c r="AS9" s="237">
        <f>COUNTIF(Table!E:E,AU9)</f>
        <v>1</v>
      </c>
      <c r="AT9" s="2">
        <v>3</v>
      </c>
      <c r="AU9" s="123" t="s">
        <v>47</v>
      </c>
      <c r="AV9" s="57"/>
      <c r="AW9" s="58"/>
      <c r="AX9" s="58"/>
      <c r="AY9" s="2">
        <v>50</v>
      </c>
      <c r="AZ9" s="51"/>
      <c r="BA9" s="59"/>
      <c r="BB9" s="2">
        <v>3</v>
      </c>
      <c r="BC9" s="1"/>
      <c r="BD9" s="1" t="str">
        <f>IF(BC9="","",(IFERROR(VLOOKUP(BC9,#REF!,14,FALSE),"GUEST")))</f>
        <v/>
      </c>
      <c r="BE9" s="57"/>
      <c r="BF9" s="58"/>
      <c r="BG9" s="58"/>
      <c r="BH9" s="64" t="str">
        <f t="shared" ref="BH9" si="14">IF(BD9="","",VLOOKUP(BD9,#REF!,4,FALSE))</f>
        <v/>
      </c>
      <c r="BI9" s="118"/>
      <c r="BJ9" s="27"/>
      <c r="BK9" s="237">
        <f>COUNTIF(Table!E:E,BM9)</f>
        <v>1</v>
      </c>
      <c r="BL9" s="2">
        <v>3</v>
      </c>
      <c r="BM9" s="1" t="s">
        <v>190</v>
      </c>
      <c r="BN9" s="234">
        <v>1.9652777777777779E-2</v>
      </c>
      <c r="BO9" s="234">
        <v>3.8194444444444135E-3</v>
      </c>
      <c r="BP9" s="234">
        <v>1.5833333333333366E-2</v>
      </c>
      <c r="BQ9" s="2">
        <v>48</v>
      </c>
      <c r="BR9" s="51"/>
      <c r="BS9" s="59"/>
      <c r="BT9" s="2">
        <v>3</v>
      </c>
      <c r="BU9" s="1" t="s">
        <v>107</v>
      </c>
      <c r="BV9" s="1" t="s">
        <v>149</v>
      </c>
      <c r="BW9" s="234">
        <v>2.0810185185185185E-2</v>
      </c>
      <c r="BX9" s="234">
        <v>8.5069444444444125E-3</v>
      </c>
      <c r="BY9" s="234">
        <v>1.2303240740740773E-2</v>
      </c>
      <c r="BZ9" s="64">
        <f t="shared" si="5"/>
        <v>1.1504629629629629E-2</v>
      </c>
      <c r="CA9" s="68" t="str">
        <f t="shared" si="13"/>
        <v/>
      </c>
      <c r="CB9" s="47"/>
      <c r="CC9" s="53">
        <f>COUNTIF(Table!E:E,CE9)</f>
        <v>1</v>
      </c>
      <c r="CD9" s="2">
        <v>3</v>
      </c>
      <c r="CE9" s="1" t="s">
        <v>118</v>
      </c>
      <c r="CF9" s="62">
        <v>1.982638888888889E-2</v>
      </c>
      <c r="CG9" s="62">
        <v>4.8611111111110765E-3</v>
      </c>
      <c r="CH9" s="62">
        <v>1.4965277777777813E-2</v>
      </c>
      <c r="CI9" s="2">
        <v>48</v>
      </c>
      <c r="CJ9" s="51"/>
      <c r="CK9" s="59"/>
      <c r="CL9" s="2">
        <v>3</v>
      </c>
      <c r="CM9" s="1" t="s">
        <v>83</v>
      </c>
      <c r="CN9" s="1" t="s">
        <v>149</v>
      </c>
      <c r="CO9" s="62">
        <v>2.0821759259259259E-2</v>
      </c>
      <c r="CP9" s="62">
        <v>8.3333333333333003E-3</v>
      </c>
      <c r="CQ9" s="62">
        <v>1.2488425925925958E-2</v>
      </c>
      <c r="CR9" s="60">
        <f t="shared" si="6"/>
        <v>1.1504629629629629E-2</v>
      </c>
      <c r="CS9" s="68" t="str">
        <f t="shared" si="7"/>
        <v/>
      </c>
      <c r="CT9" s="47"/>
      <c r="CU9" s="53">
        <f>COUNTIF(Table!E:E,CW9)</f>
        <v>1</v>
      </c>
      <c r="CV9" s="2">
        <v>3</v>
      </c>
      <c r="CW9" s="1" t="s">
        <v>119</v>
      </c>
      <c r="CX9" s="62">
        <v>1.8738425925925926E-2</v>
      </c>
      <c r="CY9" s="62">
        <v>1.3888888888888562E-3</v>
      </c>
      <c r="CZ9" s="62">
        <f t="shared" si="8"/>
        <v>1.734953703703707E-2</v>
      </c>
      <c r="DA9" s="2">
        <v>48</v>
      </c>
      <c r="DB9" s="51"/>
      <c r="DC9" s="59"/>
      <c r="DD9" s="2">
        <v>3</v>
      </c>
      <c r="DE9" s="123" t="s">
        <v>47</v>
      </c>
      <c r="DF9" s="69" t="s">
        <v>149</v>
      </c>
      <c r="DG9" s="62">
        <v>2.0185185185185184E-2</v>
      </c>
      <c r="DH9" s="62">
        <v>8.6805555555555559E-3</v>
      </c>
      <c r="DI9" s="62">
        <f t="shared" si="9"/>
        <v>1.1504629629629629E-2</v>
      </c>
      <c r="DJ9" s="60">
        <f t="shared" si="10"/>
        <v>1.1504629629629629E-2</v>
      </c>
      <c r="DK9" s="68" t="str">
        <f t="shared" si="11"/>
        <v>NR</v>
      </c>
      <c r="DL9" s="47"/>
    </row>
    <row r="10" spans="1:116" x14ac:dyDescent="0.25">
      <c r="A10" s="37"/>
      <c r="B10" s="136" t="s">
        <v>120</v>
      </c>
      <c r="C10" s="128" t="s">
        <v>117</v>
      </c>
      <c r="D10" s="128"/>
      <c r="E10" s="129">
        <v>1.425925925925926E-2</v>
      </c>
      <c r="F10" s="130">
        <v>43172</v>
      </c>
      <c r="G10" s="139"/>
      <c r="H10" s="47"/>
      <c r="I10" s="237">
        <f>COUNTIF(Table!E:E,K10)</f>
        <v>1</v>
      </c>
      <c r="J10" s="2">
        <v>4</v>
      </c>
      <c r="K10" s="123" t="s">
        <v>365</v>
      </c>
      <c r="L10" s="266">
        <v>1.9606481481481482E-2</v>
      </c>
      <c r="M10" s="266">
        <v>5.9027777777777447E-3</v>
      </c>
      <c r="N10" s="266">
        <v>1.3703703703703737E-2</v>
      </c>
      <c r="O10" s="2">
        <v>47</v>
      </c>
      <c r="P10" s="51"/>
      <c r="Q10" s="59"/>
      <c r="R10" s="267">
        <v>4</v>
      </c>
      <c r="S10" s="123" t="s">
        <v>153</v>
      </c>
      <c r="T10" s="1" t="s">
        <v>156</v>
      </c>
      <c r="U10" s="266">
        <v>2.0555555555555556E-2</v>
      </c>
      <c r="V10" s="266">
        <v>7.2916666666666338E-3</v>
      </c>
      <c r="W10" s="266">
        <v>1.3263888888888922E-2</v>
      </c>
      <c r="X10" s="60">
        <f t="shared" si="0"/>
        <v>1.3263888888888889E-2</v>
      </c>
      <c r="Y10" s="68" t="str">
        <f t="shared" si="1"/>
        <v>NR</v>
      </c>
      <c r="Z10" s="1"/>
      <c r="AA10" s="237">
        <f>COUNTIF(Table!E:E,AC10)</f>
        <v>1</v>
      </c>
      <c r="AB10" s="2">
        <v>4</v>
      </c>
      <c r="AC10" s="123" t="s">
        <v>183</v>
      </c>
      <c r="AD10" s="62">
        <v>2.011574074074074E-2</v>
      </c>
      <c r="AE10" s="62">
        <v>5.208333333333301E-3</v>
      </c>
      <c r="AF10" s="62">
        <v>1.4907407407407439E-2</v>
      </c>
      <c r="AG10" s="2">
        <v>47</v>
      </c>
      <c r="AH10" s="51"/>
      <c r="AI10" s="59"/>
      <c r="AJ10" s="2">
        <v>4</v>
      </c>
      <c r="AK10" s="123" t="s">
        <v>52</v>
      </c>
      <c r="AL10" s="1" t="s">
        <v>151</v>
      </c>
      <c r="AM10" s="62">
        <v>2.0474537037037038E-2</v>
      </c>
      <c r="AN10" s="62">
        <v>7.6388888888888548E-3</v>
      </c>
      <c r="AO10" s="62">
        <v>1.2835648148148183E-2</v>
      </c>
      <c r="AP10" s="60">
        <f t="shared" si="2"/>
        <v>1.2673611111111141E-2</v>
      </c>
      <c r="AQ10" s="61" t="str">
        <f t="shared" si="3"/>
        <v/>
      </c>
      <c r="AR10" s="1"/>
      <c r="AS10" s="237">
        <f>COUNTIF(Table!E:E,AU10)</f>
        <v>1</v>
      </c>
      <c r="AT10" s="2">
        <v>4</v>
      </c>
      <c r="AU10" s="123" t="s">
        <v>58</v>
      </c>
      <c r="AV10" s="57"/>
      <c r="AW10" s="58"/>
      <c r="AX10" s="58"/>
      <c r="AY10" s="2">
        <v>50</v>
      </c>
      <c r="AZ10" s="51"/>
      <c r="BA10" s="59"/>
      <c r="BB10" s="2">
        <v>4</v>
      </c>
      <c r="BC10" s="1"/>
      <c r="BD10" s="1" t="str">
        <f>IF(BC10="","",(IFERROR(VLOOKUP(BC10,#REF!,14,FALSE),"GUEST")))</f>
        <v/>
      </c>
      <c r="BE10" s="57"/>
      <c r="BF10" s="58"/>
      <c r="BG10" s="58"/>
      <c r="BH10" s="64" t="str">
        <f t="shared" ref="BH10" si="15">IF(BD10="","",VLOOKUP(BD10,#REF!,4,FALSE))</f>
        <v/>
      </c>
      <c r="BI10" s="118"/>
      <c r="BJ10" s="27"/>
      <c r="BK10" s="237">
        <f>COUNTIF(Table!E:E,BM10)</f>
        <v>1</v>
      </c>
      <c r="BL10" s="2">
        <v>4</v>
      </c>
      <c r="BM10" s="1" t="s">
        <v>118</v>
      </c>
      <c r="BN10" s="234">
        <v>1.9988425925925927E-2</v>
      </c>
      <c r="BO10" s="234">
        <v>5.5555555555555219E-3</v>
      </c>
      <c r="BP10" s="234">
        <v>1.4432870370370405E-2</v>
      </c>
      <c r="BQ10" s="2">
        <v>47</v>
      </c>
      <c r="BR10" s="51"/>
      <c r="BS10" s="59"/>
      <c r="BT10" s="2">
        <v>4</v>
      </c>
      <c r="BU10" s="1" t="s">
        <v>83</v>
      </c>
      <c r="BV10" s="1" t="s">
        <v>149</v>
      </c>
      <c r="BW10" s="234">
        <v>2.0763888888888887E-2</v>
      </c>
      <c r="BX10" s="234">
        <v>8.1597222222221898E-3</v>
      </c>
      <c r="BY10" s="234">
        <v>1.2604166666666698E-2</v>
      </c>
      <c r="BZ10" s="64">
        <f t="shared" si="5"/>
        <v>1.1504629629629629E-2</v>
      </c>
      <c r="CA10" s="68" t="str">
        <f t="shared" si="13"/>
        <v/>
      </c>
      <c r="CB10" s="47"/>
      <c r="CC10" s="53">
        <f>COUNTIF(Table!E:E,CE10)</f>
        <v>1</v>
      </c>
      <c r="CD10" s="2">
        <v>4</v>
      </c>
      <c r="CE10" s="1" t="s">
        <v>121</v>
      </c>
      <c r="CF10" s="62">
        <v>1.996527777777778E-2</v>
      </c>
      <c r="CG10" s="62">
        <v>3.298611111111082E-3</v>
      </c>
      <c r="CH10" s="62">
        <v>1.6666666666666698E-2</v>
      </c>
      <c r="CI10" s="2">
        <v>47</v>
      </c>
      <c r="CJ10" s="51"/>
      <c r="CK10" s="59"/>
      <c r="CL10" s="2">
        <v>4</v>
      </c>
      <c r="CM10" s="1" t="s">
        <v>56</v>
      </c>
      <c r="CN10" s="1" t="s">
        <v>149</v>
      </c>
      <c r="CO10" s="62">
        <v>2.0439814814814817E-2</v>
      </c>
      <c r="CP10" s="62">
        <v>7.8124999999999688E-3</v>
      </c>
      <c r="CQ10" s="62">
        <v>1.2627314814814848E-2</v>
      </c>
      <c r="CR10" s="60">
        <f t="shared" si="6"/>
        <v>1.1504629629629629E-2</v>
      </c>
      <c r="CS10" s="68" t="str">
        <f t="shared" si="7"/>
        <v/>
      </c>
      <c r="CT10" s="47"/>
      <c r="CU10" s="53">
        <f>COUNTIF(Table!E:E,CW10)</f>
        <v>1</v>
      </c>
      <c r="CV10" s="2">
        <v>4</v>
      </c>
      <c r="CW10" s="1" t="s">
        <v>121</v>
      </c>
      <c r="CX10" s="62">
        <v>1.9201388888888889E-2</v>
      </c>
      <c r="CY10" s="62">
        <v>1.9097222222221877E-3</v>
      </c>
      <c r="CZ10" s="62">
        <f t="shared" si="8"/>
        <v>1.7291666666666702E-2</v>
      </c>
      <c r="DA10" s="2">
        <v>47</v>
      </c>
      <c r="DB10" s="51"/>
      <c r="DC10" s="59"/>
      <c r="DD10" s="2">
        <v>4</v>
      </c>
      <c r="DE10" s="123" t="s">
        <v>54</v>
      </c>
      <c r="DF10" s="69" t="s">
        <v>122</v>
      </c>
      <c r="DG10" s="62">
        <v>2.0856481481481479E-2</v>
      </c>
      <c r="DH10" s="62">
        <v>8.6805555555555559E-3</v>
      </c>
      <c r="DI10" s="62">
        <f t="shared" si="9"/>
        <v>1.2175925925925923E-2</v>
      </c>
      <c r="DJ10" s="60">
        <f t="shared" si="10"/>
        <v>1.2175925925925923E-2</v>
      </c>
      <c r="DK10" s="68" t="str">
        <f t="shared" si="11"/>
        <v>NR</v>
      </c>
      <c r="DL10" s="47"/>
    </row>
    <row r="11" spans="1:116" x14ac:dyDescent="0.25">
      <c r="A11" s="37"/>
      <c r="B11" s="136" t="s">
        <v>122</v>
      </c>
      <c r="C11" s="128" t="s">
        <v>54</v>
      </c>
      <c r="D11" s="128"/>
      <c r="E11" s="129">
        <v>1.2175925925925923E-2</v>
      </c>
      <c r="F11" s="130">
        <v>43389</v>
      </c>
      <c r="G11" s="137"/>
      <c r="H11" s="47"/>
      <c r="I11" s="237">
        <f>COUNTIF(Table!E:E,K11)</f>
        <v>1</v>
      </c>
      <c r="J11" s="2">
        <v>5</v>
      </c>
      <c r="K11" s="123" t="s">
        <v>366</v>
      </c>
      <c r="L11" s="266">
        <v>1.9814814814814816E-2</v>
      </c>
      <c r="M11" s="266">
        <v>4.8611111111110765E-3</v>
      </c>
      <c r="N11" s="266">
        <v>1.495370370370374E-2</v>
      </c>
      <c r="O11" s="2">
        <v>46</v>
      </c>
      <c r="P11" s="51"/>
      <c r="Q11" s="59"/>
      <c r="R11" s="267">
        <v>5</v>
      </c>
      <c r="S11" s="123" t="s">
        <v>361</v>
      </c>
      <c r="T11" s="1" t="s">
        <v>155</v>
      </c>
      <c r="U11" s="266">
        <v>2.0844907407407406E-2</v>
      </c>
      <c r="V11" s="266">
        <v>7.4652777777777443E-3</v>
      </c>
      <c r="W11" s="266">
        <v>1.3379629629629661E-2</v>
      </c>
      <c r="X11" s="60">
        <f t="shared" si="0"/>
        <v>1.2673611111111111E-2</v>
      </c>
      <c r="Y11" s="61" t="str">
        <f t="shared" si="1"/>
        <v/>
      </c>
      <c r="Z11" s="1"/>
      <c r="AA11" s="237">
        <f>COUNTIF(Table!E:E,AC11)</f>
        <v>1</v>
      </c>
      <c r="AB11" s="2">
        <v>5</v>
      </c>
      <c r="AC11" s="123" t="s">
        <v>224</v>
      </c>
      <c r="AD11" s="62">
        <v>2.013888888888889E-2</v>
      </c>
      <c r="AE11" s="62">
        <v>3.645833333333303E-3</v>
      </c>
      <c r="AF11" s="62">
        <v>1.6493055555555587E-2</v>
      </c>
      <c r="AG11" s="2">
        <v>46</v>
      </c>
      <c r="AH11" s="51"/>
      <c r="AI11" s="59"/>
      <c r="AJ11" s="2">
        <v>5</v>
      </c>
      <c r="AK11" s="123" t="s">
        <v>83</v>
      </c>
      <c r="AL11" s="1" t="s">
        <v>149</v>
      </c>
      <c r="AM11" s="62">
        <v>2.1157407407407406E-2</v>
      </c>
      <c r="AN11" s="62">
        <v>8.1597222222221898E-3</v>
      </c>
      <c r="AO11" s="62">
        <v>1.2997685185185216E-2</v>
      </c>
      <c r="AP11" s="60">
        <f t="shared" si="2"/>
        <v>1.1504629629629629E-2</v>
      </c>
      <c r="AQ11" s="61" t="str">
        <f t="shared" si="3"/>
        <v/>
      </c>
      <c r="AR11" s="1"/>
      <c r="AS11" s="237">
        <f>COUNTIF(Table!E:E,AU11)</f>
        <v>1</v>
      </c>
      <c r="AT11" s="2">
        <v>5</v>
      </c>
      <c r="AU11" s="123" t="s">
        <v>48</v>
      </c>
      <c r="AV11" s="57"/>
      <c r="AW11" s="58"/>
      <c r="AX11" s="58"/>
      <c r="AY11" s="2">
        <v>50</v>
      </c>
      <c r="AZ11" s="51"/>
      <c r="BA11" s="59"/>
      <c r="BB11" s="2">
        <v>5</v>
      </c>
      <c r="BC11" s="1"/>
      <c r="BD11" s="1" t="str">
        <f>IF(BC11="","",(IFERROR(VLOOKUP(BC11,#REF!,14,FALSE),"GUEST")))</f>
        <v/>
      </c>
      <c r="BE11" s="57"/>
      <c r="BF11" s="58"/>
      <c r="BG11" s="58"/>
      <c r="BH11" s="64" t="str">
        <f t="shared" ref="BH11" si="16">IF(BD11="","",VLOOKUP(BD11,#REF!,4,FALSE))</f>
        <v/>
      </c>
      <c r="BI11" s="118"/>
      <c r="BJ11" s="27"/>
      <c r="BK11" s="237">
        <f>COUNTIF(Table!E:E,BM11)</f>
        <v>1</v>
      </c>
      <c r="BL11" s="2">
        <v>5</v>
      </c>
      <c r="BM11" s="1" t="s">
        <v>141</v>
      </c>
      <c r="BN11" s="234">
        <v>2.0162037037037037E-2</v>
      </c>
      <c r="BO11" s="234">
        <v>5.7291666666666324E-3</v>
      </c>
      <c r="BP11" s="234">
        <v>1.4432870370370405E-2</v>
      </c>
      <c r="BQ11" s="2">
        <v>46</v>
      </c>
      <c r="BR11" s="51"/>
      <c r="BS11" s="59"/>
      <c r="BT11" s="2">
        <v>5</v>
      </c>
      <c r="BU11" s="1" t="s">
        <v>56</v>
      </c>
      <c r="BV11" s="1" t="s">
        <v>149</v>
      </c>
      <c r="BW11" s="235">
        <v>2.0810185185185185E-2</v>
      </c>
      <c r="BX11" s="235">
        <v>8.1597222222222227E-3</v>
      </c>
      <c r="BY11" s="235">
        <v>1.2650462962962962E-2</v>
      </c>
      <c r="BZ11" s="64">
        <f t="shared" si="5"/>
        <v>1.1504629629629629E-2</v>
      </c>
      <c r="CA11" s="68" t="str">
        <f t="shared" si="13"/>
        <v/>
      </c>
      <c r="CB11" s="47"/>
      <c r="CC11" s="53">
        <f>COUNTIF(Table!E:E,CE11)</f>
        <v>1</v>
      </c>
      <c r="CD11" s="2">
        <v>5</v>
      </c>
      <c r="CE11" s="1" t="s">
        <v>77</v>
      </c>
      <c r="CF11" s="62">
        <v>2.0034722222222221E-2</v>
      </c>
      <c r="CG11" s="62">
        <v>2.2569444444444121E-3</v>
      </c>
      <c r="CH11" s="62">
        <v>1.7777777777777809E-2</v>
      </c>
      <c r="CI11" s="2">
        <v>46</v>
      </c>
      <c r="CJ11" s="51"/>
      <c r="CK11" s="59"/>
      <c r="CL11" s="2">
        <v>5</v>
      </c>
      <c r="CM11" s="1" t="s">
        <v>52</v>
      </c>
      <c r="CN11" s="1" t="s">
        <v>151</v>
      </c>
      <c r="CO11" s="62">
        <v>2.0682870370370372E-2</v>
      </c>
      <c r="CP11" s="62">
        <v>7.6388888888888548E-3</v>
      </c>
      <c r="CQ11" s="62">
        <v>1.3043981481481517E-2</v>
      </c>
      <c r="CR11" s="60">
        <f t="shared" si="6"/>
        <v>1.2673611111111141E-2</v>
      </c>
      <c r="CS11" s="68" t="str">
        <f t="shared" si="7"/>
        <v/>
      </c>
      <c r="CT11" s="47"/>
      <c r="CU11" s="53">
        <f>COUNTIF(Table!E:E,CW11)</f>
        <v>1</v>
      </c>
      <c r="CV11" s="2">
        <v>5</v>
      </c>
      <c r="CW11" s="123" t="s">
        <v>123</v>
      </c>
      <c r="CX11" s="62">
        <v>1.923611111111111E-2</v>
      </c>
      <c r="CY11" s="62">
        <v>1.7361111111110772E-3</v>
      </c>
      <c r="CZ11" s="62">
        <f t="shared" si="8"/>
        <v>1.7500000000000033E-2</v>
      </c>
      <c r="DA11" s="2">
        <v>46</v>
      </c>
      <c r="DB11" s="51"/>
      <c r="DC11" s="59"/>
      <c r="DD11" s="2">
        <v>5</v>
      </c>
      <c r="DE11" s="123" t="s">
        <v>78</v>
      </c>
      <c r="DF11" s="69" t="s">
        <v>149</v>
      </c>
      <c r="DG11" s="62">
        <v>2.0763888888888887E-2</v>
      </c>
      <c r="DH11" s="62">
        <v>8.5069444444444437E-3</v>
      </c>
      <c r="DI11" s="62">
        <f t="shared" si="9"/>
        <v>1.2256944444444444E-2</v>
      </c>
      <c r="DJ11" s="60">
        <f t="shared" si="10"/>
        <v>1.1504629629629629E-2</v>
      </c>
      <c r="DK11" s="68" t="str">
        <f t="shared" si="11"/>
        <v/>
      </c>
      <c r="DL11" s="47"/>
    </row>
    <row r="12" spans="1:116" x14ac:dyDescent="0.25">
      <c r="A12" s="37"/>
      <c r="B12" s="136" t="s">
        <v>124</v>
      </c>
      <c r="C12" s="128" t="s">
        <v>62</v>
      </c>
      <c r="D12" s="128"/>
      <c r="E12" s="129">
        <v>1.4965277777777779E-2</v>
      </c>
      <c r="F12" s="130">
        <v>42752</v>
      </c>
      <c r="G12" s="137"/>
      <c r="H12" s="47"/>
      <c r="I12" s="237">
        <f>COUNTIF(Table!E:E,K12)</f>
        <v>1</v>
      </c>
      <c r="J12" s="2">
        <v>6</v>
      </c>
      <c r="K12" s="123" t="s">
        <v>113</v>
      </c>
      <c r="L12" s="266">
        <v>1.9861111111111111E-2</v>
      </c>
      <c r="M12" s="266">
        <v>3.1249999999999681E-3</v>
      </c>
      <c r="N12" s="266">
        <v>1.6736111111111143E-2</v>
      </c>
      <c r="O12" s="2">
        <v>45</v>
      </c>
      <c r="P12" s="51"/>
      <c r="Q12" s="59"/>
      <c r="R12" s="267">
        <v>6</v>
      </c>
      <c r="S12" s="123" t="s">
        <v>365</v>
      </c>
      <c r="T12" s="1" t="s">
        <v>380</v>
      </c>
      <c r="U12" s="266">
        <v>1.9606481481481482E-2</v>
      </c>
      <c r="V12" s="266">
        <v>5.9027777777777447E-3</v>
      </c>
      <c r="W12" s="266">
        <v>1.3703703703703737E-2</v>
      </c>
      <c r="X12" s="60" t="e">
        <f t="shared" si="0"/>
        <v>#N/A</v>
      </c>
      <c r="Y12" s="61" t="str">
        <f t="shared" si="1"/>
        <v/>
      </c>
      <c r="Z12" s="1"/>
      <c r="AA12" s="237">
        <f>COUNTIF(Table!E:E,AC12)</f>
        <v>1</v>
      </c>
      <c r="AB12" s="2">
        <v>6</v>
      </c>
      <c r="AC12" s="123" t="s">
        <v>62</v>
      </c>
      <c r="AD12" s="62">
        <v>2.0162037037037037E-2</v>
      </c>
      <c r="AE12" s="62">
        <v>5.0347222222221905E-3</v>
      </c>
      <c r="AF12" s="62">
        <v>1.5127314814814847E-2</v>
      </c>
      <c r="AG12" s="2">
        <v>45</v>
      </c>
      <c r="AH12" s="51"/>
      <c r="AI12" s="59"/>
      <c r="AJ12" s="2">
        <v>6</v>
      </c>
      <c r="AK12" s="123" t="s">
        <v>44</v>
      </c>
      <c r="AL12" s="1" t="s">
        <v>149</v>
      </c>
      <c r="AM12" s="62">
        <v>2.0578703703703703E-2</v>
      </c>
      <c r="AN12" s="62">
        <v>7.2916666666666338E-3</v>
      </c>
      <c r="AO12" s="62">
        <v>1.3287037037037069E-2</v>
      </c>
      <c r="AP12" s="60">
        <f t="shared" si="2"/>
        <v>1.1504629629629629E-2</v>
      </c>
      <c r="AQ12" s="61" t="str">
        <f t="shared" si="3"/>
        <v/>
      </c>
      <c r="AR12" s="1"/>
      <c r="AS12" s="237">
        <f>COUNTIF(Table!E:E,AU12)</f>
        <v>1</v>
      </c>
      <c r="AT12" s="2">
        <v>6</v>
      </c>
      <c r="AU12" s="123" t="s">
        <v>105</v>
      </c>
      <c r="AV12" s="57"/>
      <c r="AW12" s="58"/>
      <c r="AX12" s="58"/>
      <c r="AY12" s="2">
        <v>50</v>
      </c>
      <c r="AZ12" s="51"/>
      <c r="BA12" s="59"/>
      <c r="BB12" s="2">
        <v>6</v>
      </c>
      <c r="BC12" s="123"/>
      <c r="BD12" s="1" t="str">
        <f>IF(BC12="","",(IFERROR(VLOOKUP(BC12,#REF!,14,FALSE),"GUEST")))</f>
        <v/>
      </c>
      <c r="BE12" s="57"/>
      <c r="BF12" s="58"/>
      <c r="BG12" s="58"/>
      <c r="BH12" s="64" t="str">
        <f t="shared" ref="BH12" si="17">IF(BD12="","",VLOOKUP(BD12,#REF!,4,FALSE))</f>
        <v/>
      </c>
      <c r="BI12" s="118"/>
      <c r="BJ12" s="27"/>
      <c r="BK12" s="237">
        <f>COUNTIF(Table!E:E,BM12)</f>
        <v>1</v>
      </c>
      <c r="BL12" s="2">
        <v>6</v>
      </c>
      <c r="BM12" s="1" t="s">
        <v>131</v>
      </c>
      <c r="BN12" s="234">
        <v>2.0173611111111111E-2</v>
      </c>
      <c r="BO12" s="234">
        <v>5.208333333333301E-3</v>
      </c>
      <c r="BP12" s="234">
        <v>1.496527777777781E-2</v>
      </c>
      <c r="BQ12" s="2">
        <v>45</v>
      </c>
      <c r="BR12" s="51"/>
      <c r="BS12" s="59"/>
      <c r="BT12" s="2">
        <v>6</v>
      </c>
      <c r="BU12" s="1" t="s">
        <v>52</v>
      </c>
      <c r="BV12" s="1" t="s">
        <v>151</v>
      </c>
      <c r="BW12" s="234">
        <v>2.0520833333333332E-2</v>
      </c>
      <c r="BX12" s="234">
        <v>7.6388888888888548E-3</v>
      </c>
      <c r="BY12" s="234">
        <v>1.2881944444444477E-2</v>
      </c>
      <c r="BZ12" s="64">
        <f t="shared" si="5"/>
        <v>1.2673611111111141E-2</v>
      </c>
      <c r="CA12" s="68" t="str">
        <f t="shared" si="13"/>
        <v/>
      </c>
      <c r="CB12" s="47"/>
      <c r="CC12" s="53">
        <f>COUNTIF(Table!E:E,CE12)</f>
        <v>1</v>
      </c>
      <c r="CD12" s="2">
        <v>6</v>
      </c>
      <c r="CE12" s="1" t="s">
        <v>125</v>
      </c>
      <c r="CF12" s="62">
        <v>2.0104166666666666E-2</v>
      </c>
      <c r="CG12" s="62">
        <v>2.7777777777777436E-3</v>
      </c>
      <c r="CH12" s="62">
        <v>1.7326388888888922E-2</v>
      </c>
      <c r="CI12" s="2">
        <v>45</v>
      </c>
      <c r="CJ12" s="51"/>
      <c r="CK12" s="59"/>
      <c r="CL12" s="2">
        <v>6</v>
      </c>
      <c r="CM12" s="1" t="s">
        <v>64</v>
      </c>
      <c r="CN12" s="1" t="s">
        <v>149</v>
      </c>
      <c r="CO12" s="62">
        <v>2.0347222222222221E-2</v>
      </c>
      <c r="CP12" s="62">
        <v>7.1180555555555216E-3</v>
      </c>
      <c r="CQ12" s="62">
        <v>1.32291666666667E-2</v>
      </c>
      <c r="CR12" s="60">
        <f t="shared" si="6"/>
        <v>1.1504629629629629E-2</v>
      </c>
      <c r="CS12" s="68" t="str">
        <f t="shared" si="7"/>
        <v/>
      </c>
      <c r="CT12" s="47"/>
      <c r="CU12" s="53">
        <f>COUNTIF(Table!E:E,CW12)</f>
        <v>1</v>
      </c>
      <c r="CV12" s="2">
        <v>6</v>
      </c>
      <c r="CW12" s="123" t="s">
        <v>68</v>
      </c>
      <c r="CX12" s="62">
        <v>1.9537037037037037E-2</v>
      </c>
      <c r="CY12" s="62">
        <v>6.2499999999999995E-3</v>
      </c>
      <c r="CZ12" s="62">
        <f t="shared" si="8"/>
        <v>1.3287037037037038E-2</v>
      </c>
      <c r="DA12" s="2">
        <v>45</v>
      </c>
      <c r="DB12" s="51"/>
      <c r="DC12" s="59"/>
      <c r="DD12" s="2">
        <v>6</v>
      </c>
      <c r="DE12" s="123" t="s">
        <v>83</v>
      </c>
      <c r="DF12" s="69" t="s">
        <v>149</v>
      </c>
      <c r="DG12" s="62">
        <v>2.0393518518518519E-2</v>
      </c>
      <c r="DH12" s="62">
        <v>7.9861111111111122E-3</v>
      </c>
      <c r="DI12" s="62">
        <f t="shared" si="9"/>
        <v>1.2407407407407407E-2</v>
      </c>
      <c r="DJ12" s="60">
        <f t="shared" si="10"/>
        <v>1.1504629629629629E-2</v>
      </c>
      <c r="DK12" s="68" t="str">
        <f t="shared" si="11"/>
        <v/>
      </c>
      <c r="DL12" s="47"/>
    </row>
    <row r="13" spans="1:116" x14ac:dyDescent="0.25">
      <c r="A13" s="37"/>
      <c r="B13" s="136" t="s">
        <v>126</v>
      </c>
      <c r="C13" s="128" t="s">
        <v>59</v>
      </c>
      <c r="D13" s="128"/>
      <c r="E13" s="129">
        <v>1.4583333333333365E-2</v>
      </c>
      <c r="F13" s="130">
        <v>43074</v>
      </c>
      <c r="G13" s="137"/>
      <c r="H13" s="47"/>
      <c r="I13" s="237">
        <f>COUNTIF(Table!E:E,K13)</f>
        <v>1</v>
      </c>
      <c r="J13" s="2">
        <v>7</v>
      </c>
      <c r="K13" s="123" t="s">
        <v>137</v>
      </c>
      <c r="L13" s="266">
        <v>1.9907407407407408E-2</v>
      </c>
      <c r="M13" s="266">
        <v>5.3819444444444114E-3</v>
      </c>
      <c r="N13" s="266">
        <v>1.4525462962962997E-2</v>
      </c>
      <c r="O13" s="2">
        <v>44</v>
      </c>
      <c r="P13" s="51"/>
      <c r="Q13" s="59"/>
      <c r="R13" s="267">
        <v>7</v>
      </c>
      <c r="S13" s="123" t="s">
        <v>313</v>
      </c>
      <c r="T13" s="1" t="s">
        <v>122</v>
      </c>
      <c r="U13" s="266">
        <v>2.0960648148148148E-2</v>
      </c>
      <c r="V13" s="266">
        <v>7.1180555555555216E-3</v>
      </c>
      <c r="W13" s="266">
        <v>1.3842592592592627E-2</v>
      </c>
      <c r="X13" s="60">
        <f t="shared" si="0"/>
        <v>1.2175925925925923E-2</v>
      </c>
      <c r="Y13" s="61" t="str">
        <f t="shared" si="1"/>
        <v/>
      </c>
      <c r="Z13" s="1"/>
      <c r="AA13" s="237">
        <f>COUNTIF(Table!E:E,AC13)</f>
        <v>1</v>
      </c>
      <c r="AB13" s="2">
        <v>7</v>
      </c>
      <c r="AC13" s="123" t="s">
        <v>131</v>
      </c>
      <c r="AD13" s="62">
        <v>2.0312500000000001E-2</v>
      </c>
      <c r="AE13" s="62">
        <v>5.5555555555555219E-3</v>
      </c>
      <c r="AF13" s="62">
        <v>1.4756944444444479E-2</v>
      </c>
      <c r="AG13" s="2">
        <v>44</v>
      </c>
      <c r="AH13" s="51"/>
      <c r="AI13" s="59"/>
      <c r="AJ13" s="2">
        <v>7</v>
      </c>
      <c r="AK13" s="123" t="s">
        <v>108</v>
      </c>
      <c r="AL13" s="1" t="s">
        <v>149</v>
      </c>
      <c r="AM13" s="62">
        <v>1.9907407407407408E-2</v>
      </c>
      <c r="AN13" s="62">
        <v>5.9027777777777759E-3</v>
      </c>
      <c r="AO13" s="62">
        <v>1.4004629629629632E-2</v>
      </c>
      <c r="AP13" s="60">
        <f t="shared" si="2"/>
        <v>1.1504629629629629E-2</v>
      </c>
      <c r="AQ13" s="61" t="str">
        <f t="shared" si="3"/>
        <v/>
      </c>
      <c r="AR13" s="1"/>
      <c r="AS13" s="237">
        <f>COUNTIF(Table!E:E,AU13)</f>
        <v>1</v>
      </c>
      <c r="AT13" s="2">
        <v>7</v>
      </c>
      <c r="AU13" s="123" t="s">
        <v>55</v>
      </c>
      <c r="AV13" s="57"/>
      <c r="AW13" s="58"/>
      <c r="AX13" s="58"/>
      <c r="AY13" s="2">
        <v>50</v>
      </c>
      <c r="AZ13" s="51"/>
      <c r="BA13" s="59"/>
      <c r="BB13" s="2">
        <v>7</v>
      </c>
      <c r="BC13" s="1"/>
      <c r="BD13" s="1" t="str">
        <f>IF(BC13="","",(IFERROR(VLOOKUP(BC13,#REF!,14,FALSE),"GUEST")))</f>
        <v/>
      </c>
      <c r="BE13" s="57"/>
      <c r="BF13" s="58"/>
      <c r="BG13" s="58"/>
      <c r="BH13" s="64" t="str">
        <f t="shared" ref="BH13" si="18">IF(BD13="","",VLOOKUP(BD13,#REF!,4,FALSE))</f>
        <v/>
      </c>
      <c r="BI13" s="118"/>
      <c r="BJ13" s="27"/>
      <c r="BK13" s="237">
        <f>COUNTIF(Table!E:E,BM13)</f>
        <v>1</v>
      </c>
      <c r="BL13" s="2">
        <v>7</v>
      </c>
      <c r="BM13" s="1" t="s">
        <v>150</v>
      </c>
      <c r="BN13" s="234">
        <v>2.0219907407407409E-2</v>
      </c>
      <c r="BO13" s="234">
        <v>4.6874999999999695E-3</v>
      </c>
      <c r="BP13" s="234">
        <v>1.5532407407407439E-2</v>
      </c>
      <c r="BQ13" s="2">
        <v>44</v>
      </c>
      <c r="BR13" s="51"/>
      <c r="BS13" s="59"/>
      <c r="BT13" s="2">
        <v>7</v>
      </c>
      <c r="BU13" s="1" t="s">
        <v>44</v>
      </c>
      <c r="BV13" s="1" t="s">
        <v>149</v>
      </c>
      <c r="BW13" s="234">
        <v>2.071759259259259E-2</v>
      </c>
      <c r="BX13" s="234">
        <v>7.2916666666666338E-3</v>
      </c>
      <c r="BY13" s="234">
        <v>1.3425925925925956E-2</v>
      </c>
      <c r="BZ13" s="64">
        <f t="shared" si="5"/>
        <v>1.1504629629629629E-2</v>
      </c>
      <c r="CA13" s="68" t="str">
        <f t="shared" si="13"/>
        <v/>
      </c>
      <c r="CB13" s="47"/>
      <c r="CC13" s="53">
        <f>COUNTIF(Table!E:E,CE13)</f>
        <v>1</v>
      </c>
      <c r="CD13" s="2">
        <v>7</v>
      </c>
      <c r="CE13" s="1" t="s">
        <v>64</v>
      </c>
      <c r="CF13" s="62">
        <v>2.0347222222222221E-2</v>
      </c>
      <c r="CG13" s="62">
        <v>7.1180555555555216E-3</v>
      </c>
      <c r="CH13" s="62">
        <v>1.32291666666667E-2</v>
      </c>
      <c r="CI13" s="2">
        <v>44</v>
      </c>
      <c r="CJ13" s="51"/>
      <c r="CK13" s="59"/>
      <c r="CL13" s="2">
        <v>7</v>
      </c>
      <c r="CM13" s="1" t="s">
        <v>55</v>
      </c>
      <c r="CN13" s="1" t="s">
        <v>149</v>
      </c>
      <c r="CO13" s="62">
        <v>2.056712962962963E-2</v>
      </c>
      <c r="CP13" s="62">
        <v>7.1180555555555216E-3</v>
      </c>
      <c r="CQ13" s="62">
        <v>1.3449074074074108E-2</v>
      </c>
      <c r="CR13" s="60">
        <f t="shared" si="6"/>
        <v>1.1504629629629629E-2</v>
      </c>
      <c r="CS13" s="68" t="str">
        <f t="shared" si="7"/>
        <v/>
      </c>
      <c r="CT13" s="47"/>
      <c r="CU13" s="53">
        <f>COUNTIF(Table!E:E,CW13)</f>
        <v>1</v>
      </c>
      <c r="CV13" s="2">
        <v>7</v>
      </c>
      <c r="CW13" s="123" t="s">
        <v>52</v>
      </c>
      <c r="CX13" s="62">
        <v>1.9583333333333331E-2</v>
      </c>
      <c r="CY13" s="62">
        <v>6.5972222222222222E-3</v>
      </c>
      <c r="CZ13" s="62">
        <f t="shared" si="8"/>
        <v>1.2986111111111108E-2</v>
      </c>
      <c r="DA13" s="2">
        <v>44</v>
      </c>
      <c r="DB13" s="51"/>
      <c r="DC13" s="59"/>
      <c r="DD13" s="2">
        <v>7</v>
      </c>
      <c r="DE13" s="123" t="s">
        <v>107</v>
      </c>
      <c r="DF13" s="69" t="s">
        <v>149</v>
      </c>
      <c r="DG13" s="62">
        <v>2.0879629629629626E-2</v>
      </c>
      <c r="DH13" s="62">
        <v>8.3333333333333332E-3</v>
      </c>
      <c r="DI13" s="62">
        <f t="shared" si="9"/>
        <v>1.2546296296296293E-2</v>
      </c>
      <c r="DJ13" s="60">
        <f t="shared" si="10"/>
        <v>1.1504629629629629E-2</v>
      </c>
      <c r="DK13" s="68" t="str">
        <f t="shared" si="11"/>
        <v/>
      </c>
      <c r="DL13" s="47"/>
    </row>
    <row r="14" spans="1:116" x14ac:dyDescent="0.25">
      <c r="A14" s="37"/>
      <c r="B14" s="136" t="s">
        <v>127</v>
      </c>
      <c r="C14" s="128" t="s">
        <v>75</v>
      </c>
      <c r="D14" s="128"/>
      <c r="E14" s="129">
        <v>1.5520833333333333E-2</v>
      </c>
      <c r="F14" s="130">
        <v>43445</v>
      </c>
      <c r="G14" s="137"/>
      <c r="H14" s="47"/>
      <c r="I14" s="237">
        <f>COUNTIF(Table!E:E,K14)</f>
        <v>1</v>
      </c>
      <c r="J14" s="2">
        <v>8</v>
      </c>
      <c r="K14" s="123" t="s">
        <v>111</v>
      </c>
      <c r="L14" s="266">
        <v>2.0104166666666666E-2</v>
      </c>
      <c r="M14" s="266">
        <v>3.1249999999999681E-3</v>
      </c>
      <c r="N14" s="266">
        <v>1.6979166666666698E-2</v>
      </c>
      <c r="O14" s="2">
        <v>43</v>
      </c>
      <c r="P14" s="51"/>
      <c r="Q14" s="59"/>
      <c r="R14" s="267">
        <v>8</v>
      </c>
      <c r="S14" s="123" t="s">
        <v>106</v>
      </c>
      <c r="T14" s="1" t="s">
        <v>152</v>
      </c>
      <c r="U14" s="266">
        <v>2.0868055555555556E-2</v>
      </c>
      <c r="V14" s="266">
        <v>6.9444444444444111E-3</v>
      </c>
      <c r="W14" s="266">
        <v>1.3923611111111145E-2</v>
      </c>
      <c r="X14" s="60">
        <f t="shared" si="0"/>
        <v>1.2673611111111111E-2</v>
      </c>
      <c r="Y14" s="61" t="str">
        <f t="shared" si="1"/>
        <v/>
      </c>
      <c r="Z14" s="1"/>
      <c r="AA14" s="237">
        <f>COUNTIF(Table!E:E,AC14)</f>
        <v>1</v>
      </c>
      <c r="AB14" s="2">
        <v>8</v>
      </c>
      <c r="AC14" s="123" t="s">
        <v>119</v>
      </c>
      <c r="AD14" s="62">
        <v>2.0335648148148148E-2</v>
      </c>
      <c r="AE14" s="62">
        <v>3.298611111111082E-3</v>
      </c>
      <c r="AF14" s="62">
        <v>1.7037037037037066E-2</v>
      </c>
      <c r="AG14" s="2">
        <v>43</v>
      </c>
      <c r="AH14" s="51"/>
      <c r="AI14" s="59"/>
      <c r="AJ14" s="2">
        <v>8</v>
      </c>
      <c r="AK14" s="123" t="s">
        <v>102</v>
      </c>
      <c r="AL14" s="1" t="s">
        <v>122</v>
      </c>
      <c r="AM14" s="62">
        <v>2.056712962962963E-2</v>
      </c>
      <c r="AN14" s="62">
        <v>6.2499999999999674E-3</v>
      </c>
      <c r="AO14" s="62">
        <v>1.4317129629629662E-2</v>
      </c>
      <c r="AP14" s="60">
        <f t="shared" si="2"/>
        <v>1.2175925925925923E-2</v>
      </c>
      <c r="AQ14" s="61" t="str">
        <f t="shared" si="3"/>
        <v/>
      </c>
      <c r="AR14" s="1"/>
      <c r="AS14" s="237">
        <f>COUNTIF(Table!E:E,AU14)</f>
        <v>1</v>
      </c>
      <c r="AT14" s="2">
        <v>8</v>
      </c>
      <c r="AU14" s="123" t="s">
        <v>65</v>
      </c>
      <c r="AV14" s="57"/>
      <c r="AW14" s="58"/>
      <c r="AX14" s="58"/>
      <c r="AY14" s="2">
        <v>50</v>
      </c>
      <c r="AZ14" s="51"/>
      <c r="BA14" s="59"/>
      <c r="BB14" s="2">
        <v>8</v>
      </c>
      <c r="BC14" s="1"/>
      <c r="BD14" s="1" t="str">
        <f>IF(BC14="","",(IFERROR(VLOOKUP(BC14,#REF!,14,FALSE),"GUEST")))</f>
        <v/>
      </c>
      <c r="BE14" s="57"/>
      <c r="BF14" s="58"/>
      <c r="BG14" s="58"/>
      <c r="BH14" s="64" t="str">
        <f t="shared" ref="BH14" si="19">IF(BD14="","",VLOOKUP(BD14,#REF!,4,FALSE))</f>
        <v/>
      </c>
      <c r="BI14" s="118"/>
      <c r="BJ14" s="27"/>
      <c r="BK14" s="237">
        <f>COUNTIF(Table!E:E,BM14)</f>
        <v>1</v>
      </c>
      <c r="BL14" s="2">
        <v>8</v>
      </c>
      <c r="BM14" s="1" t="s">
        <v>121</v>
      </c>
      <c r="BN14" s="234">
        <v>2.0219907407407409E-2</v>
      </c>
      <c r="BO14" s="234">
        <v>3.8194444444444135E-3</v>
      </c>
      <c r="BP14" s="234">
        <v>1.6400462962962995E-2</v>
      </c>
      <c r="BQ14" s="2">
        <v>43</v>
      </c>
      <c r="BR14" s="51"/>
      <c r="BS14" s="59"/>
      <c r="BT14" s="2">
        <v>8</v>
      </c>
      <c r="BU14" s="1" t="s">
        <v>64</v>
      </c>
      <c r="BV14" s="1" t="s">
        <v>149</v>
      </c>
      <c r="BW14" s="235">
        <v>2.0949074074074075E-2</v>
      </c>
      <c r="BX14" s="235">
        <v>7.2916666666666659E-3</v>
      </c>
      <c r="BY14" s="235">
        <v>1.3657407407407408E-2</v>
      </c>
      <c r="BZ14" s="64">
        <f t="shared" si="5"/>
        <v>1.1504629629629629E-2</v>
      </c>
      <c r="CA14" s="68" t="str">
        <f t="shared" si="13"/>
        <v/>
      </c>
      <c r="CB14" s="47"/>
      <c r="CC14" s="53">
        <f>COUNTIF(Table!E:E,CE14)</f>
        <v>1</v>
      </c>
      <c r="CD14" s="2">
        <v>8</v>
      </c>
      <c r="CE14" s="1" t="s">
        <v>128</v>
      </c>
      <c r="CF14" s="62">
        <v>2.0358796296296295E-2</v>
      </c>
      <c r="CG14" s="62">
        <v>3.4722222222221925E-3</v>
      </c>
      <c r="CH14" s="62">
        <v>1.6886574074074102E-2</v>
      </c>
      <c r="CI14" s="2">
        <v>43</v>
      </c>
      <c r="CJ14" s="51"/>
      <c r="CK14" s="59"/>
      <c r="CL14" s="2">
        <v>8</v>
      </c>
      <c r="CM14" s="1" t="s">
        <v>86</v>
      </c>
      <c r="CN14" s="1" t="s">
        <v>152</v>
      </c>
      <c r="CO14" s="62">
        <v>2.1446759259259259E-2</v>
      </c>
      <c r="CP14" s="62">
        <v>7.4652777777777443E-3</v>
      </c>
      <c r="CQ14" s="62">
        <v>1.3981481481481515E-2</v>
      </c>
      <c r="CR14" s="60">
        <f t="shared" si="6"/>
        <v>1.2673611111111111E-2</v>
      </c>
      <c r="CS14" s="68" t="str">
        <f t="shared" si="7"/>
        <v/>
      </c>
      <c r="CT14" s="47"/>
      <c r="CU14" s="53">
        <f>COUNTIF(Table!E:E,CW14)</f>
        <v>1</v>
      </c>
      <c r="CV14" s="2">
        <v>8</v>
      </c>
      <c r="CW14" s="123" t="s">
        <v>129</v>
      </c>
      <c r="CX14" s="62">
        <v>1.9629629629629629E-2</v>
      </c>
      <c r="CY14" s="62">
        <v>0</v>
      </c>
      <c r="CZ14" s="62">
        <f t="shared" si="8"/>
        <v>1.9629629629629629E-2</v>
      </c>
      <c r="DA14" s="2">
        <v>43</v>
      </c>
      <c r="DB14" s="51"/>
      <c r="DC14" s="59"/>
      <c r="DD14" s="2">
        <v>8</v>
      </c>
      <c r="DE14" s="123" t="s">
        <v>109</v>
      </c>
      <c r="DF14" s="69" t="s">
        <v>149</v>
      </c>
      <c r="DG14" s="62">
        <v>2.0949074074074075E-2</v>
      </c>
      <c r="DH14" s="62">
        <v>8.1597222222222227E-3</v>
      </c>
      <c r="DI14" s="62">
        <f t="shared" si="9"/>
        <v>1.2789351851851852E-2</v>
      </c>
      <c r="DJ14" s="60">
        <f t="shared" si="10"/>
        <v>1.1504629629629629E-2</v>
      </c>
      <c r="DK14" s="68" t="str">
        <f t="shared" si="11"/>
        <v/>
      </c>
      <c r="DL14" s="47"/>
    </row>
    <row r="15" spans="1:116" x14ac:dyDescent="0.25">
      <c r="A15" s="37"/>
      <c r="B15" s="136" t="s">
        <v>130</v>
      </c>
      <c r="C15" s="128" t="s">
        <v>74</v>
      </c>
      <c r="D15" s="128"/>
      <c r="E15" s="129">
        <v>1.675925925925929E-2</v>
      </c>
      <c r="F15" s="130">
        <v>43074</v>
      </c>
      <c r="G15" s="137"/>
      <c r="H15" s="47"/>
      <c r="I15" s="237">
        <f>COUNTIF(Table!E:E,K15)</f>
        <v>1</v>
      </c>
      <c r="J15" s="2">
        <v>9</v>
      </c>
      <c r="K15" s="123" t="s">
        <v>198</v>
      </c>
      <c r="L15" s="266">
        <v>2.0150462962962964E-2</v>
      </c>
      <c r="M15" s="266">
        <v>4.8611111111110765E-3</v>
      </c>
      <c r="N15" s="266">
        <v>1.5289351851851887E-2</v>
      </c>
      <c r="O15" s="2">
        <v>42</v>
      </c>
      <c r="P15" s="51"/>
      <c r="Q15" s="59"/>
      <c r="R15" s="267">
        <v>9</v>
      </c>
      <c r="S15" s="123" t="s">
        <v>55</v>
      </c>
      <c r="T15" s="1" t="s">
        <v>149</v>
      </c>
      <c r="U15" s="266">
        <v>2.1122685185185185E-2</v>
      </c>
      <c r="V15" s="266">
        <v>7.1180555555555216E-3</v>
      </c>
      <c r="W15" s="266">
        <v>1.4004629629629664E-2</v>
      </c>
      <c r="X15" s="60">
        <f t="shared" si="0"/>
        <v>1.1504629629629629E-2</v>
      </c>
      <c r="Y15" s="61" t="str">
        <f t="shared" si="1"/>
        <v/>
      </c>
      <c r="Z15" s="1"/>
      <c r="AA15" s="237">
        <f>COUNTIF(Table!E:E,AC15)</f>
        <v>1</v>
      </c>
      <c r="AB15" s="2">
        <v>9</v>
      </c>
      <c r="AC15" s="123" t="s">
        <v>33</v>
      </c>
      <c r="AD15" s="62">
        <v>2.0335648148148148E-2</v>
      </c>
      <c r="AE15" s="62">
        <v>5.208333333333301E-3</v>
      </c>
      <c r="AF15" s="62">
        <v>1.5127314814814847E-2</v>
      </c>
      <c r="AG15" s="2">
        <v>42</v>
      </c>
      <c r="AH15" s="51"/>
      <c r="AI15" s="59"/>
      <c r="AJ15" s="2">
        <v>9</v>
      </c>
      <c r="AK15" s="123" t="s">
        <v>131</v>
      </c>
      <c r="AL15" s="1" t="s">
        <v>149</v>
      </c>
      <c r="AM15" s="62">
        <v>2.0312500000000001E-2</v>
      </c>
      <c r="AN15" s="62">
        <v>5.5555555555555219E-3</v>
      </c>
      <c r="AO15" s="62">
        <v>1.4756944444444479E-2</v>
      </c>
      <c r="AP15" s="60">
        <f t="shared" si="2"/>
        <v>1.1504629629629629E-2</v>
      </c>
      <c r="AQ15" s="61" t="str">
        <f t="shared" si="3"/>
        <v/>
      </c>
      <c r="AR15" s="1"/>
      <c r="AS15" s="237">
        <f>COUNTIF(Table!E:E,AU15)</f>
        <v>1</v>
      </c>
      <c r="AT15" s="2">
        <v>9</v>
      </c>
      <c r="AU15" s="123" t="s">
        <v>44</v>
      </c>
      <c r="AV15" s="57"/>
      <c r="AW15" s="58"/>
      <c r="AX15" s="58"/>
      <c r="AY15" s="2">
        <v>50</v>
      </c>
      <c r="AZ15" s="51"/>
      <c r="BA15" s="59"/>
      <c r="BB15" s="2">
        <v>9</v>
      </c>
      <c r="BC15" s="1"/>
      <c r="BD15" s="1" t="str">
        <f>IF(BC15="","",(IFERROR(VLOOKUP(BC15,#REF!,14,FALSE),"GUEST")))</f>
        <v/>
      </c>
      <c r="BE15" s="57"/>
      <c r="BF15" s="58"/>
      <c r="BG15" s="58"/>
      <c r="BH15" s="64" t="str">
        <f t="shared" ref="BH15" si="20">IF(BD15="","",VLOOKUP(BD15,#REF!,4,FALSE))</f>
        <v/>
      </c>
      <c r="BI15" s="118"/>
      <c r="BJ15" s="27"/>
      <c r="BK15" s="237">
        <f>COUNTIF(Table!E:E,BM15)</f>
        <v>1</v>
      </c>
      <c r="BL15" s="2">
        <v>9</v>
      </c>
      <c r="BM15" s="1" t="s">
        <v>102</v>
      </c>
      <c r="BN15" s="234">
        <v>2.0243055555555552E-2</v>
      </c>
      <c r="BO15" s="234">
        <v>5.9027777777777464E-3</v>
      </c>
      <c r="BP15" s="234">
        <v>1.4340277777777806E-2</v>
      </c>
      <c r="BQ15" s="2">
        <v>42</v>
      </c>
      <c r="BR15" s="51"/>
      <c r="BS15" s="59"/>
      <c r="BT15" s="2">
        <v>9</v>
      </c>
      <c r="BU15" s="1" t="s">
        <v>106</v>
      </c>
      <c r="BV15" s="1" t="s">
        <v>152</v>
      </c>
      <c r="BW15" s="234">
        <v>2.0613425925925927E-2</v>
      </c>
      <c r="BX15" s="234">
        <v>6.9444444444444111E-3</v>
      </c>
      <c r="BY15" s="234">
        <v>1.3668981481481516E-2</v>
      </c>
      <c r="BZ15" s="64">
        <f t="shared" si="5"/>
        <v>1.2673611111111111E-2</v>
      </c>
      <c r="CA15" s="68" t="str">
        <f t="shared" si="13"/>
        <v/>
      </c>
      <c r="CB15" s="47"/>
      <c r="CC15" s="53">
        <f>COUNTIF(Table!E:E,CE15)</f>
        <v>1</v>
      </c>
      <c r="CD15" s="2">
        <v>9</v>
      </c>
      <c r="CE15" s="1" t="s">
        <v>56</v>
      </c>
      <c r="CF15" s="62">
        <v>2.0439814814814817E-2</v>
      </c>
      <c r="CG15" s="62">
        <v>7.8124999999999688E-3</v>
      </c>
      <c r="CH15" s="62">
        <v>1.2627314814814848E-2</v>
      </c>
      <c r="CI15" s="2">
        <v>42</v>
      </c>
      <c r="CJ15" s="51"/>
      <c r="CK15" s="59"/>
      <c r="CL15" s="2">
        <v>9</v>
      </c>
      <c r="CM15" s="1" t="s">
        <v>44</v>
      </c>
      <c r="CN15" s="1" t="s">
        <v>149</v>
      </c>
      <c r="CO15" s="62">
        <v>2.0949074074074075E-2</v>
      </c>
      <c r="CP15" s="62">
        <v>6.9444444444444111E-3</v>
      </c>
      <c r="CQ15" s="62">
        <v>1.4004629629629664E-2</v>
      </c>
      <c r="CR15" s="60">
        <f t="shared" si="6"/>
        <v>1.1504629629629629E-2</v>
      </c>
      <c r="CS15" s="68" t="str">
        <f t="shared" si="7"/>
        <v/>
      </c>
      <c r="CT15" s="47"/>
      <c r="CU15" s="53">
        <f>COUNTIF(Table!E:E,CW15)</f>
        <v>1</v>
      </c>
      <c r="CV15" s="2">
        <v>9</v>
      </c>
      <c r="CW15" s="123" t="s">
        <v>131</v>
      </c>
      <c r="CX15" s="62">
        <v>1.9641203703703706E-2</v>
      </c>
      <c r="CY15" s="62">
        <v>4.340277777777778E-3</v>
      </c>
      <c r="CZ15" s="62">
        <f t="shared" si="8"/>
        <v>1.5300925925925928E-2</v>
      </c>
      <c r="DA15" s="2">
        <v>42</v>
      </c>
      <c r="DB15" s="51"/>
      <c r="DC15" s="59"/>
      <c r="DD15" s="2">
        <v>9</v>
      </c>
      <c r="DE15" s="123" t="s">
        <v>56</v>
      </c>
      <c r="DF15" s="69" t="s">
        <v>149</v>
      </c>
      <c r="DG15" s="62">
        <v>2.0277777777777777E-2</v>
      </c>
      <c r="DH15" s="62">
        <v>7.4652777777777781E-3</v>
      </c>
      <c r="DI15" s="62">
        <f t="shared" si="9"/>
        <v>1.2812499999999998E-2</v>
      </c>
      <c r="DJ15" s="60">
        <f t="shared" si="10"/>
        <v>1.1504629629629629E-2</v>
      </c>
      <c r="DK15" s="68" t="str">
        <f t="shared" si="11"/>
        <v/>
      </c>
      <c r="DL15" s="47"/>
    </row>
    <row r="16" spans="1:116" x14ac:dyDescent="0.25">
      <c r="A16" s="37"/>
      <c r="B16" s="136" t="s">
        <v>132</v>
      </c>
      <c r="C16" s="127"/>
      <c r="D16" s="127"/>
      <c r="E16" s="129"/>
      <c r="F16" s="127"/>
      <c r="G16" s="139"/>
      <c r="H16" s="47"/>
      <c r="I16" s="237">
        <f>COUNTIF(Table!E:E,K16)</f>
        <v>1</v>
      </c>
      <c r="J16" s="2">
        <v>10</v>
      </c>
      <c r="K16" s="123" t="s">
        <v>367</v>
      </c>
      <c r="L16" s="266">
        <v>2.0219907407407409E-2</v>
      </c>
      <c r="M16" s="266">
        <v>4.1666666666666345E-3</v>
      </c>
      <c r="N16" s="266">
        <v>1.6053240740740774E-2</v>
      </c>
      <c r="O16" s="2">
        <v>41</v>
      </c>
      <c r="P16" s="51"/>
      <c r="Q16" s="59"/>
      <c r="R16" s="267">
        <v>10</v>
      </c>
      <c r="S16" s="123" t="s">
        <v>86</v>
      </c>
      <c r="T16" s="1" t="s">
        <v>155</v>
      </c>
      <c r="U16" s="266">
        <v>2.1261574074074075E-2</v>
      </c>
      <c r="V16" s="266">
        <v>6.9444444444444111E-3</v>
      </c>
      <c r="W16" s="266">
        <v>1.4317129629629664E-2</v>
      </c>
      <c r="X16" s="60">
        <f t="shared" si="0"/>
        <v>1.2673611111111111E-2</v>
      </c>
      <c r="Y16" s="61" t="str">
        <f t="shared" si="1"/>
        <v/>
      </c>
      <c r="Z16" s="1"/>
      <c r="AA16" s="237">
        <f>COUNTIF(Table!E:E,AC16)</f>
        <v>1</v>
      </c>
      <c r="AB16" s="2">
        <v>10</v>
      </c>
      <c r="AC16" s="123" t="s">
        <v>76</v>
      </c>
      <c r="AD16" s="62">
        <v>2.0358796296296295E-2</v>
      </c>
      <c r="AE16" s="62">
        <v>1.7361111111110807E-3</v>
      </c>
      <c r="AF16" s="62">
        <v>1.8622685185185214E-2</v>
      </c>
      <c r="AG16" s="2">
        <v>41</v>
      </c>
      <c r="AH16" s="51"/>
      <c r="AI16" s="59"/>
      <c r="AJ16" s="2">
        <v>10</v>
      </c>
      <c r="AK16" s="123" t="s">
        <v>183</v>
      </c>
      <c r="AL16" s="1" t="s">
        <v>149</v>
      </c>
      <c r="AM16" s="62">
        <v>2.011574074074074E-2</v>
      </c>
      <c r="AN16" s="62">
        <v>5.208333333333301E-3</v>
      </c>
      <c r="AO16" s="62">
        <v>1.4907407407407439E-2</v>
      </c>
      <c r="AP16" s="60">
        <f t="shared" si="2"/>
        <v>1.1504629629629629E-2</v>
      </c>
      <c r="AQ16" s="61" t="str">
        <f t="shared" si="3"/>
        <v/>
      </c>
      <c r="AR16" s="1"/>
      <c r="AS16" s="237">
        <f>COUNTIF(Table!E:E,AU16)</f>
        <v>1</v>
      </c>
      <c r="AT16" s="2">
        <v>10</v>
      </c>
      <c r="AU16" s="123" t="s">
        <v>139</v>
      </c>
      <c r="AV16" s="57"/>
      <c r="AW16" s="58"/>
      <c r="AX16" s="58"/>
      <c r="AY16" s="2">
        <v>50</v>
      </c>
      <c r="AZ16" s="51"/>
      <c r="BA16" s="59"/>
      <c r="BB16" s="2">
        <v>10</v>
      </c>
      <c r="BC16" s="1"/>
      <c r="BD16" s="1" t="str">
        <f>IF(BC16="","",(IFERROR(VLOOKUP(BC16,#REF!,14,FALSE),"GUEST")))</f>
        <v/>
      </c>
      <c r="BE16" s="57"/>
      <c r="BF16" s="58"/>
      <c r="BG16" s="58"/>
      <c r="BH16" s="64" t="str">
        <f t="shared" ref="BH16" si="21">IF(BD16="","",VLOOKUP(BD16,#REF!,4,FALSE))</f>
        <v/>
      </c>
      <c r="BI16" s="118"/>
      <c r="BJ16" s="27"/>
      <c r="BK16" s="237">
        <f>COUNTIF(Table!E:E,BM16)</f>
        <v>1</v>
      </c>
      <c r="BL16" s="2">
        <v>10</v>
      </c>
      <c r="BM16" s="1" t="s">
        <v>45</v>
      </c>
      <c r="BN16" s="234">
        <v>2.0266203703703703E-2</v>
      </c>
      <c r="BO16" s="234">
        <v>6.0763888888888569E-3</v>
      </c>
      <c r="BP16" s="234">
        <v>1.4189814814814846E-2</v>
      </c>
      <c r="BQ16" s="2">
        <v>41</v>
      </c>
      <c r="BR16" s="51"/>
      <c r="BS16" s="59"/>
      <c r="BT16" s="2">
        <v>10</v>
      </c>
      <c r="BU16" s="1" t="s">
        <v>105</v>
      </c>
      <c r="BV16" s="1" t="s">
        <v>122</v>
      </c>
      <c r="BW16" s="234">
        <v>2.0671296296296295E-2</v>
      </c>
      <c r="BX16" s="234">
        <v>6.7708333333333006E-3</v>
      </c>
      <c r="BY16" s="234">
        <v>1.3900462962962995E-2</v>
      </c>
      <c r="BZ16" s="64">
        <f t="shared" si="5"/>
        <v>1.2175925925925923E-2</v>
      </c>
      <c r="CA16" s="68" t="str">
        <f t="shared" si="13"/>
        <v/>
      </c>
      <c r="CB16" s="47"/>
      <c r="CC16" s="53">
        <f>COUNTIF(Table!E:E,CE16)</f>
        <v>1</v>
      </c>
      <c r="CD16" s="2">
        <v>10</v>
      </c>
      <c r="CE16" s="1" t="s">
        <v>45</v>
      </c>
      <c r="CF16" s="62">
        <v>2.0497685185185185E-2</v>
      </c>
      <c r="CG16" s="62">
        <v>6.0763888888888569E-3</v>
      </c>
      <c r="CH16" s="62">
        <v>1.4421296296296328E-2</v>
      </c>
      <c r="CI16" s="2">
        <v>41</v>
      </c>
      <c r="CJ16" s="51"/>
      <c r="CK16" s="59"/>
      <c r="CL16" s="2">
        <v>10</v>
      </c>
      <c r="CM16" s="1" t="s">
        <v>61</v>
      </c>
      <c r="CN16" s="1" t="s">
        <v>149</v>
      </c>
      <c r="CO16" s="62">
        <v>2.0543981481481479E-2</v>
      </c>
      <c r="CP16" s="62">
        <v>6.4236111111110779E-3</v>
      </c>
      <c r="CQ16" s="62">
        <v>1.4120370370370401E-2</v>
      </c>
      <c r="CR16" s="60">
        <f t="shared" si="6"/>
        <v>1.1504629629629629E-2</v>
      </c>
      <c r="CS16" s="68" t="str">
        <f t="shared" si="7"/>
        <v/>
      </c>
      <c r="CT16" s="47"/>
      <c r="CU16" s="53">
        <f>COUNTIF(Table!E:E,CW16)</f>
        <v>1</v>
      </c>
      <c r="CV16" s="2">
        <v>10</v>
      </c>
      <c r="CW16" s="123" t="s">
        <v>133</v>
      </c>
      <c r="CX16" s="62">
        <v>1.9768518518518515E-2</v>
      </c>
      <c r="CY16" s="62">
        <v>1.9097222222221877E-3</v>
      </c>
      <c r="CZ16" s="62">
        <f t="shared" si="8"/>
        <v>1.7858796296296327E-2</v>
      </c>
      <c r="DA16" s="2">
        <v>41</v>
      </c>
      <c r="DB16" s="51"/>
      <c r="DC16" s="59"/>
      <c r="DD16" s="2">
        <v>10</v>
      </c>
      <c r="DE16" s="123" t="s">
        <v>52</v>
      </c>
      <c r="DF16" s="69" t="s">
        <v>151</v>
      </c>
      <c r="DG16" s="62">
        <v>1.9583333333333331E-2</v>
      </c>
      <c r="DH16" s="62">
        <v>6.5972222222222222E-3</v>
      </c>
      <c r="DI16" s="62">
        <f t="shared" si="9"/>
        <v>1.2986111111111108E-2</v>
      </c>
      <c r="DJ16" s="60">
        <f t="shared" si="10"/>
        <v>1.2673611111111141E-2</v>
      </c>
      <c r="DK16" s="68" t="str">
        <f t="shared" si="11"/>
        <v/>
      </c>
      <c r="DL16" s="47"/>
    </row>
    <row r="17" spans="1:116" x14ac:dyDescent="0.25">
      <c r="A17" s="37"/>
      <c r="B17" s="136" t="s">
        <v>134</v>
      </c>
      <c r="C17" s="127"/>
      <c r="D17" s="127"/>
      <c r="E17" s="129"/>
      <c r="F17" s="127"/>
      <c r="G17" s="139"/>
      <c r="H17" s="47"/>
      <c r="I17" s="237">
        <f>COUNTIF(Table!E:E,K17)</f>
        <v>1</v>
      </c>
      <c r="J17" s="2">
        <v>11</v>
      </c>
      <c r="K17" s="123" t="s">
        <v>368</v>
      </c>
      <c r="L17" s="266">
        <v>2.0243055555555552E-2</v>
      </c>
      <c r="M17" s="266">
        <v>3.4722222222218976E-4</v>
      </c>
      <c r="N17" s="266">
        <v>1.9895833333333363E-2</v>
      </c>
      <c r="O17" s="2">
        <v>40</v>
      </c>
      <c r="P17" s="51"/>
      <c r="Q17" s="59"/>
      <c r="R17" s="267">
        <v>11</v>
      </c>
      <c r="S17" s="123" t="s">
        <v>138</v>
      </c>
      <c r="T17" s="1" t="s">
        <v>144</v>
      </c>
      <c r="U17" s="266">
        <v>2.0763888888888887E-2</v>
      </c>
      <c r="V17" s="266">
        <v>6.4236111111110779E-3</v>
      </c>
      <c r="W17" s="266">
        <v>1.4340277777777809E-2</v>
      </c>
      <c r="X17" s="60">
        <f t="shared" si="0"/>
        <v>1.2951388888888919E-2</v>
      </c>
      <c r="Y17" s="61" t="str">
        <f t="shared" si="1"/>
        <v/>
      </c>
      <c r="Z17" s="1"/>
      <c r="AA17" s="237">
        <f>COUNTIF(Table!E:E,AC17)</f>
        <v>1</v>
      </c>
      <c r="AB17" s="2">
        <v>11</v>
      </c>
      <c r="AC17" s="123" t="s">
        <v>161</v>
      </c>
      <c r="AD17" s="62">
        <v>2.0381944444444446E-2</v>
      </c>
      <c r="AE17" s="62">
        <v>1.0416666666666352E-3</v>
      </c>
      <c r="AF17" s="62">
        <v>1.934027777777781E-2</v>
      </c>
      <c r="AG17" s="2">
        <v>40</v>
      </c>
      <c r="AH17" s="51"/>
      <c r="AI17" s="59"/>
      <c r="AJ17" s="2">
        <v>11</v>
      </c>
      <c r="AK17" s="123" t="s">
        <v>62</v>
      </c>
      <c r="AL17" s="1" t="s">
        <v>124</v>
      </c>
      <c r="AM17" s="62">
        <v>2.0162037037037037E-2</v>
      </c>
      <c r="AN17" s="62">
        <v>5.0347222222221905E-3</v>
      </c>
      <c r="AO17" s="62">
        <v>1.5127314814814847E-2</v>
      </c>
      <c r="AP17" s="60">
        <f t="shared" si="2"/>
        <v>1.4965277777777779E-2</v>
      </c>
      <c r="AQ17" s="61" t="str">
        <f t="shared" si="3"/>
        <v/>
      </c>
      <c r="AR17" s="1"/>
      <c r="AS17" s="237">
        <f>COUNTIF(Table!E:E,AU17)</f>
        <v>1</v>
      </c>
      <c r="AT17" s="2">
        <v>11</v>
      </c>
      <c r="AU17" s="123" t="s">
        <v>62</v>
      </c>
      <c r="AV17" s="57"/>
      <c r="AW17" s="58"/>
      <c r="AX17" s="58"/>
      <c r="AY17" s="2">
        <v>50</v>
      </c>
      <c r="AZ17" s="51"/>
      <c r="BA17" s="59"/>
      <c r="BB17" s="2">
        <v>11</v>
      </c>
      <c r="BC17" s="1"/>
      <c r="BD17" s="1" t="str">
        <f>IF(BC17="","",(IFERROR(VLOOKUP(BC17,#REF!,14,FALSE),"GUEST")))</f>
        <v/>
      </c>
      <c r="BE17" s="57"/>
      <c r="BF17" s="58"/>
      <c r="BG17" s="58"/>
      <c r="BH17" s="64" t="str">
        <f t="shared" ref="BH17" si="22">IF(BD17="","",VLOOKUP(BD17,#REF!,4,FALSE))</f>
        <v/>
      </c>
      <c r="BI17" s="118"/>
      <c r="BJ17" s="27"/>
      <c r="BK17" s="237">
        <f>COUNTIF(Table!E:E,BM17)</f>
        <v>1</v>
      </c>
      <c r="BL17" s="2">
        <v>11</v>
      </c>
      <c r="BM17" s="1" t="s">
        <v>103</v>
      </c>
      <c r="BN17" s="234">
        <v>2.0370370370370369E-2</v>
      </c>
      <c r="BO17" s="234">
        <v>9.7222222222221877E-3</v>
      </c>
      <c r="BP17" s="234">
        <v>1.0648148148148181E-2</v>
      </c>
      <c r="BQ17" s="2">
        <v>40</v>
      </c>
      <c r="BR17" s="51"/>
      <c r="BS17" s="59"/>
      <c r="BT17" s="2">
        <v>11</v>
      </c>
      <c r="BU17" s="1" t="s">
        <v>55</v>
      </c>
      <c r="BV17" s="1" t="s">
        <v>149</v>
      </c>
      <c r="BW17" s="234">
        <v>2.1215277777777777E-2</v>
      </c>
      <c r="BX17" s="234">
        <v>7.1180555555555216E-3</v>
      </c>
      <c r="BY17" s="234">
        <v>1.4097222222222256E-2</v>
      </c>
      <c r="BZ17" s="64">
        <f t="shared" si="5"/>
        <v>1.1504629629629629E-2</v>
      </c>
      <c r="CA17" s="68" t="str">
        <f t="shared" si="13"/>
        <v/>
      </c>
      <c r="CB17" s="47"/>
      <c r="CC17" s="53">
        <f>COUNTIF(Table!E:E,CE17)</f>
        <v>1</v>
      </c>
      <c r="CD17" s="2">
        <v>11</v>
      </c>
      <c r="CE17" s="1" t="s">
        <v>135</v>
      </c>
      <c r="CF17" s="62">
        <v>2.0509259259259258E-2</v>
      </c>
      <c r="CG17" s="62">
        <v>3.993055555555524E-3</v>
      </c>
      <c r="CH17" s="62">
        <v>1.6516203703703734E-2</v>
      </c>
      <c r="CI17" s="2">
        <v>40</v>
      </c>
      <c r="CJ17" s="51"/>
      <c r="CK17" s="59"/>
      <c r="CL17" s="2">
        <v>11</v>
      </c>
      <c r="CM17" s="1" t="s">
        <v>45</v>
      </c>
      <c r="CN17" s="1" t="s">
        <v>149</v>
      </c>
      <c r="CO17" s="62">
        <v>2.0497685185185185E-2</v>
      </c>
      <c r="CP17" s="62">
        <v>6.0763888888888569E-3</v>
      </c>
      <c r="CQ17" s="62">
        <v>1.4421296296296328E-2</v>
      </c>
      <c r="CR17" s="60">
        <f t="shared" si="6"/>
        <v>1.1504629629629629E-2</v>
      </c>
      <c r="CS17" s="68" t="str">
        <f t="shared" si="7"/>
        <v/>
      </c>
      <c r="CT17" s="47"/>
      <c r="CU17" s="53">
        <f>COUNTIF(Table!E:E,CW17)</f>
        <v>1</v>
      </c>
      <c r="CV17" s="2">
        <v>11</v>
      </c>
      <c r="CW17" s="123" t="s">
        <v>102</v>
      </c>
      <c r="CX17" s="62">
        <v>1.982638888888889E-2</v>
      </c>
      <c r="CY17" s="62">
        <v>5.208333333333333E-3</v>
      </c>
      <c r="CZ17" s="62">
        <f t="shared" si="8"/>
        <v>1.4618055555555558E-2</v>
      </c>
      <c r="DA17" s="2">
        <v>40</v>
      </c>
      <c r="DB17" s="51"/>
      <c r="DC17" s="59"/>
      <c r="DD17" s="2">
        <v>11</v>
      </c>
      <c r="DE17" s="123" t="s">
        <v>68</v>
      </c>
      <c r="DF17" s="69" t="s">
        <v>149</v>
      </c>
      <c r="DG17" s="62">
        <v>1.9537037037037037E-2</v>
      </c>
      <c r="DH17" s="62">
        <v>6.2499999999999995E-3</v>
      </c>
      <c r="DI17" s="62">
        <f t="shared" si="9"/>
        <v>1.3287037037037038E-2</v>
      </c>
      <c r="DJ17" s="60">
        <f t="shared" si="10"/>
        <v>1.1504629629629629E-2</v>
      </c>
      <c r="DK17" s="68" t="str">
        <f t="shared" si="11"/>
        <v/>
      </c>
      <c r="DL17" s="47"/>
    </row>
    <row r="18" spans="1:116" x14ac:dyDescent="0.25">
      <c r="A18" s="27"/>
      <c r="B18" s="136" t="s">
        <v>136</v>
      </c>
      <c r="C18" s="127"/>
      <c r="D18" s="127"/>
      <c r="E18" s="129"/>
      <c r="F18" s="127"/>
      <c r="G18" s="139"/>
      <c r="H18" s="47"/>
      <c r="I18" s="237">
        <f>COUNTIF(Table!E:E,K18)</f>
        <v>1</v>
      </c>
      <c r="J18" s="2">
        <v>12</v>
      </c>
      <c r="K18" s="123" t="s">
        <v>69</v>
      </c>
      <c r="L18" s="266">
        <v>2.0266203703703703E-2</v>
      </c>
      <c r="M18" s="266">
        <v>5.208333333333301E-3</v>
      </c>
      <c r="N18" s="266">
        <v>1.5057870370370402E-2</v>
      </c>
      <c r="O18" s="2">
        <v>39</v>
      </c>
      <c r="P18" s="51"/>
      <c r="Q18" s="59"/>
      <c r="R18" s="267">
        <v>12</v>
      </c>
      <c r="S18" s="123" t="s">
        <v>137</v>
      </c>
      <c r="T18" s="1" t="s">
        <v>151</v>
      </c>
      <c r="U18" s="266">
        <v>1.9907407407407408E-2</v>
      </c>
      <c r="V18" s="266">
        <v>5.3819444444444114E-3</v>
      </c>
      <c r="W18" s="266">
        <v>1.4525462962962997E-2</v>
      </c>
      <c r="X18" s="60">
        <f t="shared" si="0"/>
        <v>1.2673611111111141E-2</v>
      </c>
      <c r="Y18" s="61" t="str">
        <f t="shared" si="1"/>
        <v/>
      </c>
      <c r="Z18" s="1"/>
      <c r="AA18" s="237">
        <f>COUNTIF(Table!E:E,AC18)</f>
        <v>1</v>
      </c>
      <c r="AB18" s="2">
        <v>12</v>
      </c>
      <c r="AC18" s="123" t="s">
        <v>128</v>
      </c>
      <c r="AD18" s="62">
        <v>2.0393518518518519E-2</v>
      </c>
      <c r="AE18" s="62">
        <v>3.645833333333303E-3</v>
      </c>
      <c r="AF18" s="62">
        <v>1.6747685185185216E-2</v>
      </c>
      <c r="AG18" s="2">
        <v>39</v>
      </c>
      <c r="AH18" s="51"/>
      <c r="AI18" s="59"/>
      <c r="AJ18" s="2">
        <v>12</v>
      </c>
      <c r="AK18" s="123" t="s">
        <v>33</v>
      </c>
      <c r="AL18" s="1" t="s">
        <v>155</v>
      </c>
      <c r="AM18" s="62">
        <v>2.0335648148148148E-2</v>
      </c>
      <c r="AN18" s="62">
        <v>5.208333333333301E-3</v>
      </c>
      <c r="AO18" s="62">
        <v>1.5127314814814847E-2</v>
      </c>
      <c r="AP18" s="60">
        <f t="shared" si="2"/>
        <v>1.2673611111111111E-2</v>
      </c>
      <c r="AQ18" s="61" t="str">
        <f t="shared" si="3"/>
        <v/>
      </c>
      <c r="AR18" s="1"/>
      <c r="AS18" s="237">
        <f>COUNTIF(Table!E:E,AU18)</f>
        <v>1</v>
      </c>
      <c r="AT18" s="2">
        <v>12</v>
      </c>
      <c r="AU18" s="123" t="s">
        <v>220</v>
      </c>
      <c r="AV18" s="57"/>
      <c r="AW18" s="58"/>
      <c r="AX18" s="58"/>
      <c r="AY18" s="2">
        <v>50</v>
      </c>
      <c r="AZ18" s="51"/>
      <c r="BA18" s="59"/>
      <c r="BB18" s="2">
        <v>12</v>
      </c>
      <c r="BC18" s="1"/>
      <c r="BD18" s="1" t="str">
        <f>IF(BC18="","",(IFERROR(VLOOKUP(BC18,#REF!,14,FALSE),"GUEST")))</f>
        <v/>
      </c>
      <c r="BE18" s="57"/>
      <c r="BF18" s="58"/>
      <c r="BG18" s="58"/>
      <c r="BH18" s="64" t="str">
        <f t="shared" ref="BH18" si="23">IF(BD18="","",VLOOKUP(BD18,#REF!,4,FALSE))</f>
        <v/>
      </c>
      <c r="BI18" s="118"/>
      <c r="BJ18" s="27"/>
      <c r="BK18" s="237">
        <f>COUNTIF(Table!E:E,BM18)</f>
        <v>1</v>
      </c>
      <c r="BL18" s="2">
        <v>12</v>
      </c>
      <c r="BM18" s="1" t="s">
        <v>174</v>
      </c>
      <c r="BN18" s="234">
        <v>2.0405092592592593E-2</v>
      </c>
      <c r="BO18" s="234">
        <v>2.4305555555555226E-3</v>
      </c>
      <c r="BP18" s="234">
        <v>1.797453703703707E-2</v>
      </c>
      <c r="BQ18" s="2">
        <v>39</v>
      </c>
      <c r="BR18" s="51"/>
      <c r="BS18" s="59"/>
      <c r="BT18" s="2">
        <v>12</v>
      </c>
      <c r="BU18" s="1" t="s">
        <v>45</v>
      </c>
      <c r="BV18" s="1" t="s">
        <v>149</v>
      </c>
      <c r="BW18" s="234">
        <v>2.0266203703703703E-2</v>
      </c>
      <c r="BX18" s="234">
        <v>6.0763888888888569E-3</v>
      </c>
      <c r="BY18" s="234">
        <v>1.4189814814814846E-2</v>
      </c>
      <c r="BZ18" s="64">
        <f t="shared" si="5"/>
        <v>1.1504629629629629E-2</v>
      </c>
      <c r="CA18" s="68" t="str">
        <f t="shared" si="13"/>
        <v/>
      </c>
      <c r="CB18" s="47"/>
      <c r="CC18" s="53">
        <f>COUNTIF(Table!E:E,CE18)</f>
        <v>1</v>
      </c>
      <c r="CD18" s="2">
        <v>12</v>
      </c>
      <c r="CE18" s="1" t="s">
        <v>102</v>
      </c>
      <c r="CF18" s="62">
        <v>2.0509259259259258E-2</v>
      </c>
      <c r="CG18" s="62">
        <v>5.9027777777777464E-3</v>
      </c>
      <c r="CH18" s="62">
        <v>1.4606481481481512E-2</v>
      </c>
      <c r="CI18" s="2">
        <v>39</v>
      </c>
      <c r="CJ18" s="51"/>
      <c r="CK18" s="59"/>
      <c r="CL18" s="2">
        <v>12</v>
      </c>
      <c r="CM18" s="1" t="s">
        <v>105</v>
      </c>
      <c r="CN18" s="1" t="s">
        <v>122</v>
      </c>
      <c r="CO18" s="62">
        <v>2.1250000000000002E-2</v>
      </c>
      <c r="CP18" s="62">
        <v>6.7708333333333006E-3</v>
      </c>
      <c r="CQ18" s="62">
        <v>1.4479166666666701E-2</v>
      </c>
      <c r="CR18" s="60">
        <f t="shared" si="6"/>
        <v>1.2175925925925923E-2</v>
      </c>
      <c r="CS18" s="68" t="str">
        <f t="shared" si="7"/>
        <v/>
      </c>
      <c r="CT18" s="47"/>
      <c r="CU18" s="53">
        <f>COUNTIF(Table!E:E,CW18)</f>
        <v>1</v>
      </c>
      <c r="CV18" s="2">
        <v>12</v>
      </c>
      <c r="CW18" s="123" t="s">
        <v>64</v>
      </c>
      <c r="CX18" s="62">
        <v>1.982638888888889E-2</v>
      </c>
      <c r="CY18" s="62">
        <v>6.4236111111111117E-3</v>
      </c>
      <c r="CZ18" s="62">
        <f t="shared" si="8"/>
        <v>1.3402777777777777E-2</v>
      </c>
      <c r="DA18" s="2">
        <v>39</v>
      </c>
      <c r="DB18" s="51"/>
      <c r="DC18" s="59"/>
      <c r="DD18" s="2">
        <v>12</v>
      </c>
      <c r="DE18" s="123" t="s">
        <v>64</v>
      </c>
      <c r="DF18" s="69" t="s">
        <v>149</v>
      </c>
      <c r="DG18" s="62">
        <v>1.982638888888889E-2</v>
      </c>
      <c r="DH18" s="62">
        <v>6.4236111111111117E-3</v>
      </c>
      <c r="DI18" s="62">
        <f t="shared" si="9"/>
        <v>1.3402777777777777E-2</v>
      </c>
      <c r="DJ18" s="60">
        <f t="shared" si="10"/>
        <v>1.1504629629629629E-2</v>
      </c>
      <c r="DK18" s="68" t="str">
        <f t="shared" si="11"/>
        <v/>
      </c>
      <c r="DL18" s="47"/>
    </row>
    <row r="19" spans="1:116" ht="15.75" thickBot="1" x14ac:dyDescent="0.3">
      <c r="A19" s="27"/>
      <c r="B19" s="146"/>
      <c r="C19" s="147"/>
      <c r="D19" s="147"/>
      <c r="E19" s="147"/>
      <c r="F19" s="147"/>
      <c r="G19" s="148"/>
      <c r="H19" s="47"/>
      <c r="I19" s="237">
        <f>COUNTIF(Table!E:E,K19)</f>
        <v>1</v>
      </c>
      <c r="J19" s="2">
        <v>13</v>
      </c>
      <c r="K19" s="123" t="s">
        <v>369</v>
      </c>
      <c r="L19" s="266">
        <v>2.0277777777777777E-2</v>
      </c>
      <c r="M19" s="266">
        <v>2.7777777777777436E-3</v>
      </c>
      <c r="N19" s="266">
        <v>1.7500000000000033E-2</v>
      </c>
      <c r="O19" s="2">
        <v>38</v>
      </c>
      <c r="P19" s="51"/>
      <c r="Q19" s="59"/>
      <c r="R19" s="267">
        <v>13</v>
      </c>
      <c r="S19" s="123" t="s">
        <v>141</v>
      </c>
      <c r="T19" s="1" t="s">
        <v>159</v>
      </c>
      <c r="U19" s="266">
        <v>2.0856481481481479E-2</v>
      </c>
      <c r="V19" s="266">
        <v>6.0763888888888569E-3</v>
      </c>
      <c r="W19" s="266">
        <v>1.4780092592592622E-2</v>
      </c>
      <c r="X19" s="71">
        <f t="shared" si="0"/>
        <v>1.4432870370370372E-2</v>
      </c>
      <c r="Y19" s="61" t="str">
        <f t="shared" si="1"/>
        <v/>
      </c>
      <c r="Z19" s="1"/>
      <c r="AA19" s="237">
        <f>COUNTIF(Table!E:E,AC19)</f>
        <v>1</v>
      </c>
      <c r="AB19" s="2">
        <v>13</v>
      </c>
      <c r="AC19" s="123" t="s">
        <v>58</v>
      </c>
      <c r="AD19" s="62">
        <v>2.0428240740740743E-2</v>
      </c>
      <c r="AE19" s="62">
        <v>7.9861111111110793E-3</v>
      </c>
      <c r="AF19" s="62">
        <v>1.2442129629629664E-2</v>
      </c>
      <c r="AG19" s="2">
        <v>38</v>
      </c>
      <c r="AH19" s="51"/>
      <c r="AI19" s="59"/>
      <c r="AJ19" s="2">
        <v>13</v>
      </c>
      <c r="AK19" s="123" t="s">
        <v>150</v>
      </c>
      <c r="AL19" s="1" t="s">
        <v>155</v>
      </c>
      <c r="AM19" s="62">
        <v>2.0532407407407405E-2</v>
      </c>
      <c r="AN19" s="62">
        <v>5.0347222222221905E-3</v>
      </c>
      <c r="AO19" s="62">
        <v>1.5497685185185215E-2</v>
      </c>
      <c r="AP19" s="60">
        <f t="shared" si="2"/>
        <v>1.2673611111111111E-2</v>
      </c>
      <c r="AQ19" s="61" t="str">
        <f t="shared" si="3"/>
        <v/>
      </c>
      <c r="AR19" s="1"/>
      <c r="AS19" s="237">
        <f>COUNTIF(Table!E:E,AU19)</f>
        <v>1</v>
      </c>
      <c r="AT19" s="2">
        <v>13</v>
      </c>
      <c r="AU19" s="123" t="s">
        <v>150</v>
      </c>
      <c r="AV19" s="57"/>
      <c r="AW19" s="58"/>
      <c r="AX19" s="58"/>
      <c r="AY19" s="2">
        <v>50</v>
      </c>
      <c r="AZ19" s="51"/>
      <c r="BA19" s="59"/>
      <c r="BB19" s="2">
        <v>13</v>
      </c>
      <c r="BC19" s="1"/>
      <c r="BD19" s="1" t="str">
        <f>IF(BC19="","",(IFERROR(VLOOKUP(BC19,#REF!,14,FALSE),"GUEST")))</f>
        <v/>
      </c>
      <c r="BE19" s="57"/>
      <c r="BF19" s="58"/>
      <c r="BG19" s="58"/>
      <c r="BH19" s="64" t="str">
        <f t="shared" ref="BH19" si="24">IF(BD19="","",VLOOKUP(BD19,#REF!,4,FALSE))</f>
        <v/>
      </c>
      <c r="BI19" s="118"/>
      <c r="BJ19" s="27"/>
      <c r="BK19" s="237">
        <f>COUNTIF(Table!E:E,BM19)</f>
        <v>1</v>
      </c>
      <c r="BL19" s="2">
        <v>13</v>
      </c>
      <c r="BM19" s="1" t="s">
        <v>154</v>
      </c>
      <c r="BN19" s="234">
        <v>2.0474537037037038E-2</v>
      </c>
      <c r="BO19" s="234">
        <v>4.5138888888888555E-3</v>
      </c>
      <c r="BP19" s="234">
        <v>1.5960648148148182E-2</v>
      </c>
      <c r="BQ19" s="2">
        <v>38</v>
      </c>
      <c r="BR19" s="51"/>
      <c r="BS19" s="59"/>
      <c r="BT19" s="2">
        <v>13</v>
      </c>
      <c r="BU19" s="1" t="s">
        <v>102</v>
      </c>
      <c r="BV19" s="1" t="s">
        <v>122</v>
      </c>
      <c r="BW19" s="234">
        <v>2.0243055555555552E-2</v>
      </c>
      <c r="BX19" s="234">
        <v>5.9027777777777464E-3</v>
      </c>
      <c r="BY19" s="234">
        <v>1.4340277777777806E-2</v>
      </c>
      <c r="BZ19" s="64">
        <f t="shared" si="5"/>
        <v>1.2175925925925923E-2</v>
      </c>
      <c r="CA19" s="68" t="str">
        <f t="shared" si="13"/>
        <v/>
      </c>
      <c r="CB19" s="47"/>
      <c r="CC19" s="53">
        <f>COUNTIF(Table!E:E,CE19)</f>
        <v>1</v>
      </c>
      <c r="CD19" s="2">
        <v>13</v>
      </c>
      <c r="CE19" s="1" t="s">
        <v>137</v>
      </c>
      <c r="CF19" s="62">
        <v>2.0532407407407405E-2</v>
      </c>
      <c r="CG19" s="62">
        <v>5.3819444444444114E-3</v>
      </c>
      <c r="CH19" s="62">
        <v>1.5150462962962994E-2</v>
      </c>
      <c r="CI19" s="2">
        <v>38</v>
      </c>
      <c r="CJ19" s="51"/>
      <c r="CK19" s="59"/>
      <c r="CL19" s="2">
        <v>13</v>
      </c>
      <c r="CM19" s="1" t="s">
        <v>138</v>
      </c>
      <c r="CN19" s="1" t="s">
        <v>144</v>
      </c>
      <c r="CO19" s="62">
        <v>2.0960648148148148E-2</v>
      </c>
      <c r="CP19" s="62">
        <v>6.4236111111110779E-3</v>
      </c>
      <c r="CQ19" s="62">
        <v>1.4537037037037071E-2</v>
      </c>
      <c r="CR19" s="60">
        <f t="shared" si="6"/>
        <v>1.2951388888888919E-2</v>
      </c>
      <c r="CS19" s="68" t="str">
        <f t="shared" si="7"/>
        <v/>
      </c>
      <c r="CT19" s="47"/>
      <c r="CU19" s="53">
        <f>COUNTIF(Table!E:E,CW19)</f>
        <v>1</v>
      </c>
      <c r="CV19" s="2">
        <v>13</v>
      </c>
      <c r="CW19" s="123" t="s">
        <v>103</v>
      </c>
      <c r="CX19" s="62">
        <v>1.9861111111111111E-2</v>
      </c>
      <c r="CY19" s="62">
        <v>9.0277777777777787E-3</v>
      </c>
      <c r="CZ19" s="62">
        <f t="shared" si="8"/>
        <v>1.0833333333333332E-2</v>
      </c>
      <c r="DA19" s="2">
        <v>38</v>
      </c>
      <c r="DB19" s="51"/>
      <c r="DC19" s="59"/>
      <c r="DD19" s="2">
        <v>13</v>
      </c>
      <c r="DE19" s="123" t="s">
        <v>55</v>
      </c>
      <c r="DF19" s="69" t="s">
        <v>149</v>
      </c>
      <c r="DG19" s="62">
        <v>1.9953703703703706E-2</v>
      </c>
      <c r="DH19" s="62">
        <v>6.4236111111111117E-3</v>
      </c>
      <c r="DI19" s="62">
        <f t="shared" si="9"/>
        <v>1.3530092592592594E-2</v>
      </c>
      <c r="DJ19" s="60">
        <f t="shared" si="10"/>
        <v>1.1504629629629629E-2</v>
      </c>
      <c r="DK19" s="68" t="str">
        <f t="shared" si="11"/>
        <v/>
      </c>
      <c r="DL19" s="47"/>
    </row>
    <row r="20" spans="1:116" ht="15.75" thickTop="1" x14ac:dyDescent="0.25">
      <c r="A20" s="27"/>
      <c r="B20" s="136"/>
      <c r="C20" s="135"/>
      <c r="D20" s="135"/>
      <c r="E20" s="129"/>
      <c r="F20" s="130"/>
      <c r="G20" s="142"/>
      <c r="H20" s="47"/>
      <c r="I20" s="237">
        <f>COUNTIF(Table!E:E,K20)</f>
        <v>1</v>
      </c>
      <c r="J20" s="2">
        <v>14</v>
      </c>
      <c r="K20" s="123" t="s">
        <v>68</v>
      </c>
      <c r="L20" s="266">
        <v>2.0324074074074074E-2</v>
      </c>
      <c r="M20" s="266">
        <v>7.2916666666666338E-3</v>
      </c>
      <c r="N20" s="266">
        <v>1.303240740740744E-2</v>
      </c>
      <c r="O20" s="2">
        <v>37</v>
      </c>
      <c r="P20" s="51"/>
      <c r="Q20" s="59"/>
      <c r="R20" s="267">
        <v>14</v>
      </c>
      <c r="S20" s="123" t="s">
        <v>370</v>
      </c>
      <c r="T20" s="1" t="s">
        <v>380</v>
      </c>
      <c r="U20" s="266">
        <v>2.1041666666666667E-2</v>
      </c>
      <c r="V20" s="266">
        <v>6.2499999999999691E-3</v>
      </c>
      <c r="W20" s="266">
        <v>1.4791666666666698E-2</v>
      </c>
      <c r="X20" s="60" t="e">
        <f t="shared" si="0"/>
        <v>#N/A</v>
      </c>
      <c r="Y20" s="61" t="str">
        <f t="shared" si="1"/>
        <v/>
      </c>
      <c r="Z20" s="1"/>
      <c r="AA20" s="237">
        <f>COUNTIF(Table!E:E,AC20)</f>
        <v>1</v>
      </c>
      <c r="AB20" s="2">
        <v>14</v>
      </c>
      <c r="AC20" s="123" t="s">
        <v>52</v>
      </c>
      <c r="AD20" s="62">
        <v>2.0474537037037038E-2</v>
      </c>
      <c r="AE20" s="62">
        <v>7.6388888888888548E-3</v>
      </c>
      <c r="AF20" s="62">
        <v>1.2835648148148183E-2</v>
      </c>
      <c r="AG20" s="2">
        <v>37</v>
      </c>
      <c r="AH20" s="51"/>
      <c r="AI20" s="59"/>
      <c r="AJ20" s="2">
        <v>14</v>
      </c>
      <c r="AK20" s="123" t="s">
        <v>137</v>
      </c>
      <c r="AL20" s="1" t="s">
        <v>151</v>
      </c>
      <c r="AM20" s="62">
        <v>2.0983796296296296E-2</v>
      </c>
      <c r="AN20" s="62">
        <v>5.3819444444444114E-3</v>
      </c>
      <c r="AO20" s="62">
        <v>1.5601851851851884E-2</v>
      </c>
      <c r="AP20" s="60">
        <f t="shared" si="2"/>
        <v>1.2673611111111141E-2</v>
      </c>
      <c r="AQ20" s="61" t="str">
        <f t="shared" si="3"/>
        <v/>
      </c>
      <c r="AR20" s="1"/>
      <c r="AS20" s="237">
        <f>COUNTIF(Table!E:E,AU20)</f>
        <v>1</v>
      </c>
      <c r="AT20" s="2">
        <v>14</v>
      </c>
      <c r="AU20" s="123" t="s">
        <v>33</v>
      </c>
      <c r="AV20" s="57"/>
      <c r="AW20" s="58"/>
      <c r="AX20" s="58"/>
      <c r="AY20" s="2">
        <v>50</v>
      </c>
      <c r="AZ20" s="51"/>
      <c r="BA20" s="59"/>
      <c r="BB20" s="2">
        <v>14</v>
      </c>
      <c r="BC20" s="1"/>
      <c r="BD20" s="1" t="str">
        <f>IF(BC20="","",(IFERROR(VLOOKUP(BC20,#REF!,14,FALSE),"GUEST")))</f>
        <v/>
      </c>
      <c r="BE20" s="57"/>
      <c r="BF20" s="58"/>
      <c r="BG20" s="58"/>
      <c r="BH20" s="64" t="str">
        <f t="shared" ref="BH20" si="25">IF(BD20="","",VLOOKUP(BD20,#REF!,4,FALSE))</f>
        <v/>
      </c>
      <c r="BI20" s="118"/>
      <c r="BJ20" s="27"/>
      <c r="BK20" s="237">
        <f>COUNTIF(Table!E:E,BM20)</f>
        <v>1</v>
      </c>
      <c r="BL20" s="2">
        <v>14</v>
      </c>
      <c r="BM20" s="1" t="s">
        <v>69</v>
      </c>
      <c r="BN20" s="234">
        <v>2.0486111111111111E-2</v>
      </c>
      <c r="BO20" s="234">
        <v>5.208333333333301E-3</v>
      </c>
      <c r="BP20" s="234">
        <v>1.527777777777781E-2</v>
      </c>
      <c r="BQ20" s="2">
        <v>37</v>
      </c>
      <c r="BR20" s="51"/>
      <c r="BS20" s="59"/>
      <c r="BT20" s="2">
        <v>14</v>
      </c>
      <c r="BU20" s="1" t="s">
        <v>118</v>
      </c>
      <c r="BV20" s="1" t="s">
        <v>152</v>
      </c>
      <c r="BW20" s="234">
        <v>1.9988425925925927E-2</v>
      </c>
      <c r="BX20" s="234">
        <v>5.5555555555555219E-3</v>
      </c>
      <c r="BY20" s="234">
        <v>1.4432870370370405E-2</v>
      </c>
      <c r="BZ20" s="64">
        <f t="shared" si="5"/>
        <v>1.2673611111111111E-2</v>
      </c>
      <c r="CA20" s="68" t="str">
        <f t="shared" si="13"/>
        <v/>
      </c>
      <c r="CB20" s="47"/>
      <c r="CC20" s="53">
        <f>COUNTIF(Table!E:E,CE20)</f>
        <v>1</v>
      </c>
      <c r="CD20" s="2">
        <v>14</v>
      </c>
      <c r="CE20" s="1" t="s">
        <v>61</v>
      </c>
      <c r="CF20" s="62">
        <v>2.0543981481481479E-2</v>
      </c>
      <c r="CG20" s="62">
        <v>6.4236111111110779E-3</v>
      </c>
      <c r="CH20" s="62">
        <v>1.4120370370370401E-2</v>
      </c>
      <c r="CI20" s="2">
        <v>37</v>
      </c>
      <c r="CJ20" s="51"/>
      <c r="CK20" s="59"/>
      <c r="CL20" s="2">
        <v>14</v>
      </c>
      <c r="CM20" s="1" t="s">
        <v>139</v>
      </c>
      <c r="CN20" s="1" t="s">
        <v>151</v>
      </c>
      <c r="CO20" s="62">
        <v>2.1493055555555557E-2</v>
      </c>
      <c r="CP20" s="62">
        <v>6.9444444444444111E-3</v>
      </c>
      <c r="CQ20" s="62">
        <v>1.4548611111111146E-2</v>
      </c>
      <c r="CR20" s="60">
        <f t="shared" si="6"/>
        <v>1.2673611111111141E-2</v>
      </c>
      <c r="CS20" s="68" t="str">
        <f t="shared" si="7"/>
        <v/>
      </c>
      <c r="CT20" s="47"/>
      <c r="CU20" s="53">
        <f>COUNTIF(Table!E:E,CW20)</f>
        <v>1</v>
      </c>
      <c r="CV20" s="2">
        <v>14</v>
      </c>
      <c r="CW20" s="123" t="s">
        <v>45</v>
      </c>
      <c r="CX20" s="62">
        <v>1.9918981481481482E-2</v>
      </c>
      <c r="CY20" s="62">
        <v>5.3819444444444453E-3</v>
      </c>
      <c r="CZ20" s="62">
        <f t="shared" si="8"/>
        <v>1.4537037037037036E-2</v>
      </c>
      <c r="DA20" s="2">
        <v>37</v>
      </c>
      <c r="DB20" s="51"/>
      <c r="DC20" s="59"/>
      <c r="DD20" s="2">
        <v>14</v>
      </c>
      <c r="DE20" s="123" t="s">
        <v>48</v>
      </c>
      <c r="DF20" s="69" t="s">
        <v>151</v>
      </c>
      <c r="DG20" s="62">
        <v>2.0775462962962964E-2</v>
      </c>
      <c r="DH20" s="62">
        <v>7.1180555555555554E-3</v>
      </c>
      <c r="DI20" s="62">
        <f t="shared" si="9"/>
        <v>1.365740740740741E-2</v>
      </c>
      <c r="DJ20" s="60">
        <f t="shared" si="10"/>
        <v>1.2673611111111141E-2</v>
      </c>
      <c r="DK20" s="68" t="str">
        <f t="shared" si="11"/>
        <v/>
      </c>
      <c r="DL20" s="47"/>
    </row>
    <row r="21" spans="1:116" ht="15.75" customHeight="1" x14ac:dyDescent="0.25">
      <c r="A21" s="27"/>
      <c r="B21" s="138" t="s">
        <v>81</v>
      </c>
      <c r="C21" s="141" t="s">
        <v>140</v>
      </c>
      <c r="D21" s="141"/>
      <c r="E21" s="132">
        <v>1.064814814814815E-2</v>
      </c>
      <c r="F21" s="133">
        <v>43445</v>
      </c>
      <c r="G21" s="142"/>
      <c r="H21" s="47"/>
      <c r="I21" s="237">
        <f>COUNTIF(Table!E:E,K21)</f>
        <v>1</v>
      </c>
      <c r="J21" s="2">
        <v>15</v>
      </c>
      <c r="K21" s="123" t="s">
        <v>173</v>
      </c>
      <c r="L21" s="266">
        <v>2.0335648148148148E-2</v>
      </c>
      <c r="M21" s="266">
        <v>3.993055555555524E-3</v>
      </c>
      <c r="N21" s="266">
        <v>1.6342592592592624E-2</v>
      </c>
      <c r="O21" s="2">
        <v>36</v>
      </c>
      <c r="P21" s="51"/>
      <c r="Q21" s="59"/>
      <c r="R21" s="267">
        <v>15</v>
      </c>
      <c r="S21" s="123" t="s">
        <v>366</v>
      </c>
      <c r="T21" s="1" t="s">
        <v>380</v>
      </c>
      <c r="U21" s="266">
        <v>1.9814814814814816E-2</v>
      </c>
      <c r="V21" s="266">
        <v>4.8611111111110765E-3</v>
      </c>
      <c r="W21" s="266">
        <v>1.495370370370374E-2</v>
      </c>
      <c r="X21" s="60" t="e">
        <f t="shared" si="0"/>
        <v>#N/A</v>
      </c>
      <c r="Y21" s="61" t="str">
        <f t="shared" si="1"/>
        <v/>
      </c>
      <c r="Z21" s="1"/>
      <c r="AA21" s="237">
        <f>COUNTIF(Table!E:E,AC21)</f>
        <v>1</v>
      </c>
      <c r="AB21" s="2">
        <v>15</v>
      </c>
      <c r="AC21" s="123" t="s">
        <v>150</v>
      </c>
      <c r="AD21" s="62">
        <v>2.0532407407407405E-2</v>
      </c>
      <c r="AE21" s="62">
        <v>5.0347222222221905E-3</v>
      </c>
      <c r="AF21" s="62">
        <v>1.5497685185185215E-2</v>
      </c>
      <c r="AG21" s="2">
        <v>36</v>
      </c>
      <c r="AH21" s="51"/>
      <c r="AI21" s="59"/>
      <c r="AJ21" s="2">
        <v>15</v>
      </c>
      <c r="AK21" s="123" t="s">
        <v>104</v>
      </c>
      <c r="AL21" s="1" t="s">
        <v>122</v>
      </c>
      <c r="AM21" s="62">
        <v>2.0925925925925928E-2</v>
      </c>
      <c r="AN21" s="62">
        <v>4.6874999999999695E-3</v>
      </c>
      <c r="AO21" s="62">
        <v>1.6238425925925958E-2</v>
      </c>
      <c r="AP21" s="60">
        <f t="shared" si="2"/>
        <v>1.2175925925925923E-2</v>
      </c>
      <c r="AQ21" s="61" t="str">
        <f t="shared" si="3"/>
        <v/>
      </c>
      <c r="AR21" s="1"/>
      <c r="AS21" s="237">
        <f>COUNTIF(Table!E:E,AU21)</f>
        <v>1</v>
      </c>
      <c r="AT21" s="2">
        <v>15</v>
      </c>
      <c r="AU21" s="123" t="s">
        <v>246</v>
      </c>
      <c r="AV21" s="57"/>
      <c r="AW21" s="58"/>
      <c r="AX21" s="58"/>
      <c r="AY21" s="2">
        <v>50</v>
      </c>
      <c r="AZ21" s="51"/>
      <c r="BA21" s="59"/>
      <c r="BB21" s="2">
        <v>15</v>
      </c>
      <c r="BC21" s="1"/>
      <c r="BD21" s="1" t="str">
        <f>IF(BC21="","",(IFERROR(VLOOKUP(BC21,#REF!,14,FALSE),"GUEST")))</f>
        <v/>
      </c>
      <c r="BE21" s="57"/>
      <c r="BF21" s="58"/>
      <c r="BG21" s="58"/>
      <c r="BH21" s="64" t="str">
        <f t="shared" ref="BH21" si="26">IF(BD21="","",VLOOKUP(BD21,#REF!,4,FALSE))</f>
        <v/>
      </c>
      <c r="BI21" s="118"/>
      <c r="BJ21" s="27"/>
      <c r="BK21" s="237">
        <f>COUNTIF(Table!E:E,BM21)</f>
        <v>1</v>
      </c>
      <c r="BL21" s="2">
        <v>15</v>
      </c>
      <c r="BM21" s="1" t="s">
        <v>135</v>
      </c>
      <c r="BN21" s="234">
        <v>2.0497685185185185E-2</v>
      </c>
      <c r="BO21" s="234">
        <v>3.993055555555524E-3</v>
      </c>
      <c r="BP21" s="234">
        <v>1.6504629629629661E-2</v>
      </c>
      <c r="BQ21" s="2">
        <v>36</v>
      </c>
      <c r="BR21" s="51"/>
      <c r="BS21" s="59"/>
      <c r="BT21" s="2">
        <v>15</v>
      </c>
      <c r="BU21" s="1" t="s">
        <v>141</v>
      </c>
      <c r="BV21" s="1" t="s">
        <v>159</v>
      </c>
      <c r="BW21" s="234">
        <v>2.0162037037037037E-2</v>
      </c>
      <c r="BX21" s="234">
        <v>5.7291666666666324E-3</v>
      </c>
      <c r="BY21" s="234">
        <v>1.4432870370370405E-2</v>
      </c>
      <c r="BZ21" s="64">
        <f t="shared" si="5"/>
        <v>1.4432870370370372E-2</v>
      </c>
      <c r="CA21" s="68" t="str">
        <f t="shared" si="13"/>
        <v>NR</v>
      </c>
      <c r="CB21" s="47"/>
      <c r="CC21" s="53">
        <f>COUNTIF(Table!E:E,CE21)</f>
        <v>1</v>
      </c>
      <c r="CD21" s="2">
        <v>15</v>
      </c>
      <c r="CE21" s="1" t="s">
        <v>55</v>
      </c>
      <c r="CF21" s="62">
        <v>2.056712962962963E-2</v>
      </c>
      <c r="CG21" s="62">
        <v>7.1180555555555216E-3</v>
      </c>
      <c r="CH21" s="62">
        <v>1.3449074074074108E-2</v>
      </c>
      <c r="CI21" s="2">
        <v>36</v>
      </c>
      <c r="CJ21" s="51"/>
      <c r="CK21" s="59"/>
      <c r="CL21" s="2">
        <v>15</v>
      </c>
      <c r="CM21" s="1" t="s">
        <v>102</v>
      </c>
      <c r="CN21" s="1" t="s">
        <v>122</v>
      </c>
      <c r="CO21" s="62">
        <v>2.0509259259259258E-2</v>
      </c>
      <c r="CP21" s="62">
        <v>5.9027777777777464E-3</v>
      </c>
      <c r="CQ21" s="62">
        <v>1.4606481481481512E-2</v>
      </c>
      <c r="CR21" s="60">
        <f t="shared" si="6"/>
        <v>1.2175925925925923E-2</v>
      </c>
      <c r="CS21" s="68" t="str">
        <f t="shared" si="7"/>
        <v/>
      </c>
      <c r="CT21" s="47"/>
      <c r="CU21" s="53">
        <f>COUNTIF(Table!E:E,CW21)</f>
        <v>1</v>
      </c>
      <c r="CV21" s="2">
        <v>15</v>
      </c>
      <c r="CW21" s="123" t="s">
        <v>51</v>
      </c>
      <c r="CX21" s="62">
        <v>1.9942129629629629E-2</v>
      </c>
      <c r="CY21" s="62">
        <v>3.1249999999999997E-3</v>
      </c>
      <c r="CZ21" s="62">
        <f t="shared" si="8"/>
        <v>1.681712962962963E-2</v>
      </c>
      <c r="DA21" s="2">
        <v>36</v>
      </c>
      <c r="DB21" s="51"/>
      <c r="DC21" s="59"/>
      <c r="DD21" s="2">
        <v>15</v>
      </c>
      <c r="DE21" s="123" t="s">
        <v>106</v>
      </c>
      <c r="DF21" s="69" t="s">
        <v>152</v>
      </c>
      <c r="DG21" s="62">
        <v>2.011574074074074E-2</v>
      </c>
      <c r="DH21" s="62">
        <v>6.4236111111111117E-3</v>
      </c>
      <c r="DI21" s="62">
        <f t="shared" si="9"/>
        <v>1.3692129629629627E-2</v>
      </c>
      <c r="DJ21" s="60">
        <f t="shared" si="10"/>
        <v>1.2673611111111111E-2</v>
      </c>
      <c r="DK21" s="68" t="str">
        <f t="shared" si="11"/>
        <v/>
      </c>
      <c r="DL21" s="47"/>
    </row>
    <row r="22" spans="1:116" ht="15.75" customHeight="1" x14ac:dyDescent="0.25">
      <c r="A22" s="27"/>
      <c r="B22" s="136"/>
      <c r="C22" s="135"/>
      <c r="D22" s="135"/>
      <c r="E22" s="129"/>
      <c r="F22" s="130"/>
      <c r="G22" s="142"/>
      <c r="H22" s="47"/>
      <c r="I22" s="237">
        <f>COUNTIF(Table!E:E,K22)</f>
        <v>1</v>
      </c>
      <c r="J22" s="2">
        <v>16</v>
      </c>
      <c r="K22" s="123" t="s">
        <v>161</v>
      </c>
      <c r="L22" s="266">
        <v>2.0358796296296295E-2</v>
      </c>
      <c r="M22" s="266">
        <v>1.2152777777777457E-3</v>
      </c>
      <c r="N22" s="266">
        <v>1.9143518518518549E-2</v>
      </c>
      <c r="O22" s="2">
        <v>35</v>
      </c>
      <c r="P22" s="51"/>
      <c r="Q22" s="59"/>
      <c r="R22" s="267">
        <v>16</v>
      </c>
      <c r="S22" s="123" t="s">
        <v>69</v>
      </c>
      <c r="T22" s="1" t="s">
        <v>149</v>
      </c>
      <c r="U22" s="266">
        <v>2.0266203703703703E-2</v>
      </c>
      <c r="V22" s="266">
        <v>5.208333333333301E-3</v>
      </c>
      <c r="W22" s="266">
        <v>1.5057870370370402E-2</v>
      </c>
      <c r="X22" s="60">
        <f t="shared" si="0"/>
        <v>1.1504629629629629E-2</v>
      </c>
      <c r="Y22" s="61" t="str">
        <f t="shared" si="1"/>
        <v/>
      </c>
      <c r="Z22" s="1"/>
      <c r="AA22" s="237">
        <f>COUNTIF(Table!E:E,AC22)</f>
        <v>1</v>
      </c>
      <c r="AB22" s="2">
        <v>16</v>
      </c>
      <c r="AC22" s="123" t="s">
        <v>102</v>
      </c>
      <c r="AD22" s="62">
        <v>2.056712962962963E-2</v>
      </c>
      <c r="AE22" s="62">
        <v>6.2499999999999674E-3</v>
      </c>
      <c r="AF22" s="62">
        <v>1.4317129629629662E-2</v>
      </c>
      <c r="AG22" s="2">
        <v>35</v>
      </c>
      <c r="AH22" s="51"/>
      <c r="AI22" s="59"/>
      <c r="AJ22" s="2">
        <v>16</v>
      </c>
      <c r="AK22" s="123" t="s">
        <v>224</v>
      </c>
      <c r="AL22" s="1" t="s">
        <v>126</v>
      </c>
      <c r="AM22" s="62">
        <v>2.013888888888889E-2</v>
      </c>
      <c r="AN22" s="62">
        <v>3.645833333333303E-3</v>
      </c>
      <c r="AO22" s="62">
        <v>1.6493055555555587E-2</v>
      </c>
      <c r="AP22" s="60">
        <f t="shared" si="2"/>
        <v>1.4583333333333365E-2</v>
      </c>
      <c r="AQ22" s="61" t="str">
        <f t="shared" si="3"/>
        <v/>
      </c>
      <c r="AR22" s="1"/>
      <c r="AS22" s="237">
        <f>COUNTIF(Table!E:E,AU22)</f>
        <v>1</v>
      </c>
      <c r="AT22" s="2">
        <v>16</v>
      </c>
      <c r="AU22" s="123" t="s">
        <v>57</v>
      </c>
      <c r="AV22" s="57"/>
      <c r="AW22" s="58"/>
      <c r="AX22" s="58"/>
      <c r="AY22" s="2">
        <v>50</v>
      </c>
      <c r="AZ22" s="51"/>
      <c r="BA22" s="59"/>
      <c r="BB22" s="2">
        <v>16</v>
      </c>
      <c r="BC22" s="1"/>
      <c r="BD22" s="1" t="str">
        <f>IF(BC22="","",(IFERROR(VLOOKUP(BC22,#REF!,14,FALSE),"GUEST")))</f>
        <v/>
      </c>
      <c r="BE22" s="57"/>
      <c r="BF22" s="58"/>
      <c r="BG22" s="58"/>
      <c r="BH22" s="64" t="str">
        <f t="shared" ref="BH22" si="27">IF(BD22="","",VLOOKUP(BD22,#REF!,4,FALSE))</f>
        <v/>
      </c>
      <c r="BI22" s="118"/>
      <c r="BJ22" s="27"/>
      <c r="BK22" s="237">
        <f>COUNTIF(Table!E:E,BM22)</f>
        <v>1</v>
      </c>
      <c r="BL22" s="2">
        <v>16</v>
      </c>
      <c r="BM22" s="1" t="s">
        <v>52</v>
      </c>
      <c r="BN22" s="234">
        <v>2.0520833333333332E-2</v>
      </c>
      <c r="BO22" s="234">
        <v>7.6388888888888548E-3</v>
      </c>
      <c r="BP22" s="234">
        <v>1.2881944444444477E-2</v>
      </c>
      <c r="BQ22" s="2">
        <v>35</v>
      </c>
      <c r="BR22" s="51"/>
      <c r="BS22" s="59"/>
      <c r="BT22" s="2">
        <v>16</v>
      </c>
      <c r="BU22" s="1" t="s">
        <v>139</v>
      </c>
      <c r="BV22" s="1" t="s">
        <v>151</v>
      </c>
      <c r="BW22" s="234">
        <v>2.1574074074074075E-2</v>
      </c>
      <c r="BX22" s="234">
        <v>6.9444444444444111E-3</v>
      </c>
      <c r="BY22" s="234">
        <v>1.4629629629629664E-2</v>
      </c>
      <c r="BZ22" s="64">
        <f t="shared" si="5"/>
        <v>1.2673611111111141E-2</v>
      </c>
      <c r="CA22" s="68" t="str">
        <f t="shared" si="13"/>
        <v/>
      </c>
      <c r="CB22" s="47"/>
      <c r="CC22" s="53">
        <f>COUNTIF(Table!E:E,CE22)</f>
        <v>1</v>
      </c>
      <c r="CD22" s="2">
        <v>16</v>
      </c>
      <c r="CE22" s="1" t="s">
        <v>119</v>
      </c>
      <c r="CF22" s="62">
        <v>2.0590277777777777E-2</v>
      </c>
      <c r="CG22" s="62">
        <v>3.298611111111082E-3</v>
      </c>
      <c r="CH22" s="62">
        <v>1.7291666666666695E-2</v>
      </c>
      <c r="CI22" s="2">
        <v>35</v>
      </c>
      <c r="CJ22" s="51"/>
      <c r="CK22" s="59"/>
      <c r="CL22" s="2">
        <v>16</v>
      </c>
      <c r="CM22" s="1" t="s">
        <v>141</v>
      </c>
      <c r="CN22" s="1" t="s">
        <v>159</v>
      </c>
      <c r="CO22" s="62">
        <v>2.1041666666666667E-2</v>
      </c>
      <c r="CP22" s="62">
        <v>6.2499999999999674E-3</v>
      </c>
      <c r="CQ22" s="62">
        <v>1.4791666666666699E-2</v>
      </c>
      <c r="CR22" s="60">
        <f t="shared" si="6"/>
        <v>1.4432870370370372E-2</v>
      </c>
      <c r="CS22" s="68" t="str">
        <f t="shared" si="7"/>
        <v/>
      </c>
      <c r="CT22" s="47"/>
      <c r="CU22" s="53">
        <f>COUNTIF(Table!E:E,CW22)</f>
        <v>1</v>
      </c>
      <c r="CV22" s="2">
        <v>16</v>
      </c>
      <c r="CW22" s="123" t="s">
        <v>55</v>
      </c>
      <c r="CX22" s="62">
        <v>1.9953703703703706E-2</v>
      </c>
      <c r="CY22" s="62">
        <v>6.4236111111111117E-3</v>
      </c>
      <c r="CZ22" s="62">
        <f t="shared" si="8"/>
        <v>1.3530092592592594E-2</v>
      </c>
      <c r="DA22" s="2">
        <v>35</v>
      </c>
      <c r="DB22" s="51"/>
      <c r="DC22" s="59"/>
      <c r="DD22" s="2">
        <v>16</v>
      </c>
      <c r="DE22" s="123" t="s">
        <v>100</v>
      </c>
      <c r="DF22" s="69" t="s">
        <v>151</v>
      </c>
      <c r="DG22" s="62">
        <v>2.0729166666666667E-2</v>
      </c>
      <c r="DH22" s="62">
        <v>6.9444444444444441E-3</v>
      </c>
      <c r="DI22" s="62">
        <f t="shared" si="9"/>
        <v>1.3784722222222223E-2</v>
      </c>
      <c r="DJ22" s="60">
        <f t="shared" si="10"/>
        <v>1.2673611111111141E-2</v>
      </c>
      <c r="DK22" s="68" t="str">
        <f t="shared" si="11"/>
        <v/>
      </c>
      <c r="DL22" s="47"/>
    </row>
    <row r="23" spans="1:116" ht="15.75" customHeight="1" x14ac:dyDescent="0.25">
      <c r="A23" s="27"/>
      <c r="B23" s="136" t="s">
        <v>142</v>
      </c>
      <c r="C23" s="135"/>
      <c r="D23" s="135"/>
      <c r="E23" s="129"/>
      <c r="F23" s="127"/>
      <c r="G23" s="142"/>
      <c r="H23" s="47"/>
      <c r="I23" s="237">
        <f>COUNTIF(Table!E:E,K23)</f>
        <v>1</v>
      </c>
      <c r="J23" s="2">
        <v>17</v>
      </c>
      <c r="K23" s="123" t="s">
        <v>135</v>
      </c>
      <c r="L23" s="266">
        <v>2.045138888888889E-2</v>
      </c>
      <c r="M23" s="266">
        <v>3.993055555555524E-3</v>
      </c>
      <c r="N23" s="266">
        <v>1.6458333333333366E-2</v>
      </c>
      <c r="O23" s="2">
        <v>34</v>
      </c>
      <c r="P23" s="51"/>
      <c r="Q23" s="59"/>
      <c r="R23" s="267">
        <v>17</v>
      </c>
      <c r="S23" s="123" t="s">
        <v>198</v>
      </c>
      <c r="T23" s="1" t="s">
        <v>143</v>
      </c>
      <c r="U23" s="266">
        <v>2.0150462962962964E-2</v>
      </c>
      <c r="V23" s="266">
        <v>4.8611111111110765E-3</v>
      </c>
      <c r="W23" s="266">
        <v>1.5289351851851887E-2</v>
      </c>
      <c r="X23" s="60">
        <f t="shared" si="0"/>
        <v>1.4398148148148181E-2</v>
      </c>
      <c r="Y23" s="61" t="str">
        <f t="shared" si="1"/>
        <v/>
      </c>
      <c r="Z23" s="1"/>
      <c r="AA23" s="237">
        <f>COUNTIF(Table!E:E,AC23)</f>
        <v>1</v>
      </c>
      <c r="AB23" s="2">
        <v>17</v>
      </c>
      <c r="AC23" s="123" t="s">
        <v>123</v>
      </c>
      <c r="AD23" s="62">
        <v>2.0578703703703703E-2</v>
      </c>
      <c r="AE23" s="62">
        <v>3.1249999999999681E-3</v>
      </c>
      <c r="AF23" s="62">
        <v>1.7453703703703735E-2</v>
      </c>
      <c r="AG23" s="2">
        <v>34</v>
      </c>
      <c r="AH23" s="51"/>
      <c r="AI23" s="59"/>
      <c r="AJ23" s="2">
        <v>17</v>
      </c>
      <c r="AK23" s="123" t="s">
        <v>135</v>
      </c>
      <c r="AL23" s="1" t="s">
        <v>112</v>
      </c>
      <c r="AM23" s="62">
        <v>2.0706018518518519E-2</v>
      </c>
      <c r="AN23" s="62">
        <v>4.1666666666666345E-3</v>
      </c>
      <c r="AO23" s="62">
        <v>1.6539351851851885E-2</v>
      </c>
      <c r="AP23" s="60">
        <f t="shared" si="2"/>
        <v>1.5879629629629629E-2</v>
      </c>
      <c r="AQ23" s="61" t="str">
        <f t="shared" si="3"/>
        <v/>
      </c>
      <c r="AR23" s="1"/>
      <c r="AS23" s="237">
        <f>COUNTIF(Table!E:E,AU23)</f>
        <v>1</v>
      </c>
      <c r="AT23" s="2">
        <v>17</v>
      </c>
      <c r="AU23" s="123" t="s">
        <v>102</v>
      </c>
      <c r="AV23" s="57"/>
      <c r="AW23" s="58"/>
      <c r="AX23" s="58"/>
      <c r="AY23" s="2">
        <v>50</v>
      </c>
      <c r="AZ23" s="51"/>
      <c r="BA23" s="59"/>
      <c r="BB23" s="2">
        <v>17</v>
      </c>
      <c r="BC23" s="1"/>
      <c r="BD23" s="1" t="str">
        <f>IF(BC23="","",(IFERROR(VLOOKUP(BC23,#REF!,14,FALSE),"GUEST")))</f>
        <v/>
      </c>
      <c r="BE23" s="57"/>
      <c r="BF23" s="58"/>
      <c r="BG23" s="58"/>
      <c r="BH23" s="64" t="str">
        <f t="shared" ref="BH23" si="28">IF(BD23="","",VLOOKUP(BD23,#REF!,4,FALSE))</f>
        <v/>
      </c>
      <c r="BI23" s="118"/>
      <c r="BJ23" s="27"/>
      <c r="BK23" s="237">
        <f>COUNTIF(Table!E:E,BM23)</f>
        <v>1</v>
      </c>
      <c r="BL23" s="2">
        <v>17</v>
      </c>
      <c r="BM23" s="1" t="s">
        <v>75</v>
      </c>
      <c r="BN23" s="234">
        <v>2.0555555555555556E-2</v>
      </c>
      <c r="BO23" s="234">
        <v>5.0347222222221905E-3</v>
      </c>
      <c r="BP23" s="234">
        <v>1.5520833333333366E-2</v>
      </c>
      <c r="BQ23" s="2">
        <v>34</v>
      </c>
      <c r="BR23" s="51"/>
      <c r="BS23" s="59"/>
      <c r="BT23" s="2">
        <v>17</v>
      </c>
      <c r="BU23" s="1" t="s">
        <v>131</v>
      </c>
      <c r="BV23" s="1" t="s">
        <v>149</v>
      </c>
      <c r="BW23" s="234">
        <v>2.0173611111111111E-2</v>
      </c>
      <c r="BX23" s="234">
        <v>5.208333333333301E-3</v>
      </c>
      <c r="BY23" s="234">
        <v>1.496527777777781E-2</v>
      </c>
      <c r="BZ23" s="64">
        <f t="shared" si="5"/>
        <v>1.1504629629629629E-2</v>
      </c>
      <c r="CA23" s="68" t="str">
        <f t="shared" si="13"/>
        <v/>
      </c>
      <c r="CB23" s="47"/>
      <c r="CC23" s="53">
        <f>COUNTIF(Table!E:E,CE23)</f>
        <v>1</v>
      </c>
      <c r="CD23" s="2">
        <v>17</v>
      </c>
      <c r="CE23" s="1" t="s">
        <v>75</v>
      </c>
      <c r="CF23" s="62">
        <v>2.0625000000000001E-2</v>
      </c>
      <c r="CG23" s="62">
        <v>5.0347222222221905E-3</v>
      </c>
      <c r="CH23" s="62">
        <v>1.5590277777777811E-2</v>
      </c>
      <c r="CI23" s="2">
        <v>34</v>
      </c>
      <c r="CJ23" s="51"/>
      <c r="CK23" s="59"/>
      <c r="CL23" s="2">
        <v>17</v>
      </c>
      <c r="CM23" s="1" t="s">
        <v>118</v>
      </c>
      <c r="CN23" s="1" t="s">
        <v>151</v>
      </c>
      <c r="CO23" s="62">
        <v>1.982638888888889E-2</v>
      </c>
      <c r="CP23" s="62">
        <v>4.8611111111110765E-3</v>
      </c>
      <c r="CQ23" s="62">
        <v>1.4965277777777813E-2</v>
      </c>
      <c r="CR23" s="60">
        <f t="shared" si="6"/>
        <v>1.2673611111111141E-2</v>
      </c>
      <c r="CS23" s="68" t="str">
        <f t="shared" si="7"/>
        <v/>
      </c>
      <c r="CT23" s="47"/>
      <c r="CU23" s="53">
        <f>COUNTIF(Table!E:E,CW23)</f>
        <v>1</v>
      </c>
      <c r="CV23" s="2">
        <v>17</v>
      </c>
      <c r="CW23" s="123" t="s">
        <v>138</v>
      </c>
      <c r="CX23" s="62">
        <v>1.996527777777778E-2</v>
      </c>
      <c r="CY23" s="62">
        <v>5.9027777777777776E-3</v>
      </c>
      <c r="CZ23" s="62">
        <f t="shared" si="8"/>
        <v>1.4062500000000002E-2</v>
      </c>
      <c r="DA23" s="2">
        <v>34</v>
      </c>
      <c r="DB23" s="51"/>
      <c r="DC23" s="59"/>
      <c r="DD23" s="2">
        <v>17</v>
      </c>
      <c r="DE23" s="123" t="s">
        <v>44</v>
      </c>
      <c r="DF23" s="69" t="s">
        <v>149</v>
      </c>
      <c r="DG23" s="62">
        <v>2.0428240740740743E-2</v>
      </c>
      <c r="DH23" s="62">
        <v>6.5972222222222222E-3</v>
      </c>
      <c r="DI23" s="62">
        <f t="shared" si="9"/>
        <v>1.383101851851852E-2</v>
      </c>
      <c r="DJ23" s="60">
        <f t="shared" si="10"/>
        <v>1.1504629629629629E-2</v>
      </c>
      <c r="DK23" s="68" t="str">
        <f t="shared" si="11"/>
        <v/>
      </c>
      <c r="DL23" s="47"/>
    </row>
    <row r="24" spans="1:116" ht="15.75" customHeight="1" x14ac:dyDescent="0.25">
      <c r="A24" s="27"/>
      <c r="B24" s="136" t="s">
        <v>143</v>
      </c>
      <c r="C24" s="135" t="s">
        <v>138</v>
      </c>
      <c r="D24" s="135"/>
      <c r="E24" s="129">
        <v>1.4398148148148181E-2</v>
      </c>
      <c r="F24" s="130">
        <v>43074</v>
      </c>
      <c r="G24" s="142"/>
      <c r="H24" s="47"/>
      <c r="I24" s="237">
        <f>COUNTIF(Table!E:E,K24)</f>
        <v>1</v>
      </c>
      <c r="J24" s="2">
        <v>18</v>
      </c>
      <c r="K24" s="123" t="s">
        <v>150</v>
      </c>
      <c r="L24" s="266">
        <v>2.0509259259259258E-2</v>
      </c>
      <c r="M24" s="266">
        <v>5.0347222222221905E-3</v>
      </c>
      <c r="N24" s="266">
        <v>1.5474537037037068E-2</v>
      </c>
      <c r="O24" s="2">
        <v>33</v>
      </c>
      <c r="P24" s="51"/>
      <c r="Q24" s="59"/>
      <c r="R24" s="267">
        <v>18</v>
      </c>
      <c r="S24" s="123" t="s">
        <v>150</v>
      </c>
      <c r="T24" s="1" t="s">
        <v>156</v>
      </c>
      <c r="U24" s="266">
        <v>2.0509259259259258E-2</v>
      </c>
      <c r="V24" s="266">
        <v>5.0347222222221905E-3</v>
      </c>
      <c r="W24" s="266">
        <v>1.5474537037037068E-2</v>
      </c>
      <c r="X24" s="60">
        <f t="shared" si="0"/>
        <v>1.3263888888888889E-2</v>
      </c>
      <c r="Y24" s="61" t="str">
        <f t="shared" si="1"/>
        <v/>
      </c>
      <c r="Z24" s="1"/>
      <c r="AA24" s="237">
        <f>COUNTIF(Table!E:E,AC24)</f>
        <v>1</v>
      </c>
      <c r="AB24" s="2">
        <v>18</v>
      </c>
      <c r="AC24" s="123" t="s">
        <v>44</v>
      </c>
      <c r="AD24" s="62">
        <v>2.0578703703703703E-2</v>
      </c>
      <c r="AE24" s="62">
        <v>7.2916666666666338E-3</v>
      </c>
      <c r="AF24" s="62">
        <v>1.3287037037037069E-2</v>
      </c>
      <c r="AG24" s="2">
        <v>33</v>
      </c>
      <c r="AH24" s="51"/>
      <c r="AI24" s="59"/>
      <c r="AJ24" s="2">
        <v>18</v>
      </c>
      <c r="AK24" s="123" t="s">
        <v>234</v>
      </c>
      <c r="AL24" s="1" t="s">
        <v>152</v>
      </c>
      <c r="AM24" s="62">
        <v>1.96875E-2</v>
      </c>
      <c r="AN24" s="62">
        <v>3.1249999999999993E-3</v>
      </c>
      <c r="AO24" s="62">
        <v>1.6562500000000001E-2</v>
      </c>
      <c r="AP24" s="60">
        <f t="shared" si="2"/>
        <v>1.2673611111111111E-2</v>
      </c>
      <c r="AQ24" s="61" t="str">
        <f t="shared" si="3"/>
        <v/>
      </c>
      <c r="AR24" s="1"/>
      <c r="AS24" s="237">
        <f>COUNTIF(Table!E:E,AU24)</f>
        <v>1</v>
      </c>
      <c r="AT24" s="2">
        <v>18</v>
      </c>
      <c r="AU24" s="123" t="s">
        <v>198</v>
      </c>
      <c r="AV24" s="57"/>
      <c r="AW24" s="58"/>
      <c r="AX24" s="58"/>
      <c r="AY24" s="2">
        <v>50</v>
      </c>
      <c r="AZ24" s="51"/>
      <c r="BA24" s="59"/>
      <c r="BB24" s="2">
        <v>18</v>
      </c>
      <c r="BC24" s="1"/>
      <c r="BD24" s="1" t="str">
        <f>IF(BC24="","",(IFERROR(VLOOKUP(BC24,#REF!,14,FALSE),"GUEST")))</f>
        <v/>
      </c>
      <c r="BE24" s="57"/>
      <c r="BF24" s="58"/>
      <c r="BG24" s="58"/>
      <c r="BH24" s="64" t="str">
        <f t="shared" ref="BH24" si="29">IF(BD24="","",VLOOKUP(BD24,#REF!,4,FALSE))</f>
        <v/>
      </c>
      <c r="BI24" s="118"/>
      <c r="BJ24" s="27"/>
      <c r="BK24" s="237">
        <f>COUNTIF(Table!E:E,BM24)</f>
        <v>1</v>
      </c>
      <c r="BL24" s="2">
        <v>18</v>
      </c>
      <c r="BM24" s="1" t="s">
        <v>106</v>
      </c>
      <c r="BN24" s="234">
        <v>2.0613425925925927E-2</v>
      </c>
      <c r="BO24" s="234">
        <v>6.9444444444444111E-3</v>
      </c>
      <c r="BP24" s="234">
        <v>1.3668981481481516E-2</v>
      </c>
      <c r="BQ24" s="2">
        <v>33</v>
      </c>
      <c r="BR24" s="51"/>
      <c r="BS24" s="59"/>
      <c r="BT24" s="2">
        <v>18</v>
      </c>
      <c r="BU24" s="1" t="s">
        <v>69</v>
      </c>
      <c r="BV24" s="1" t="s">
        <v>149</v>
      </c>
      <c r="BW24" s="234">
        <v>2.0486111111111111E-2</v>
      </c>
      <c r="BX24" s="234">
        <v>5.208333333333301E-3</v>
      </c>
      <c r="BY24" s="234">
        <v>1.527777777777781E-2</v>
      </c>
      <c r="BZ24" s="64">
        <f t="shared" si="5"/>
        <v>1.1504629629629629E-2</v>
      </c>
      <c r="CA24" s="68" t="str">
        <f t="shared" si="13"/>
        <v/>
      </c>
      <c r="CB24" s="47"/>
      <c r="CC24" s="53">
        <f>COUNTIF(Table!E:E,CE24)</f>
        <v>1</v>
      </c>
      <c r="CD24" s="2">
        <v>18</v>
      </c>
      <c r="CE24" s="1" t="s">
        <v>69</v>
      </c>
      <c r="CF24" s="62">
        <v>2.0636574074074075E-2</v>
      </c>
      <c r="CG24" s="62">
        <v>5.208333333333301E-3</v>
      </c>
      <c r="CH24" s="62">
        <v>1.5428240740740774E-2</v>
      </c>
      <c r="CI24" s="2">
        <v>33</v>
      </c>
      <c r="CJ24" s="51"/>
      <c r="CK24" s="59"/>
      <c r="CL24" s="2">
        <v>18</v>
      </c>
      <c r="CM24" s="1" t="s">
        <v>137</v>
      </c>
      <c r="CN24" s="1" t="s">
        <v>151</v>
      </c>
      <c r="CO24" s="62">
        <v>2.0532407407407405E-2</v>
      </c>
      <c r="CP24" s="62">
        <v>5.3819444444444114E-3</v>
      </c>
      <c r="CQ24" s="62">
        <v>1.5150462962962994E-2</v>
      </c>
      <c r="CR24" s="60">
        <f t="shared" si="6"/>
        <v>1.2673611111111141E-2</v>
      </c>
      <c r="CS24" s="68" t="str">
        <f t="shared" si="7"/>
        <v/>
      </c>
      <c r="CT24" s="47"/>
      <c r="CU24" s="53">
        <f>COUNTIF(Table!E:E,CW24)</f>
        <v>1</v>
      </c>
      <c r="CV24" s="2">
        <v>18</v>
      </c>
      <c r="CW24" s="123" t="s">
        <v>110</v>
      </c>
      <c r="CX24" s="62">
        <v>2.0011574074074074E-2</v>
      </c>
      <c r="CY24" s="62">
        <v>3.645833333333333E-3</v>
      </c>
      <c r="CZ24" s="62">
        <f t="shared" si="8"/>
        <v>1.636574074074074E-2</v>
      </c>
      <c r="DA24" s="2">
        <v>33</v>
      </c>
      <c r="DB24" s="51"/>
      <c r="DC24" s="59"/>
      <c r="DD24" s="2">
        <v>18</v>
      </c>
      <c r="DE24" s="123" t="s">
        <v>86</v>
      </c>
      <c r="DF24" s="69" t="s">
        <v>152</v>
      </c>
      <c r="DG24" s="62">
        <v>2.1111111111111108E-2</v>
      </c>
      <c r="DH24" s="62">
        <v>7.1180555555555554E-3</v>
      </c>
      <c r="DI24" s="62">
        <f t="shared" si="9"/>
        <v>1.3993055555555554E-2</v>
      </c>
      <c r="DJ24" s="60">
        <f t="shared" si="10"/>
        <v>1.2673611111111111E-2</v>
      </c>
      <c r="DK24" s="68" t="str">
        <f t="shared" si="11"/>
        <v/>
      </c>
      <c r="DL24" s="47"/>
    </row>
    <row r="25" spans="1:116" ht="15.75" customHeight="1" x14ac:dyDescent="0.25">
      <c r="A25" s="27"/>
      <c r="B25" s="136" t="s">
        <v>144</v>
      </c>
      <c r="C25" s="135" t="s">
        <v>145</v>
      </c>
      <c r="D25" s="135"/>
      <c r="E25" s="129">
        <v>1.2951388888888919E-2</v>
      </c>
      <c r="F25" s="130">
        <v>43074</v>
      </c>
      <c r="G25" s="142"/>
      <c r="H25" s="47"/>
      <c r="I25" s="237">
        <f>COUNTIF(Table!E:E,K25)</f>
        <v>1</v>
      </c>
      <c r="J25" s="2">
        <v>19</v>
      </c>
      <c r="K25" s="123" t="s">
        <v>359</v>
      </c>
      <c r="L25" s="266">
        <v>2.0520833333333332E-2</v>
      </c>
      <c r="M25" s="266">
        <v>7.2916666666666338E-3</v>
      </c>
      <c r="N25" s="266">
        <v>1.3229166666666698E-2</v>
      </c>
      <c r="O25" s="2">
        <v>32</v>
      </c>
      <c r="P25" s="51"/>
      <c r="Q25" s="59"/>
      <c r="R25" s="267">
        <v>19</v>
      </c>
      <c r="S25" s="123" t="s">
        <v>33</v>
      </c>
      <c r="T25" s="1" t="s">
        <v>155</v>
      </c>
      <c r="U25" s="266">
        <v>2.1099537037037038E-2</v>
      </c>
      <c r="V25" s="266">
        <v>5.3819444444444114E-3</v>
      </c>
      <c r="W25" s="266">
        <v>1.5717592592592627E-2</v>
      </c>
      <c r="X25" s="71">
        <f t="shared" si="0"/>
        <v>1.2673611111111111E-2</v>
      </c>
      <c r="Y25" s="61" t="str">
        <f t="shared" si="1"/>
        <v/>
      </c>
      <c r="Z25" s="1"/>
      <c r="AA25" s="237">
        <f>COUNTIF(Table!E:E,AC25)</f>
        <v>1</v>
      </c>
      <c r="AB25" s="2">
        <v>19</v>
      </c>
      <c r="AC25" s="123" t="s">
        <v>135</v>
      </c>
      <c r="AD25" s="62">
        <v>2.0706018518518519E-2</v>
      </c>
      <c r="AE25" s="62">
        <v>4.1666666666666345E-3</v>
      </c>
      <c r="AF25" s="62">
        <v>1.6539351851851885E-2</v>
      </c>
      <c r="AG25" s="2">
        <v>32</v>
      </c>
      <c r="AH25" s="51"/>
      <c r="AI25" s="59"/>
      <c r="AJ25" s="2">
        <v>19</v>
      </c>
      <c r="AK25" s="123" t="s">
        <v>46</v>
      </c>
      <c r="AL25" s="1" t="s">
        <v>159</v>
      </c>
      <c r="AM25" s="62">
        <v>2.0034722222222221E-2</v>
      </c>
      <c r="AN25" s="62">
        <v>3.4722222222221925E-3</v>
      </c>
      <c r="AO25" s="62">
        <v>1.6562500000000029E-2</v>
      </c>
      <c r="AP25" s="60">
        <f t="shared" si="2"/>
        <v>1.4432870370370372E-2</v>
      </c>
      <c r="AQ25" s="61" t="str">
        <f t="shared" si="3"/>
        <v/>
      </c>
      <c r="AR25" s="1"/>
      <c r="AS25" s="237">
        <f>COUNTIF(Table!E:E,AU25)</f>
        <v>1</v>
      </c>
      <c r="AT25" s="2">
        <v>19</v>
      </c>
      <c r="AU25" s="123" t="s">
        <v>82</v>
      </c>
      <c r="AV25" s="57"/>
      <c r="AW25" s="58"/>
      <c r="AX25" s="58"/>
      <c r="AY25" s="2">
        <v>50</v>
      </c>
      <c r="AZ25" s="51"/>
      <c r="BA25" s="59"/>
      <c r="BB25" s="2">
        <v>19</v>
      </c>
      <c r="BC25" s="1"/>
      <c r="BD25" s="1" t="str">
        <f>IF(BC25="","",(IFERROR(VLOOKUP(BC25,#REF!,14,FALSE),"GUEST")))</f>
        <v/>
      </c>
      <c r="BE25" s="57"/>
      <c r="BF25" s="58"/>
      <c r="BG25" s="58"/>
      <c r="BH25" s="64" t="str">
        <f t="shared" ref="BH25" si="30">IF(BD25="","",VLOOKUP(BD25,#REF!,4,FALSE))</f>
        <v/>
      </c>
      <c r="BI25" s="118"/>
      <c r="BJ25" s="27"/>
      <c r="BK25" s="237">
        <f>COUNTIF(Table!E:E,BM25)</f>
        <v>1</v>
      </c>
      <c r="BL25" s="2">
        <v>19</v>
      </c>
      <c r="BM25" s="1" t="s">
        <v>105</v>
      </c>
      <c r="BN25" s="234">
        <v>2.0671296296296295E-2</v>
      </c>
      <c r="BO25" s="234">
        <v>6.7708333333333006E-3</v>
      </c>
      <c r="BP25" s="234">
        <v>1.3900462962962995E-2</v>
      </c>
      <c r="BQ25" s="2">
        <v>32</v>
      </c>
      <c r="BR25" s="51"/>
      <c r="BS25" s="59"/>
      <c r="BT25" s="2">
        <v>19</v>
      </c>
      <c r="BU25" s="123" t="s">
        <v>33</v>
      </c>
      <c r="BV25" s="1" t="s">
        <v>155</v>
      </c>
      <c r="BW25" s="234">
        <v>1.9606481481481482E-2</v>
      </c>
      <c r="BX25" s="234">
        <v>4.1666666666666345E-3</v>
      </c>
      <c r="BY25" s="234">
        <v>1.5439814814814847E-2</v>
      </c>
      <c r="BZ25" s="64">
        <f t="shared" si="5"/>
        <v>1.2673611111111111E-2</v>
      </c>
      <c r="CA25" s="68" t="str">
        <f t="shared" si="13"/>
        <v/>
      </c>
      <c r="CB25" s="47"/>
      <c r="CC25" s="53">
        <f>COUNTIF(Table!E:E,CE25)</f>
        <v>1</v>
      </c>
      <c r="CD25" s="2">
        <v>19</v>
      </c>
      <c r="CE25" s="1" t="s">
        <v>80</v>
      </c>
      <c r="CF25" s="62">
        <v>2.0671296296296295E-2</v>
      </c>
      <c r="CG25" s="62">
        <v>3.4722222222218976E-4</v>
      </c>
      <c r="CH25" s="62">
        <v>2.0324074074074105E-2</v>
      </c>
      <c r="CI25" s="2">
        <v>32</v>
      </c>
      <c r="CJ25" s="51"/>
      <c r="CK25" s="59"/>
      <c r="CL25" s="2">
        <v>19</v>
      </c>
      <c r="CM25" s="1" t="s">
        <v>69</v>
      </c>
      <c r="CN25" s="1" t="s">
        <v>149</v>
      </c>
      <c r="CO25" s="62">
        <v>2.0636574074074075E-2</v>
      </c>
      <c r="CP25" s="62">
        <v>5.208333333333301E-3</v>
      </c>
      <c r="CQ25" s="62">
        <v>1.5428240740740774E-2</v>
      </c>
      <c r="CR25" s="60">
        <f t="shared" si="6"/>
        <v>1.1504629629629629E-2</v>
      </c>
      <c r="CS25" s="68" t="str">
        <f t="shared" si="7"/>
        <v/>
      </c>
      <c r="CT25" s="47"/>
      <c r="CU25" s="53">
        <f>COUNTIF(Table!E:E,CW25)</f>
        <v>1</v>
      </c>
      <c r="CV25" s="2">
        <v>19</v>
      </c>
      <c r="CW25" s="123" t="s">
        <v>62</v>
      </c>
      <c r="CX25" s="62">
        <v>2.0011574074074074E-2</v>
      </c>
      <c r="CY25" s="62">
        <v>3.645833333333333E-3</v>
      </c>
      <c r="CZ25" s="62">
        <f t="shared" si="8"/>
        <v>1.636574074074074E-2</v>
      </c>
      <c r="DA25" s="2">
        <v>32</v>
      </c>
      <c r="DB25" s="51"/>
      <c r="DC25" s="59"/>
      <c r="DD25" s="2">
        <v>19</v>
      </c>
      <c r="DE25" s="123" t="s">
        <v>138</v>
      </c>
      <c r="DF25" s="69" t="s">
        <v>144</v>
      </c>
      <c r="DG25" s="62">
        <v>1.996527777777778E-2</v>
      </c>
      <c r="DH25" s="62">
        <v>5.9027777777777776E-3</v>
      </c>
      <c r="DI25" s="62">
        <f t="shared" si="9"/>
        <v>1.4062500000000002E-2</v>
      </c>
      <c r="DJ25" s="60">
        <f t="shared" si="10"/>
        <v>1.2951388888888919E-2</v>
      </c>
      <c r="DK25" s="68" t="str">
        <f t="shared" si="11"/>
        <v/>
      </c>
      <c r="DL25" s="47"/>
    </row>
    <row r="26" spans="1:116" ht="15.75" customHeight="1" x14ac:dyDescent="0.25">
      <c r="A26" s="27"/>
      <c r="B26" s="136" t="s">
        <v>146</v>
      </c>
      <c r="C26" s="135" t="s">
        <v>140</v>
      </c>
      <c r="D26" s="135"/>
      <c r="E26" s="129">
        <v>1.0833333333333332E-2</v>
      </c>
      <c r="F26" s="130">
        <v>43389</v>
      </c>
      <c r="G26" s="142"/>
      <c r="H26" s="47"/>
      <c r="I26" s="237">
        <f>COUNTIF(Table!E:E,K26)</f>
        <v>1</v>
      </c>
      <c r="J26" s="2">
        <v>20</v>
      </c>
      <c r="K26" s="123" t="s">
        <v>153</v>
      </c>
      <c r="L26" s="266">
        <v>2.0555555555555556E-2</v>
      </c>
      <c r="M26" s="266">
        <v>7.2916666666666338E-3</v>
      </c>
      <c r="N26" s="266">
        <v>1.3263888888888922E-2</v>
      </c>
      <c r="O26" s="2">
        <v>31</v>
      </c>
      <c r="P26" s="51"/>
      <c r="Q26" s="59"/>
      <c r="R26" s="267">
        <v>20</v>
      </c>
      <c r="S26" s="123" t="s">
        <v>62</v>
      </c>
      <c r="T26" s="1" t="s">
        <v>126</v>
      </c>
      <c r="U26" s="266">
        <v>2.1250000000000002E-2</v>
      </c>
      <c r="V26" s="266">
        <v>5.3819444444444114E-3</v>
      </c>
      <c r="W26" s="266">
        <v>1.586805555555559E-2</v>
      </c>
      <c r="X26" s="71">
        <f t="shared" si="0"/>
        <v>1.4583333333333365E-2</v>
      </c>
      <c r="Y26" s="61" t="str">
        <f t="shared" si="1"/>
        <v/>
      </c>
      <c r="Z26" s="1"/>
      <c r="AA26" s="237">
        <f>COUNTIF(Table!E:E,AC26)</f>
        <v>1</v>
      </c>
      <c r="AB26" s="2">
        <v>20</v>
      </c>
      <c r="AC26" s="123" t="s">
        <v>111</v>
      </c>
      <c r="AD26" s="62">
        <v>2.0775462962962964E-2</v>
      </c>
      <c r="AE26" s="62">
        <v>3.1249999999999681E-3</v>
      </c>
      <c r="AF26" s="62">
        <v>1.7650462962962996E-2</v>
      </c>
      <c r="AG26" s="2">
        <v>31</v>
      </c>
      <c r="AH26" s="51"/>
      <c r="AI26" s="59"/>
      <c r="AJ26" s="2">
        <v>20</v>
      </c>
      <c r="AK26" s="123" t="s">
        <v>128</v>
      </c>
      <c r="AL26" s="1" t="s">
        <v>151</v>
      </c>
      <c r="AM26" s="62">
        <v>2.0393518518518519E-2</v>
      </c>
      <c r="AN26" s="62">
        <v>3.645833333333303E-3</v>
      </c>
      <c r="AO26" s="62">
        <v>1.6747685185185216E-2</v>
      </c>
      <c r="AP26" s="60">
        <f t="shared" si="2"/>
        <v>1.2673611111111141E-2</v>
      </c>
      <c r="AQ26" s="61" t="str">
        <f t="shared" si="3"/>
        <v/>
      </c>
      <c r="AR26" s="1"/>
      <c r="AS26" s="237">
        <f>COUNTIF(Table!E:E,AU26)</f>
        <v>1</v>
      </c>
      <c r="AT26" s="2">
        <v>20</v>
      </c>
      <c r="AU26" s="123" t="s">
        <v>75</v>
      </c>
      <c r="AV26" s="57"/>
      <c r="AW26" s="58"/>
      <c r="AX26" s="58"/>
      <c r="AY26" s="2">
        <v>50</v>
      </c>
      <c r="AZ26" s="51"/>
      <c r="BA26" s="59"/>
      <c r="BB26" s="2">
        <v>20</v>
      </c>
      <c r="BC26" s="1"/>
      <c r="BD26" s="1" t="str">
        <f>IF(BC26="","",(IFERROR(VLOOKUP(BC26,#REF!,14,FALSE),"GUEST")))</f>
        <v/>
      </c>
      <c r="BE26" s="57"/>
      <c r="BF26" s="58"/>
      <c r="BG26" s="58"/>
      <c r="BH26" s="64" t="str">
        <f t="shared" ref="BH26" si="31">IF(BD26="","",VLOOKUP(BD26,#REF!,4,FALSE))</f>
        <v/>
      </c>
      <c r="BI26" s="118"/>
      <c r="BJ26" s="27"/>
      <c r="BK26" s="237">
        <f>COUNTIF(Table!E:E,BM26)</f>
        <v>1</v>
      </c>
      <c r="BL26" s="2">
        <v>20</v>
      </c>
      <c r="BM26" s="1" t="s">
        <v>44</v>
      </c>
      <c r="BN26" s="234">
        <v>2.071759259259259E-2</v>
      </c>
      <c r="BO26" s="234">
        <v>7.2916666666666338E-3</v>
      </c>
      <c r="BP26" s="234">
        <v>1.3425925925925956E-2</v>
      </c>
      <c r="BQ26" s="2">
        <v>31</v>
      </c>
      <c r="BR26" s="51"/>
      <c r="BS26" s="59"/>
      <c r="BT26" s="2">
        <v>20</v>
      </c>
      <c r="BU26" s="1" t="s">
        <v>62</v>
      </c>
      <c r="BV26" s="1" t="s">
        <v>124</v>
      </c>
      <c r="BW26" s="234">
        <v>2.1388888888888888E-2</v>
      </c>
      <c r="BX26" s="234">
        <v>5.9027777777777464E-3</v>
      </c>
      <c r="BY26" s="234">
        <v>1.5486111111111141E-2</v>
      </c>
      <c r="BZ26" s="64">
        <f t="shared" si="5"/>
        <v>1.4965277777777779E-2</v>
      </c>
      <c r="CA26" s="68" t="str">
        <f t="shared" si="13"/>
        <v/>
      </c>
      <c r="CB26" s="47"/>
      <c r="CC26" s="53">
        <f>COUNTIF(Table!E:E,CE26)</f>
        <v>1</v>
      </c>
      <c r="CD26" s="2">
        <v>20</v>
      </c>
      <c r="CE26" s="1" t="s">
        <v>52</v>
      </c>
      <c r="CF26" s="62">
        <v>2.0682870370370372E-2</v>
      </c>
      <c r="CG26" s="62">
        <v>7.6388888888888548E-3</v>
      </c>
      <c r="CH26" s="62">
        <v>1.3043981481481517E-2</v>
      </c>
      <c r="CI26" s="2">
        <v>31</v>
      </c>
      <c r="CJ26" s="51"/>
      <c r="CK26" s="59"/>
      <c r="CL26" s="2">
        <v>20</v>
      </c>
      <c r="CM26" s="1" t="s">
        <v>75</v>
      </c>
      <c r="CN26" s="1" t="s">
        <v>127</v>
      </c>
      <c r="CO26" s="62">
        <v>2.0625000000000001E-2</v>
      </c>
      <c r="CP26" s="62">
        <v>5.0347222222221905E-3</v>
      </c>
      <c r="CQ26" s="62">
        <v>1.5590277777777811E-2</v>
      </c>
      <c r="CR26" s="60">
        <f t="shared" si="6"/>
        <v>1.5520833333333333E-2</v>
      </c>
      <c r="CS26" s="68" t="str">
        <f t="shared" si="7"/>
        <v/>
      </c>
      <c r="CT26" s="47"/>
      <c r="CU26" s="53">
        <f>COUNTIF(Table!E:E,CW26)</f>
        <v>1</v>
      </c>
      <c r="CV26" s="2">
        <v>20</v>
      </c>
      <c r="CW26" s="123" t="s">
        <v>135</v>
      </c>
      <c r="CX26" s="62">
        <v>2.0057870370370368E-2</v>
      </c>
      <c r="CY26" s="62">
        <v>3.472222222222222E-3</v>
      </c>
      <c r="CZ26" s="62">
        <f t="shared" si="8"/>
        <v>1.6585648148148148E-2</v>
      </c>
      <c r="DA26" s="2">
        <v>31</v>
      </c>
      <c r="DB26" s="51"/>
      <c r="DC26" s="59"/>
      <c r="DD26" s="2">
        <v>20</v>
      </c>
      <c r="DE26" s="123" t="s">
        <v>105</v>
      </c>
      <c r="DF26" s="69" t="s">
        <v>122</v>
      </c>
      <c r="DG26" s="62">
        <v>2.0509259259259258E-2</v>
      </c>
      <c r="DH26" s="62">
        <v>6.4236111111111117E-3</v>
      </c>
      <c r="DI26" s="62">
        <f t="shared" si="9"/>
        <v>1.4085648148148146E-2</v>
      </c>
      <c r="DJ26" s="60">
        <f t="shared" si="10"/>
        <v>1.2175925925925923E-2</v>
      </c>
      <c r="DK26" s="68" t="str">
        <f t="shared" si="11"/>
        <v/>
      </c>
      <c r="DL26" s="47"/>
    </row>
    <row r="27" spans="1:116" ht="15.75" customHeight="1" x14ac:dyDescent="0.25">
      <c r="A27" s="27"/>
      <c r="B27" s="136" t="s">
        <v>147</v>
      </c>
      <c r="C27" s="135" t="s">
        <v>140</v>
      </c>
      <c r="D27" s="135"/>
      <c r="E27" s="129">
        <v>1.064814814814815E-2</v>
      </c>
      <c r="F27" s="130">
        <v>43445</v>
      </c>
      <c r="G27" s="142"/>
      <c r="H27" s="47"/>
      <c r="I27" s="237">
        <f>COUNTIF(Table!E:E,K27)</f>
        <v>1</v>
      </c>
      <c r="J27" s="2">
        <v>21</v>
      </c>
      <c r="K27" s="123" t="s">
        <v>123</v>
      </c>
      <c r="L27" s="266">
        <v>2.056712962962963E-2</v>
      </c>
      <c r="M27" s="266">
        <v>3.1249999999999681E-3</v>
      </c>
      <c r="N27" s="266">
        <v>1.7442129629629662E-2</v>
      </c>
      <c r="O27" s="2">
        <v>30</v>
      </c>
      <c r="P27" s="51"/>
      <c r="Q27" s="59"/>
      <c r="R27" s="267">
        <v>21</v>
      </c>
      <c r="S27" s="123" t="s">
        <v>367</v>
      </c>
      <c r="T27" s="1" t="s">
        <v>380</v>
      </c>
      <c r="U27" s="266">
        <v>2.0219907407407409E-2</v>
      </c>
      <c r="V27" s="266">
        <v>4.1666666666666345E-3</v>
      </c>
      <c r="W27" s="266">
        <v>1.6053240740740774E-2</v>
      </c>
      <c r="X27" s="71" t="e">
        <f t="shared" si="0"/>
        <v>#N/A</v>
      </c>
      <c r="Y27" s="61" t="str">
        <f t="shared" si="1"/>
        <v/>
      </c>
      <c r="Z27" s="1"/>
      <c r="AA27" s="237">
        <f>COUNTIF(Table!E:E,AC27)</f>
        <v>1</v>
      </c>
      <c r="AB27" s="2">
        <v>21</v>
      </c>
      <c r="AC27" s="123" t="s">
        <v>174</v>
      </c>
      <c r="AD27" s="62">
        <v>2.0810185185185185E-2</v>
      </c>
      <c r="AE27" s="62">
        <v>2.6041666666666366E-3</v>
      </c>
      <c r="AF27" s="62">
        <v>1.8206018518518548E-2</v>
      </c>
      <c r="AG27" s="2">
        <v>30</v>
      </c>
      <c r="AH27" s="51"/>
      <c r="AI27" s="59"/>
      <c r="AJ27" s="2">
        <v>21</v>
      </c>
      <c r="AK27" s="123" t="s">
        <v>173</v>
      </c>
      <c r="AL27" s="1" t="s">
        <v>155</v>
      </c>
      <c r="AM27" s="62">
        <v>2.0902777777777781E-2</v>
      </c>
      <c r="AN27" s="62">
        <v>3.993055555555524E-3</v>
      </c>
      <c r="AO27" s="62">
        <v>1.6909722222222257E-2</v>
      </c>
      <c r="AP27" s="60">
        <f t="shared" si="2"/>
        <v>1.2673611111111111E-2</v>
      </c>
      <c r="AQ27" s="61" t="str">
        <f t="shared" si="3"/>
        <v/>
      </c>
      <c r="AR27" s="1"/>
      <c r="AS27" s="237">
        <f>COUNTIF(Table!E:E,AU27)</f>
        <v>1</v>
      </c>
      <c r="AT27" s="2">
        <v>21</v>
      </c>
      <c r="AU27" s="123" t="s">
        <v>46</v>
      </c>
      <c r="AV27" s="1"/>
      <c r="AW27" s="1"/>
      <c r="AX27" s="1"/>
      <c r="AY27" s="2">
        <v>50</v>
      </c>
      <c r="AZ27" s="51"/>
      <c r="BA27" s="59"/>
      <c r="BB27" s="2">
        <v>21</v>
      </c>
      <c r="BC27" s="1"/>
      <c r="BD27" s="1" t="str">
        <f>IF(BC27="","",(IFERROR(VLOOKUP(BC27,#REF!,14,FALSE),"GUEST")))</f>
        <v/>
      </c>
      <c r="BE27" s="57"/>
      <c r="BF27" s="58"/>
      <c r="BG27" s="58"/>
      <c r="BH27" s="64" t="str">
        <f t="shared" ref="BH27" si="32">IF(BD27="","",VLOOKUP(BD27,#REF!,4,FALSE))</f>
        <v/>
      </c>
      <c r="BI27" s="118"/>
      <c r="BJ27" s="27"/>
      <c r="BK27" s="237">
        <f>COUNTIF(Table!E:E,BM27)</f>
        <v>1</v>
      </c>
      <c r="BL27" s="2">
        <v>21</v>
      </c>
      <c r="BM27" s="1" t="s">
        <v>119</v>
      </c>
      <c r="BN27" s="234">
        <v>2.074074074074074E-2</v>
      </c>
      <c r="BO27" s="234">
        <v>3.298611111111082E-3</v>
      </c>
      <c r="BP27" s="234">
        <v>1.7442129629629658E-2</v>
      </c>
      <c r="BQ27" s="2">
        <v>30</v>
      </c>
      <c r="BR27" s="51"/>
      <c r="BS27" s="59"/>
      <c r="BT27" s="2">
        <v>21</v>
      </c>
      <c r="BU27" s="1" t="s">
        <v>75</v>
      </c>
      <c r="BV27" s="1" t="s">
        <v>127</v>
      </c>
      <c r="BW27" s="234">
        <v>2.0555555555555556E-2</v>
      </c>
      <c r="BX27" s="234">
        <v>5.0347222222221905E-3</v>
      </c>
      <c r="BY27" s="234">
        <v>1.5520833333333366E-2</v>
      </c>
      <c r="BZ27" s="64">
        <f t="shared" si="5"/>
        <v>1.5520833333333333E-2</v>
      </c>
      <c r="CA27" s="248" t="s">
        <v>352</v>
      </c>
      <c r="CB27" s="47"/>
      <c r="CC27" s="53">
        <f>COUNTIF(Table!E:E,CE27)</f>
        <v>1</v>
      </c>
      <c r="CD27" s="2">
        <v>21</v>
      </c>
      <c r="CE27" s="1" t="s">
        <v>51</v>
      </c>
      <c r="CF27" s="62">
        <v>2.0729166666666667E-2</v>
      </c>
      <c r="CG27" s="62">
        <v>3.8194444444444135E-3</v>
      </c>
      <c r="CH27" s="62">
        <v>1.6909722222222253E-2</v>
      </c>
      <c r="CI27" s="2">
        <v>30</v>
      </c>
      <c r="CJ27" s="51"/>
      <c r="CK27" s="59"/>
      <c r="CL27" s="2">
        <v>21</v>
      </c>
      <c r="CM27" s="1" t="s">
        <v>91</v>
      </c>
      <c r="CN27" s="1" t="s">
        <v>122</v>
      </c>
      <c r="CO27" s="62">
        <v>2.1030092592592597E-2</v>
      </c>
      <c r="CP27" s="62">
        <v>5.3819444444444114E-3</v>
      </c>
      <c r="CQ27" s="62">
        <v>1.5648148148148185E-2</v>
      </c>
      <c r="CR27" s="60">
        <f t="shared" si="6"/>
        <v>1.2175925925925923E-2</v>
      </c>
      <c r="CS27" s="68" t="str">
        <f t="shared" si="7"/>
        <v/>
      </c>
      <c r="CT27" s="47"/>
      <c r="CU27" s="53">
        <f>COUNTIF(Table!E:E,CW27)</f>
        <v>1</v>
      </c>
      <c r="CV27" s="2">
        <v>21</v>
      </c>
      <c r="CW27" s="123" t="s">
        <v>106</v>
      </c>
      <c r="CX27" s="62">
        <v>2.011574074074074E-2</v>
      </c>
      <c r="CY27" s="62">
        <v>6.4236111111111117E-3</v>
      </c>
      <c r="CZ27" s="62">
        <f t="shared" si="8"/>
        <v>1.3692129629629627E-2</v>
      </c>
      <c r="DA27" s="2">
        <v>30</v>
      </c>
      <c r="DB27" s="51"/>
      <c r="DC27" s="59"/>
      <c r="DD27" s="2">
        <v>21</v>
      </c>
      <c r="DE27" s="123" t="s">
        <v>45</v>
      </c>
      <c r="DF27" s="69" t="s">
        <v>149</v>
      </c>
      <c r="DG27" s="62">
        <v>1.9918981481481482E-2</v>
      </c>
      <c r="DH27" s="62">
        <v>5.3819444444444453E-3</v>
      </c>
      <c r="DI27" s="62">
        <f t="shared" si="9"/>
        <v>1.4537037037037036E-2</v>
      </c>
      <c r="DJ27" s="60">
        <f t="shared" si="10"/>
        <v>1.1504629629629629E-2</v>
      </c>
      <c r="DK27" s="68" t="str">
        <f t="shared" si="11"/>
        <v/>
      </c>
      <c r="DL27" s="47"/>
    </row>
    <row r="28" spans="1:116" ht="15.75" customHeight="1" x14ac:dyDescent="0.25">
      <c r="A28" s="27"/>
      <c r="B28" s="136" t="s">
        <v>149</v>
      </c>
      <c r="C28" s="135" t="s">
        <v>47</v>
      </c>
      <c r="D28" s="135"/>
      <c r="E28" s="129">
        <v>1.1504629629629629E-2</v>
      </c>
      <c r="F28" s="130">
        <v>43389</v>
      </c>
      <c r="G28" s="142"/>
      <c r="H28" s="47"/>
      <c r="I28" s="237">
        <f>COUNTIF(Table!E:E,K28)</f>
        <v>1</v>
      </c>
      <c r="J28" s="2">
        <v>22</v>
      </c>
      <c r="K28" s="123" t="s">
        <v>138</v>
      </c>
      <c r="L28" s="266">
        <v>2.0763888888888887E-2</v>
      </c>
      <c r="M28" s="266">
        <v>6.4236111111110779E-3</v>
      </c>
      <c r="N28" s="266">
        <v>1.4340277777777809E-2</v>
      </c>
      <c r="O28" s="2">
        <v>29</v>
      </c>
      <c r="P28" s="51"/>
      <c r="Q28" s="59"/>
      <c r="R28" s="267">
        <v>22</v>
      </c>
      <c r="S28" s="123" t="s">
        <v>173</v>
      </c>
      <c r="T28" s="1" t="s">
        <v>155</v>
      </c>
      <c r="U28" s="266">
        <v>2.0335648148148148E-2</v>
      </c>
      <c r="V28" s="266">
        <v>3.993055555555524E-3</v>
      </c>
      <c r="W28" s="266">
        <v>1.6342592592592624E-2</v>
      </c>
      <c r="X28" s="71">
        <f t="shared" si="0"/>
        <v>1.2673611111111111E-2</v>
      </c>
      <c r="Y28" s="61" t="str">
        <f t="shared" si="1"/>
        <v/>
      </c>
      <c r="Z28" s="1"/>
      <c r="AA28" s="237">
        <f>COUNTIF(Table!E:E,AC28)</f>
        <v>1</v>
      </c>
      <c r="AB28" s="2">
        <v>22</v>
      </c>
      <c r="AC28" s="123" t="s">
        <v>222</v>
      </c>
      <c r="AD28" s="62">
        <v>2.0810185185185185E-2</v>
      </c>
      <c r="AE28" s="62">
        <v>3.1249999999999681E-3</v>
      </c>
      <c r="AF28" s="62">
        <v>1.7685185185185217E-2</v>
      </c>
      <c r="AG28" s="2">
        <v>29</v>
      </c>
      <c r="AH28" s="51"/>
      <c r="AI28" s="59"/>
      <c r="AJ28" s="2">
        <v>22</v>
      </c>
      <c r="AK28" s="123" t="s">
        <v>119</v>
      </c>
      <c r="AL28" s="1" t="s">
        <v>112</v>
      </c>
      <c r="AM28" s="62">
        <v>2.0335648148148148E-2</v>
      </c>
      <c r="AN28" s="62">
        <v>3.298611111111082E-3</v>
      </c>
      <c r="AO28" s="62">
        <v>1.7037037037037066E-2</v>
      </c>
      <c r="AP28" s="60">
        <f t="shared" si="2"/>
        <v>1.5879629629629629E-2</v>
      </c>
      <c r="AQ28" s="118"/>
      <c r="AR28" s="1"/>
      <c r="AS28" s="237">
        <f>COUNTIF(Table!E:E,AU28)</f>
        <v>1</v>
      </c>
      <c r="AT28" s="2">
        <v>22</v>
      </c>
      <c r="AU28" s="123" t="s">
        <v>104</v>
      </c>
      <c r="AV28" s="57"/>
      <c r="AW28" s="58"/>
      <c r="AX28" s="58"/>
      <c r="AY28" s="2">
        <v>50</v>
      </c>
      <c r="AZ28" s="51"/>
      <c r="BA28" s="59"/>
      <c r="BB28" s="2">
        <v>22</v>
      </c>
      <c r="BC28" s="1"/>
      <c r="BD28" s="1" t="str">
        <f>IF(BC28="","",(IFERROR(VLOOKUP(BC28,#REF!,14,FALSE),"GUEST")))</f>
        <v/>
      </c>
      <c r="BE28" s="57"/>
      <c r="BF28" s="58"/>
      <c r="BG28" s="58"/>
      <c r="BH28" s="64" t="str">
        <f t="shared" ref="BH28" si="33">IF(BD28="","",VLOOKUP(BD28,#REF!,4,FALSE))</f>
        <v/>
      </c>
      <c r="BI28" s="118"/>
      <c r="BJ28" s="27"/>
      <c r="BK28" s="237">
        <f>COUNTIF(Table!E:E,BM28)</f>
        <v>1</v>
      </c>
      <c r="BL28" s="2">
        <v>22</v>
      </c>
      <c r="BM28" s="1" t="s">
        <v>78</v>
      </c>
      <c r="BN28" s="234">
        <v>2.074074074074074E-2</v>
      </c>
      <c r="BO28" s="234">
        <v>8.8541666666666335E-3</v>
      </c>
      <c r="BP28" s="234">
        <v>1.1886574074074107E-2</v>
      </c>
      <c r="BQ28" s="2">
        <v>29</v>
      </c>
      <c r="BR28" s="51"/>
      <c r="BS28" s="59"/>
      <c r="BT28" s="2">
        <v>22</v>
      </c>
      <c r="BU28" s="1" t="s">
        <v>150</v>
      </c>
      <c r="BV28" s="1" t="s">
        <v>155</v>
      </c>
      <c r="BW28" s="234">
        <v>2.0219907407407409E-2</v>
      </c>
      <c r="BX28" s="234">
        <v>4.6874999999999695E-3</v>
      </c>
      <c r="BY28" s="234">
        <v>1.5532407407407439E-2</v>
      </c>
      <c r="BZ28" s="64">
        <f t="shared" si="5"/>
        <v>1.2673611111111111E-2</v>
      </c>
      <c r="CA28" s="68" t="str">
        <f t="shared" si="13"/>
        <v/>
      </c>
      <c r="CB28" s="47"/>
      <c r="CC28" s="53">
        <f>COUNTIF(Table!E:E,CE28)</f>
        <v>1</v>
      </c>
      <c r="CD28" s="2">
        <v>22</v>
      </c>
      <c r="CE28" s="1" t="s">
        <v>76</v>
      </c>
      <c r="CF28" s="62">
        <v>2.074074074074074E-2</v>
      </c>
      <c r="CG28" s="62">
        <v>1.9097222222221912E-3</v>
      </c>
      <c r="CH28" s="62">
        <v>1.8831018518518549E-2</v>
      </c>
      <c r="CI28" s="2">
        <v>29</v>
      </c>
      <c r="CJ28" s="51"/>
      <c r="CK28" s="59"/>
      <c r="CL28" s="2">
        <v>22</v>
      </c>
      <c r="CM28" s="1" t="s">
        <v>150</v>
      </c>
      <c r="CN28" s="1" t="s">
        <v>155</v>
      </c>
      <c r="CO28" s="62">
        <v>2.0972222222222222E-2</v>
      </c>
      <c r="CP28" s="62">
        <v>4.6874999999999695E-3</v>
      </c>
      <c r="CQ28" s="62">
        <v>1.6284722222222252E-2</v>
      </c>
      <c r="CR28" s="60">
        <f t="shared" si="6"/>
        <v>1.2673611111111111E-2</v>
      </c>
      <c r="CS28" s="68" t="str">
        <f t="shared" si="7"/>
        <v/>
      </c>
      <c r="CT28" s="47"/>
      <c r="CU28" s="53">
        <f>COUNTIF(Table!E:E,CW28)</f>
        <v>0</v>
      </c>
      <c r="CV28" s="2">
        <v>22</v>
      </c>
      <c r="CW28" s="1" t="s">
        <v>115</v>
      </c>
      <c r="CX28" s="62">
        <v>2.0127314814814817E-2</v>
      </c>
      <c r="CY28" s="62">
        <v>8.6805555555555559E-3</v>
      </c>
      <c r="CZ28" s="62">
        <f t="shared" si="8"/>
        <v>1.1446759259259261E-2</v>
      </c>
      <c r="DA28" s="2">
        <v>29</v>
      </c>
      <c r="DB28" s="51"/>
      <c r="DC28" s="59"/>
      <c r="DD28" s="2">
        <v>22</v>
      </c>
      <c r="DE28" s="123" t="s">
        <v>102</v>
      </c>
      <c r="DF28" s="69" t="s">
        <v>122</v>
      </c>
      <c r="DG28" s="62">
        <v>1.982638888888889E-2</v>
      </c>
      <c r="DH28" s="62">
        <v>5.208333333333333E-3</v>
      </c>
      <c r="DI28" s="62">
        <f t="shared" si="9"/>
        <v>1.4618055555555558E-2</v>
      </c>
      <c r="DJ28" s="60">
        <f t="shared" si="10"/>
        <v>1.2175925925925923E-2</v>
      </c>
      <c r="DK28" s="68" t="str">
        <f t="shared" si="11"/>
        <v/>
      </c>
      <c r="DL28" s="47"/>
    </row>
    <row r="29" spans="1:116" ht="15.75" customHeight="1" x14ac:dyDescent="0.25">
      <c r="A29" s="27"/>
      <c r="B29" s="136" t="s">
        <v>151</v>
      </c>
      <c r="C29" s="135" t="s">
        <v>52</v>
      </c>
      <c r="D29" s="135"/>
      <c r="E29" s="129">
        <v>1.2673611111111141E-2</v>
      </c>
      <c r="F29" s="130">
        <v>42710</v>
      </c>
      <c r="G29" s="142"/>
      <c r="H29" s="47"/>
      <c r="I29" s="237">
        <f>COUNTIF(Table!E:E,K29)</f>
        <v>1</v>
      </c>
      <c r="J29" s="2">
        <v>23</v>
      </c>
      <c r="K29" s="123" t="s">
        <v>174</v>
      </c>
      <c r="L29" s="266">
        <v>2.0787037037037038E-2</v>
      </c>
      <c r="M29" s="266">
        <v>2.6041666666666366E-3</v>
      </c>
      <c r="N29" s="266">
        <v>1.8182870370370401E-2</v>
      </c>
      <c r="O29" s="2">
        <v>28</v>
      </c>
      <c r="P29" s="51"/>
      <c r="Q29" s="59"/>
      <c r="R29" s="267">
        <v>23</v>
      </c>
      <c r="S29" s="123" t="s">
        <v>135</v>
      </c>
      <c r="T29" s="1" t="s">
        <v>112</v>
      </c>
      <c r="U29" s="266">
        <v>2.045138888888889E-2</v>
      </c>
      <c r="V29" s="266">
        <v>3.993055555555524E-3</v>
      </c>
      <c r="W29" s="266">
        <v>1.6458333333333366E-2</v>
      </c>
      <c r="X29" s="71">
        <f t="shared" si="0"/>
        <v>1.5879629629629629E-2</v>
      </c>
      <c r="Y29" s="61" t="str">
        <f t="shared" si="1"/>
        <v/>
      </c>
      <c r="Z29" s="1"/>
      <c r="AA29" s="237">
        <f>COUNTIF(Table!E:E,AC29)</f>
        <v>1</v>
      </c>
      <c r="AB29" s="2">
        <v>23</v>
      </c>
      <c r="AC29" s="123" t="s">
        <v>173</v>
      </c>
      <c r="AD29" s="62">
        <v>2.0902777777777781E-2</v>
      </c>
      <c r="AE29" s="62">
        <v>3.993055555555524E-3</v>
      </c>
      <c r="AF29" s="62">
        <v>1.6909722222222257E-2</v>
      </c>
      <c r="AG29" s="2">
        <v>28</v>
      </c>
      <c r="AH29" s="51"/>
      <c r="AI29" s="59"/>
      <c r="AJ29" s="2">
        <v>23</v>
      </c>
      <c r="AK29" s="123" t="s">
        <v>74</v>
      </c>
      <c r="AL29" s="1" t="s">
        <v>130</v>
      </c>
      <c r="AM29" s="62">
        <v>2.0949074074074075E-2</v>
      </c>
      <c r="AN29" s="62">
        <v>3.8194444444444135E-3</v>
      </c>
      <c r="AO29" s="62">
        <v>1.7129629629629661E-2</v>
      </c>
      <c r="AP29" s="60">
        <f t="shared" si="2"/>
        <v>1.675925925925929E-2</v>
      </c>
      <c r="AQ29" s="118"/>
      <c r="AR29" s="1"/>
      <c r="AS29" s="237">
        <f>COUNTIF(Table!E:E,AU29)</f>
        <v>1</v>
      </c>
      <c r="AT29" s="2">
        <v>23</v>
      </c>
      <c r="AU29" s="123" t="s">
        <v>224</v>
      </c>
      <c r="AV29" s="57"/>
      <c r="AW29" s="58"/>
      <c r="AX29" s="58"/>
      <c r="AY29" s="2">
        <v>50</v>
      </c>
      <c r="AZ29" s="51"/>
      <c r="BA29" s="59"/>
      <c r="BB29" s="2">
        <v>23</v>
      </c>
      <c r="BC29" s="1"/>
      <c r="BD29" s="1" t="str">
        <f>IF(BC29="","",(IFERROR(VLOOKUP(BC29,#REF!,14,FALSE),"GUEST")))</f>
        <v/>
      </c>
      <c r="BE29" s="57"/>
      <c r="BF29" s="58"/>
      <c r="BG29" s="58"/>
      <c r="BH29" s="64" t="str">
        <f t="shared" ref="BH29" si="34">IF(BD29="","",VLOOKUP(BD29,#REF!,4,FALSE))</f>
        <v/>
      </c>
      <c r="BI29" s="118"/>
      <c r="BJ29" s="27"/>
      <c r="BK29" s="237">
        <f>COUNTIF(Table!E:E,BM29)</f>
        <v>1</v>
      </c>
      <c r="BL29" s="2">
        <v>23</v>
      </c>
      <c r="BM29" s="1" t="s">
        <v>83</v>
      </c>
      <c r="BN29" s="234">
        <v>2.0763888888888887E-2</v>
      </c>
      <c r="BO29" s="234">
        <v>8.1597222222221898E-3</v>
      </c>
      <c r="BP29" s="234">
        <v>1.2604166666666698E-2</v>
      </c>
      <c r="BQ29" s="2">
        <v>28</v>
      </c>
      <c r="BR29" s="51"/>
      <c r="BS29" s="59"/>
      <c r="BT29" s="2">
        <v>23</v>
      </c>
      <c r="BU29" s="1" t="s">
        <v>190</v>
      </c>
      <c r="BV29" s="1" t="s">
        <v>151</v>
      </c>
      <c r="BW29" s="234">
        <v>1.9652777777777779E-2</v>
      </c>
      <c r="BX29" s="234">
        <v>3.8194444444444135E-3</v>
      </c>
      <c r="BY29" s="234">
        <v>1.5833333333333366E-2</v>
      </c>
      <c r="BZ29" s="64">
        <f t="shared" si="5"/>
        <v>1.2673611111111141E-2</v>
      </c>
      <c r="CA29" s="68" t="str">
        <f t="shared" si="13"/>
        <v/>
      </c>
      <c r="CB29" s="47"/>
      <c r="CC29" s="53">
        <f>COUNTIF(Table!E:E,CE29)</f>
        <v>1</v>
      </c>
      <c r="CD29" s="2">
        <v>23</v>
      </c>
      <c r="CE29" s="1" t="s">
        <v>113</v>
      </c>
      <c r="CF29" s="62">
        <v>2.0775462962962964E-2</v>
      </c>
      <c r="CG29" s="62">
        <v>4.340277777777745E-3</v>
      </c>
      <c r="CH29" s="62">
        <v>1.6435185185185219E-2</v>
      </c>
      <c r="CI29" s="2">
        <v>28</v>
      </c>
      <c r="CJ29" s="51"/>
      <c r="CK29" s="59"/>
      <c r="CL29" s="2">
        <v>23</v>
      </c>
      <c r="CM29" s="1" t="s">
        <v>113</v>
      </c>
      <c r="CN29" s="1" t="s">
        <v>116</v>
      </c>
      <c r="CO29" s="62">
        <v>2.0775462962962964E-2</v>
      </c>
      <c r="CP29" s="62">
        <v>4.340277777777745E-3</v>
      </c>
      <c r="CQ29" s="62">
        <v>1.6435185185185219E-2</v>
      </c>
      <c r="CR29" s="60">
        <f t="shared" si="6"/>
        <v>1.4166666666666664E-2</v>
      </c>
      <c r="CS29" s="68" t="str">
        <f t="shared" si="7"/>
        <v/>
      </c>
      <c r="CT29" s="47"/>
      <c r="CU29" s="53">
        <f>COUNTIF(Table!E:E,CW29)</f>
        <v>1</v>
      </c>
      <c r="CV29" s="2">
        <v>23</v>
      </c>
      <c r="CW29" s="123" t="s">
        <v>47</v>
      </c>
      <c r="CX29" s="62">
        <v>2.0185185185185184E-2</v>
      </c>
      <c r="CY29" s="62">
        <v>8.6805555555555559E-3</v>
      </c>
      <c r="CZ29" s="62">
        <f t="shared" si="8"/>
        <v>1.1504629629629629E-2</v>
      </c>
      <c r="DA29" s="2">
        <v>28</v>
      </c>
      <c r="DB29" s="51"/>
      <c r="DC29" s="59"/>
      <c r="DD29" s="2">
        <v>23</v>
      </c>
      <c r="DE29" s="123" t="s">
        <v>131</v>
      </c>
      <c r="DF29" s="69" t="s">
        <v>149</v>
      </c>
      <c r="DG29" s="62">
        <v>1.9641203703703706E-2</v>
      </c>
      <c r="DH29" s="62">
        <v>4.340277777777778E-3</v>
      </c>
      <c r="DI29" s="62">
        <f t="shared" si="9"/>
        <v>1.5300925925925928E-2</v>
      </c>
      <c r="DJ29" s="60">
        <f t="shared" si="10"/>
        <v>1.1504629629629629E-2</v>
      </c>
      <c r="DK29" s="68" t="str">
        <f t="shared" si="11"/>
        <v/>
      </c>
      <c r="DL29" s="47"/>
    </row>
    <row r="30" spans="1:116" ht="15.75" customHeight="1" x14ac:dyDescent="0.25">
      <c r="A30" s="27"/>
      <c r="B30" s="136" t="s">
        <v>152</v>
      </c>
      <c r="C30" s="135" t="s">
        <v>153</v>
      </c>
      <c r="D30" s="135"/>
      <c r="E30" s="129">
        <v>1.2673611111111111E-2</v>
      </c>
      <c r="F30" s="130">
        <v>43025</v>
      </c>
      <c r="G30" s="142"/>
      <c r="H30" s="47"/>
      <c r="I30" s="237">
        <f>COUNTIF(Table!E:E,K30)</f>
        <v>1</v>
      </c>
      <c r="J30" s="2">
        <v>24</v>
      </c>
      <c r="K30" s="123" t="s">
        <v>361</v>
      </c>
      <c r="L30" s="266">
        <v>2.0844907407407406E-2</v>
      </c>
      <c r="M30" s="266">
        <v>7.4652777777777443E-3</v>
      </c>
      <c r="N30" s="266">
        <v>1.3379629629629661E-2</v>
      </c>
      <c r="O30" s="2">
        <v>27</v>
      </c>
      <c r="P30" s="51"/>
      <c r="Q30" s="59"/>
      <c r="R30" s="267">
        <v>24</v>
      </c>
      <c r="S30" s="123" t="s">
        <v>113</v>
      </c>
      <c r="T30" s="1" t="s">
        <v>116</v>
      </c>
      <c r="U30" s="266">
        <v>1.9861111111111111E-2</v>
      </c>
      <c r="V30" s="266">
        <v>3.1249999999999681E-3</v>
      </c>
      <c r="W30" s="266">
        <v>1.6736111111111143E-2</v>
      </c>
      <c r="X30" s="71">
        <f t="shared" si="0"/>
        <v>1.4166666666666664E-2</v>
      </c>
      <c r="Y30" s="61" t="str">
        <f t="shared" si="1"/>
        <v/>
      </c>
      <c r="Z30" s="1"/>
      <c r="AA30" s="237">
        <f>COUNTIF(Table!E:E,AC30)</f>
        <v>1</v>
      </c>
      <c r="AB30" s="2">
        <v>24</v>
      </c>
      <c r="AC30" s="123" t="s">
        <v>104</v>
      </c>
      <c r="AD30" s="62">
        <v>2.0925925925925928E-2</v>
      </c>
      <c r="AE30" s="62">
        <v>4.6874999999999695E-3</v>
      </c>
      <c r="AF30" s="62">
        <v>1.6238425925925958E-2</v>
      </c>
      <c r="AG30" s="2">
        <v>27</v>
      </c>
      <c r="AH30" s="51"/>
      <c r="AI30" s="59"/>
      <c r="AJ30" s="2">
        <v>24</v>
      </c>
      <c r="AK30" s="123" t="s">
        <v>158</v>
      </c>
      <c r="AL30" s="1" t="s">
        <v>155</v>
      </c>
      <c r="AM30" s="62">
        <v>2.1736111111111112E-2</v>
      </c>
      <c r="AN30" s="62">
        <v>4.5138888888888555E-3</v>
      </c>
      <c r="AO30" s="62">
        <v>1.7222222222222257E-2</v>
      </c>
      <c r="AP30" s="60">
        <f t="shared" si="2"/>
        <v>1.2673611111111111E-2</v>
      </c>
      <c r="AQ30" s="118"/>
      <c r="AR30" s="1"/>
      <c r="AS30" s="237">
        <f>COUNTIF(Table!E:E,AU30)</f>
        <v>1</v>
      </c>
      <c r="AT30" s="2">
        <v>24</v>
      </c>
      <c r="AU30" s="123" t="s">
        <v>108</v>
      </c>
      <c r="AV30" s="57"/>
      <c r="AW30" s="58"/>
      <c r="AX30" s="58"/>
      <c r="AY30" s="2">
        <v>50</v>
      </c>
      <c r="AZ30" s="51"/>
      <c r="BA30" s="59"/>
      <c r="BB30" s="2">
        <v>24</v>
      </c>
      <c r="BC30" s="1"/>
      <c r="BD30" s="1" t="str">
        <f>IF(BC30="","",(IFERROR(VLOOKUP(BC30,#REF!,14,FALSE),"GUEST")))</f>
        <v/>
      </c>
      <c r="BE30" s="57"/>
      <c r="BF30" s="58"/>
      <c r="BG30" s="58"/>
      <c r="BH30" s="64" t="str">
        <f t="shared" ref="BH30" si="35">IF(BD30="","",VLOOKUP(BD30,#REF!,4,FALSE))</f>
        <v/>
      </c>
      <c r="BI30" s="118"/>
      <c r="BJ30" s="27"/>
      <c r="BK30" s="237">
        <f>COUNTIF(Table!E:E,BM30)</f>
        <v>1</v>
      </c>
      <c r="BL30" s="2">
        <v>24</v>
      </c>
      <c r="BM30" s="1" t="s">
        <v>76</v>
      </c>
      <c r="BN30" s="234">
        <v>2.0798611111111111E-2</v>
      </c>
      <c r="BO30" s="234">
        <v>1.7361111111110807E-3</v>
      </c>
      <c r="BP30" s="234">
        <v>1.9062500000000031E-2</v>
      </c>
      <c r="BQ30" s="2">
        <v>27</v>
      </c>
      <c r="BR30" s="51"/>
      <c r="BS30" s="59"/>
      <c r="BT30" s="2">
        <v>24</v>
      </c>
      <c r="BU30" s="1" t="s">
        <v>154</v>
      </c>
      <c r="BV30" s="1" t="s">
        <v>149</v>
      </c>
      <c r="BW30" s="234">
        <v>2.0474537037037038E-2</v>
      </c>
      <c r="BX30" s="234">
        <v>4.5138888888888555E-3</v>
      </c>
      <c r="BY30" s="234">
        <v>1.5960648148148182E-2</v>
      </c>
      <c r="BZ30" s="64">
        <f t="shared" si="5"/>
        <v>1.1504629629629629E-2</v>
      </c>
      <c r="CA30" s="68" t="str">
        <f t="shared" si="13"/>
        <v/>
      </c>
      <c r="CB30" s="47"/>
      <c r="CC30" s="53">
        <f>COUNTIF(Table!E:E,CE30)</f>
        <v>1</v>
      </c>
      <c r="CD30" s="2">
        <v>24</v>
      </c>
      <c r="CE30" s="1" t="s">
        <v>78</v>
      </c>
      <c r="CF30" s="62">
        <v>2.0787037037037038E-2</v>
      </c>
      <c r="CG30" s="62">
        <v>8.8541666666666335E-3</v>
      </c>
      <c r="CH30" s="62">
        <v>1.1932870370370404E-2</v>
      </c>
      <c r="CI30" s="2">
        <v>27</v>
      </c>
      <c r="CJ30" s="51"/>
      <c r="CK30" s="59"/>
      <c r="CL30" s="2">
        <v>24</v>
      </c>
      <c r="CM30" s="1" t="s">
        <v>154</v>
      </c>
      <c r="CN30" s="1" t="s">
        <v>149</v>
      </c>
      <c r="CO30" s="62">
        <v>2.0983796296296296E-2</v>
      </c>
      <c r="CP30" s="62">
        <v>4.5138888888888555E-3</v>
      </c>
      <c r="CQ30" s="62">
        <v>1.646990740740744E-2</v>
      </c>
      <c r="CR30" s="60">
        <f t="shared" si="6"/>
        <v>1.1504629629629629E-2</v>
      </c>
      <c r="CS30" s="68" t="str">
        <f t="shared" si="7"/>
        <v/>
      </c>
      <c r="CT30" s="47"/>
      <c r="CU30" s="53">
        <f>COUNTIF(Table!E:E,CW30)</f>
        <v>1</v>
      </c>
      <c r="CV30" s="2">
        <v>24</v>
      </c>
      <c r="CW30" s="123" t="s">
        <v>56</v>
      </c>
      <c r="CX30" s="62">
        <v>2.0277777777777777E-2</v>
      </c>
      <c r="CY30" s="62">
        <v>7.4652777777777781E-3</v>
      </c>
      <c r="CZ30" s="62">
        <f t="shared" si="8"/>
        <v>1.2812499999999998E-2</v>
      </c>
      <c r="DA30" s="2">
        <v>27</v>
      </c>
      <c r="DB30" s="51"/>
      <c r="DC30" s="59"/>
      <c r="DD30" s="2">
        <v>24</v>
      </c>
      <c r="DE30" s="123" t="s">
        <v>91</v>
      </c>
      <c r="DF30" s="69" t="s">
        <v>122</v>
      </c>
      <c r="DG30" s="62">
        <v>2.0659722222222222E-2</v>
      </c>
      <c r="DH30" s="62">
        <v>5.0347222222222225E-3</v>
      </c>
      <c r="DI30" s="62">
        <f t="shared" si="9"/>
        <v>1.5625E-2</v>
      </c>
      <c r="DJ30" s="60">
        <f t="shared" si="10"/>
        <v>1.2175925925925923E-2</v>
      </c>
      <c r="DK30" s="68" t="str">
        <f t="shared" si="11"/>
        <v/>
      </c>
      <c r="DL30" s="47"/>
    </row>
    <row r="31" spans="1:116" ht="15.75" customHeight="1" x14ac:dyDescent="0.25">
      <c r="A31" s="27"/>
      <c r="B31" s="136" t="s">
        <v>155</v>
      </c>
      <c r="C31" s="135" t="s">
        <v>153</v>
      </c>
      <c r="D31" s="135"/>
      <c r="E31" s="129">
        <v>1.2673611111111111E-2</v>
      </c>
      <c r="F31" s="130">
        <v>43025</v>
      </c>
      <c r="G31" s="142"/>
      <c r="H31" s="47"/>
      <c r="I31" s="237">
        <f>COUNTIF(Table!E:E,K31)</f>
        <v>1</v>
      </c>
      <c r="J31" s="2">
        <v>25</v>
      </c>
      <c r="K31" s="123" t="s">
        <v>141</v>
      </c>
      <c r="L31" s="266">
        <v>2.0856481481481479E-2</v>
      </c>
      <c r="M31" s="266">
        <v>6.0763888888888569E-3</v>
      </c>
      <c r="N31" s="266">
        <v>1.4780092592592622E-2</v>
      </c>
      <c r="O31" s="2">
        <v>26</v>
      </c>
      <c r="P31" s="1"/>
      <c r="Q31" s="59"/>
      <c r="R31" s="267">
        <v>25</v>
      </c>
      <c r="S31" s="123" t="s">
        <v>110</v>
      </c>
      <c r="T31" s="1" t="s">
        <v>122</v>
      </c>
      <c r="U31" s="266">
        <v>2.101851851851852E-2</v>
      </c>
      <c r="V31" s="266">
        <v>4.1666666666666345E-3</v>
      </c>
      <c r="W31" s="266">
        <v>1.6851851851851885E-2</v>
      </c>
      <c r="X31" s="71">
        <f t="shared" si="0"/>
        <v>1.2175925925925923E-2</v>
      </c>
      <c r="Y31" s="61" t="str">
        <f t="shared" si="1"/>
        <v/>
      </c>
      <c r="Z31" s="1"/>
      <c r="AA31" s="237">
        <f>COUNTIF(Table!E:E,AC31)</f>
        <v>1</v>
      </c>
      <c r="AB31" s="2">
        <v>25</v>
      </c>
      <c r="AC31" s="123" t="s">
        <v>74</v>
      </c>
      <c r="AD31" s="62">
        <v>2.0949074074074075E-2</v>
      </c>
      <c r="AE31" s="62">
        <v>3.8194444444444135E-3</v>
      </c>
      <c r="AF31" s="62">
        <v>1.7129629629629661E-2</v>
      </c>
      <c r="AG31" s="2">
        <v>26</v>
      </c>
      <c r="AH31" s="1"/>
      <c r="AI31" s="59"/>
      <c r="AJ31" s="2">
        <v>25</v>
      </c>
      <c r="AK31" s="123" t="s">
        <v>123</v>
      </c>
      <c r="AL31" s="1" t="s">
        <v>149</v>
      </c>
      <c r="AM31" s="62">
        <v>2.0578703703703703E-2</v>
      </c>
      <c r="AN31" s="62">
        <v>3.1249999999999681E-3</v>
      </c>
      <c r="AO31" s="62">
        <v>1.7453703703703735E-2</v>
      </c>
      <c r="AP31" s="60">
        <f t="shared" si="2"/>
        <v>1.1504629629629629E-2</v>
      </c>
      <c r="AQ31" s="118"/>
      <c r="AR31" s="1"/>
      <c r="AS31" s="237">
        <f>COUNTIF(Table!E:E,AU31)</f>
        <v>1</v>
      </c>
      <c r="AT31" s="2">
        <v>25</v>
      </c>
      <c r="AU31" s="123" t="s">
        <v>74</v>
      </c>
      <c r="AV31" s="1"/>
      <c r="AW31" s="1"/>
      <c r="AX31" s="1"/>
      <c r="AY31" s="2">
        <v>50</v>
      </c>
      <c r="AZ31" s="1"/>
      <c r="BA31" s="59"/>
      <c r="BB31" s="2">
        <v>25</v>
      </c>
      <c r="BC31" s="1"/>
      <c r="BD31" s="1" t="str">
        <f>IF(BC31="","",(IFERROR(VLOOKUP(BC31,#REF!,14,FALSE),"GUEST")))</f>
        <v/>
      </c>
      <c r="BE31" s="1"/>
      <c r="BF31" s="1"/>
      <c r="BG31" s="1"/>
      <c r="BH31" s="64" t="str">
        <f t="shared" ref="BH31" si="36">IF(BD31="","",VLOOKUP(BD31,#REF!,4,FALSE))</f>
        <v/>
      </c>
      <c r="BI31" s="118"/>
      <c r="BJ31" s="27"/>
      <c r="BK31" s="237">
        <f>COUNTIF(Table!E:E,BM31)</f>
        <v>1</v>
      </c>
      <c r="BL31" s="2">
        <v>25</v>
      </c>
      <c r="BM31" s="1" t="s">
        <v>107</v>
      </c>
      <c r="BN31" s="234">
        <v>2.0810185185185185E-2</v>
      </c>
      <c r="BO31" s="234">
        <v>8.5069444444444125E-3</v>
      </c>
      <c r="BP31" s="234">
        <v>1.2303240740740773E-2</v>
      </c>
      <c r="BQ31" s="2">
        <v>26</v>
      </c>
      <c r="BR31" s="1"/>
      <c r="BS31" s="59"/>
      <c r="BT31" s="2">
        <v>25</v>
      </c>
      <c r="BU31" s="1" t="s">
        <v>91</v>
      </c>
      <c r="BV31" s="1" t="s">
        <v>122</v>
      </c>
      <c r="BW31" s="234">
        <v>2.1342592592592594E-2</v>
      </c>
      <c r="BX31" s="234">
        <v>5.3819444444444114E-3</v>
      </c>
      <c r="BY31" s="234">
        <v>1.5960648148148182E-2</v>
      </c>
      <c r="BZ31" s="64">
        <f t="shared" si="5"/>
        <v>1.2175925925925923E-2</v>
      </c>
      <c r="CA31" s="68" t="str">
        <f t="shared" si="13"/>
        <v/>
      </c>
      <c r="CB31" s="47"/>
      <c r="CC31" s="53">
        <f>COUNTIF(Table!E:E,CE31)</f>
        <v>1</v>
      </c>
      <c r="CD31" s="2">
        <v>25</v>
      </c>
      <c r="CE31" s="1" t="s">
        <v>83</v>
      </c>
      <c r="CF31" s="62">
        <v>2.0821759259259259E-2</v>
      </c>
      <c r="CG31" s="62">
        <v>8.3333333333333003E-3</v>
      </c>
      <c r="CH31" s="62">
        <v>1.2488425925925958E-2</v>
      </c>
      <c r="CI31" s="2">
        <v>26</v>
      </c>
      <c r="CJ31" s="51"/>
      <c r="CK31" s="59"/>
      <c r="CL31" s="2">
        <v>25</v>
      </c>
      <c r="CM31" s="1" t="s">
        <v>135</v>
      </c>
      <c r="CN31" s="1" t="s">
        <v>112</v>
      </c>
      <c r="CO31" s="62">
        <v>2.0509259259259258E-2</v>
      </c>
      <c r="CP31" s="62">
        <v>3.993055555555524E-3</v>
      </c>
      <c r="CQ31" s="62">
        <v>1.6516203703703734E-2</v>
      </c>
      <c r="CR31" s="60">
        <f t="shared" si="6"/>
        <v>1.5879629629629629E-2</v>
      </c>
      <c r="CS31" s="68" t="str">
        <f t="shared" si="7"/>
        <v/>
      </c>
      <c r="CT31" s="47"/>
      <c r="CU31" s="53">
        <f>COUNTIF(Table!E:E,CW31)</f>
        <v>1</v>
      </c>
      <c r="CV31" s="2">
        <v>25</v>
      </c>
      <c r="CW31" s="123" t="s">
        <v>83</v>
      </c>
      <c r="CX31" s="62">
        <v>2.0393518518518519E-2</v>
      </c>
      <c r="CY31" s="62">
        <v>7.9861111111111122E-3</v>
      </c>
      <c r="CZ31" s="62">
        <f t="shared" si="8"/>
        <v>1.2407407407407407E-2</v>
      </c>
      <c r="DA31" s="2">
        <v>26</v>
      </c>
      <c r="DB31" s="51"/>
      <c r="DC31" s="59"/>
      <c r="DD31" s="2">
        <v>25</v>
      </c>
      <c r="DE31" s="123" t="s">
        <v>137</v>
      </c>
      <c r="DF31" s="69" t="s">
        <v>151</v>
      </c>
      <c r="DG31" s="62">
        <v>2.074074074074074E-2</v>
      </c>
      <c r="DH31" s="62">
        <v>5.0347222222222225E-3</v>
      </c>
      <c r="DI31" s="62">
        <f t="shared" si="9"/>
        <v>1.5706018518518518E-2</v>
      </c>
      <c r="DJ31" s="60">
        <f t="shared" si="10"/>
        <v>1.2673611111111141E-2</v>
      </c>
      <c r="DK31" s="68" t="str">
        <f t="shared" si="11"/>
        <v/>
      </c>
      <c r="DL31" s="47"/>
    </row>
    <row r="32" spans="1:116" ht="15.75" customHeight="1" x14ac:dyDescent="0.25">
      <c r="A32" s="27"/>
      <c r="B32" s="136" t="s">
        <v>156</v>
      </c>
      <c r="C32" s="135" t="s">
        <v>153</v>
      </c>
      <c r="D32" s="135"/>
      <c r="E32" s="129">
        <v>1.3263888888888889E-2</v>
      </c>
      <c r="F32" s="130">
        <v>43536</v>
      </c>
      <c r="G32" s="142"/>
      <c r="H32" s="47"/>
      <c r="I32" s="237">
        <f>COUNTIF(Table!E:E,K32)</f>
        <v>1</v>
      </c>
      <c r="J32" s="2">
        <v>26</v>
      </c>
      <c r="K32" s="123" t="s">
        <v>106</v>
      </c>
      <c r="L32" s="266">
        <v>2.0868055555555556E-2</v>
      </c>
      <c r="M32" s="266">
        <v>6.9444444444444111E-3</v>
      </c>
      <c r="N32" s="266">
        <v>1.3923611111111145E-2</v>
      </c>
      <c r="O32" s="2">
        <v>25</v>
      </c>
      <c r="P32" s="26"/>
      <c r="Q32" s="59"/>
      <c r="R32" s="267">
        <v>26</v>
      </c>
      <c r="S32" s="123" t="s">
        <v>111</v>
      </c>
      <c r="T32" s="1" t="s">
        <v>144</v>
      </c>
      <c r="U32" s="266">
        <v>2.0104166666666666E-2</v>
      </c>
      <c r="V32" s="266">
        <v>3.1249999999999681E-3</v>
      </c>
      <c r="W32" s="266">
        <v>1.6979166666666698E-2</v>
      </c>
      <c r="X32" s="71">
        <f t="shared" si="0"/>
        <v>1.2951388888888919E-2</v>
      </c>
      <c r="Y32" s="61" t="str">
        <f t="shared" si="1"/>
        <v/>
      </c>
      <c r="Z32" s="1"/>
      <c r="AA32" s="237">
        <f>COUNTIF(Table!E:E,AC32)</f>
        <v>1</v>
      </c>
      <c r="AB32" s="2">
        <v>26</v>
      </c>
      <c r="AC32" s="123" t="s">
        <v>137</v>
      </c>
      <c r="AD32" s="62">
        <v>2.0983796296296296E-2</v>
      </c>
      <c r="AE32" s="62">
        <v>5.3819444444444114E-3</v>
      </c>
      <c r="AF32" s="62">
        <v>1.5601851851851884E-2</v>
      </c>
      <c r="AG32" s="2">
        <v>25</v>
      </c>
      <c r="AH32" s="26"/>
      <c r="AI32" s="59"/>
      <c r="AJ32" s="2">
        <v>26</v>
      </c>
      <c r="AK32" s="123" t="s">
        <v>121</v>
      </c>
      <c r="AL32" s="1" t="s">
        <v>112</v>
      </c>
      <c r="AM32" s="62">
        <v>2.1782407407407407E-2</v>
      </c>
      <c r="AN32" s="62">
        <v>4.1666666666666345E-3</v>
      </c>
      <c r="AO32" s="62">
        <v>1.7615740740740772E-2</v>
      </c>
      <c r="AP32" s="60">
        <f t="shared" si="2"/>
        <v>1.5879629629629629E-2</v>
      </c>
      <c r="AQ32" s="118"/>
      <c r="AR32" s="1"/>
      <c r="AS32" s="237">
        <f>COUNTIF(Table!E:E,AU32)</f>
        <v>1</v>
      </c>
      <c r="AT32" s="2">
        <v>26</v>
      </c>
      <c r="AU32" s="123" t="s">
        <v>173</v>
      </c>
      <c r="AV32" s="26"/>
      <c r="AW32" s="26"/>
      <c r="AX32" s="26"/>
      <c r="AY32" s="2">
        <v>50</v>
      </c>
      <c r="AZ32" s="26"/>
      <c r="BA32" s="59"/>
      <c r="BB32" s="2">
        <v>26</v>
      </c>
      <c r="BC32" s="26"/>
      <c r="BD32" s="1" t="str">
        <f>IF(BC32="","",(IFERROR(VLOOKUP(BC32,#REF!,14,FALSE),"GUEST")))</f>
        <v/>
      </c>
      <c r="BE32" s="26"/>
      <c r="BF32" s="26"/>
      <c r="BG32" s="26"/>
      <c r="BH32" s="64" t="str">
        <f t="shared" ref="BH32" si="37">IF(BD32="","",VLOOKUP(BD32,#REF!,4,FALSE))</f>
        <v/>
      </c>
      <c r="BI32" s="118"/>
      <c r="BJ32" s="27"/>
      <c r="BK32" s="237">
        <f>COUNTIF(Table!E:E,BM32)</f>
        <v>1</v>
      </c>
      <c r="BL32" s="2">
        <v>26</v>
      </c>
      <c r="BM32" s="1" t="s">
        <v>56</v>
      </c>
      <c r="BN32" s="235">
        <v>2.0810185185185185E-2</v>
      </c>
      <c r="BO32" s="235">
        <v>8.1597222222222227E-3</v>
      </c>
      <c r="BP32" s="235">
        <v>1.2650462962962962E-2</v>
      </c>
      <c r="BQ32" s="2">
        <v>25</v>
      </c>
      <c r="BR32" s="26"/>
      <c r="BS32" s="59"/>
      <c r="BT32" s="2">
        <v>26</v>
      </c>
      <c r="BU32" s="1" t="s">
        <v>121</v>
      </c>
      <c r="BV32" s="1" t="s">
        <v>112</v>
      </c>
      <c r="BW32" s="234">
        <v>2.0219907407407409E-2</v>
      </c>
      <c r="BX32" s="234">
        <v>3.8194444444444135E-3</v>
      </c>
      <c r="BY32" s="234">
        <v>1.6400462962962995E-2</v>
      </c>
      <c r="BZ32" s="64">
        <f t="shared" si="5"/>
        <v>1.5879629629629629E-2</v>
      </c>
      <c r="CA32" s="68" t="str">
        <f t="shared" si="13"/>
        <v/>
      </c>
      <c r="CB32" s="47"/>
      <c r="CC32" s="53">
        <f>COUNTIF(Table!E:E,CE32)</f>
        <v>1</v>
      </c>
      <c r="CD32" s="2">
        <v>26</v>
      </c>
      <c r="CE32" s="1" t="s">
        <v>107</v>
      </c>
      <c r="CF32" s="62">
        <v>2.0833333333333332E-2</v>
      </c>
      <c r="CG32" s="62">
        <v>8.680555555555523E-3</v>
      </c>
      <c r="CH32" s="62">
        <v>1.2152777777777809E-2</v>
      </c>
      <c r="CI32" s="2">
        <v>25</v>
      </c>
      <c r="CJ32" s="51"/>
      <c r="CK32" s="59"/>
      <c r="CL32" s="2">
        <v>26</v>
      </c>
      <c r="CM32" s="1" t="s">
        <v>121</v>
      </c>
      <c r="CN32" s="1" t="s">
        <v>112</v>
      </c>
      <c r="CO32" s="62">
        <v>1.996527777777778E-2</v>
      </c>
      <c r="CP32" s="62">
        <v>3.298611111111082E-3</v>
      </c>
      <c r="CQ32" s="62">
        <v>1.6666666666666698E-2</v>
      </c>
      <c r="CR32" s="60">
        <f t="shared" si="6"/>
        <v>1.5879629629629629E-2</v>
      </c>
      <c r="CS32" s="68" t="str">
        <f t="shared" si="7"/>
        <v/>
      </c>
      <c r="CT32" s="47"/>
      <c r="CU32" s="53">
        <f>COUNTIF(Table!E:E,CW32)</f>
        <v>1</v>
      </c>
      <c r="CV32" s="2">
        <v>26</v>
      </c>
      <c r="CW32" s="123" t="s">
        <v>44</v>
      </c>
      <c r="CX32" s="62">
        <v>2.0428240740740743E-2</v>
      </c>
      <c r="CY32" s="62">
        <v>6.5972222222222222E-3</v>
      </c>
      <c r="CZ32" s="62">
        <f t="shared" si="8"/>
        <v>1.383101851851852E-2</v>
      </c>
      <c r="DA32" s="2">
        <v>25</v>
      </c>
      <c r="DB32" s="51"/>
      <c r="DC32" s="59"/>
      <c r="DD32" s="2">
        <v>26</v>
      </c>
      <c r="DE32" s="123" t="s">
        <v>158</v>
      </c>
      <c r="DF32" s="69" t="s">
        <v>155</v>
      </c>
      <c r="DG32" s="62">
        <v>2.0925925925925928E-2</v>
      </c>
      <c r="DH32" s="62">
        <v>4.8611111111111112E-3</v>
      </c>
      <c r="DI32" s="62">
        <f t="shared" si="9"/>
        <v>1.6064814814814816E-2</v>
      </c>
      <c r="DJ32" s="60">
        <f t="shared" si="10"/>
        <v>1.2673611111111111E-2</v>
      </c>
      <c r="DK32" s="68" t="str">
        <f t="shared" si="11"/>
        <v/>
      </c>
      <c r="DL32" s="47"/>
    </row>
    <row r="33" spans="1:116" ht="15.75" customHeight="1" x14ac:dyDescent="0.25">
      <c r="A33" s="27"/>
      <c r="B33" s="136" t="s">
        <v>159</v>
      </c>
      <c r="C33" s="135" t="s">
        <v>141</v>
      </c>
      <c r="D33" s="135"/>
      <c r="E33" s="129">
        <v>1.4432870370370372E-2</v>
      </c>
      <c r="F33" s="130">
        <v>43445</v>
      </c>
      <c r="G33" s="142"/>
      <c r="H33" s="47"/>
      <c r="I33" s="237">
        <f>COUNTIF(Table!E:E,K33)</f>
        <v>1</v>
      </c>
      <c r="J33" s="2">
        <v>27</v>
      </c>
      <c r="K33" s="123" t="s">
        <v>313</v>
      </c>
      <c r="L33" s="266">
        <v>2.0960648148148148E-2</v>
      </c>
      <c r="M33" s="266">
        <v>7.1180555555555216E-3</v>
      </c>
      <c r="N33" s="266">
        <v>1.3842592592592627E-2</v>
      </c>
      <c r="O33" s="2">
        <v>24</v>
      </c>
      <c r="P33" s="1"/>
      <c r="Q33" s="59"/>
      <c r="R33" s="267">
        <v>27</v>
      </c>
      <c r="S33" s="123" t="s">
        <v>46</v>
      </c>
      <c r="T33" s="1" t="s">
        <v>159</v>
      </c>
      <c r="U33" s="266">
        <v>2.1087962962962961E-2</v>
      </c>
      <c r="V33" s="266">
        <v>3.993055555555524E-3</v>
      </c>
      <c r="W33" s="266">
        <v>1.7094907407407437E-2</v>
      </c>
      <c r="X33" s="71">
        <f t="shared" si="0"/>
        <v>1.4432870370370372E-2</v>
      </c>
      <c r="Y33" s="61" t="str">
        <f t="shared" si="1"/>
        <v/>
      </c>
      <c r="Z33" s="1"/>
      <c r="AA33" s="237">
        <f>COUNTIF(Table!E:E,AC33)</f>
        <v>1</v>
      </c>
      <c r="AB33" s="2">
        <v>27</v>
      </c>
      <c r="AC33" s="123" t="s">
        <v>83</v>
      </c>
      <c r="AD33" s="62">
        <v>2.1157407407407406E-2</v>
      </c>
      <c r="AE33" s="62">
        <v>8.1597222222221898E-3</v>
      </c>
      <c r="AF33" s="62">
        <v>1.2997685185185216E-2</v>
      </c>
      <c r="AG33" s="2">
        <v>24</v>
      </c>
      <c r="AH33" s="1"/>
      <c r="AI33" s="59"/>
      <c r="AJ33" s="2">
        <v>27</v>
      </c>
      <c r="AK33" s="123" t="s">
        <v>111</v>
      </c>
      <c r="AL33" s="1" t="s">
        <v>144</v>
      </c>
      <c r="AM33" s="62">
        <v>2.0775462962962964E-2</v>
      </c>
      <c r="AN33" s="62">
        <v>3.1249999999999681E-3</v>
      </c>
      <c r="AO33" s="62">
        <v>1.7650462962962996E-2</v>
      </c>
      <c r="AP33" s="60">
        <f t="shared" si="2"/>
        <v>1.2951388888888919E-2</v>
      </c>
      <c r="AQ33" s="118"/>
      <c r="AR33" s="1"/>
      <c r="AS33" s="237">
        <f>COUNTIF(Table!E:E,AU33)</f>
        <v>1</v>
      </c>
      <c r="AT33" s="2">
        <v>27</v>
      </c>
      <c r="AU33" s="123" t="s">
        <v>123</v>
      </c>
      <c r="AV33" s="1"/>
      <c r="AW33" s="1"/>
      <c r="AX33" s="1"/>
      <c r="AY33" s="2">
        <v>50</v>
      </c>
      <c r="AZ33" s="1"/>
      <c r="BA33" s="59"/>
      <c r="BB33" s="2">
        <v>27</v>
      </c>
      <c r="BC33" s="1"/>
      <c r="BD33" s="1" t="str">
        <f>IF(BC33="","",(IFERROR(VLOOKUP(BC33,#REF!,14,FALSE),"GUEST")))</f>
        <v/>
      </c>
      <c r="BE33" s="1"/>
      <c r="BF33" s="1"/>
      <c r="BG33" s="1"/>
      <c r="BH33" s="64" t="str">
        <f t="shared" ref="BH33" si="38">IF(BD33="","",VLOOKUP(BD33,#REF!,4,FALSE))</f>
        <v/>
      </c>
      <c r="BI33" s="118"/>
      <c r="BJ33" s="27"/>
      <c r="BK33" s="237">
        <f>COUNTIF(Table!E:E,BM33)</f>
        <v>1</v>
      </c>
      <c r="BL33" s="2">
        <v>27</v>
      </c>
      <c r="BM33" s="1" t="s">
        <v>64</v>
      </c>
      <c r="BN33" s="235">
        <v>2.0949074074074075E-2</v>
      </c>
      <c r="BO33" s="235">
        <v>7.2916666666666659E-3</v>
      </c>
      <c r="BP33" s="235">
        <v>1.3657407407407408E-2</v>
      </c>
      <c r="BQ33" s="2">
        <v>24</v>
      </c>
      <c r="BR33" s="1"/>
      <c r="BS33" s="59"/>
      <c r="BT33" s="2">
        <v>27</v>
      </c>
      <c r="BU33" s="1" t="s">
        <v>135</v>
      </c>
      <c r="BV33" s="1" t="s">
        <v>112</v>
      </c>
      <c r="BW33" s="234">
        <v>2.0497685185185185E-2</v>
      </c>
      <c r="BX33" s="234">
        <v>3.993055555555524E-3</v>
      </c>
      <c r="BY33" s="234">
        <v>1.6504629629629661E-2</v>
      </c>
      <c r="BZ33" s="64">
        <f t="shared" si="5"/>
        <v>1.5879629629629629E-2</v>
      </c>
      <c r="CA33" s="68" t="str">
        <f t="shared" si="13"/>
        <v/>
      </c>
      <c r="CB33" s="47"/>
      <c r="CC33" s="53">
        <f>COUNTIF(Table!E:E,CE33)</f>
        <v>1</v>
      </c>
      <c r="CD33" s="2">
        <v>27</v>
      </c>
      <c r="CE33" s="1" t="s">
        <v>74</v>
      </c>
      <c r="CF33" s="62">
        <v>2.0891203703703703E-2</v>
      </c>
      <c r="CG33" s="62">
        <v>3.4722222222221925E-3</v>
      </c>
      <c r="CH33" s="62">
        <v>1.7418981481481511E-2</v>
      </c>
      <c r="CI33" s="2">
        <v>24</v>
      </c>
      <c r="CJ33" s="51"/>
      <c r="CK33" s="59"/>
      <c r="CL33" s="2">
        <v>27</v>
      </c>
      <c r="CM33" s="1" t="s">
        <v>33</v>
      </c>
      <c r="CN33" s="1" t="s">
        <v>155</v>
      </c>
      <c r="CO33" s="62">
        <v>2.0995370370370373E-2</v>
      </c>
      <c r="CP33" s="62">
        <v>4.1666666666666345E-3</v>
      </c>
      <c r="CQ33" s="62">
        <v>1.6828703703703738E-2</v>
      </c>
      <c r="CR33" s="60">
        <f t="shared" si="6"/>
        <v>1.2673611111111111E-2</v>
      </c>
      <c r="CS33" s="68" t="str">
        <f t="shared" si="7"/>
        <v/>
      </c>
      <c r="CT33" s="47"/>
      <c r="CU33" s="53">
        <f>COUNTIF(Table!E:E,CW33)</f>
        <v>1</v>
      </c>
      <c r="CV33" s="2">
        <v>27</v>
      </c>
      <c r="CW33" s="123" t="s">
        <v>105</v>
      </c>
      <c r="CX33" s="62">
        <v>2.0509259259259258E-2</v>
      </c>
      <c r="CY33" s="62">
        <v>6.4236111111111117E-3</v>
      </c>
      <c r="CZ33" s="62">
        <f t="shared" si="8"/>
        <v>1.4085648148148146E-2</v>
      </c>
      <c r="DA33" s="2">
        <v>24</v>
      </c>
      <c r="DB33" s="51"/>
      <c r="DC33" s="59"/>
      <c r="DD33" s="2">
        <v>27</v>
      </c>
      <c r="DE33" s="123" t="s">
        <v>110</v>
      </c>
      <c r="DF33" s="69" t="s">
        <v>122</v>
      </c>
      <c r="DG33" s="62">
        <v>2.0011574074074074E-2</v>
      </c>
      <c r="DH33" s="62">
        <v>3.645833333333333E-3</v>
      </c>
      <c r="DI33" s="62">
        <f t="shared" si="9"/>
        <v>1.636574074074074E-2</v>
      </c>
      <c r="DJ33" s="60">
        <f t="shared" si="10"/>
        <v>1.2175925925925923E-2</v>
      </c>
      <c r="DK33" s="68" t="str">
        <f t="shared" si="11"/>
        <v/>
      </c>
      <c r="DL33" s="47"/>
    </row>
    <row r="34" spans="1:116" ht="15.75" customHeight="1" x14ac:dyDescent="0.25">
      <c r="A34" s="27"/>
      <c r="B34" s="136" t="s">
        <v>160</v>
      </c>
      <c r="C34" s="135"/>
      <c r="D34" s="135"/>
      <c r="E34" s="135"/>
      <c r="F34" s="135"/>
      <c r="G34" s="142"/>
      <c r="H34" s="47"/>
      <c r="I34" s="237">
        <f>COUNTIF(Table!E:E,K34)</f>
        <v>1</v>
      </c>
      <c r="J34" s="2">
        <v>28</v>
      </c>
      <c r="K34" s="123" t="s">
        <v>110</v>
      </c>
      <c r="L34" s="266">
        <v>2.101851851851852E-2</v>
      </c>
      <c r="M34" s="266">
        <v>4.1666666666666345E-3</v>
      </c>
      <c r="N34" s="266">
        <v>1.6851851851851885E-2</v>
      </c>
      <c r="O34" s="2">
        <v>23</v>
      </c>
      <c r="P34" s="1"/>
      <c r="Q34" s="59"/>
      <c r="R34" s="267">
        <v>28</v>
      </c>
      <c r="S34" s="123" t="s">
        <v>51</v>
      </c>
      <c r="T34" s="1" t="s">
        <v>130</v>
      </c>
      <c r="U34" s="266">
        <v>2.101851851851852E-2</v>
      </c>
      <c r="V34" s="266">
        <v>3.8194444444444135E-3</v>
      </c>
      <c r="W34" s="266">
        <v>1.7199074074074106E-2</v>
      </c>
      <c r="X34" s="71">
        <f t="shared" si="0"/>
        <v>1.675925925925929E-2</v>
      </c>
      <c r="Y34" s="61" t="str">
        <f t="shared" si="1"/>
        <v/>
      </c>
      <c r="Z34" s="1"/>
      <c r="AA34" s="237">
        <f>COUNTIF(Table!E:E,AC34)</f>
        <v>1</v>
      </c>
      <c r="AB34" s="2">
        <v>28</v>
      </c>
      <c r="AC34" s="123" t="s">
        <v>355</v>
      </c>
      <c r="AD34" s="62">
        <v>2.1354166666666664E-2</v>
      </c>
      <c r="AE34" s="62">
        <v>1.0416666666666352E-3</v>
      </c>
      <c r="AF34" s="62">
        <v>2.0312500000000028E-2</v>
      </c>
      <c r="AG34" s="2">
        <v>23</v>
      </c>
      <c r="AH34" s="1"/>
      <c r="AI34" s="59"/>
      <c r="AJ34" s="2">
        <v>28</v>
      </c>
      <c r="AK34" s="123" t="s">
        <v>222</v>
      </c>
      <c r="AL34" s="1" t="s">
        <v>155</v>
      </c>
      <c r="AM34" s="62">
        <v>2.0810185185185185E-2</v>
      </c>
      <c r="AN34" s="62">
        <v>3.1249999999999681E-3</v>
      </c>
      <c r="AO34" s="62">
        <v>1.7685185185185217E-2</v>
      </c>
      <c r="AP34" s="60">
        <f t="shared" si="2"/>
        <v>1.2673611111111111E-2</v>
      </c>
      <c r="AQ34" s="118"/>
      <c r="AR34" s="1"/>
      <c r="AS34" s="237">
        <f>COUNTIF(Table!E:E,AU34)</f>
        <v>1</v>
      </c>
      <c r="AT34" s="2">
        <v>28</v>
      </c>
      <c r="AU34" s="123" t="s">
        <v>174</v>
      </c>
      <c r="AV34" s="1"/>
      <c r="AW34" s="1"/>
      <c r="AX34" s="1"/>
      <c r="AY34" s="2">
        <v>50</v>
      </c>
      <c r="AZ34" s="1"/>
      <c r="BA34" s="59"/>
      <c r="BB34" s="2">
        <v>28</v>
      </c>
      <c r="BC34" s="1"/>
      <c r="BD34" s="1" t="str">
        <f>IF(BC34="","",(IFERROR(VLOOKUP(BC34,#REF!,14,FALSE),"GUEST")))</f>
        <v/>
      </c>
      <c r="BE34" s="1"/>
      <c r="BF34" s="1"/>
      <c r="BG34" s="1"/>
      <c r="BH34" s="64" t="str">
        <f t="shared" ref="BH34" si="39">IF(BD34="","",VLOOKUP(BD34,#REF!,4,FALSE))</f>
        <v/>
      </c>
      <c r="BI34" s="118"/>
      <c r="BJ34" s="27"/>
      <c r="BK34" s="237">
        <f>COUNTIF(Table!E:E,BM34)</f>
        <v>1</v>
      </c>
      <c r="BL34" s="2">
        <v>28</v>
      </c>
      <c r="BM34" s="1" t="s">
        <v>114</v>
      </c>
      <c r="BN34" s="234">
        <v>2.0972222222222222E-2</v>
      </c>
      <c r="BO34" s="234">
        <v>3.1249999999999681E-3</v>
      </c>
      <c r="BP34" s="234">
        <v>1.7847222222222254E-2</v>
      </c>
      <c r="BQ34" s="2">
        <v>23</v>
      </c>
      <c r="BR34" s="1"/>
      <c r="BS34" s="59"/>
      <c r="BT34" s="2">
        <v>28</v>
      </c>
      <c r="BU34" s="123" t="s">
        <v>173</v>
      </c>
      <c r="BV34" s="1" t="s">
        <v>155</v>
      </c>
      <c r="BW34" s="234">
        <v>1.7499999999999998E-2</v>
      </c>
      <c r="BX34" s="234">
        <v>8.6805555555552472E-4</v>
      </c>
      <c r="BY34" s="234">
        <v>1.6631944444444473E-2</v>
      </c>
      <c r="BZ34" s="64">
        <f t="shared" si="5"/>
        <v>1.2673611111111111E-2</v>
      </c>
      <c r="CA34" s="68" t="str">
        <f t="shared" si="13"/>
        <v/>
      </c>
      <c r="CB34" s="47"/>
      <c r="CC34" s="53">
        <f>COUNTIF(Table!E:E,CE34)</f>
        <v>1</v>
      </c>
      <c r="CD34" s="2">
        <v>28</v>
      </c>
      <c r="CE34" s="1" t="s">
        <v>44</v>
      </c>
      <c r="CF34" s="62">
        <v>2.0949074074074075E-2</v>
      </c>
      <c r="CG34" s="62">
        <v>6.9444444444444111E-3</v>
      </c>
      <c r="CH34" s="62">
        <v>1.4004629629629664E-2</v>
      </c>
      <c r="CI34" s="2">
        <v>23</v>
      </c>
      <c r="CJ34" s="51"/>
      <c r="CK34" s="59"/>
      <c r="CL34" s="2">
        <v>28</v>
      </c>
      <c r="CM34" s="1" t="s">
        <v>128</v>
      </c>
      <c r="CN34" s="1" t="s">
        <v>151</v>
      </c>
      <c r="CO34" s="62">
        <v>2.0358796296296295E-2</v>
      </c>
      <c r="CP34" s="62">
        <v>3.4722222222221925E-3</v>
      </c>
      <c r="CQ34" s="62">
        <v>1.6886574074074102E-2</v>
      </c>
      <c r="CR34" s="60">
        <f t="shared" si="6"/>
        <v>1.2673611111111141E-2</v>
      </c>
      <c r="CS34" s="68" t="str">
        <f t="shared" si="7"/>
        <v/>
      </c>
      <c r="CT34" s="47"/>
      <c r="CU34" s="53">
        <f>COUNTIF(Table!E:E,CW34)</f>
        <v>1</v>
      </c>
      <c r="CV34" s="2">
        <v>28</v>
      </c>
      <c r="CW34" s="123" t="s">
        <v>74</v>
      </c>
      <c r="CX34" s="62">
        <v>2.0555555555555556E-2</v>
      </c>
      <c r="CY34" s="62">
        <v>3.1249999999999997E-3</v>
      </c>
      <c r="CZ34" s="62">
        <f t="shared" si="8"/>
        <v>1.7430555555555557E-2</v>
      </c>
      <c r="DA34" s="2">
        <v>23</v>
      </c>
      <c r="DB34" s="51"/>
      <c r="DC34" s="59"/>
      <c r="DD34" s="2">
        <v>28</v>
      </c>
      <c r="DE34" s="123" t="s">
        <v>62</v>
      </c>
      <c r="DF34" s="69" t="s">
        <v>124</v>
      </c>
      <c r="DG34" s="62">
        <v>2.0011574074074074E-2</v>
      </c>
      <c r="DH34" s="62">
        <v>3.645833333333333E-3</v>
      </c>
      <c r="DI34" s="62">
        <f t="shared" si="9"/>
        <v>1.636574074074074E-2</v>
      </c>
      <c r="DJ34" s="60">
        <f t="shared" si="10"/>
        <v>1.4965277777777779E-2</v>
      </c>
      <c r="DK34" s="68" t="str">
        <f t="shared" si="11"/>
        <v/>
      </c>
      <c r="DL34" s="47"/>
    </row>
    <row r="35" spans="1:116" ht="15.75" customHeight="1" x14ac:dyDescent="0.25">
      <c r="A35" s="27"/>
      <c r="B35" s="143"/>
      <c r="C35" s="126"/>
      <c r="D35" s="126"/>
      <c r="E35" s="126"/>
      <c r="F35" s="126"/>
      <c r="G35" s="142"/>
      <c r="H35" s="47"/>
      <c r="I35" s="237">
        <f>COUNTIF(Table!E:E,K35)</f>
        <v>1</v>
      </c>
      <c r="J35" s="2">
        <v>29</v>
      </c>
      <c r="K35" s="123" t="s">
        <v>51</v>
      </c>
      <c r="L35" s="266">
        <v>2.101851851851852E-2</v>
      </c>
      <c r="M35" s="266">
        <v>3.8194444444444135E-3</v>
      </c>
      <c r="N35" s="266">
        <v>1.7199074074074106E-2</v>
      </c>
      <c r="O35" s="2">
        <v>22</v>
      </c>
      <c r="P35" s="1"/>
      <c r="Q35" s="59"/>
      <c r="R35" s="267">
        <v>29</v>
      </c>
      <c r="S35" s="123" t="s">
        <v>123</v>
      </c>
      <c r="T35" s="1" t="s">
        <v>149</v>
      </c>
      <c r="U35" s="266">
        <v>2.056712962962963E-2</v>
      </c>
      <c r="V35" s="266">
        <v>3.1249999999999681E-3</v>
      </c>
      <c r="W35" s="266">
        <v>1.7442129629629662E-2</v>
      </c>
      <c r="X35" s="71">
        <f t="shared" si="0"/>
        <v>1.1504629629629629E-2</v>
      </c>
      <c r="Y35" s="61" t="str">
        <f t="shared" si="1"/>
        <v/>
      </c>
      <c r="Z35" s="1"/>
      <c r="AA35" s="237">
        <f>COUNTIF(Table!E:E,AC35)</f>
        <v>1</v>
      </c>
      <c r="AB35" s="2">
        <v>29</v>
      </c>
      <c r="AC35" s="123" t="s">
        <v>47</v>
      </c>
      <c r="AD35" s="62">
        <v>2.1365740740740741E-2</v>
      </c>
      <c r="AE35" s="62">
        <v>9.2013888888888562E-3</v>
      </c>
      <c r="AF35" s="62">
        <v>1.2164351851851885E-2</v>
      </c>
      <c r="AG35" s="2">
        <v>22</v>
      </c>
      <c r="AH35" s="1"/>
      <c r="AI35" s="59"/>
      <c r="AJ35" s="2">
        <v>29</v>
      </c>
      <c r="AK35" s="123" t="s">
        <v>174</v>
      </c>
      <c r="AL35" s="1" t="s">
        <v>156</v>
      </c>
      <c r="AM35" s="62">
        <v>2.0810185185185185E-2</v>
      </c>
      <c r="AN35" s="62">
        <v>2.6041666666666366E-3</v>
      </c>
      <c r="AO35" s="62">
        <v>1.8206018518518548E-2</v>
      </c>
      <c r="AP35" s="60">
        <f t="shared" si="2"/>
        <v>1.3263888888888889E-2</v>
      </c>
      <c r="AQ35" s="118"/>
      <c r="AR35" s="1"/>
      <c r="AS35" s="237">
        <f>COUNTIF(Table!E:E,AU35)</f>
        <v>1</v>
      </c>
      <c r="AT35" s="2">
        <v>29</v>
      </c>
      <c r="AU35" s="123" t="s">
        <v>73</v>
      </c>
      <c r="AV35" s="1"/>
      <c r="AW35" s="1"/>
      <c r="AX35" s="1"/>
      <c r="AY35" s="2">
        <v>50</v>
      </c>
      <c r="AZ35" s="1"/>
      <c r="BA35" s="59"/>
      <c r="BB35" s="2">
        <v>29</v>
      </c>
      <c r="BC35" s="1"/>
      <c r="BD35" s="1" t="str">
        <f>IF(BC35="","",(IFERROR(VLOOKUP(BC35,#REF!,14,FALSE),"GUEST")))</f>
        <v/>
      </c>
      <c r="BE35" s="1"/>
      <c r="BF35" s="1"/>
      <c r="BG35" s="1"/>
      <c r="BH35" s="64" t="str">
        <f t="shared" ref="BH35" si="40">IF(BD35="","",VLOOKUP(BD35,#REF!,4,FALSE))</f>
        <v/>
      </c>
      <c r="BI35" s="118"/>
      <c r="BJ35" s="27"/>
      <c r="BK35" s="237">
        <f>COUNTIF(Table!E:E,BM35)</f>
        <v>1</v>
      </c>
      <c r="BL35" s="2">
        <v>29</v>
      </c>
      <c r="BM35" s="1" t="s">
        <v>46</v>
      </c>
      <c r="BN35" s="234">
        <v>2.101851851851852E-2</v>
      </c>
      <c r="BO35" s="234">
        <v>3.993055555555524E-3</v>
      </c>
      <c r="BP35" s="234">
        <v>1.7025462962962996E-2</v>
      </c>
      <c r="BQ35" s="2">
        <v>22</v>
      </c>
      <c r="BR35" s="1"/>
      <c r="BS35" s="59"/>
      <c r="BT35" s="2">
        <v>29</v>
      </c>
      <c r="BU35" s="1" t="s">
        <v>46</v>
      </c>
      <c r="BV35" s="1" t="s">
        <v>159</v>
      </c>
      <c r="BW35" s="234">
        <v>2.101851851851852E-2</v>
      </c>
      <c r="BX35" s="234">
        <v>3.993055555555524E-3</v>
      </c>
      <c r="BY35" s="234">
        <v>1.7025462962962996E-2</v>
      </c>
      <c r="BZ35" s="64">
        <f t="shared" si="5"/>
        <v>1.4432870370370372E-2</v>
      </c>
      <c r="CA35" s="68" t="str">
        <f t="shared" si="13"/>
        <v/>
      </c>
      <c r="CB35" s="47"/>
      <c r="CC35" s="53">
        <f>COUNTIF(Table!E:E,CE35)</f>
        <v>1</v>
      </c>
      <c r="CD35" s="2">
        <v>29</v>
      </c>
      <c r="CE35" s="1" t="s">
        <v>138</v>
      </c>
      <c r="CF35" s="62">
        <v>2.0960648148148148E-2</v>
      </c>
      <c r="CG35" s="62">
        <v>6.4236111111110779E-3</v>
      </c>
      <c r="CH35" s="62">
        <v>1.4537037037037071E-2</v>
      </c>
      <c r="CI35" s="2">
        <v>22</v>
      </c>
      <c r="CJ35" s="51"/>
      <c r="CK35" s="59"/>
      <c r="CL35" s="2">
        <v>29</v>
      </c>
      <c r="CM35" s="1" t="s">
        <v>51</v>
      </c>
      <c r="CN35" s="1" t="s">
        <v>130</v>
      </c>
      <c r="CO35" s="62">
        <v>2.0729166666666667E-2</v>
      </c>
      <c r="CP35" s="62">
        <v>3.8194444444444135E-3</v>
      </c>
      <c r="CQ35" s="62">
        <v>1.6909722222222253E-2</v>
      </c>
      <c r="CR35" s="60">
        <f t="shared" si="6"/>
        <v>1.675925925925929E-2</v>
      </c>
      <c r="CS35" s="68" t="str">
        <f t="shared" si="7"/>
        <v/>
      </c>
      <c r="CT35" s="47"/>
      <c r="CU35" s="53">
        <f>COUNTIF(Table!E:E,CW35)</f>
        <v>1</v>
      </c>
      <c r="CV35" s="2">
        <v>29</v>
      </c>
      <c r="CW35" s="123" t="s">
        <v>91</v>
      </c>
      <c r="CX35" s="62">
        <v>2.0659722222222222E-2</v>
      </c>
      <c r="CY35" s="62">
        <v>5.0347222222222225E-3</v>
      </c>
      <c r="CZ35" s="62">
        <f t="shared" si="8"/>
        <v>1.5625E-2</v>
      </c>
      <c r="DA35" s="2">
        <v>22</v>
      </c>
      <c r="DB35" s="51"/>
      <c r="DC35" s="59"/>
      <c r="DD35" s="2">
        <v>29</v>
      </c>
      <c r="DE35" s="123" t="s">
        <v>135</v>
      </c>
      <c r="DF35" s="69" t="s">
        <v>112</v>
      </c>
      <c r="DG35" s="62">
        <v>2.0057870370370368E-2</v>
      </c>
      <c r="DH35" s="62">
        <v>3.472222222222222E-3</v>
      </c>
      <c r="DI35" s="62">
        <f t="shared" si="9"/>
        <v>1.6585648148148148E-2</v>
      </c>
      <c r="DJ35" s="60">
        <f t="shared" si="10"/>
        <v>1.5879629629629629E-2</v>
      </c>
      <c r="DK35" s="68" t="str">
        <f t="shared" si="11"/>
        <v/>
      </c>
      <c r="DL35" s="47"/>
    </row>
    <row r="36" spans="1:116" ht="15.75" customHeight="1" thickBot="1" x14ac:dyDescent="0.3">
      <c r="A36" s="79"/>
      <c r="B36" s="144"/>
      <c r="C36" s="140"/>
      <c r="D36" s="140"/>
      <c r="E36" s="140"/>
      <c r="F36" s="140"/>
      <c r="G36" s="145"/>
      <c r="H36" s="47"/>
      <c r="I36" s="237">
        <f>COUNTIF(Table!E:E,K36)</f>
        <v>1</v>
      </c>
      <c r="J36" s="2">
        <v>30</v>
      </c>
      <c r="K36" s="123" t="s">
        <v>370</v>
      </c>
      <c r="L36" s="266">
        <v>2.1041666666666667E-2</v>
      </c>
      <c r="M36" s="266">
        <v>6.2499999999999691E-3</v>
      </c>
      <c r="N36" s="266">
        <v>1.4791666666666698E-2</v>
      </c>
      <c r="O36" s="2">
        <v>21</v>
      </c>
      <c r="P36" s="1"/>
      <c r="Q36" s="59"/>
      <c r="R36" s="267">
        <v>30</v>
      </c>
      <c r="S36" s="123" t="s">
        <v>369</v>
      </c>
      <c r="T36" s="1" t="s">
        <v>380</v>
      </c>
      <c r="U36" s="266">
        <v>2.0277777777777777E-2</v>
      </c>
      <c r="V36" s="266">
        <v>2.7777777777777436E-3</v>
      </c>
      <c r="W36" s="266">
        <v>1.7500000000000033E-2</v>
      </c>
      <c r="X36" s="71" t="e">
        <f t="shared" si="0"/>
        <v>#N/A</v>
      </c>
      <c r="Y36" s="61" t="str">
        <f t="shared" si="1"/>
        <v/>
      </c>
      <c r="Z36" s="1"/>
      <c r="AA36" s="237">
        <f>COUNTIF(Table!E:E,AC36)</f>
        <v>1</v>
      </c>
      <c r="AB36" s="2">
        <v>30</v>
      </c>
      <c r="AC36" s="123" t="s">
        <v>103</v>
      </c>
      <c r="AD36" s="62">
        <v>2.1585648148148145E-2</v>
      </c>
      <c r="AE36" s="62">
        <v>9.8958333333333016E-3</v>
      </c>
      <c r="AF36" s="62">
        <v>1.1689814814814844E-2</v>
      </c>
      <c r="AG36" s="2">
        <v>21</v>
      </c>
      <c r="AH36" s="1"/>
      <c r="AI36" s="59"/>
      <c r="AJ36" s="2">
        <v>30</v>
      </c>
      <c r="AK36" s="123" t="s">
        <v>76</v>
      </c>
      <c r="AL36" s="1" t="s">
        <v>144</v>
      </c>
      <c r="AM36" s="62">
        <v>2.0358796296296295E-2</v>
      </c>
      <c r="AN36" s="62">
        <v>1.7361111111110807E-3</v>
      </c>
      <c r="AO36" s="62">
        <v>1.8622685185185214E-2</v>
      </c>
      <c r="AP36" s="60">
        <f t="shared" si="2"/>
        <v>1.2951388888888919E-2</v>
      </c>
      <c r="AQ36" s="118"/>
      <c r="AR36" s="1"/>
      <c r="AS36" s="237">
        <f>COUNTIF(Table!E:E,AU36)</f>
        <v>1</v>
      </c>
      <c r="AT36" s="2">
        <v>30</v>
      </c>
      <c r="AU36" s="123" t="s">
        <v>282</v>
      </c>
      <c r="AV36" s="1"/>
      <c r="AW36" s="1"/>
      <c r="AX36" s="1"/>
      <c r="AY36" s="2">
        <v>50</v>
      </c>
      <c r="AZ36" s="1"/>
      <c r="BA36" s="59"/>
      <c r="BB36" s="2">
        <v>30</v>
      </c>
      <c r="BC36" s="1"/>
      <c r="BD36" s="1" t="str">
        <f>IF(BC36="","",(IFERROR(VLOOKUP(BC36,#REF!,14,FALSE),"GUEST")))</f>
        <v/>
      </c>
      <c r="BE36" s="1"/>
      <c r="BF36" s="1"/>
      <c r="BG36" s="1"/>
      <c r="BH36" s="64" t="str">
        <f t="shared" ref="BH36" si="41">IF(BD36="","",VLOOKUP(BD36,#REF!,4,FALSE))</f>
        <v/>
      </c>
      <c r="BI36" s="118"/>
      <c r="BJ36" s="27"/>
      <c r="BK36" s="237">
        <f>COUNTIF(Table!E:E,BM36)</f>
        <v>1</v>
      </c>
      <c r="BL36" s="2">
        <v>30</v>
      </c>
      <c r="BM36" s="1" t="s">
        <v>74</v>
      </c>
      <c r="BN36" s="234">
        <v>2.1030092592592597E-2</v>
      </c>
      <c r="BO36" s="234">
        <v>3.8194444444444135E-3</v>
      </c>
      <c r="BP36" s="234">
        <v>1.7210648148148183E-2</v>
      </c>
      <c r="BQ36" s="2">
        <v>21</v>
      </c>
      <c r="BR36" s="1"/>
      <c r="BS36" s="59"/>
      <c r="BT36" s="2">
        <v>30</v>
      </c>
      <c r="BU36" s="1" t="s">
        <v>74</v>
      </c>
      <c r="BV36" s="1" t="s">
        <v>130</v>
      </c>
      <c r="BW36" s="234">
        <v>2.1030092592592597E-2</v>
      </c>
      <c r="BX36" s="234">
        <v>3.8194444444444135E-3</v>
      </c>
      <c r="BY36" s="234">
        <v>1.7210648148148183E-2</v>
      </c>
      <c r="BZ36" s="64">
        <f t="shared" si="5"/>
        <v>1.675925925925929E-2</v>
      </c>
      <c r="CA36" s="68" t="str">
        <f t="shared" si="13"/>
        <v/>
      </c>
      <c r="CB36" s="47"/>
      <c r="CC36" s="53">
        <f>COUNTIF(Table!E:E,CE36)</f>
        <v>1</v>
      </c>
      <c r="CD36" s="2">
        <v>30</v>
      </c>
      <c r="CE36" s="1" t="s">
        <v>150</v>
      </c>
      <c r="CF36" s="62">
        <v>2.0972222222222222E-2</v>
      </c>
      <c r="CG36" s="62">
        <v>4.6874999999999695E-3</v>
      </c>
      <c r="CH36" s="62">
        <v>1.6284722222222252E-2</v>
      </c>
      <c r="CI36" s="2">
        <v>21</v>
      </c>
      <c r="CJ36" s="51"/>
      <c r="CK36" s="59"/>
      <c r="CL36" s="2">
        <v>30</v>
      </c>
      <c r="CM36" s="1" t="s">
        <v>73</v>
      </c>
      <c r="CN36" s="1" t="s">
        <v>124</v>
      </c>
      <c r="CO36" s="62">
        <v>1.9189814814814816E-2</v>
      </c>
      <c r="CP36" s="62">
        <v>2.0833333333333016E-3</v>
      </c>
      <c r="CQ36" s="62">
        <v>1.7106481481481514E-2</v>
      </c>
      <c r="CR36" s="60">
        <f t="shared" si="6"/>
        <v>1.4965277777777779E-2</v>
      </c>
      <c r="CS36" s="68" t="str">
        <f t="shared" si="7"/>
        <v/>
      </c>
      <c r="CT36" s="47"/>
      <c r="CU36" s="53">
        <f>COUNTIF(Table!E:E,CW36)</f>
        <v>1</v>
      </c>
      <c r="CV36" s="2">
        <v>30</v>
      </c>
      <c r="CW36" s="123" t="s">
        <v>100</v>
      </c>
      <c r="CX36" s="62">
        <v>2.0729166666666667E-2</v>
      </c>
      <c r="CY36" s="62">
        <v>6.9444444444444441E-3</v>
      </c>
      <c r="CZ36" s="62">
        <f t="shared" si="8"/>
        <v>1.3784722222222223E-2</v>
      </c>
      <c r="DA36" s="2">
        <v>21</v>
      </c>
      <c r="DB36" s="51"/>
      <c r="DC36" s="59"/>
      <c r="DD36" s="2">
        <v>30</v>
      </c>
      <c r="DE36" s="123" t="s">
        <v>51</v>
      </c>
      <c r="DF36" s="69" t="s">
        <v>130</v>
      </c>
      <c r="DG36" s="62">
        <v>1.9942129629629629E-2</v>
      </c>
      <c r="DH36" s="62">
        <v>3.1249999999999997E-3</v>
      </c>
      <c r="DI36" s="62">
        <f t="shared" si="9"/>
        <v>1.681712962962963E-2</v>
      </c>
      <c r="DJ36" s="60">
        <f t="shared" si="10"/>
        <v>1.675925925925929E-2</v>
      </c>
      <c r="DK36" s="68" t="str">
        <f t="shared" si="11"/>
        <v/>
      </c>
      <c r="DL36" s="47"/>
    </row>
    <row r="37" spans="1:116" ht="15.75" customHeight="1" x14ac:dyDescent="0.25">
      <c r="A37" s="47"/>
      <c r="B37" s="31"/>
      <c r="C37" s="31"/>
      <c r="D37" s="31"/>
      <c r="E37" s="31"/>
      <c r="F37" s="31"/>
      <c r="G37" s="31"/>
      <c r="H37" s="1"/>
      <c r="I37" s="237">
        <f>COUNTIF(Table!E:E,K37)</f>
        <v>1</v>
      </c>
      <c r="J37" s="2">
        <v>31</v>
      </c>
      <c r="K37" s="123" t="s">
        <v>46</v>
      </c>
      <c r="L37" s="266">
        <v>2.1087962962962961E-2</v>
      </c>
      <c r="M37" s="266">
        <v>3.993055555555524E-3</v>
      </c>
      <c r="N37" s="266">
        <v>1.7094907407407437E-2</v>
      </c>
      <c r="O37" s="2">
        <v>20</v>
      </c>
      <c r="P37" s="1"/>
      <c r="Q37" s="59"/>
      <c r="R37" s="267">
        <v>31</v>
      </c>
      <c r="S37" s="123" t="s">
        <v>371</v>
      </c>
      <c r="T37" s="1" t="s">
        <v>380</v>
      </c>
      <c r="U37" s="266">
        <v>2.1203703703703707E-2</v>
      </c>
      <c r="V37" s="266">
        <v>3.1249999999999681E-3</v>
      </c>
      <c r="W37" s="266">
        <v>1.8078703703703739E-2</v>
      </c>
      <c r="X37" s="71" t="e">
        <f t="shared" si="0"/>
        <v>#N/A</v>
      </c>
      <c r="Y37" s="61" t="str">
        <f t="shared" si="1"/>
        <v/>
      </c>
      <c r="Z37" s="1"/>
      <c r="AA37" s="237">
        <f>COUNTIF(Table!E:E,AC37)</f>
        <v>1</v>
      </c>
      <c r="AB37" s="2">
        <v>31</v>
      </c>
      <c r="AC37" s="123" t="s">
        <v>158</v>
      </c>
      <c r="AD37" s="62">
        <v>2.1736111111111112E-2</v>
      </c>
      <c r="AE37" s="62">
        <v>4.5138888888888555E-3</v>
      </c>
      <c r="AF37" s="62">
        <v>1.7222222222222257E-2</v>
      </c>
      <c r="AG37" s="2">
        <v>20</v>
      </c>
      <c r="AH37" s="1"/>
      <c r="AI37" s="59"/>
      <c r="AJ37" s="2">
        <v>31</v>
      </c>
      <c r="AK37" s="123" t="s">
        <v>114</v>
      </c>
      <c r="AL37" s="1" t="s">
        <v>144</v>
      </c>
      <c r="AM37" s="62">
        <v>2.2037037037037036E-2</v>
      </c>
      <c r="AN37" s="62">
        <v>3.1249999999999681E-3</v>
      </c>
      <c r="AO37" s="62">
        <v>1.8912037037037067E-2</v>
      </c>
      <c r="AP37" s="60">
        <f t="shared" si="2"/>
        <v>1.2951388888888919E-2</v>
      </c>
      <c r="AQ37" s="118"/>
      <c r="AR37" s="1"/>
      <c r="AS37" s="237">
        <f>COUNTIF(Table!E:E,AU37)</f>
        <v>1</v>
      </c>
      <c r="AT37" s="2">
        <v>31</v>
      </c>
      <c r="AU37" s="123" t="s">
        <v>66</v>
      </c>
      <c r="AV37" s="1"/>
      <c r="AW37" s="1"/>
      <c r="AX37" s="1"/>
      <c r="AY37" s="2">
        <v>50</v>
      </c>
      <c r="AZ37" s="1"/>
      <c r="BA37" s="59"/>
      <c r="BB37" s="2">
        <v>31</v>
      </c>
      <c r="BC37" s="1"/>
      <c r="BD37" s="1" t="str">
        <f>IF(BC37="","",(IFERROR(VLOOKUP(BC37,#REF!,14,FALSE),"GUEST")))</f>
        <v/>
      </c>
      <c r="BE37" s="1"/>
      <c r="BF37" s="1"/>
      <c r="BG37" s="1"/>
      <c r="BH37" s="64" t="str">
        <f t="shared" ref="BH37" si="42">IF(BD37="","",VLOOKUP(BD37,#REF!,4,FALSE))</f>
        <v/>
      </c>
      <c r="BI37" s="118"/>
      <c r="BJ37" s="27"/>
      <c r="BK37" s="237">
        <f>COUNTIF(Table!E:E,BM37)</f>
        <v>1</v>
      </c>
      <c r="BL37" s="2">
        <v>31</v>
      </c>
      <c r="BM37" s="1" t="s">
        <v>55</v>
      </c>
      <c r="BN37" s="234">
        <v>2.1215277777777777E-2</v>
      </c>
      <c r="BO37" s="234">
        <v>7.1180555555555216E-3</v>
      </c>
      <c r="BP37" s="234">
        <v>1.4097222222222256E-2</v>
      </c>
      <c r="BQ37" s="2">
        <v>20</v>
      </c>
      <c r="BR37" s="1"/>
      <c r="BS37" s="59"/>
      <c r="BT37" s="2">
        <v>31</v>
      </c>
      <c r="BU37" s="1" t="s">
        <v>119</v>
      </c>
      <c r="BV37" s="1" t="s">
        <v>112</v>
      </c>
      <c r="BW37" s="234">
        <v>2.074074074074074E-2</v>
      </c>
      <c r="BX37" s="234">
        <v>3.298611111111082E-3</v>
      </c>
      <c r="BY37" s="234">
        <v>1.7442129629629658E-2</v>
      </c>
      <c r="BZ37" s="64">
        <f t="shared" si="5"/>
        <v>1.5879629629629629E-2</v>
      </c>
      <c r="CA37" s="68" t="str">
        <f t="shared" si="13"/>
        <v/>
      </c>
      <c r="CB37" s="47"/>
      <c r="CC37" s="53">
        <f>COUNTIF(Table!E:E,CE37)</f>
        <v>1</v>
      </c>
      <c r="CD37" s="2">
        <v>31</v>
      </c>
      <c r="CE37" s="1" t="s">
        <v>154</v>
      </c>
      <c r="CF37" s="62">
        <v>2.0983796296296296E-2</v>
      </c>
      <c r="CG37" s="62">
        <v>4.5138888888888555E-3</v>
      </c>
      <c r="CH37" s="62">
        <v>1.646990740740744E-2</v>
      </c>
      <c r="CI37" s="2">
        <v>20</v>
      </c>
      <c r="CJ37" s="51"/>
      <c r="CK37" s="59"/>
      <c r="CL37" s="2">
        <v>31</v>
      </c>
      <c r="CM37" s="1" t="s">
        <v>46</v>
      </c>
      <c r="CN37" s="1" t="s">
        <v>159</v>
      </c>
      <c r="CO37" s="62">
        <v>1.8541666666666668E-2</v>
      </c>
      <c r="CP37" s="62">
        <v>1.3888888888888874E-3</v>
      </c>
      <c r="CQ37" s="62">
        <v>1.7152777777777781E-2</v>
      </c>
      <c r="CR37" s="60">
        <f t="shared" si="6"/>
        <v>1.4432870370370372E-2</v>
      </c>
      <c r="CS37" s="68" t="str">
        <f t="shared" si="7"/>
        <v/>
      </c>
      <c r="CT37" s="47"/>
      <c r="CU37" s="53">
        <f>COUNTIF(Table!E:E,CW37)</f>
        <v>1</v>
      </c>
      <c r="CV37" s="2">
        <v>31</v>
      </c>
      <c r="CW37" s="123" t="s">
        <v>137</v>
      </c>
      <c r="CX37" s="62">
        <v>2.074074074074074E-2</v>
      </c>
      <c r="CY37" s="62">
        <v>5.0347222222222225E-3</v>
      </c>
      <c r="CZ37" s="62">
        <f t="shared" si="8"/>
        <v>1.5706018518518518E-2</v>
      </c>
      <c r="DA37" s="2">
        <v>20</v>
      </c>
      <c r="DB37" s="51"/>
      <c r="DC37" s="59"/>
      <c r="DD37" s="2">
        <v>31</v>
      </c>
      <c r="DE37" s="123" t="s">
        <v>113</v>
      </c>
      <c r="DF37" s="69" t="s">
        <v>116</v>
      </c>
      <c r="DG37" s="62">
        <v>2.0821759259259259E-2</v>
      </c>
      <c r="DH37" s="62">
        <v>3.8194444444444101E-3</v>
      </c>
      <c r="DI37" s="62">
        <f t="shared" si="9"/>
        <v>1.7002314814814849E-2</v>
      </c>
      <c r="DJ37" s="60">
        <f t="shared" si="10"/>
        <v>1.4166666666666664E-2</v>
      </c>
      <c r="DK37" s="68" t="str">
        <f t="shared" si="11"/>
        <v/>
      </c>
      <c r="DL37" s="47"/>
    </row>
    <row r="38" spans="1:116" ht="15.75" customHeight="1" x14ac:dyDescent="0.25">
      <c r="A38" s="47"/>
      <c r="B38" s="47"/>
      <c r="C38" s="47"/>
      <c r="D38" s="47"/>
      <c r="E38" s="47"/>
      <c r="F38" s="47"/>
      <c r="G38" s="47"/>
      <c r="H38" s="1"/>
      <c r="I38" s="237">
        <f>COUNTIF(Table!E:E,K38)</f>
        <v>1</v>
      </c>
      <c r="J38" s="2">
        <v>32</v>
      </c>
      <c r="K38" s="123" t="s">
        <v>33</v>
      </c>
      <c r="L38" s="266">
        <v>2.1099537037037038E-2</v>
      </c>
      <c r="M38" s="266">
        <v>5.3819444444444114E-3</v>
      </c>
      <c r="N38" s="266">
        <v>1.5717592592592627E-2</v>
      </c>
      <c r="O38" s="2">
        <v>20</v>
      </c>
      <c r="P38" s="1"/>
      <c r="Q38" s="59"/>
      <c r="R38" s="267">
        <v>32</v>
      </c>
      <c r="S38" s="123" t="s">
        <v>174</v>
      </c>
      <c r="T38" s="1" t="s">
        <v>156</v>
      </c>
      <c r="U38" s="266">
        <v>2.0787037037037038E-2</v>
      </c>
      <c r="V38" s="266">
        <v>2.6041666666666366E-3</v>
      </c>
      <c r="W38" s="266">
        <v>1.8182870370370401E-2</v>
      </c>
      <c r="X38" s="71">
        <f t="shared" si="0"/>
        <v>1.3263888888888889E-2</v>
      </c>
      <c r="Y38" s="61" t="str">
        <f t="shared" si="1"/>
        <v/>
      </c>
      <c r="Z38" s="1"/>
      <c r="AA38" s="237">
        <f>COUNTIF(Table!E:E,AC38)</f>
        <v>1</v>
      </c>
      <c r="AB38" s="2">
        <v>32</v>
      </c>
      <c r="AC38" s="123" t="s">
        <v>121</v>
      </c>
      <c r="AD38" s="62">
        <v>2.1782407407407407E-2</v>
      </c>
      <c r="AE38" s="62">
        <v>4.1666666666666345E-3</v>
      </c>
      <c r="AF38" s="62">
        <v>1.7615740740740772E-2</v>
      </c>
      <c r="AG38" s="2">
        <v>20</v>
      </c>
      <c r="AH38" s="1"/>
      <c r="AI38" s="59"/>
      <c r="AJ38" s="2">
        <v>32</v>
      </c>
      <c r="AK38" s="123" t="s">
        <v>161</v>
      </c>
      <c r="AL38" s="1" t="s">
        <v>126</v>
      </c>
      <c r="AM38" s="62">
        <v>2.0381944444444446E-2</v>
      </c>
      <c r="AN38" s="62">
        <v>1.0416666666666352E-3</v>
      </c>
      <c r="AO38" s="62">
        <v>1.934027777777781E-2</v>
      </c>
      <c r="AP38" s="60">
        <f t="shared" si="2"/>
        <v>1.4583333333333365E-2</v>
      </c>
      <c r="AQ38" s="118"/>
      <c r="AR38" s="1"/>
      <c r="AS38" s="237">
        <f>COUNTIF(Table!E:E,AU38)</f>
        <v>1</v>
      </c>
      <c r="AT38" s="2">
        <v>32</v>
      </c>
      <c r="AU38" s="123" t="s">
        <v>179</v>
      </c>
      <c r="AV38" s="1"/>
      <c r="AW38" s="1"/>
      <c r="AX38" s="1"/>
      <c r="AY38" s="2">
        <v>50</v>
      </c>
      <c r="AZ38" s="1"/>
      <c r="BA38" s="59"/>
      <c r="BB38" s="2">
        <v>32</v>
      </c>
      <c r="BC38" s="1"/>
      <c r="BD38" s="1" t="str">
        <f>IF(BC38="","",(IFERROR(VLOOKUP(BC38,#REF!,14,FALSE),"GUEST")))</f>
        <v/>
      </c>
      <c r="BE38" s="1"/>
      <c r="BF38" s="1"/>
      <c r="BG38" s="1"/>
      <c r="BH38" s="64" t="str">
        <f t="shared" ref="BH38" si="43">IF(BD38="","",VLOOKUP(BD38,#REF!,4,FALSE))</f>
        <v/>
      </c>
      <c r="BI38" s="118"/>
      <c r="BJ38" s="27"/>
      <c r="BK38" s="237">
        <f>COUNTIF(Table!E:E,BM38)</f>
        <v>1</v>
      </c>
      <c r="BL38" s="2">
        <v>32</v>
      </c>
      <c r="BM38" s="1" t="s">
        <v>91</v>
      </c>
      <c r="BN38" s="234">
        <v>2.1342592592592594E-2</v>
      </c>
      <c r="BO38" s="234">
        <v>5.3819444444444114E-3</v>
      </c>
      <c r="BP38" s="234">
        <v>1.5960648148148182E-2</v>
      </c>
      <c r="BQ38" s="2">
        <v>20</v>
      </c>
      <c r="BR38" s="1"/>
      <c r="BS38" s="59"/>
      <c r="BT38" s="2">
        <v>32</v>
      </c>
      <c r="BU38" s="1" t="s">
        <v>114</v>
      </c>
      <c r="BV38" s="1" t="s">
        <v>144</v>
      </c>
      <c r="BW38" s="234">
        <v>2.0972222222222222E-2</v>
      </c>
      <c r="BX38" s="234">
        <v>3.1249999999999681E-3</v>
      </c>
      <c r="BY38" s="234">
        <v>1.7847222222222254E-2</v>
      </c>
      <c r="BZ38" s="64">
        <f t="shared" si="5"/>
        <v>1.2951388888888919E-2</v>
      </c>
      <c r="CA38" s="68" t="str">
        <f t="shared" si="13"/>
        <v/>
      </c>
      <c r="CB38" s="47"/>
      <c r="CC38" s="53">
        <f>COUNTIF(Table!E:E,CE38)</f>
        <v>1</v>
      </c>
      <c r="CD38" s="2">
        <v>32</v>
      </c>
      <c r="CE38" s="1" t="s">
        <v>161</v>
      </c>
      <c r="CF38" s="62">
        <v>2.0995370370370373E-2</v>
      </c>
      <c r="CG38" s="62">
        <v>1.3888888888888562E-3</v>
      </c>
      <c r="CH38" s="62">
        <v>1.9606481481481516E-2</v>
      </c>
      <c r="CI38" s="2">
        <v>20</v>
      </c>
      <c r="CJ38" s="51"/>
      <c r="CK38" s="59"/>
      <c r="CL38" s="2">
        <v>32</v>
      </c>
      <c r="CM38" s="1" t="s">
        <v>119</v>
      </c>
      <c r="CN38" s="1" t="s">
        <v>112</v>
      </c>
      <c r="CO38" s="62">
        <v>2.0590277777777777E-2</v>
      </c>
      <c r="CP38" s="62">
        <v>3.298611111111082E-3</v>
      </c>
      <c r="CQ38" s="62">
        <v>1.7291666666666695E-2</v>
      </c>
      <c r="CR38" s="60">
        <f t="shared" si="6"/>
        <v>1.5879629629629629E-2</v>
      </c>
      <c r="CS38" s="68" t="str">
        <f t="shared" si="7"/>
        <v/>
      </c>
      <c r="CT38" s="47"/>
      <c r="CU38" s="53">
        <f>COUNTIF(Table!E:E,CW38)</f>
        <v>1</v>
      </c>
      <c r="CV38" s="2">
        <v>32</v>
      </c>
      <c r="CW38" s="123" t="s">
        <v>78</v>
      </c>
      <c r="CX38" s="62">
        <v>2.0763888888888887E-2</v>
      </c>
      <c r="CY38" s="62">
        <v>8.5069444444444437E-3</v>
      </c>
      <c r="CZ38" s="62">
        <f t="shared" si="8"/>
        <v>1.2256944444444444E-2</v>
      </c>
      <c r="DA38" s="2">
        <v>20</v>
      </c>
      <c r="DB38" s="51"/>
      <c r="DC38" s="59"/>
      <c r="DD38" s="2">
        <v>32</v>
      </c>
      <c r="DE38" s="123" t="s">
        <v>128</v>
      </c>
      <c r="DF38" s="69" t="s">
        <v>151</v>
      </c>
      <c r="DG38" s="62">
        <v>2.2222222222222223E-2</v>
      </c>
      <c r="DH38" s="62">
        <v>5.208333333333333E-3</v>
      </c>
      <c r="DI38" s="62">
        <f t="shared" si="9"/>
        <v>1.7013888888888891E-2</v>
      </c>
      <c r="DJ38" s="60">
        <f t="shared" si="10"/>
        <v>1.2673611111111141E-2</v>
      </c>
      <c r="DK38" s="68" t="str">
        <f t="shared" si="11"/>
        <v/>
      </c>
      <c r="DL38" s="47"/>
    </row>
    <row r="39" spans="1:116" ht="15.75" customHeight="1" x14ac:dyDescent="0.25">
      <c r="A39" s="47"/>
      <c r="B39" s="47"/>
      <c r="C39" s="47"/>
      <c r="D39" s="47"/>
      <c r="E39" s="47"/>
      <c r="F39" s="47"/>
      <c r="G39" s="47"/>
      <c r="H39" s="1"/>
      <c r="I39" s="237">
        <f>COUNTIF(Table!E:E,K39)</f>
        <v>1</v>
      </c>
      <c r="J39" s="2">
        <v>33</v>
      </c>
      <c r="K39" s="123" t="s">
        <v>55</v>
      </c>
      <c r="L39" s="266">
        <v>2.1122685185185185E-2</v>
      </c>
      <c r="M39" s="266">
        <v>7.1180555555555216E-3</v>
      </c>
      <c r="N39" s="266">
        <v>1.4004629629629664E-2</v>
      </c>
      <c r="O39" s="2">
        <v>20</v>
      </c>
      <c r="P39" s="1"/>
      <c r="Q39" s="59"/>
      <c r="R39" s="267">
        <v>33</v>
      </c>
      <c r="S39" s="123" t="s">
        <v>356</v>
      </c>
      <c r="T39" s="1" t="s">
        <v>380</v>
      </c>
      <c r="U39" s="266">
        <v>1.8668981481481481E-2</v>
      </c>
      <c r="V39" s="266">
        <v>3.4722222222222099E-4</v>
      </c>
      <c r="W39" s="266">
        <v>1.832175925925926E-2</v>
      </c>
      <c r="X39" s="71" t="e">
        <f t="shared" si="0"/>
        <v>#N/A</v>
      </c>
      <c r="Y39" s="61" t="str">
        <f t="shared" si="1"/>
        <v/>
      </c>
      <c r="Z39" s="1"/>
      <c r="AA39" s="237">
        <f>COUNTIF(Table!E:E,AC39)</f>
        <v>1</v>
      </c>
      <c r="AB39" s="2">
        <v>33</v>
      </c>
      <c r="AC39" s="123" t="s">
        <v>114</v>
      </c>
      <c r="AD39" s="62">
        <v>2.2037037037037036E-2</v>
      </c>
      <c r="AE39" s="62">
        <v>3.1249999999999681E-3</v>
      </c>
      <c r="AF39" s="62">
        <v>1.8912037037037067E-2</v>
      </c>
      <c r="AG39" s="2">
        <v>20</v>
      </c>
      <c r="AH39" s="1"/>
      <c r="AI39" s="59"/>
      <c r="AJ39" s="2">
        <v>33</v>
      </c>
      <c r="AK39" s="123" t="s">
        <v>355</v>
      </c>
      <c r="AL39" s="1" t="s">
        <v>380</v>
      </c>
      <c r="AM39" s="62">
        <v>2.1354166666666664E-2</v>
      </c>
      <c r="AN39" s="62">
        <v>1.0416666666666352E-3</v>
      </c>
      <c r="AO39" s="62">
        <v>2.0312500000000028E-2</v>
      </c>
      <c r="AP39" s="60" t="e">
        <f t="shared" si="2"/>
        <v>#N/A</v>
      </c>
      <c r="AQ39" s="118"/>
      <c r="AR39" s="1"/>
      <c r="AS39" s="237">
        <f>COUNTIF(Table!E:E,AU39)</f>
        <v>1</v>
      </c>
      <c r="AT39" s="2">
        <v>33</v>
      </c>
      <c r="AU39" s="123" t="s">
        <v>158</v>
      </c>
      <c r="AV39" s="1"/>
      <c r="AW39" s="1"/>
      <c r="AX39" s="1"/>
      <c r="AY39" s="2">
        <v>50</v>
      </c>
      <c r="AZ39" s="1"/>
      <c r="BA39" s="59"/>
      <c r="BB39" s="2">
        <v>33</v>
      </c>
      <c r="BC39" s="1"/>
      <c r="BD39" s="1" t="str">
        <f>IF(BC39="","",(IFERROR(VLOOKUP(BC39,#REF!,14,FALSE),"GUEST")))</f>
        <v/>
      </c>
      <c r="BE39" s="1"/>
      <c r="BF39" s="1"/>
      <c r="BG39" s="1"/>
      <c r="BH39" s="64" t="str">
        <f t="shared" ref="BH39" si="44">IF(BD39="","",VLOOKUP(BD39,#REF!,4,FALSE))</f>
        <v/>
      </c>
      <c r="BI39" s="118"/>
      <c r="BJ39" s="27"/>
      <c r="BK39" s="237">
        <f>COUNTIF(Table!E:E,BM39)</f>
        <v>1</v>
      </c>
      <c r="BL39" s="2">
        <v>33</v>
      </c>
      <c r="BM39" s="1" t="s">
        <v>62</v>
      </c>
      <c r="BN39" s="234">
        <v>2.1388888888888888E-2</v>
      </c>
      <c r="BO39" s="234">
        <v>5.9027777777777464E-3</v>
      </c>
      <c r="BP39" s="234">
        <v>1.5486111111111141E-2</v>
      </c>
      <c r="BQ39" s="2">
        <v>20</v>
      </c>
      <c r="BR39" s="1"/>
      <c r="BS39" s="59"/>
      <c r="BT39" s="2">
        <v>33</v>
      </c>
      <c r="BU39" s="1" t="s">
        <v>174</v>
      </c>
      <c r="BV39" s="1" t="s">
        <v>156</v>
      </c>
      <c r="BW39" s="234">
        <v>2.0405092592592593E-2</v>
      </c>
      <c r="BX39" s="234">
        <v>2.4305555555555226E-3</v>
      </c>
      <c r="BY39" s="234">
        <v>1.797453703703707E-2</v>
      </c>
      <c r="BZ39" s="64">
        <f t="shared" ref="BZ39:BZ40" si="45">IF(BV39="","",VLOOKUP(BV39,B:G,4,FALSE))</f>
        <v>1.3263888888888889E-2</v>
      </c>
      <c r="CA39" s="68" t="str">
        <f t="shared" si="13"/>
        <v/>
      </c>
      <c r="CB39" s="47"/>
      <c r="CC39" s="53">
        <f>COUNTIF(Table!E:E,CE39)</f>
        <v>1</v>
      </c>
      <c r="CD39" s="2">
        <v>33</v>
      </c>
      <c r="CE39" s="1" t="s">
        <v>33</v>
      </c>
      <c r="CF39" s="62">
        <v>2.0995370370370373E-2</v>
      </c>
      <c r="CG39" s="62">
        <v>4.1666666666666345E-3</v>
      </c>
      <c r="CH39" s="62">
        <v>1.6828703703703738E-2</v>
      </c>
      <c r="CI39" s="2">
        <v>20</v>
      </c>
      <c r="CJ39" s="51"/>
      <c r="CK39" s="59"/>
      <c r="CL39" s="2">
        <v>33</v>
      </c>
      <c r="CM39" s="1" t="s">
        <v>125</v>
      </c>
      <c r="CN39" s="1" t="s">
        <v>122</v>
      </c>
      <c r="CO39" s="62">
        <v>2.0104166666666666E-2</v>
      </c>
      <c r="CP39" s="62">
        <v>2.7777777777777436E-3</v>
      </c>
      <c r="CQ39" s="62">
        <v>1.7326388888888922E-2</v>
      </c>
      <c r="CR39" s="60">
        <f t="shared" si="6"/>
        <v>1.2175925925925923E-2</v>
      </c>
      <c r="CS39" s="68" t="str">
        <f t="shared" si="7"/>
        <v/>
      </c>
      <c r="CT39" s="47"/>
      <c r="CU39" s="53">
        <f>COUNTIF(Table!E:E,CW39)</f>
        <v>1</v>
      </c>
      <c r="CV39" s="2">
        <v>33</v>
      </c>
      <c r="CW39" s="123" t="s">
        <v>48</v>
      </c>
      <c r="CX39" s="62">
        <v>2.0775462962962964E-2</v>
      </c>
      <c r="CY39" s="62">
        <v>7.1180555555555554E-3</v>
      </c>
      <c r="CZ39" s="62">
        <f t="shared" si="8"/>
        <v>1.365740740740741E-2</v>
      </c>
      <c r="DA39" s="2">
        <v>20</v>
      </c>
      <c r="DB39" s="51"/>
      <c r="DC39" s="59"/>
      <c r="DD39" s="2">
        <v>33</v>
      </c>
      <c r="DE39" s="123" t="s">
        <v>162</v>
      </c>
      <c r="DF39" s="69" t="s">
        <v>144</v>
      </c>
      <c r="DG39" s="62">
        <v>2.2893518518518521E-2</v>
      </c>
      <c r="DH39" s="62">
        <v>5.7291666666666671E-3</v>
      </c>
      <c r="DI39" s="62">
        <f t="shared" si="9"/>
        <v>1.7164351851851854E-2</v>
      </c>
      <c r="DJ39" s="60">
        <f t="shared" si="10"/>
        <v>1.2951388888888919E-2</v>
      </c>
      <c r="DK39" s="68" t="str">
        <f t="shared" si="11"/>
        <v/>
      </c>
      <c r="DL39" s="47"/>
    </row>
    <row r="40" spans="1:116" ht="15.75" customHeight="1" x14ac:dyDescent="0.25">
      <c r="A40" s="47"/>
      <c r="B40" s="172"/>
      <c r="C40" s="47"/>
      <c r="D40" s="47"/>
      <c r="E40" s="47"/>
      <c r="F40" s="47"/>
      <c r="G40" s="47"/>
      <c r="H40" s="1"/>
      <c r="I40" s="237">
        <f>COUNTIF(Table!E:E,K40)</f>
        <v>1</v>
      </c>
      <c r="J40" s="2">
        <v>34</v>
      </c>
      <c r="K40" s="123" t="s">
        <v>371</v>
      </c>
      <c r="L40" s="266">
        <v>2.1203703703703707E-2</v>
      </c>
      <c r="M40" s="266">
        <v>3.1249999999999681E-3</v>
      </c>
      <c r="N40" s="266">
        <v>1.8078703703703739E-2</v>
      </c>
      <c r="O40" s="2">
        <v>20</v>
      </c>
      <c r="P40" s="1"/>
      <c r="Q40" s="59"/>
      <c r="R40" s="267">
        <v>34</v>
      </c>
      <c r="S40" s="123" t="s">
        <v>194</v>
      </c>
      <c r="T40" s="1" t="s">
        <v>127</v>
      </c>
      <c r="U40" s="266">
        <v>1.8668981481481481E-2</v>
      </c>
      <c r="V40" s="266">
        <v>3.4722222222222099E-4</v>
      </c>
      <c r="W40" s="266">
        <v>1.832175925925926E-2</v>
      </c>
      <c r="X40" s="71">
        <f t="shared" si="0"/>
        <v>1.5520833333333333E-2</v>
      </c>
      <c r="Y40" s="61" t="str">
        <f t="shared" si="1"/>
        <v/>
      </c>
      <c r="Z40" s="1"/>
      <c r="AA40" s="237">
        <f>COUNTIF(Table!E:E,AC40)</f>
        <v>1</v>
      </c>
      <c r="AB40" s="2">
        <v>34</v>
      </c>
      <c r="AC40" s="172" t="s">
        <v>356</v>
      </c>
      <c r="AD40" s="62" t="s">
        <v>175</v>
      </c>
      <c r="AE40" s="2"/>
      <c r="AF40" s="62">
        <v>2.0509259259259258E-2</v>
      </c>
      <c r="AG40" s="2">
        <v>20</v>
      </c>
      <c r="AH40" s="1"/>
      <c r="AI40" s="59"/>
      <c r="AJ40" s="2">
        <v>34</v>
      </c>
      <c r="AK40" s="1"/>
      <c r="AL40" s="1" t="str">
        <f>IF(AK40="","",(IFERROR(VLOOKUP(AK40,#REF!,17,FALSE),"GUEST")))</f>
        <v/>
      </c>
      <c r="AM40" s="1"/>
      <c r="AN40" s="1"/>
      <c r="AO40" s="1"/>
      <c r="AP40" s="64" t="str">
        <f t="shared" ref="AP40:AP41" si="46">IF(AL40="","",VLOOKUP(AL40,#REF!,4,FALSE))</f>
        <v/>
      </c>
      <c r="AQ40" s="118"/>
      <c r="AR40" s="1"/>
      <c r="AS40" s="237">
        <f>COUNTIF(Table!E:E,AU40)</f>
        <v>1</v>
      </c>
      <c r="AT40" s="2">
        <v>34</v>
      </c>
      <c r="AU40" s="123" t="s">
        <v>283</v>
      </c>
      <c r="AV40" s="1"/>
      <c r="AW40" s="1"/>
      <c r="AX40" s="1"/>
      <c r="AY40" s="2">
        <v>50</v>
      </c>
      <c r="AZ40" s="1"/>
      <c r="BA40" s="59"/>
      <c r="BB40" s="2">
        <v>34</v>
      </c>
      <c r="BC40" s="1"/>
      <c r="BD40" s="1" t="str">
        <f>IF(BC40="","",(IFERROR(VLOOKUP(BC40,#REF!,14,FALSE),"GUEST")))</f>
        <v/>
      </c>
      <c r="BE40" s="1"/>
      <c r="BF40" s="1"/>
      <c r="BG40" s="1"/>
      <c r="BH40" s="64" t="str">
        <f t="shared" ref="BH40" si="47">IF(BD40="","",VLOOKUP(BD40,#REF!,4,FALSE))</f>
        <v/>
      </c>
      <c r="BI40" s="118"/>
      <c r="BJ40" s="27"/>
      <c r="BK40" s="237">
        <f>COUNTIF(Table!E:E,BM40)</f>
        <v>1</v>
      </c>
      <c r="BL40" s="2">
        <v>34</v>
      </c>
      <c r="BM40" s="1" t="s">
        <v>139</v>
      </c>
      <c r="BN40" s="234">
        <v>2.1574074074074075E-2</v>
      </c>
      <c r="BO40" s="234">
        <v>6.9444444444444111E-3</v>
      </c>
      <c r="BP40" s="234">
        <v>1.4629629629629664E-2</v>
      </c>
      <c r="BQ40" s="2">
        <v>20</v>
      </c>
      <c r="BR40" s="1"/>
      <c r="BS40" s="59"/>
      <c r="BT40" s="2">
        <v>34</v>
      </c>
      <c r="BU40" s="1" t="s">
        <v>76</v>
      </c>
      <c r="BV40" s="1" t="s">
        <v>144</v>
      </c>
      <c r="BW40" s="234">
        <v>2.0798611111111111E-2</v>
      </c>
      <c r="BX40" s="234">
        <v>1.7361111111110807E-3</v>
      </c>
      <c r="BY40" s="234">
        <v>1.9062500000000031E-2</v>
      </c>
      <c r="BZ40" s="64">
        <f t="shared" si="45"/>
        <v>1.2951388888888919E-2</v>
      </c>
      <c r="CA40" s="68" t="str">
        <f t="shared" si="13"/>
        <v/>
      </c>
      <c r="CB40" s="47"/>
      <c r="CC40" s="53">
        <f>COUNTIF(Table!E:E,CE40)</f>
        <v>1</v>
      </c>
      <c r="CD40" s="2">
        <v>34</v>
      </c>
      <c r="CE40" s="1" t="s">
        <v>111</v>
      </c>
      <c r="CF40" s="62">
        <v>2.101851851851852E-2</v>
      </c>
      <c r="CG40" s="62">
        <v>3.1249999999999681E-3</v>
      </c>
      <c r="CH40" s="62">
        <v>1.7893518518518552E-2</v>
      </c>
      <c r="CI40" s="2">
        <v>20</v>
      </c>
      <c r="CJ40" s="51"/>
      <c r="CK40" s="59"/>
      <c r="CL40" s="2">
        <v>34</v>
      </c>
      <c r="CM40" s="1" t="s">
        <v>74</v>
      </c>
      <c r="CN40" s="1" t="s">
        <v>130</v>
      </c>
      <c r="CO40" s="62">
        <v>2.0891203703703703E-2</v>
      </c>
      <c r="CP40" s="62">
        <v>3.4722222222221925E-3</v>
      </c>
      <c r="CQ40" s="62">
        <v>1.7418981481481511E-2</v>
      </c>
      <c r="CR40" s="60">
        <f t="shared" si="6"/>
        <v>1.675925925925929E-2</v>
      </c>
      <c r="CS40" s="68" t="str">
        <f t="shared" si="7"/>
        <v/>
      </c>
      <c r="CT40" s="47"/>
      <c r="CU40" s="53">
        <f>COUNTIF(Table!E:E,CW40)</f>
        <v>1</v>
      </c>
      <c r="CV40" s="2">
        <v>34</v>
      </c>
      <c r="CW40" s="123" t="s">
        <v>113</v>
      </c>
      <c r="CX40" s="62">
        <v>2.0821759259259259E-2</v>
      </c>
      <c r="CY40" s="62">
        <v>3.8194444444444101E-3</v>
      </c>
      <c r="CZ40" s="62">
        <f t="shared" si="8"/>
        <v>1.7002314814814849E-2</v>
      </c>
      <c r="DA40" s="2">
        <v>20</v>
      </c>
      <c r="DB40" s="51"/>
      <c r="DC40" s="59"/>
      <c r="DD40" s="2">
        <v>34</v>
      </c>
      <c r="DE40" s="123" t="s">
        <v>166</v>
      </c>
      <c r="DF40" s="69" t="s">
        <v>149</v>
      </c>
      <c r="DG40" s="62">
        <v>2.2141203703703705E-2</v>
      </c>
      <c r="DH40" s="62">
        <v>4.8611111111111112E-3</v>
      </c>
      <c r="DI40" s="62">
        <f t="shared" si="9"/>
        <v>1.7280092592592593E-2</v>
      </c>
      <c r="DJ40" s="60">
        <f t="shared" si="10"/>
        <v>1.1504629629629629E-2</v>
      </c>
      <c r="DK40" s="68" t="str">
        <f t="shared" si="11"/>
        <v/>
      </c>
      <c r="DL40" s="47"/>
    </row>
    <row r="41" spans="1:116" ht="15.75" customHeight="1" thickBot="1" x14ac:dyDescent="0.3">
      <c r="A41" s="47"/>
      <c r="B41" s="47"/>
      <c r="C41" s="47"/>
      <c r="D41" s="47"/>
      <c r="E41" s="47"/>
      <c r="F41" s="47"/>
      <c r="G41" s="47"/>
      <c r="H41" s="1"/>
      <c r="I41" s="237">
        <f>COUNTIF(Table!E:E,K41)</f>
        <v>1</v>
      </c>
      <c r="J41" s="2">
        <v>35</v>
      </c>
      <c r="K41" s="123" t="s">
        <v>62</v>
      </c>
      <c r="L41" s="266">
        <v>2.1250000000000002E-2</v>
      </c>
      <c r="M41" s="266">
        <v>5.3819444444444114E-3</v>
      </c>
      <c r="N41" s="266">
        <v>1.586805555555559E-2</v>
      </c>
      <c r="O41" s="2">
        <v>20</v>
      </c>
      <c r="P41" s="1"/>
      <c r="Q41" s="59"/>
      <c r="R41" s="267">
        <v>35</v>
      </c>
      <c r="S41" s="123" t="s">
        <v>364</v>
      </c>
      <c r="T41" s="1" t="s">
        <v>380</v>
      </c>
      <c r="U41" s="266">
        <v>1.9537037037037037E-2</v>
      </c>
      <c r="V41" s="266">
        <v>1.2152777777777457E-3</v>
      </c>
      <c r="W41" s="266">
        <v>1.8321759259259291E-2</v>
      </c>
      <c r="X41" s="71" t="e">
        <f t="shared" si="0"/>
        <v>#N/A</v>
      </c>
      <c r="Y41" s="61" t="str">
        <f t="shared" si="1"/>
        <v/>
      </c>
      <c r="Z41" s="1"/>
      <c r="AA41" s="237">
        <f>COUNTIF(Table!E:E,AC41)</f>
        <v>1</v>
      </c>
      <c r="AB41" s="2">
        <v>35</v>
      </c>
      <c r="AC41" s="123" t="s">
        <v>107</v>
      </c>
      <c r="AD41" s="62" t="s">
        <v>175</v>
      </c>
      <c r="AE41" s="2"/>
      <c r="AF41" s="2"/>
      <c r="AG41" s="2">
        <v>20</v>
      </c>
      <c r="AH41" s="1"/>
      <c r="AI41" s="59"/>
      <c r="AJ41" s="2">
        <v>35</v>
      </c>
      <c r="AK41" s="1"/>
      <c r="AL41" s="1" t="str">
        <f>IF(AK41="","",(IFERROR(VLOOKUP(AK41,#REF!,17,FALSE),"GUEST")))</f>
        <v/>
      </c>
      <c r="AM41" s="1"/>
      <c r="AN41" s="1"/>
      <c r="AO41" s="1"/>
      <c r="AP41" s="64" t="str">
        <f t="shared" si="46"/>
        <v/>
      </c>
      <c r="AQ41" s="118"/>
      <c r="AR41" s="1"/>
      <c r="AS41" s="237">
        <f>COUNTIF(Table!E:E,AU41)</f>
        <v>1</v>
      </c>
      <c r="AT41" s="2">
        <v>35</v>
      </c>
      <c r="AU41" s="123" t="s">
        <v>189</v>
      </c>
      <c r="AV41" s="1"/>
      <c r="AW41" s="1"/>
      <c r="AX41" s="1"/>
      <c r="AY41" s="2">
        <v>50</v>
      </c>
      <c r="AZ41" s="1"/>
      <c r="BA41" s="59"/>
      <c r="BB41" s="2">
        <v>35</v>
      </c>
      <c r="BC41" s="1"/>
      <c r="BD41" s="1" t="str">
        <f>IF(BC41="","",(IFERROR(VLOOKUP(BC41,#REF!,14,FALSE),"GUEST")))</f>
        <v/>
      </c>
      <c r="BE41" s="1"/>
      <c r="BF41" s="1"/>
      <c r="BG41" s="1"/>
      <c r="BH41" s="64" t="str">
        <f t="shared" ref="BH41" si="48">IF(BD41="","",VLOOKUP(BD41,#REF!,4,FALSE))</f>
        <v/>
      </c>
      <c r="BI41" s="118"/>
      <c r="BJ41" s="27"/>
      <c r="BK41" s="119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1"/>
      <c r="CB41" s="47"/>
      <c r="CC41" s="53">
        <f>COUNTIF(Table!E:E,CE41)</f>
        <v>1</v>
      </c>
      <c r="CD41" s="2">
        <v>35</v>
      </c>
      <c r="CE41" s="1" t="s">
        <v>91</v>
      </c>
      <c r="CF41" s="62">
        <v>2.1030092592592597E-2</v>
      </c>
      <c r="CG41" s="62">
        <v>5.3819444444444114E-3</v>
      </c>
      <c r="CH41" s="62">
        <v>1.5648148148148185E-2</v>
      </c>
      <c r="CI41" s="2">
        <v>20</v>
      </c>
      <c r="CJ41" s="51"/>
      <c r="CK41" s="59"/>
      <c r="CL41" s="2">
        <v>35</v>
      </c>
      <c r="CM41" s="1" t="s">
        <v>77</v>
      </c>
      <c r="CN41" s="1" t="s">
        <v>112</v>
      </c>
      <c r="CO41" s="62">
        <v>2.0034722222222221E-2</v>
      </c>
      <c r="CP41" s="62">
        <v>2.2569444444444121E-3</v>
      </c>
      <c r="CQ41" s="62">
        <v>1.7777777777777809E-2</v>
      </c>
      <c r="CR41" s="60">
        <f t="shared" si="6"/>
        <v>1.5879629629629629E-2</v>
      </c>
      <c r="CS41" s="68" t="str">
        <f t="shared" si="7"/>
        <v/>
      </c>
      <c r="CT41" s="47"/>
      <c r="CU41" s="53">
        <f>COUNTIF(Table!E:E,CW41)</f>
        <v>1</v>
      </c>
      <c r="CV41" s="2">
        <v>35</v>
      </c>
      <c r="CW41" s="123" t="s">
        <v>54</v>
      </c>
      <c r="CX41" s="62">
        <v>2.0856481481481479E-2</v>
      </c>
      <c r="CY41" s="62">
        <v>8.6805555555555559E-3</v>
      </c>
      <c r="CZ41" s="62">
        <f t="shared" si="8"/>
        <v>1.2175925925925923E-2</v>
      </c>
      <c r="DA41" s="2">
        <v>20</v>
      </c>
      <c r="DB41" s="51"/>
      <c r="DC41" s="59"/>
      <c r="DD41" s="2">
        <v>35</v>
      </c>
      <c r="DE41" s="1" t="s">
        <v>121</v>
      </c>
      <c r="DF41" s="69" t="s">
        <v>112</v>
      </c>
      <c r="DG41" s="62">
        <v>1.9201388888888889E-2</v>
      </c>
      <c r="DH41" s="62">
        <v>1.9097222222221877E-3</v>
      </c>
      <c r="DI41" s="62">
        <f t="shared" si="9"/>
        <v>1.7291666666666702E-2</v>
      </c>
      <c r="DJ41" s="60">
        <f t="shared" si="10"/>
        <v>1.5879629629629629E-2</v>
      </c>
      <c r="DK41" s="68" t="str">
        <f t="shared" si="11"/>
        <v/>
      </c>
      <c r="DL41" s="47"/>
    </row>
    <row r="42" spans="1:116" ht="15.75" customHeight="1" x14ac:dyDescent="0.25">
      <c r="A42" s="47"/>
      <c r="B42" s="47"/>
      <c r="C42" s="47"/>
      <c r="D42" s="47"/>
      <c r="E42" s="47"/>
      <c r="F42" s="47"/>
      <c r="G42" s="47"/>
      <c r="H42" s="1"/>
      <c r="I42" s="237">
        <f>COUNTIF(Table!E:E,K42)</f>
        <v>1</v>
      </c>
      <c r="J42" s="2">
        <v>36</v>
      </c>
      <c r="K42" s="123" t="s">
        <v>86</v>
      </c>
      <c r="L42" s="266">
        <v>2.1261574074074075E-2</v>
      </c>
      <c r="M42" s="266">
        <v>6.9444444444444111E-3</v>
      </c>
      <c r="N42" s="266">
        <v>1.4317129629629664E-2</v>
      </c>
      <c r="O42" s="2">
        <v>20</v>
      </c>
      <c r="P42" s="1"/>
      <c r="Q42" s="59"/>
      <c r="R42" s="267">
        <v>36</v>
      </c>
      <c r="S42" s="123" t="s">
        <v>161</v>
      </c>
      <c r="T42" s="1" t="s">
        <v>126</v>
      </c>
      <c r="U42" s="266">
        <v>2.0358796296296295E-2</v>
      </c>
      <c r="V42" s="266">
        <v>1.2152777777777457E-3</v>
      </c>
      <c r="W42" s="266">
        <v>1.9143518518518549E-2</v>
      </c>
      <c r="X42" s="71">
        <f t="shared" si="0"/>
        <v>1.4583333333333365E-2</v>
      </c>
      <c r="Y42" s="61" t="str">
        <f t="shared" si="1"/>
        <v/>
      </c>
      <c r="Z42" s="1"/>
      <c r="AA42" s="237">
        <f>COUNTIF(Table!E:E,AC42)</f>
        <v>1</v>
      </c>
      <c r="AB42" s="2">
        <v>36</v>
      </c>
      <c r="AC42" s="123" t="s">
        <v>75</v>
      </c>
      <c r="AD42" s="62" t="s">
        <v>175</v>
      </c>
      <c r="AE42" s="2"/>
      <c r="AF42" s="2"/>
      <c r="AG42" s="2">
        <v>20</v>
      </c>
      <c r="AH42" s="1"/>
      <c r="AI42" s="59"/>
      <c r="AJ42" s="1"/>
      <c r="AK42" s="1"/>
      <c r="AL42" s="1"/>
      <c r="AM42" s="1"/>
      <c r="AN42" s="1"/>
      <c r="AO42" s="1"/>
      <c r="AP42" s="1"/>
      <c r="AQ42" s="118"/>
      <c r="AR42" s="1"/>
      <c r="AS42" s="237">
        <f>COUNTIF(Table!E:E,AU42)</f>
        <v>1</v>
      </c>
      <c r="AT42" s="2">
        <v>36</v>
      </c>
      <c r="AU42" s="123" t="s">
        <v>222</v>
      </c>
      <c r="AV42" s="1"/>
      <c r="AW42" s="1"/>
      <c r="AX42" s="1"/>
      <c r="AY42" s="2">
        <v>50</v>
      </c>
      <c r="AZ42" s="1"/>
      <c r="BA42" s="59"/>
      <c r="BB42" s="2"/>
      <c r="BC42" s="1"/>
      <c r="BD42" s="1"/>
      <c r="BE42" s="1"/>
      <c r="BF42" s="1"/>
      <c r="BG42" s="1"/>
      <c r="BH42" s="64"/>
      <c r="BI42" s="118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47"/>
      <c r="CC42" s="53">
        <f>COUNTIF(Table!E:E,CE42)</f>
        <v>1</v>
      </c>
      <c r="CD42" s="2">
        <v>36</v>
      </c>
      <c r="CE42" s="1" t="s">
        <v>114</v>
      </c>
      <c r="CF42" s="62">
        <v>2.1030092592592597E-2</v>
      </c>
      <c r="CG42" s="62">
        <v>3.1249999999999681E-3</v>
      </c>
      <c r="CH42" s="62">
        <v>1.7905092592592629E-2</v>
      </c>
      <c r="CI42" s="2">
        <v>20</v>
      </c>
      <c r="CJ42" s="51"/>
      <c r="CK42" s="59"/>
      <c r="CL42" s="2">
        <v>36</v>
      </c>
      <c r="CM42" s="1" t="s">
        <v>111</v>
      </c>
      <c r="CN42" s="1" t="s">
        <v>144</v>
      </c>
      <c r="CO42" s="62">
        <v>2.101851851851852E-2</v>
      </c>
      <c r="CP42" s="62">
        <v>3.1249999999999681E-3</v>
      </c>
      <c r="CQ42" s="62">
        <v>1.7893518518518552E-2</v>
      </c>
      <c r="CR42" s="60">
        <f t="shared" si="6"/>
        <v>1.2951388888888919E-2</v>
      </c>
      <c r="CS42" s="68" t="str">
        <f t="shared" si="7"/>
        <v/>
      </c>
      <c r="CT42" s="47"/>
      <c r="CU42" s="53">
        <f>COUNTIF(Table!E:E,CW42)</f>
        <v>1</v>
      </c>
      <c r="CV42" s="2">
        <v>36</v>
      </c>
      <c r="CW42" s="123" t="s">
        <v>107</v>
      </c>
      <c r="CX42" s="62">
        <v>2.0879629629629626E-2</v>
      </c>
      <c r="CY42" s="62">
        <v>8.3333333333333332E-3</v>
      </c>
      <c r="CZ42" s="62">
        <f t="shared" si="8"/>
        <v>1.2546296296296293E-2</v>
      </c>
      <c r="DA42" s="2">
        <v>20</v>
      </c>
      <c r="DB42" s="51"/>
      <c r="DC42" s="59"/>
      <c r="DD42" s="2">
        <v>36</v>
      </c>
      <c r="DE42" s="1" t="s">
        <v>119</v>
      </c>
      <c r="DF42" s="69" t="s">
        <v>112</v>
      </c>
      <c r="DG42" s="62">
        <v>1.8738425925925926E-2</v>
      </c>
      <c r="DH42" s="62">
        <v>1.3888888888888562E-3</v>
      </c>
      <c r="DI42" s="62">
        <f t="shared" si="9"/>
        <v>1.734953703703707E-2</v>
      </c>
      <c r="DJ42" s="60">
        <f t="shared" si="10"/>
        <v>1.5879629629629629E-2</v>
      </c>
      <c r="DK42" s="68" t="str">
        <f t="shared" si="11"/>
        <v/>
      </c>
      <c r="DL42" s="47"/>
    </row>
    <row r="43" spans="1:116" ht="15.75" customHeight="1" x14ac:dyDescent="0.25">
      <c r="A43" s="47"/>
      <c r="B43" s="47"/>
      <c r="C43" s="47"/>
      <c r="D43" s="47"/>
      <c r="E43" s="47"/>
      <c r="F43" s="47"/>
      <c r="G43" s="47"/>
      <c r="H43" s="1"/>
      <c r="I43" s="237">
        <f>COUNTIF(Table!E:E,K43)</f>
        <v>1</v>
      </c>
      <c r="J43" s="2">
        <v>37</v>
      </c>
      <c r="K43" s="123" t="s">
        <v>47</v>
      </c>
      <c r="L43" s="266">
        <v>2.1493055555555557E-2</v>
      </c>
      <c r="M43" s="266">
        <v>9.0277777777777457E-3</v>
      </c>
      <c r="N43" s="266">
        <v>1.2465277777777811E-2</v>
      </c>
      <c r="O43" s="2">
        <v>20</v>
      </c>
      <c r="P43" s="1"/>
      <c r="Q43" s="59"/>
      <c r="R43" s="267">
        <v>37</v>
      </c>
      <c r="S43" s="123" t="s">
        <v>368</v>
      </c>
      <c r="T43" s="1" t="s">
        <v>380</v>
      </c>
      <c r="U43" s="266">
        <v>2.0243055555555552E-2</v>
      </c>
      <c r="V43" s="266">
        <v>3.4722222222218976E-4</v>
      </c>
      <c r="W43" s="266">
        <v>1.9895833333333363E-2</v>
      </c>
      <c r="X43" s="71" t="e">
        <f t="shared" si="0"/>
        <v>#N/A</v>
      </c>
      <c r="Y43" s="61" t="str">
        <f t="shared" si="1"/>
        <v/>
      </c>
      <c r="Z43" s="1"/>
      <c r="AA43" s="237">
        <f>COUNTIF(Table!E:E,AC43)</f>
        <v>1</v>
      </c>
      <c r="AB43" s="2">
        <v>37</v>
      </c>
      <c r="AC43" s="123" t="s">
        <v>141</v>
      </c>
      <c r="AD43" s="62" t="s">
        <v>175</v>
      </c>
      <c r="AE43" s="2"/>
      <c r="AF43" s="2"/>
      <c r="AG43" s="2">
        <v>20</v>
      </c>
      <c r="AH43" s="1"/>
      <c r="AI43" s="59"/>
      <c r="AJ43" s="1"/>
      <c r="AK43" s="1"/>
      <c r="AL43" s="1"/>
      <c r="AM43" s="1"/>
      <c r="AN43" s="1"/>
      <c r="AO43" s="1"/>
      <c r="AP43" s="1"/>
      <c r="AQ43" s="118"/>
      <c r="AR43" s="1"/>
      <c r="AS43" s="237">
        <f>COUNTIF(Table!E:E,AU43)</f>
        <v>1</v>
      </c>
      <c r="AT43" s="2">
        <v>37</v>
      </c>
      <c r="AU43" s="123" t="s">
        <v>310</v>
      </c>
      <c r="AV43" s="1"/>
      <c r="AW43" s="1"/>
      <c r="AX43" s="1"/>
      <c r="AY43" s="2">
        <v>50</v>
      </c>
      <c r="AZ43" s="1"/>
      <c r="BA43" s="59"/>
      <c r="BB43" s="2"/>
      <c r="BC43" s="1"/>
      <c r="BD43" s="1"/>
      <c r="BE43" s="1"/>
      <c r="BF43" s="1"/>
      <c r="BG43" s="1"/>
      <c r="BH43" s="64"/>
      <c r="BI43" s="118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47"/>
      <c r="CC43" s="53">
        <f>COUNTIF(Table!E:E,CE43)</f>
        <v>1</v>
      </c>
      <c r="CD43" s="2">
        <v>37</v>
      </c>
      <c r="CE43" s="1" t="s">
        <v>141</v>
      </c>
      <c r="CF43" s="62">
        <v>2.1041666666666667E-2</v>
      </c>
      <c r="CG43" s="62">
        <v>6.2499999999999674E-3</v>
      </c>
      <c r="CH43" s="62">
        <v>1.4791666666666699E-2</v>
      </c>
      <c r="CI43" s="2">
        <v>20</v>
      </c>
      <c r="CJ43" s="51"/>
      <c r="CK43" s="59"/>
      <c r="CL43" s="2">
        <v>37</v>
      </c>
      <c r="CM43" s="1" t="s">
        <v>114</v>
      </c>
      <c r="CN43" s="1" t="s">
        <v>144</v>
      </c>
      <c r="CO43" s="62">
        <v>2.1030092592592597E-2</v>
      </c>
      <c r="CP43" s="62">
        <v>3.1249999999999681E-3</v>
      </c>
      <c r="CQ43" s="62">
        <v>1.7905092592592629E-2</v>
      </c>
      <c r="CR43" s="60">
        <f t="shared" si="6"/>
        <v>1.2951388888888919E-2</v>
      </c>
      <c r="CS43" s="68" t="str">
        <f t="shared" si="7"/>
        <v/>
      </c>
      <c r="CT43" s="47"/>
      <c r="CU43" s="53">
        <f>COUNTIF(Table!E:E,CW43)</f>
        <v>1</v>
      </c>
      <c r="CV43" s="2">
        <v>37</v>
      </c>
      <c r="CW43" s="123" t="s">
        <v>158</v>
      </c>
      <c r="CX43" s="62">
        <v>2.0925925925925928E-2</v>
      </c>
      <c r="CY43" s="62">
        <v>4.8611111111111112E-3</v>
      </c>
      <c r="CZ43" s="62">
        <f t="shared" si="8"/>
        <v>1.6064814814814816E-2</v>
      </c>
      <c r="DA43" s="2">
        <v>20</v>
      </c>
      <c r="DB43" s="51"/>
      <c r="DC43" s="59"/>
      <c r="DD43" s="2">
        <v>37</v>
      </c>
      <c r="DE43" s="1" t="s">
        <v>111</v>
      </c>
      <c r="DF43" s="69" t="s">
        <v>144</v>
      </c>
      <c r="DG43" s="62">
        <v>1.7557870370370373E-2</v>
      </c>
      <c r="DH43" s="62">
        <v>1.736111111110758E-4</v>
      </c>
      <c r="DI43" s="62">
        <f t="shared" si="9"/>
        <v>1.7384259259259297E-2</v>
      </c>
      <c r="DJ43" s="60">
        <f t="shared" si="10"/>
        <v>1.2951388888888919E-2</v>
      </c>
      <c r="DK43" s="68" t="str">
        <f t="shared" si="11"/>
        <v/>
      </c>
      <c r="DL43" s="47"/>
    </row>
    <row r="44" spans="1:116" ht="15.75" customHeight="1" thickBot="1" x14ac:dyDescent="0.3">
      <c r="A44" s="47"/>
      <c r="B44" s="47"/>
      <c r="C44" s="47"/>
      <c r="D44" s="47"/>
      <c r="E44" s="47"/>
      <c r="F44" s="47"/>
      <c r="G44" s="47"/>
      <c r="H44" s="1"/>
      <c r="I44" s="237">
        <f>COUNTIF(Table!E:E,K44)</f>
        <v>0</v>
      </c>
      <c r="J44" s="2">
        <v>38</v>
      </c>
      <c r="K44" s="123" t="s">
        <v>193</v>
      </c>
      <c r="L44" s="62" t="s">
        <v>372</v>
      </c>
      <c r="M44" s="2"/>
      <c r="N44" s="2"/>
      <c r="O44" s="2"/>
      <c r="P44" s="1"/>
      <c r="Q44" s="59"/>
      <c r="R44" s="2">
        <v>38</v>
      </c>
      <c r="S44" s="123" t="s">
        <v>193</v>
      </c>
      <c r="T44" s="1" t="s">
        <v>112</v>
      </c>
      <c r="U44" s="2" t="s">
        <v>372</v>
      </c>
      <c r="V44" s="1"/>
      <c r="W44" s="1"/>
      <c r="X44" s="71"/>
      <c r="Y44" s="61"/>
      <c r="Z44" s="1"/>
      <c r="AA44" s="119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1"/>
      <c r="AR44" s="1"/>
      <c r="AS44" s="237">
        <f>COUNTIF(Table!E:E,AU44)</f>
        <v>1</v>
      </c>
      <c r="AT44" s="2">
        <v>38</v>
      </c>
      <c r="AU44" s="123" t="s">
        <v>218</v>
      </c>
      <c r="AV44" s="1"/>
      <c r="AW44" s="1"/>
      <c r="AX44" s="1"/>
      <c r="AY44" s="2">
        <v>50</v>
      </c>
      <c r="AZ44" s="1"/>
      <c r="BA44" s="59"/>
      <c r="BB44" s="2"/>
      <c r="BC44" s="1"/>
      <c r="BD44" s="1"/>
      <c r="BE44" s="1"/>
      <c r="BF44" s="1"/>
      <c r="BG44" s="1"/>
      <c r="BH44" s="64"/>
      <c r="BI44" s="118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47"/>
      <c r="CC44" s="53">
        <f>COUNTIF(Table!E:E,CE44)</f>
        <v>1</v>
      </c>
      <c r="CD44" s="2">
        <v>38</v>
      </c>
      <c r="CE44" s="1" t="s">
        <v>105</v>
      </c>
      <c r="CF44" s="62">
        <v>2.1250000000000002E-2</v>
      </c>
      <c r="CG44" s="62">
        <v>6.7708333333333006E-3</v>
      </c>
      <c r="CH44" s="62">
        <v>1.4479166666666701E-2</v>
      </c>
      <c r="CI44" s="2">
        <v>20</v>
      </c>
      <c r="CJ44" s="51"/>
      <c r="CK44" s="59"/>
      <c r="CL44" s="2">
        <v>38</v>
      </c>
      <c r="CM44" s="1" t="s">
        <v>76</v>
      </c>
      <c r="CN44" s="1" t="s">
        <v>144</v>
      </c>
      <c r="CO44" s="62">
        <v>2.074074074074074E-2</v>
      </c>
      <c r="CP44" s="62">
        <v>1.9097222222221912E-3</v>
      </c>
      <c r="CQ44" s="62">
        <v>1.8831018518518549E-2</v>
      </c>
      <c r="CR44" s="60">
        <f t="shared" si="6"/>
        <v>1.2951388888888919E-2</v>
      </c>
      <c r="CS44" s="68" t="str">
        <f t="shared" si="7"/>
        <v/>
      </c>
      <c r="CT44" s="47"/>
      <c r="CU44" s="53">
        <f>COUNTIF(Table!E:E,CW44)</f>
        <v>1</v>
      </c>
      <c r="CV44" s="2">
        <v>38</v>
      </c>
      <c r="CW44" s="123" t="s">
        <v>109</v>
      </c>
      <c r="CX44" s="62">
        <v>2.0949074074074075E-2</v>
      </c>
      <c r="CY44" s="62">
        <v>8.1597222222222227E-3</v>
      </c>
      <c r="CZ44" s="62">
        <f t="shared" si="8"/>
        <v>1.2789351851851852E-2</v>
      </c>
      <c r="DA44" s="2">
        <v>20</v>
      </c>
      <c r="DB44" s="51"/>
      <c r="DC44" s="59"/>
      <c r="DD44" s="2">
        <v>38</v>
      </c>
      <c r="DE44" s="123" t="s">
        <v>74</v>
      </c>
      <c r="DF44" s="69" t="s">
        <v>130</v>
      </c>
      <c r="DG44" s="62">
        <v>2.0555555555555556E-2</v>
      </c>
      <c r="DH44" s="62">
        <v>3.1249999999999997E-3</v>
      </c>
      <c r="DI44" s="62">
        <f t="shared" si="9"/>
        <v>1.7430555555555557E-2</v>
      </c>
      <c r="DJ44" s="60">
        <f t="shared" si="10"/>
        <v>1.675925925925929E-2</v>
      </c>
      <c r="DK44" s="68" t="str">
        <f t="shared" si="11"/>
        <v/>
      </c>
      <c r="DL44" s="47"/>
    </row>
    <row r="45" spans="1:116" ht="15.75" customHeight="1" thickBot="1" x14ac:dyDescent="0.3">
      <c r="A45" s="47"/>
      <c r="B45" s="47"/>
      <c r="C45" s="47"/>
      <c r="D45" s="47"/>
      <c r="E45" s="47"/>
      <c r="F45" s="47"/>
      <c r="G45" s="47"/>
      <c r="H45" s="1"/>
      <c r="I45" s="27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37">
        <f>COUNTIF(Table!E:E,AU45)</f>
        <v>1</v>
      </c>
      <c r="AT45" s="2">
        <v>39</v>
      </c>
      <c r="AU45" s="123" t="s">
        <v>239</v>
      </c>
      <c r="AV45" s="1"/>
      <c r="AW45" s="1"/>
      <c r="AX45" s="1"/>
      <c r="AY45" s="2">
        <v>50</v>
      </c>
      <c r="AZ45" s="1"/>
      <c r="BA45" s="59"/>
      <c r="BB45" s="2"/>
      <c r="BC45" s="1"/>
      <c r="BD45" s="1"/>
      <c r="BE45" s="1"/>
      <c r="BF45" s="1"/>
      <c r="BG45" s="1"/>
      <c r="BH45" s="64"/>
      <c r="BI45" s="118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47"/>
      <c r="CC45" s="53">
        <f>COUNTIF(Table!E:E,CE45)</f>
        <v>1</v>
      </c>
      <c r="CD45" s="2">
        <v>39</v>
      </c>
      <c r="CE45" s="1" t="s">
        <v>173</v>
      </c>
      <c r="CF45" s="62">
        <v>2.1377314814814818E-2</v>
      </c>
      <c r="CG45" s="62">
        <v>1.3888888888888562E-3</v>
      </c>
      <c r="CH45" s="62">
        <v>1.9988425925925962E-2</v>
      </c>
      <c r="CI45" s="2">
        <v>20</v>
      </c>
      <c r="CJ45" s="51"/>
      <c r="CK45" s="59"/>
      <c r="CL45" s="2">
        <v>39</v>
      </c>
      <c r="CM45" s="1" t="s">
        <v>161</v>
      </c>
      <c r="CN45" s="1" t="s">
        <v>126</v>
      </c>
      <c r="CO45" s="62">
        <v>2.0995370370370373E-2</v>
      </c>
      <c r="CP45" s="62">
        <v>1.3888888888888562E-3</v>
      </c>
      <c r="CQ45" s="62">
        <v>1.9606481481481516E-2</v>
      </c>
      <c r="CR45" s="60">
        <f t="shared" si="6"/>
        <v>1.4583333333333365E-2</v>
      </c>
      <c r="CS45" s="68" t="str">
        <f t="shared" si="7"/>
        <v/>
      </c>
      <c r="CT45" s="47"/>
      <c r="CU45" s="53">
        <f>COUNTIF(Table!E:E,CW45)</f>
        <v>1</v>
      </c>
      <c r="CV45" s="2">
        <v>39</v>
      </c>
      <c r="CW45" s="123" t="s">
        <v>86</v>
      </c>
      <c r="CX45" s="62">
        <v>2.1111111111111108E-2</v>
      </c>
      <c r="CY45" s="62">
        <v>7.1180555555555554E-3</v>
      </c>
      <c r="CZ45" s="62">
        <f t="shared" si="8"/>
        <v>1.3993055555555554E-2</v>
      </c>
      <c r="DA45" s="2">
        <v>20</v>
      </c>
      <c r="DB45" s="51"/>
      <c r="DC45" s="59"/>
      <c r="DD45" s="2">
        <v>39</v>
      </c>
      <c r="DE45" s="1" t="s">
        <v>114</v>
      </c>
      <c r="DF45" s="69" t="s">
        <v>144</v>
      </c>
      <c r="DG45" s="62">
        <v>1.7650462962962962E-2</v>
      </c>
      <c r="DH45" s="62">
        <v>1.736111111110758E-4</v>
      </c>
      <c r="DI45" s="62">
        <f t="shared" si="9"/>
        <v>1.7476851851851886E-2</v>
      </c>
      <c r="DJ45" s="60">
        <f t="shared" si="10"/>
        <v>1.2951388888888919E-2</v>
      </c>
      <c r="DK45" s="68" t="str">
        <f t="shared" si="11"/>
        <v/>
      </c>
      <c r="DL45" s="47"/>
    </row>
    <row r="46" spans="1:116" ht="15.75" customHeight="1" x14ac:dyDescent="0.25">
      <c r="A46" s="47"/>
      <c r="B46" s="47"/>
      <c r="C46" s="47"/>
      <c r="D46" s="47"/>
      <c r="E46" s="47"/>
      <c r="F46" s="47"/>
      <c r="G46" s="47"/>
      <c r="H46" s="1"/>
      <c r="I46" s="27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2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37">
        <f>COUNTIF(Table!E:E,AU46)</f>
        <v>1</v>
      </c>
      <c r="AT46" s="2">
        <v>40</v>
      </c>
      <c r="AU46" s="123" t="s">
        <v>326</v>
      </c>
      <c r="AV46" s="1"/>
      <c r="AW46" s="1"/>
      <c r="AX46" s="1"/>
      <c r="AY46" s="2">
        <v>50</v>
      </c>
      <c r="AZ46" s="1"/>
      <c r="BA46" s="59"/>
      <c r="BB46" s="2"/>
      <c r="BC46" s="249"/>
      <c r="BD46" s="1"/>
      <c r="BE46" s="1"/>
      <c r="BF46" s="1"/>
      <c r="BG46" s="1"/>
      <c r="BH46" s="64"/>
      <c r="BI46" s="118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47"/>
      <c r="CC46" s="53">
        <f>COUNTIF(Table!E:E,CE46)</f>
        <v>1</v>
      </c>
      <c r="CD46" s="2">
        <v>40</v>
      </c>
      <c r="CE46" s="1" t="s">
        <v>86</v>
      </c>
      <c r="CF46" s="62">
        <v>2.1446759259259259E-2</v>
      </c>
      <c r="CG46" s="62">
        <v>7.4652777777777443E-3</v>
      </c>
      <c r="CH46" s="62">
        <v>1.3981481481481515E-2</v>
      </c>
      <c r="CI46" s="2">
        <v>20</v>
      </c>
      <c r="CJ46" s="51"/>
      <c r="CK46" s="59"/>
      <c r="CL46" s="2">
        <v>40</v>
      </c>
      <c r="CM46" s="1" t="s">
        <v>173</v>
      </c>
      <c r="CN46" s="1" t="s">
        <v>155</v>
      </c>
      <c r="CO46" s="62">
        <v>2.1377314814814818E-2</v>
      </c>
      <c r="CP46" s="62">
        <v>1.3888888888888562E-3</v>
      </c>
      <c r="CQ46" s="62">
        <v>1.9988425925925962E-2</v>
      </c>
      <c r="CR46" s="60">
        <f t="shared" si="6"/>
        <v>1.2673611111111111E-2</v>
      </c>
      <c r="CS46" s="68" t="str">
        <f t="shared" si="7"/>
        <v/>
      </c>
      <c r="CT46" s="47"/>
      <c r="CU46" s="53">
        <f>COUNTIF(Table!E:E,CW46)</f>
        <v>1</v>
      </c>
      <c r="CV46" s="2">
        <v>40</v>
      </c>
      <c r="CW46" s="123" t="s">
        <v>77</v>
      </c>
      <c r="CX46" s="62">
        <v>2.1354166666666664E-2</v>
      </c>
      <c r="CY46" s="62">
        <v>3.1249999999999997E-3</v>
      </c>
      <c r="CZ46" s="62">
        <f t="shared" si="8"/>
        <v>1.8229166666666664E-2</v>
      </c>
      <c r="DA46" s="2">
        <v>20</v>
      </c>
      <c r="DB46" s="51"/>
      <c r="DC46" s="59"/>
      <c r="DD46" s="2">
        <v>40</v>
      </c>
      <c r="DE46" s="123" t="s">
        <v>123</v>
      </c>
      <c r="DF46" s="69" t="s">
        <v>149</v>
      </c>
      <c r="DG46" s="62">
        <v>1.923611111111111E-2</v>
      </c>
      <c r="DH46" s="62">
        <v>1.7361111111110772E-3</v>
      </c>
      <c r="DI46" s="62">
        <f t="shared" si="9"/>
        <v>1.7500000000000033E-2</v>
      </c>
      <c r="DJ46" s="60">
        <f t="shared" si="10"/>
        <v>1.1504629629629629E-2</v>
      </c>
      <c r="DK46" s="68" t="str">
        <f t="shared" si="11"/>
        <v/>
      </c>
      <c r="DL46" s="47"/>
    </row>
    <row r="47" spans="1:116" ht="15.75" customHeight="1" x14ac:dyDescent="0.25">
      <c r="A47" s="47"/>
      <c r="B47" s="47"/>
      <c r="C47" s="47"/>
      <c r="D47" s="47"/>
      <c r="E47" s="47"/>
      <c r="F47" s="47"/>
      <c r="G47" s="47"/>
      <c r="H47" s="1"/>
      <c r="I47" s="27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2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37"/>
      <c r="AT47" s="2">
        <v>41</v>
      </c>
      <c r="AU47" s="123" t="s">
        <v>276</v>
      </c>
      <c r="AV47" s="1"/>
      <c r="AW47" s="1"/>
      <c r="AX47" s="1"/>
      <c r="AY47" s="2">
        <v>50</v>
      </c>
      <c r="AZ47" s="1"/>
      <c r="BA47" s="59"/>
      <c r="BB47" s="2"/>
      <c r="BC47" s="249"/>
      <c r="BD47" s="1"/>
      <c r="BE47" s="1"/>
      <c r="BF47" s="1"/>
      <c r="BG47" s="1"/>
      <c r="BH47" s="64"/>
      <c r="BI47" s="118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47"/>
      <c r="CC47" s="53">
        <f>COUNTIF(Table!E:E,CE47)</f>
        <v>1</v>
      </c>
      <c r="CD47" s="2">
        <v>41</v>
      </c>
      <c r="CE47" s="1" t="s">
        <v>139</v>
      </c>
      <c r="CF47" s="62">
        <v>2.1493055555555557E-2</v>
      </c>
      <c r="CG47" s="62">
        <v>6.9444444444444111E-3</v>
      </c>
      <c r="CH47" s="62">
        <v>1.4548611111111146E-2</v>
      </c>
      <c r="CI47" s="2">
        <v>20</v>
      </c>
      <c r="CJ47" s="51"/>
      <c r="CK47" s="59"/>
      <c r="CL47" s="2">
        <v>41</v>
      </c>
      <c r="CM47" s="1" t="s">
        <v>80</v>
      </c>
      <c r="CN47" s="1" t="s">
        <v>130</v>
      </c>
      <c r="CO47" s="62">
        <v>2.0671296296296295E-2</v>
      </c>
      <c r="CP47" s="62">
        <v>3.4722222222218976E-4</v>
      </c>
      <c r="CQ47" s="62">
        <v>2.0324074074074105E-2</v>
      </c>
      <c r="CR47" s="60">
        <f t="shared" si="6"/>
        <v>1.675925925925929E-2</v>
      </c>
      <c r="CS47" s="68" t="str">
        <f t="shared" si="7"/>
        <v/>
      </c>
      <c r="CT47" s="47"/>
      <c r="CU47" s="53">
        <f>COUNTIF(Table!E:E,CW47)</f>
        <v>1</v>
      </c>
      <c r="CV47" s="2">
        <v>41</v>
      </c>
      <c r="CW47" s="123" t="s">
        <v>174</v>
      </c>
      <c r="CX47" s="62">
        <v>2.1354166666666664E-2</v>
      </c>
      <c r="CY47" s="62">
        <v>2.2569444444444121E-3</v>
      </c>
      <c r="CZ47" s="62">
        <f t="shared" si="8"/>
        <v>1.9097222222222252E-2</v>
      </c>
      <c r="DA47" s="2">
        <v>20</v>
      </c>
      <c r="DB47" s="51"/>
      <c r="DC47" s="59"/>
      <c r="DD47" s="2">
        <v>41</v>
      </c>
      <c r="DE47" s="123" t="s">
        <v>133</v>
      </c>
      <c r="DF47" s="69" t="s">
        <v>149</v>
      </c>
      <c r="DG47" s="62">
        <v>1.9768518518518515E-2</v>
      </c>
      <c r="DH47" s="62">
        <v>1.9097222222221877E-3</v>
      </c>
      <c r="DI47" s="62">
        <f t="shared" si="9"/>
        <v>1.7858796296296327E-2</v>
      </c>
      <c r="DJ47" s="60">
        <f t="shared" si="10"/>
        <v>1.1504629629629629E-2</v>
      </c>
      <c r="DK47" s="68" t="str">
        <f t="shared" si="11"/>
        <v/>
      </c>
      <c r="DL47" s="47"/>
    </row>
    <row r="48" spans="1:116" ht="15.75" customHeight="1" x14ac:dyDescent="0.25">
      <c r="A48" s="1"/>
      <c r="B48" s="26"/>
      <c r="C48" s="26"/>
      <c r="D48" s="26"/>
      <c r="E48" s="26"/>
      <c r="F48" s="26"/>
      <c r="G48" s="26"/>
      <c r="H48" s="1"/>
      <c r="I48" s="27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2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237"/>
      <c r="AT48" s="2">
        <v>42</v>
      </c>
      <c r="AU48" s="123" t="s">
        <v>201</v>
      </c>
      <c r="AV48" s="1"/>
      <c r="AW48" s="1"/>
      <c r="AX48" s="1"/>
      <c r="AY48" s="2">
        <v>50</v>
      </c>
      <c r="AZ48" s="1"/>
      <c r="BA48" s="59"/>
      <c r="BB48" s="2"/>
      <c r="BC48" s="249"/>
      <c r="BD48" s="1"/>
      <c r="BE48" s="1"/>
      <c r="BF48" s="1"/>
      <c r="BG48" s="1"/>
      <c r="BH48" s="64"/>
      <c r="BI48" s="118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47"/>
      <c r="CC48" s="53">
        <f>COUNTIF(Table!E:E,CE48)</f>
        <v>1</v>
      </c>
      <c r="CD48" s="2">
        <v>42</v>
      </c>
      <c r="CE48" s="1" t="s">
        <v>109</v>
      </c>
      <c r="CF48" s="62" t="s">
        <v>175</v>
      </c>
      <c r="CG48" s="62"/>
      <c r="CH48" s="62"/>
      <c r="CI48" s="2">
        <v>20</v>
      </c>
      <c r="CJ48" s="51"/>
      <c r="CK48" s="59"/>
      <c r="CL48" s="2"/>
      <c r="CM48" s="123"/>
      <c r="CN48" s="1" t="str">
        <f>IF(CM48="","",(IFERROR(VLOOKUP(CM48,#REF!,9,FALSE),"GUEST")))</f>
        <v/>
      </c>
      <c r="CO48" s="62"/>
      <c r="CP48" s="63"/>
      <c r="CQ48" s="63"/>
      <c r="CR48" s="60" t="e">
        <f t="shared" si="6"/>
        <v>#N/A</v>
      </c>
      <c r="CS48" s="68" t="str">
        <f t="shared" si="7"/>
        <v/>
      </c>
      <c r="CT48" s="1"/>
      <c r="CU48" s="53">
        <f>COUNTIF(Table!E:E,CW48)</f>
        <v>1</v>
      </c>
      <c r="CV48" s="2">
        <v>42</v>
      </c>
      <c r="CW48" s="123" t="s">
        <v>33</v>
      </c>
      <c r="CX48" s="62">
        <v>2.1840277777777778E-2</v>
      </c>
      <c r="CY48" s="62">
        <v>3.8194444444444443E-3</v>
      </c>
      <c r="CZ48" s="62">
        <f t="shared" si="8"/>
        <v>1.8020833333333333E-2</v>
      </c>
      <c r="DA48" s="2">
        <v>20</v>
      </c>
      <c r="DB48" s="51"/>
      <c r="DC48" s="59"/>
      <c r="DD48" s="2">
        <v>42</v>
      </c>
      <c r="DE48" s="123" t="s">
        <v>33</v>
      </c>
      <c r="DF48" s="69" t="s">
        <v>155</v>
      </c>
      <c r="DG48" s="62">
        <v>2.1840277777777778E-2</v>
      </c>
      <c r="DH48" s="62">
        <v>3.8194444444444443E-3</v>
      </c>
      <c r="DI48" s="62">
        <f t="shared" si="9"/>
        <v>1.8020833333333333E-2</v>
      </c>
      <c r="DJ48" s="60">
        <f t="shared" si="10"/>
        <v>1.2673611111111111E-2</v>
      </c>
      <c r="DK48" s="68" t="str">
        <f t="shared" si="11"/>
        <v/>
      </c>
      <c r="DL48" s="47"/>
    </row>
    <row r="49" spans="1:116" ht="15.75" customHeight="1" thickBot="1" x14ac:dyDescent="0.3">
      <c r="A49" s="1"/>
      <c r="B49" s="1"/>
      <c r="C49" s="1"/>
      <c r="D49" s="1"/>
      <c r="E49" s="1"/>
      <c r="F49" s="1"/>
      <c r="G49" s="1"/>
      <c r="H49" s="1"/>
      <c r="I49" s="27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19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47"/>
      <c r="CC49" s="53">
        <f>COUNTIF(Table!E:E,CE49)</f>
        <v>1</v>
      </c>
      <c r="CD49" s="2">
        <v>43</v>
      </c>
      <c r="CE49" s="1" t="s">
        <v>47</v>
      </c>
      <c r="CF49" s="62" t="s">
        <v>175</v>
      </c>
      <c r="CG49" s="62"/>
      <c r="CH49" s="62"/>
      <c r="CI49" s="2">
        <v>20</v>
      </c>
      <c r="CJ49" s="51"/>
      <c r="CK49" s="59"/>
      <c r="CL49" s="2"/>
      <c r="CM49" s="123"/>
      <c r="CN49" s="1" t="str">
        <f>IF(CM49="","",(IFERROR(VLOOKUP(CM49,#REF!,9,FALSE),"GUEST")))</f>
        <v/>
      </c>
      <c r="CO49" s="62"/>
      <c r="CP49" s="63"/>
      <c r="CQ49" s="63"/>
      <c r="CR49" s="60" t="e">
        <f t="shared" si="6"/>
        <v>#N/A</v>
      </c>
      <c r="CS49" s="68" t="str">
        <f t="shared" si="7"/>
        <v/>
      </c>
      <c r="CT49" s="1"/>
      <c r="CU49" s="53">
        <f>COUNTIF(Table!E:E,CW49)</f>
        <v>1</v>
      </c>
      <c r="CV49" s="2">
        <v>43</v>
      </c>
      <c r="CW49" s="123" t="s">
        <v>173</v>
      </c>
      <c r="CX49" s="62">
        <v>2.1921296296296296E-2</v>
      </c>
      <c r="CY49" s="62">
        <v>2.2569444444444121E-3</v>
      </c>
      <c r="CZ49" s="62">
        <f t="shared" si="8"/>
        <v>1.9664351851851884E-2</v>
      </c>
      <c r="DA49" s="2">
        <v>20</v>
      </c>
      <c r="DB49" s="51"/>
      <c r="DC49" s="59"/>
      <c r="DD49" s="2">
        <v>43</v>
      </c>
      <c r="DE49" s="123" t="s">
        <v>77</v>
      </c>
      <c r="DF49" s="69" t="s">
        <v>112</v>
      </c>
      <c r="DG49" s="62">
        <v>2.1354166666666664E-2</v>
      </c>
      <c r="DH49" s="62">
        <v>3.1249999999999997E-3</v>
      </c>
      <c r="DI49" s="62">
        <f t="shared" si="9"/>
        <v>1.8229166666666664E-2</v>
      </c>
      <c r="DJ49" s="60">
        <f t="shared" si="10"/>
        <v>1.5879629629629629E-2</v>
      </c>
      <c r="DK49" s="68" t="str">
        <f t="shared" si="11"/>
        <v/>
      </c>
      <c r="DL49" s="47"/>
    </row>
    <row r="50" spans="1:116" ht="15.75" customHeight="1" x14ac:dyDescent="0.25">
      <c r="A50" s="1"/>
      <c r="B50" s="1"/>
      <c r="C50" s="1"/>
      <c r="D50" s="1"/>
      <c r="E50" s="1"/>
      <c r="F50" s="1"/>
      <c r="G50" s="1"/>
      <c r="H50" s="1"/>
      <c r="I50" s="27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47"/>
      <c r="CC50" s="53">
        <f>COUNTIF(Table!E:E,CE50)</f>
        <v>1</v>
      </c>
      <c r="CD50" s="2">
        <v>44</v>
      </c>
      <c r="CE50" s="1" t="s">
        <v>103</v>
      </c>
      <c r="CF50" s="62" t="s">
        <v>175</v>
      </c>
      <c r="CG50" s="62"/>
      <c r="CH50" s="62"/>
      <c r="CI50" s="2">
        <v>20</v>
      </c>
      <c r="CJ50" s="51"/>
      <c r="CK50" s="59"/>
      <c r="CL50" s="2"/>
      <c r="CM50" s="123"/>
      <c r="CN50" s="1" t="str">
        <f>IF(CM50="","",(IFERROR(VLOOKUP(CM50,#REF!,9,FALSE),"GUEST")))</f>
        <v/>
      </c>
      <c r="CO50" s="62"/>
      <c r="CP50" s="63"/>
      <c r="CQ50" s="63"/>
      <c r="CR50" s="60" t="e">
        <f t="shared" si="6"/>
        <v>#N/A</v>
      </c>
      <c r="CS50" s="68" t="str">
        <f t="shared" si="7"/>
        <v/>
      </c>
      <c r="CT50" s="1"/>
      <c r="CU50" s="53">
        <f>COUNTIF(Table!E:E,CW50)</f>
        <v>1</v>
      </c>
      <c r="CV50" s="2">
        <v>44</v>
      </c>
      <c r="CW50" s="123" t="s">
        <v>166</v>
      </c>
      <c r="CX50" s="62">
        <v>2.2141203703703705E-2</v>
      </c>
      <c r="CY50" s="62">
        <v>4.8611111111111112E-3</v>
      </c>
      <c r="CZ50" s="62">
        <f t="shared" si="8"/>
        <v>1.7280092592592593E-2</v>
      </c>
      <c r="DA50" s="2">
        <v>20</v>
      </c>
      <c r="DB50" s="51"/>
      <c r="DC50" s="59"/>
      <c r="DD50" s="2">
        <v>44</v>
      </c>
      <c r="DE50" s="123" t="s">
        <v>174</v>
      </c>
      <c r="DF50" s="69" t="s">
        <v>156</v>
      </c>
      <c r="DG50" s="62">
        <v>2.1354166666666664E-2</v>
      </c>
      <c r="DH50" s="62">
        <v>2.2569444444444121E-3</v>
      </c>
      <c r="DI50" s="62">
        <f t="shared" si="9"/>
        <v>1.9097222222222252E-2</v>
      </c>
      <c r="DJ50" s="60">
        <f t="shared" si="10"/>
        <v>1.3263888888888889E-2</v>
      </c>
      <c r="DK50" s="68" t="str">
        <f t="shared" si="11"/>
        <v/>
      </c>
      <c r="DL50" s="47"/>
    </row>
    <row r="51" spans="1:116" ht="15.75" customHeight="1" thickBot="1" x14ac:dyDescent="0.3">
      <c r="A51" s="1"/>
      <c r="B51" s="1"/>
      <c r="C51" s="1"/>
      <c r="D51" s="1"/>
      <c r="E51" s="1"/>
      <c r="F51" s="1"/>
      <c r="G51" s="1"/>
      <c r="H51" s="1"/>
      <c r="I51" s="273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47"/>
      <c r="CC51" s="7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3"/>
      <c r="CP51" s="33"/>
      <c r="CQ51" s="33"/>
      <c r="CR51" s="149"/>
      <c r="CS51" s="73"/>
      <c r="CT51" s="1"/>
      <c r="CU51" s="53">
        <f>COUNTIF(Table!E:E,CW51)</f>
        <v>1</v>
      </c>
      <c r="CV51" s="2">
        <v>45</v>
      </c>
      <c r="CW51" s="123" t="s">
        <v>128</v>
      </c>
      <c r="CX51" s="62">
        <v>2.2222222222222223E-2</v>
      </c>
      <c r="CY51" s="62">
        <v>5.208333333333333E-3</v>
      </c>
      <c r="CZ51" s="62">
        <f t="shared" si="8"/>
        <v>1.7013888888888891E-2</v>
      </c>
      <c r="DA51" s="2">
        <v>20</v>
      </c>
      <c r="DB51" s="51"/>
      <c r="DC51" s="59"/>
      <c r="DD51" s="2">
        <v>45</v>
      </c>
      <c r="DE51" s="123" t="s">
        <v>46</v>
      </c>
      <c r="DF51" s="69" t="s">
        <v>159</v>
      </c>
      <c r="DG51" s="62">
        <v>2.3287037037037037E-2</v>
      </c>
      <c r="DH51" s="62">
        <v>3.8194444444444443E-3</v>
      </c>
      <c r="DI51" s="62">
        <f t="shared" si="9"/>
        <v>1.9467592592592592E-2</v>
      </c>
      <c r="DJ51" s="60">
        <f t="shared" si="10"/>
        <v>1.4432870370370372E-2</v>
      </c>
      <c r="DK51" s="68" t="str">
        <f t="shared" si="11"/>
        <v/>
      </c>
      <c r="DL51" s="47"/>
    </row>
    <row r="52" spans="1:116" ht="15.75" customHeight="1" x14ac:dyDescent="0.25">
      <c r="A52" s="1"/>
      <c r="B52" s="1"/>
      <c r="C52" s="1"/>
      <c r="D52" s="1"/>
      <c r="E52" s="1"/>
      <c r="F52" s="1"/>
      <c r="G52" s="1"/>
      <c r="H52" s="1"/>
      <c r="I52" s="27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47"/>
      <c r="CC52" s="34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2"/>
      <c r="CP52" s="2"/>
      <c r="CQ52" s="2"/>
      <c r="CR52" s="2"/>
      <c r="CS52" s="1"/>
      <c r="CT52" s="1"/>
      <c r="CU52" s="53">
        <f>COUNTIF(Table!E:E,CW52)</f>
        <v>1</v>
      </c>
      <c r="CV52" s="2">
        <v>46</v>
      </c>
      <c r="CW52" s="123" t="s">
        <v>76</v>
      </c>
      <c r="CX52" s="62">
        <v>2.2361111111111113E-2</v>
      </c>
      <c r="CY52" s="62">
        <v>1.5624999999999999E-3</v>
      </c>
      <c r="CZ52" s="62">
        <f t="shared" si="8"/>
        <v>2.0798611111111111E-2</v>
      </c>
      <c r="DA52" s="2">
        <v>20</v>
      </c>
      <c r="DB52" s="51"/>
      <c r="DC52" s="59"/>
      <c r="DD52" s="2">
        <v>46</v>
      </c>
      <c r="DE52" s="123" t="s">
        <v>129</v>
      </c>
      <c r="DF52" s="69" t="s">
        <v>126</v>
      </c>
      <c r="DG52" s="62">
        <v>1.9629629629629629E-2</v>
      </c>
      <c r="DH52" s="62">
        <v>0</v>
      </c>
      <c r="DI52" s="62">
        <f t="shared" si="9"/>
        <v>1.9629629629629629E-2</v>
      </c>
      <c r="DJ52" s="60">
        <f t="shared" si="10"/>
        <v>1.4583333333333365E-2</v>
      </c>
      <c r="DK52" s="68" t="str">
        <f t="shared" si="11"/>
        <v/>
      </c>
      <c r="DL52" s="47"/>
    </row>
    <row r="53" spans="1:116" ht="15.75" customHeight="1" x14ac:dyDescent="0.25">
      <c r="A53" s="1"/>
      <c r="B53" s="1"/>
      <c r="C53" s="1"/>
      <c r="D53" s="1"/>
      <c r="E53" s="1"/>
      <c r="F53" s="1"/>
      <c r="G53" s="1"/>
      <c r="H53" s="1"/>
      <c r="I53" s="27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2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09"/>
      <c r="CC53" s="35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2"/>
      <c r="CP53" s="2"/>
      <c r="CQ53" s="2"/>
      <c r="CR53" s="2"/>
      <c r="CS53" s="1"/>
      <c r="CT53" s="1"/>
      <c r="CU53" s="53">
        <f>COUNTIF(Table!E:E,CW53)</f>
        <v>1</v>
      </c>
      <c r="CV53" s="2">
        <v>47</v>
      </c>
      <c r="CW53" s="123" t="s">
        <v>162</v>
      </c>
      <c r="CX53" s="62">
        <v>2.2893518518518521E-2</v>
      </c>
      <c r="CY53" s="62">
        <v>5.7291666666666671E-3</v>
      </c>
      <c r="CZ53" s="62">
        <f t="shared" si="8"/>
        <v>1.7164351851851854E-2</v>
      </c>
      <c r="DA53" s="2">
        <v>20</v>
      </c>
      <c r="DB53" s="51"/>
      <c r="DC53" s="59"/>
      <c r="DD53" s="2">
        <v>47</v>
      </c>
      <c r="DE53" s="123" t="s">
        <v>173</v>
      </c>
      <c r="DF53" s="69" t="s">
        <v>155</v>
      </c>
      <c r="DG53" s="62">
        <v>2.1921296296296296E-2</v>
      </c>
      <c r="DH53" s="62">
        <v>2.2569444444444121E-3</v>
      </c>
      <c r="DI53" s="62">
        <f t="shared" si="9"/>
        <v>1.9664351851851884E-2</v>
      </c>
      <c r="DJ53" s="60">
        <f t="shared" si="10"/>
        <v>1.2673611111111111E-2</v>
      </c>
      <c r="DK53" s="68" t="str">
        <f t="shared" si="11"/>
        <v/>
      </c>
      <c r="DL53" s="47"/>
    </row>
    <row r="54" spans="1:116" ht="15.75" customHeight="1" x14ac:dyDescent="0.25">
      <c r="A54" s="1"/>
      <c r="B54" s="1"/>
      <c r="C54" s="1"/>
      <c r="D54" s="1"/>
      <c r="E54" s="1"/>
      <c r="F54" s="1"/>
      <c r="G54" s="1"/>
      <c r="H54" s="1"/>
      <c r="I54" s="27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47"/>
      <c r="CC54" s="34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2"/>
      <c r="CP54" s="2"/>
      <c r="CQ54" s="2"/>
      <c r="CR54" s="2"/>
      <c r="CS54" s="1"/>
      <c r="CT54" s="1"/>
      <c r="CU54" s="53">
        <f>COUNTIF(Table!E:E,CW54)</f>
        <v>1</v>
      </c>
      <c r="CV54" s="2">
        <v>48</v>
      </c>
      <c r="CW54" s="123" t="s">
        <v>46</v>
      </c>
      <c r="CX54" s="62">
        <v>2.3287037037037037E-2</v>
      </c>
      <c r="CY54" s="62">
        <v>3.8194444444444443E-3</v>
      </c>
      <c r="CZ54" s="62">
        <f t="shared" si="8"/>
        <v>1.9467592592592592E-2</v>
      </c>
      <c r="DA54" s="2">
        <v>20</v>
      </c>
      <c r="DB54" s="51"/>
      <c r="DC54" s="59"/>
      <c r="DD54" s="2">
        <v>48</v>
      </c>
      <c r="DE54" s="123" t="s">
        <v>76</v>
      </c>
      <c r="DF54" s="69" t="s">
        <v>144</v>
      </c>
      <c r="DG54" s="62">
        <v>2.2361111111111113E-2</v>
      </c>
      <c r="DH54" s="62">
        <v>1.5624999999999999E-3</v>
      </c>
      <c r="DI54" s="62">
        <f t="shared" si="9"/>
        <v>2.0798611111111111E-2</v>
      </c>
      <c r="DJ54" s="60">
        <f t="shared" si="10"/>
        <v>1.2951388888888919E-2</v>
      </c>
      <c r="DK54" s="68" t="str">
        <f t="shared" si="11"/>
        <v/>
      </c>
      <c r="DL54" s="47"/>
    </row>
    <row r="55" spans="1:116" ht="15.75" customHeight="1" thickBot="1" x14ac:dyDescent="0.3">
      <c r="A55" s="1"/>
      <c r="B55" s="1"/>
      <c r="C55" s="1"/>
      <c r="D55" s="1"/>
      <c r="E55" s="1"/>
      <c r="F55" s="1"/>
      <c r="G55" s="1"/>
      <c r="H55" s="1"/>
      <c r="I55" s="27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47"/>
      <c r="CC55" s="34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2"/>
      <c r="CP55" s="2"/>
      <c r="CQ55" s="2"/>
      <c r="CR55" s="2"/>
      <c r="CS55" s="1"/>
      <c r="CT55" s="1"/>
      <c r="CU55" s="84"/>
      <c r="CV55" s="33"/>
      <c r="CW55" s="32"/>
      <c r="CX55" s="33"/>
      <c r="CY55" s="33"/>
      <c r="CZ55" s="33"/>
      <c r="DA55" s="32"/>
      <c r="DB55" s="32"/>
      <c r="DC55" s="32"/>
      <c r="DD55" s="32"/>
      <c r="DE55" s="32"/>
      <c r="DF55" s="32"/>
      <c r="DG55" s="33"/>
      <c r="DH55" s="33"/>
      <c r="DI55" s="33"/>
      <c r="DJ55" s="33"/>
      <c r="DK55" s="73"/>
      <c r="DL55" s="47"/>
    </row>
    <row r="56" spans="1:116" ht="15.75" customHeight="1" x14ac:dyDescent="0.25">
      <c r="A56" s="1"/>
      <c r="B56" s="1"/>
      <c r="C56" s="1"/>
      <c r="D56" s="1"/>
      <c r="E56" s="1"/>
      <c r="F56" s="1"/>
      <c r="G56" s="1"/>
      <c r="H56" s="1"/>
      <c r="I56" s="27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2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47"/>
      <c r="CC56" s="34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2"/>
      <c r="CP56" s="2"/>
      <c r="CQ56" s="2"/>
      <c r="CR56" s="2"/>
      <c r="CS56" s="1"/>
      <c r="CT56" s="1"/>
      <c r="CU56" s="85"/>
      <c r="CV56" s="74"/>
      <c r="CW56" s="26"/>
      <c r="CX56" s="74"/>
      <c r="CY56" s="74"/>
      <c r="CZ56" s="74"/>
      <c r="DA56" s="26"/>
      <c r="DB56" s="26"/>
      <c r="DC56" s="26"/>
      <c r="DD56" s="26"/>
      <c r="DE56" s="26"/>
      <c r="DF56" s="26"/>
      <c r="DG56" s="74"/>
      <c r="DH56" s="74"/>
      <c r="DI56" s="74"/>
      <c r="DJ56" s="74"/>
      <c r="DK56" s="26"/>
      <c r="DL56" s="1"/>
    </row>
    <row r="57" spans="1:116" ht="15.75" customHeight="1" x14ac:dyDescent="0.25">
      <c r="A57" s="1"/>
      <c r="B57" s="1"/>
      <c r="C57" s="1"/>
      <c r="D57" s="1"/>
      <c r="E57" s="1"/>
      <c r="F57" s="1"/>
      <c r="G57" s="1"/>
      <c r="H57" s="1"/>
      <c r="I57" s="27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2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47"/>
      <c r="CC57" s="34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2"/>
      <c r="CP57" s="2"/>
      <c r="CQ57" s="2"/>
      <c r="CR57" s="2"/>
      <c r="CS57" s="1"/>
      <c r="CT57" s="1"/>
      <c r="CU57" s="34"/>
      <c r="CV57" s="2"/>
      <c r="CW57" s="1"/>
      <c r="CX57" s="2"/>
      <c r="CY57" s="2"/>
      <c r="CZ57" s="2"/>
      <c r="DA57" s="1"/>
      <c r="DB57" s="1"/>
      <c r="DC57" s="1"/>
      <c r="DD57" s="1"/>
      <c r="DE57" s="1"/>
      <c r="DF57" s="1"/>
      <c r="DG57" s="2"/>
      <c r="DH57" s="2"/>
      <c r="DI57" s="2"/>
      <c r="DJ57" s="2"/>
      <c r="DK57" s="1"/>
      <c r="DL57" s="1"/>
    </row>
    <row r="58" spans="1:116" ht="15.75" customHeight="1" x14ac:dyDescent="0.25">
      <c r="A58" s="1"/>
      <c r="B58" s="1"/>
      <c r="C58" s="1"/>
      <c r="D58" s="1"/>
      <c r="E58" s="1"/>
      <c r="F58" s="1"/>
      <c r="G58" s="1"/>
      <c r="H58" s="1"/>
      <c r="I58" s="27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2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34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2"/>
      <c r="CP58" s="2"/>
      <c r="CQ58" s="2"/>
      <c r="CR58" s="2"/>
      <c r="CS58" s="1"/>
      <c r="CT58" s="1"/>
      <c r="CU58" s="34"/>
      <c r="CV58" s="2"/>
      <c r="CW58" s="1"/>
      <c r="CX58" s="2"/>
      <c r="CY58" s="2"/>
      <c r="CZ58" s="2"/>
      <c r="DA58" s="1"/>
      <c r="DB58" s="1"/>
      <c r="DC58" s="1"/>
      <c r="DD58" s="1"/>
      <c r="DE58" s="1"/>
      <c r="DF58" s="1"/>
      <c r="DG58" s="2"/>
      <c r="DH58" s="2"/>
      <c r="DI58" s="2"/>
      <c r="DJ58" s="2"/>
      <c r="DK58" s="1"/>
      <c r="DL58" s="1"/>
    </row>
    <row r="59" spans="1:116" ht="15.75" customHeight="1" x14ac:dyDescent="0.25">
      <c r="A59" s="1"/>
      <c r="B59" s="1"/>
      <c r="C59" s="1"/>
      <c r="D59" s="1"/>
      <c r="E59" s="1"/>
      <c r="F59" s="1"/>
      <c r="G59" s="1"/>
      <c r="H59" s="1"/>
      <c r="I59" s="27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2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34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2"/>
      <c r="CP59" s="2"/>
      <c r="CQ59" s="2"/>
      <c r="CR59" s="2"/>
      <c r="CS59" s="1"/>
      <c r="CT59" s="1"/>
      <c r="CU59" s="34"/>
      <c r="CV59" s="2"/>
      <c r="CW59" s="1"/>
      <c r="CX59" s="2"/>
      <c r="CY59" s="2"/>
      <c r="CZ59" s="2"/>
      <c r="DA59" s="1"/>
      <c r="DB59" s="1"/>
      <c r="DC59" s="1"/>
      <c r="DD59" s="1"/>
      <c r="DE59" s="1"/>
      <c r="DF59" s="1"/>
      <c r="DG59" s="2"/>
      <c r="DH59" s="2"/>
      <c r="DI59" s="2"/>
      <c r="DJ59" s="2"/>
      <c r="DK59" s="1"/>
      <c r="DL59" s="1"/>
    </row>
    <row r="60" spans="1:116" ht="15.75" customHeight="1" x14ac:dyDescent="0.25">
      <c r="A60" s="1"/>
      <c r="B60" s="1"/>
      <c r="C60" s="1"/>
      <c r="D60" s="1"/>
      <c r="E60" s="1"/>
      <c r="F60" s="1"/>
      <c r="G60" s="1"/>
      <c r="H60" s="1"/>
      <c r="I60" s="27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2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34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2"/>
      <c r="CP60" s="2"/>
      <c r="CQ60" s="2"/>
      <c r="CR60" s="2"/>
      <c r="CS60" s="1"/>
      <c r="CT60" s="1"/>
      <c r="CU60" s="34"/>
      <c r="CV60" s="2"/>
      <c r="CW60" s="1"/>
      <c r="CX60" s="2"/>
      <c r="CY60" s="2"/>
      <c r="CZ60" s="2"/>
      <c r="DA60" s="1"/>
      <c r="DB60" s="1"/>
      <c r="DC60" s="1"/>
      <c r="DD60" s="1"/>
      <c r="DE60" s="1"/>
      <c r="DF60" s="1"/>
      <c r="DG60" s="2"/>
      <c r="DH60" s="2"/>
      <c r="DI60" s="2"/>
      <c r="DJ60" s="2"/>
      <c r="DK60" s="1"/>
      <c r="DL60" s="1"/>
    </row>
    <row r="61" spans="1:116" ht="15.75" customHeight="1" x14ac:dyDescent="0.25">
      <c r="A61" s="1"/>
      <c r="B61" s="1"/>
      <c r="C61" s="1"/>
      <c r="D61" s="1"/>
      <c r="E61" s="1"/>
      <c r="F61" s="1"/>
      <c r="G61" s="1"/>
      <c r="H61" s="1"/>
      <c r="I61" s="27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2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34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2"/>
      <c r="CP61" s="2"/>
      <c r="CQ61" s="2"/>
      <c r="CR61" s="2"/>
      <c r="CS61" s="1"/>
      <c r="CT61" s="1"/>
      <c r="CU61" s="34"/>
      <c r="CV61" s="2"/>
      <c r="CW61" s="1"/>
      <c r="CX61" s="2"/>
      <c r="CY61" s="2"/>
      <c r="CZ61" s="2"/>
      <c r="DA61" s="1"/>
      <c r="DB61" s="1"/>
      <c r="DC61" s="1"/>
      <c r="DD61" s="1"/>
      <c r="DE61" s="1"/>
      <c r="DF61" s="1"/>
      <c r="DG61" s="2"/>
      <c r="DH61" s="2"/>
      <c r="DI61" s="2"/>
      <c r="DJ61" s="2"/>
      <c r="DK61" s="1"/>
      <c r="DL61" s="1"/>
    </row>
    <row r="62" spans="1:116" ht="15.75" customHeight="1" x14ac:dyDescent="0.25">
      <c r="A62" s="1"/>
      <c r="B62" s="1"/>
      <c r="C62" s="1"/>
      <c r="D62" s="1"/>
      <c r="E62" s="1"/>
      <c r="F62" s="1"/>
      <c r="G62" s="1"/>
      <c r="H62" s="1"/>
      <c r="I62" s="27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2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34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2"/>
      <c r="CP62" s="2"/>
      <c r="CQ62" s="2"/>
      <c r="CR62" s="2"/>
      <c r="CS62" s="1"/>
      <c r="CT62" s="1"/>
      <c r="CU62" s="34"/>
      <c r="CV62" s="2"/>
      <c r="CW62" s="1"/>
      <c r="CX62" s="2"/>
      <c r="CY62" s="2"/>
      <c r="CZ62" s="2"/>
      <c r="DA62" s="1"/>
      <c r="DB62" s="1"/>
      <c r="DC62" s="1"/>
      <c r="DD62" s="1"/>
      <c r="DE62" s="1"/>
      <c r="DF62" s="1"/>
      <c r="DG62" s="2"/>
      <c r="DH62" s="2"/>
      <c r="DI62" s="2"/>
      <c r="DJ62" s="2"/>
      <c r="DK62" s="1"/>
      <c r="DL62" s="1"/>
    </row>
    <row r="63" spans="1:116" ht="15.75" customHeight="1" x14ac:dyDescent="0.25">
      <c r="A63" s="1"/>
      <c r="B63" s="1"/>
      <c r="C63" s="1"/>
      <c r="D63" s="1"/>
      <c r="E63" s="1"/>
      <c r="F63" s="1"/>
      <c r="G63" s="1"/>
      <c r="H63" s="1"/>
      <c r="I63" s="27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34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2"/>
      <c r="CP63" s="2"/>
      <c r="CQ63" s="2"/>
      <c r="CR63" s="2"/>
      <c r="CS63" s="1"/>
      <c r="CT63" s="1"/>
      <c r="CU63" s="34"/>
      <c r="CV63" s="2"/>
      <c r="CW63" s="1"/>
      <c r="CX63" s="2"/>
      <c r="CY63" s="2"/>
      <c r="CZ63" s="2"/>
      <c r="DA63" s="1"/>
      <c r="DB63" s="1"/>
      <c r="DC63" s="1"/>
      <c r="DD63" s="1"/>
      <c r="DE63" s="1"/>
      <c r="DF63" s="1"/>
      <c r="DG63" s="2"/>
      <c r="DH63" s="2"/>
      <c r="DI63" s="2"/>
      <c r="DJ63" s="2"/>
      <c r="DK63" s="1"/>
      <c r="DL63" s="1"/>
    </row>
    <row r="64" spans="1:116" ht="15.75" customHeight="1" x14ac:dyDescent="0.25">
      <c r="A64" s="1"/>
      <c r="B64" s="1"/>
      <c r="C64" s="1"/>
      <c r="D64" s="1"/>
      <c r="E64" s="1"/>
      <c r="F64" s="1"/>
      <c r="G64" s="1"/>
      <c r="H64" s="1"/>
      <c r="I64" s="27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34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2"/>
      <c r="CP64" s="2"/>
      <c r="CQ64" s="2"/>
      <c r="CR64" s="2"/>
      <c r="CS64" s="1"/>
      <c r="CT64" s="1"/>
      <c r="CU64" s="34"/>
      <c r="CV64" s="2"/>
      <c r="CW64" s="1"/>
      <c r="CX64" s="2"/>
      <c r="CY64" s="2"/>
      <c r="CZ64" s="2"/>
      <c r="DA64" s="1"/>
      <c r="DB64" s="1"/>
      <c r="DC64" s="1"/>
      <c r="DD64" s="1"/>
      <c r="DE64" s="1"/>
      <c r="DF64" s="1"/>
      <c r="DG64" s="2"/>
      <c r="DH64" s="2"/>
      <c r="DI64" s="2"/>
      <c r="DJ64" s="2"/>
      <c r="DK64" s="1"/>
      <c r="DL64" s="1"/>
    </row>
    <row r="65" spans="1:116" ht="15.75" customHeight="1" x14ac:dyDescent="0.25">
      <c r="A65" s="1"/>
      <c r="B65" s="1"/>
      <c r="C65" s="1"/>
      <c r="D65" s="1"/>
      <c r="E65" s="1"/>
      <c r="F65" s="1"/>
      <c r="G65" s="1"/>
      <c r="H65" s="1"/>
      <c r="I65" s="27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2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34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2"/>
      <c r="CP65" s="2"/>
      <c r="CQ65" s="2"/>
      <c r="CR65" s="2"/>
      <c r="CS65" s="1"/>
      <c r="CT65" s="1"/>
      <c r="CU65" s="34"/>
      <c r="CV65" s="2"/>
      <c r="CW65" s="1"/>
      <c r="CX65" s="2"/>
      <c r="CY65" s="2"/>
      <c r="CZ65" s="2"/>
      <c r="DA65" s="1"/>
      <c r="DB65" s="1"/>
      <c r="DC65" s="1"/>
      <c r="DD65" s="1"/>
      <c r="DE65" s="1"/>
      <c r="DF65" s="1"/>
      <c r="DG65" s="2"/>
      <c r="DH65" s="2"/>
      <c r="DI65" s="2"/>
      <c r="DJ65" s="2"/>
      <c r="DK65" s="1"/>
      <c r="DL65" s="1"/>
    </row>
    <row r="66" spans="1:116" ht="15.75" customHeight="1" x14ac:dyDescent="0.25">
      <c r="A66" s="1"/>
      <c r="B66" s="1"/>
      <c r="C66" s="1"/>
      <c r="D66" s="1"/>
      <c r="E66" s="1"/>
      <c r="F66" s="1"/>
      <c r="G66" s="1"/>
      <c r="H66" s="1"/>
      <c r="I66" s="27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2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34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2"/>
      <c r="CP66" s="2"/>
      <c r="CQ66" s="2"/>
      <c r="CR66" s="2"/>
      <c r="CS66" s="1"/>
      <c r="CT66" s="1"/>
      <c r="CU66" s="34"/>
      <c r="CV66" s="2"/>
      <c r="CW66" s="1"/>
      <c r="CX66" s="2"/>
      <c r="CY66" s="2"/>
      <c r="CZ66" s="2"/>
      <c r="DA66" s="1"/>
      <c r="DB66" s="1"/>
      <c r="DC66" s="1"/>
      <c r="DD66" s="1"/>
      <c r="DE66" s="1"/>
      <c r="DF66" s="1"/>
      <c r="DG66" s="2"/>
      <c r="DH66" s="2"/>
      <c r="DI66" s="2"/>
      <c r="DJ66" s="2"/>
      <c r="DK66" s="1"/>
      <c r="DL66" s="1"/>
    </row>
    <row r="67" spans="1:116" ht="15.75" customHeight="1" x14ac:dyDescent="0.25">
      <c r="A67" s="1"/>
      <c r="B67" s="1"/>
      <c r="C67" s="1"/>
      <c r="D67" s="1"/>
      <c r="E67" s="1"/>
      <c r="F67" s="1"/>
      <c r="G67" s="1"/>
      <c r="H67" s="1"/>
      <c r="I67" s="273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2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34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2"/>
      <c r="CP67" s="2"/>
      <c r="CQ67" s="2"/>
      <c r="CR67" s="2"/>
      <c r="CS67" s="1"/>
      <c r="CT67" s="1"/>
      <c r="CU67" s="34"/>
      <c r="CV67" s="2"/>
      <c r="CW67" s="1"/>
      <c r="CX67" s="2"/>
      <c r="CY67" s="2"/>
      <c r="CZ67" s="2"/>
      <c r="DA67" s="1"/>
      <c r="DB67" s="1"/>
      <c r="DC67" s="1"/>
      <c r="DD67" s="1"/>
      <c r="DE67" s="1"/>
      <c r="DF67" s="1"/>
      <c r="DG67" s="2"/>
      <c r="DH67" s="2"/>
      <c r="DI67" s="2"/>
      <c r="DJ67" s="2"/>
      <c r="DK67" s="1"/>
      <c r="DL67" s="1"/>
    </row>
    <row r="68" spans="1:116" ht="15.75" customHeight="1" x14ac:dyDescent="0.25">
      <c r="A68" s="1"/>
      <c r="B68" s="1"/>
      <c r="C68" s="1"/>
      <c r="D68" s="1"/>
      <c r="E68" s="1"/>
      <c r="F68" s="1"/>
      <c r="G68" s="1"/>
      <c r="H68" s="1"/>
      <c r="I68" s="27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2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34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2"/>
      <c r="CP68" s="2"/>
      <c r="CQ68" s="2"/>
      <c r="CR68" s="2"/>
      <c r="CS68" s="1"/>
      <c r="CT68" s="1"/>
      <c r="CU68" s="34"/>
      <c r="CV68" s="2"/>
      <c r="CW68" s="1"/>
      <c r="CX68" s="2"/>
      <c r="CY68" s="2"/>
      <c r="CZ68" s="2"/>
      <c r="DA68" s="1"/>
      <c r="DB68" s="1"/>
      <c r="DC68" s="1"/>
      <c r="DD68" s="1"/>
      <c r="DE68" s="1"/>
      <c r="DF68" s="1"/>
      <c r="DG68" s="2"/>
      <c r="DH68" s="2"/>
      <c r="DI68" s="2"/>
      <c r="DJ68" s="2"/>
      <c r="DK68" s="1"/>
      <c r="DL68" s="1"/>
    </row>
    <row r="69" spans="1:116" ht="15.75" customHeight="1" x14ac:dyDescent="0.25">
      <c r="A69" s="1"/>
      <c r="B69" s="1"/>
      <c r="C69" s="1"/>
      <c r="D69" s="1"/>
      <c r="E69" s="1"/>
      <c r="F69" s="1"/>
      <c r="G69" s="1"/>
      <c r="H69" s="1"/>
      <c r="I69" s="27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2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34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2"/>
      <c r="CP69" s="2"/>
      <c r="CQ69" s="2"/>
      <c r="CR69" s="2"/>
      <c r="CS69" s="1"/>
      <c r="CT69" s="1"/>
      <c r="CU69" s="34"/>
      <c r="CV69" s="2"/>
      <c r="CW69" s="1"/>
      <c r="CX69" s="2"/>
      <c r="CY69" s="2"/>
      <c r="CZ69" s="2"/>
      <c r="DA69" s="1"/>
      <c r="DB69" s="1"/>
      <c r="DC69" s="1"/>
      <c r="DD69" s="1"/>
      <c r="DE69" s="1"/>
      <c r="DF69" s="1"/>
      <c r="DG69" s="2"/>
      <c r="DH69" s="2"/>
      <c r="DI69" s="2"/>
      <c r="DJ69" s="2"/>
      <c r="DK69" s="1"/>
      <c r="DL69" s="1"/>
    </row>
    <row r="70" spans="1:116" ht="15.75" customHeight="1" x14ac:dyDescent="0.25">
      <c r="A70" s="1"/>
      <c r="B70" s="1"/>
      <c r="C70" s="1"/>
      <c r="D70" s="1"/>
      <c r="E70" s="1"/>
      <c r="F70" s="1"/>
      <c r="G70" s="1"/>
      <c r="H70" s="1"/>
      <c r="I70" s="27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2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34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2"/>
      <c r="CP70" s="2"/>
      <c r="CQ70" s="2"/>
      <c r="CR70" s="2"/>
      <c r="CS70" s="1"/>
      <c r="CT70" s="1"/>
      <c r="CU70" s="34"/>
      <c r="CV70" s="2"/>
      <c r="CW70" s="1"/>
      <c r="CX70" s="2"/>
      <c r="CY70" s="2"/>
      <c r="CZ70" s="2"/>
      <c r="DA70" s="1"/>
      <c r="DB70" s="1"/>
      <c r="DC70" s="1"/>
      <c r="DD70" s="1"/>
      <c r="DE70" s="1"/>
      <c r="DF70" s="1"/>
      <c r="DG70" s="2"/>
      <c r="DH70" s="2"/>
      <c r="DI70" s="2"/>
      <c r="DJ70" s="2"/>
      <c r="DK70" s="1"/>
      <c r="DL70" s="1"/>
    </row>
    <row r="71" spans="1:116" ht="15.75" customHeight="1" x14ac:dyDescent="0.25">
      <c r="A71" s="1"/>
      <c r="B71" s="1"/>
      <c r="C71" s="1"/>
      <c r="D71" s="1"/>
      <c r="E71" s="1"/>
      <c r="F71" s="1"/>
      <c r="G71" s="1"/>
      <c r="H71" s="1"/>
      <c r="I71" s="27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2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34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"/>
      <c r="CP71" s="2"/>
      <c r="CQ71" s="2"/>
      <c r="CR71" s="2"/>
      <c r="CS71" s="1"/>
      <c r="CT71" s="1"/>
      <c r="CU71" s="34"/>
      <c r="CV71" s="2"/>
      <c r="CW71" s="1"/>
      <c r="CX71" s="2"/>
      <c r="CY71" s="2"/>
      <c r="CZ71" s="2"/>
      <c r="DA71" s="1"/>
      <c r="DB71" s="1"/>
      <c r="DC71" s="1"/>
      <c r="DD71" s="1"/>
      <c r="DE71" s="1"/>
      <c r="DF71" s="1"/>
      <c r="DG71" s="2"/>
      <c r="DH71" s="2"/>
      <c r="DI71" s="2"/>
      <c r="DJ71" s="2"/>
      <c r="DK71" s="1"/>
      <c r="DL71" s="1"/>
    </row>
    <row r="72" spans="1:116" ht="15.75" customHeight="1" x14ac:dyDescent="0.25">
      <c r="A72" s="1"/>
      <c r="B72" s="1"/>
      <c r="C72" s="1"/>
      <c r="D72" s="1"/>
      <c r="E72" s="1"/>
      <c r="F72" s="1"/>
      <c r="G72" s="1"/>
      <c r="H72" s="1"/>
      <c r="I72" s="27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34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2"/>
      <c r="CP72" s="2"/>
      <c r="CQ72" s="2"/>
      <c r="CR72" s="2"/>
      <c r="CS72" s="1"/>
      <c r="CT72" s="1"/>
      <c r="CU72" s="34"/>
      <c r="CV72" s="2"/>
      <c r="CW72" s="1"/>
      <c r="CX72" s="2"/>
      <c r="CY72" s="2"/>
      <c r="CZ72" s="2"/>
      <c r="DA72" s="1"/>
      <c r="DB72" s="1"/>
      <c r="DC72" s="1"/>
      <c r="DD72" s="1"/>
      <c r="DE72" s="1"/>
      <c r="DF72" s="1"/>
      <c r="DG72" s="2"/>
      <c r="DH72" s="2"/>
      <c r="DI72" s="2"/>
      <c r="DJ72" s="2"/>
      <c r="DK72" s="1"/>
      <c r="DL72" s="1"/>
    </row>
    <row r="73" spans="1:116" ht="15.75" customHeight="1" x14ac:dyDescent="0.25">
      <c r="A73" s="1"/>
      <c r="B73" s="1"/>
      <c r="C73" s="1"/>
      <c r="D73" s="1"/>
      <c r="E73" s="1"/>
      <c r="F73" s="1"/>
      <c r="G73" s="1"/>
      <c r="H73" s="1"/>
      <c r="I73" s="27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2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34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2"/>
      <c r="CP73" s="2"/>
      <c r="CQ73" s="2"/>
      <c r="CR73" s="2"/>
      <c r="CS73" s="1"/>
      <c r="CT73" s="1"/>
      <c r="CU73" s="34"/>
      <c r="CV73" s="2"/>
      <c r="CW73" s="1"/>
      <c r="CX73" s="2"/>
      <c r="CY73" s="2"/>
      <c r="CZ73" s="2"/>
      <c r="DA73" s="1"/>
      <c r="DB73" s="1"/>
      <c r="DC73" s="1"/>
      <c r="DD73" s="1"/>
      <c r="DE73" s="1"/>
      <c r="DF73" s="1"/>
      <c r="DG73" s="2"/>
      <c r="DH73" s="2"/>
      <c r="DI73" s="2"/>
      <c r="DJ73" s="2"/>
      <c r="DK73" s="1"/>
      <c r="DL73" s="1"/>
    </row>
    <row r="74" spans="1:116" ht="15.75" customHeight="1" x14ac:dyDescent="0.25">
      <c r="A74" s="1"/>
      <c r="B74" s="1"/>
      <c r="C74" s="1"/>
      <c r="D74" s="1"/>
      <c r="E74" s="1"/>
      <c r="F74" s="1"/>
      <c r="G74" s="1"/>
      <c r="H74" s="1"/>
      <c r="I74" s="27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34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2"/>
      <c r="CP74" s="2"/>
      <c r="CQ74" s="2"/>
      <c r="CR74" s="2"/>
      <c r="CS74" s="1"/>
      <c r="CT74" s="1"/>
      <c r="CU74" s="34"/>
      <c r="CV74" s="2"/>
      <c r="CW74" s="1"/>
      <c r="CX74" s="2"/>
      <c r="CY74" s="2"/>
      <c r="CZ74" s="2"/>
      <c r="DA74" s="1"/>
      <c r="DB74" s="1"/>
      <c r="DC74" s="1"/>
      <c r="DD74" s="1"/>
      <c r="DE74" s="1"/>
      <c r="DF74" s="1"/>
      <c r="DG74" s="2"/>
      <c r="DH74" s="2"/>
      <c r="DI74" s="2"/>
      <c r="DJ74" s="2"/>
      <c r="DK74" s="1"/>
      <c r="DL74" s="1"/>
    </row>
    <row r="75" spans="1:116" ht="15.75" customHeight="1" x14ac:dyDescent="0.25">
      <c r="A75" s="1"/>
      <c r="B75" s="1"/>
      <c r="C75" s="1"/>
      <c r="D75" s="1"/>
      <c r="E75" s="1"/>
      <c r="F75" s="1"/>
      <c r="G75" s="1"/>
      <c r="H75" s="1"/>
      <c r="I75" s="27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34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2"/>
      <c r="CP75" s="2"/>
      <c r="CQ75" s="2"/>
      <c r="CR75" s="2"/>
      <c r="CS75" s="1"/>
      <c r="CT75" s="1"/>
      <c r="CU75" s="34"/>
      <c r="CV75" s="2"/>
      <c r="CW75" s="1"/>
      <c r="CX75" s="2"/>
      <c r="CY75" s="2"/>
      <c r="CZ75" s="2"/>
      <c r="DA75" s="1"/>
      <c r="DB75" s="1"/>
      <c r="DC75" s="1"/>
      <c r="DD75" s="1"/>
      <c r="DE75" s="1"/>
      <c r="DF75" s="1"/>
      <c r="DG75" s="2"/>
      <c r="DH75" s="2"/>
      <c r="DI75" s="2"/>
      <c r="DJ75" s="2"/>
      <c r="DK75" s="1"/>
      <c r="DL75" s="1"/>
    </row>
    <row r="76" spans="1:116" ht="15.75" customHeight="1" x14ac:dyDescent="0.25">
      <c r="A76" s="1"/>
      <c r="B76" s="1"/>
      <c r="C76" s="1"/>
      <c r="D76" s="1"/>
      <c r="E76" s="1"/>
      <c r="F76" s="1"/>
      <c r="G76" s="1"/>
      <c r="H76" s="1"/>
      <c r="I76" s="27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34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2"/>
      <c r="CP76" s="2"/>
      <c r="CQ76" s="2"/>
      <c r="CR76" s="2"/>
      <c r="CS76" s="1"/>
      <c r="CT76" s="1"/>
      <c r="CU76" s="34"/>
      <c r="CV76" s="2"/>
      <c r="CW76" s="1"/>
      <c r="CX76" s="2"/>
      <c r="CY76" s="2"/>
      <c r="CZ76" s="2"/>
      <c r="DA76" s="1"/>
      <c r="DB76" s="1"/>
      <c r="DC76" s="1"/>
      <c r="DD76" s="1"/>
      <c r="DE76" s="1"/>
      <c r="DF76" s="1"/>
      <c r="DG76" s="2"/>
      <c r="DH76" s="2"/>
      <c r="DI76" s="2"/>
      <c r="DJ76" s="2"/>
      <c r="DK76" s="1"/>
      <c r="DL76" s="1"/>
    </row>
    <row r="77" spans="1:116" ht="15.75" customHeight="1" x14ac:dyDescent="0.25">
      <c r="A77" s="1"/>
      <c r="B77" s="1"/>
      <c r="C77" s="1"/>
      <c r="D77" s="1"/>
      <c r="E77" s="1"/>
      <c r="F77" s="1"/>
      <c r="G77" s="1"/>
      <c r="H77" s="1"/>
      <c r="I77" s="273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2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34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2"/>
      <c r="CP77" s="2"/>
      <c r="CQ77" s="2"/>
      <c r="CR77" s="2"/>
      <c r="CS77" s="1"/>
      <c r="CT77" s="1"/>
      <c r="CU77" s="34"/>
      <c r="CV77" s="2"/>
      <c r="CW77" s="1"/>
      <c r="CX77" s="2"/>
      <c r="CY77" s="2"/>
      <c r="CZ77" s="2"/>
      <c r="DA77" s="1"/>
      <c r="DB77" s="1"/>
      <c r="DC77" s="1"/>
      <c r="DD77" s="1"/>
      <c r="DE77" s="1"/>
      <c r="DF77" s="1"/>
      <c r="DG77" s="2"/>
      <c r="DH77" s="2"/>
      <c r="DI77" s="2"/>
      <c r="DJ77" s="2"/>
      <c r="DK77" s="1"/>
      <c r="DL77" s="1"/>
    </row>
    <row r="78" spans="1:116" ht="15.75" customHeight="1" x14ac:dyDescent="0.25">
      <c r="A78" s="1"/>
      <c r="B78" s="1"/>
      <c r="C78" s="1"/>
      <c r="D78" s="1"/>
      <c r="E78" s="1"/>
      <c r="F78" s="1"/>
      <c r="G78" s="1"/>
      <c r="H78" s="1"/>
      <c r="I78" s="27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2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34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2"/>
      <c r="CP78" s="2"/>
      <c r="CQ78" s="2"/>
      <c r="CR78" s="2"/>
      <c r="CS78" s="1"/>
      <c r="CT78" s="1"/>
      <c r="CU78" s="34"/>
      <c r="CV78" s="2"/>
      <c r="CW78" s="1"/>
      <c r="CX78" s="2"/>
      <c r="CY78" s="2"/>
      <c r="CZ78" s="2"/>
      <c r="DA78" s="1"/>
      <c r="DB78" s="1"/>
      <c r="DC78" s="1"/>
      <c r="DD78" s="1"/>
      <c r="DE78" s="1"/>
      <c r="DF78" s="1"/>
      <c r="DG78" s="2"/>
      <c r="DH78" s="2"/>
      <c r="DI78" s="2"/>
      <c r="DJ78" s="2"/>
      <c r="DK78" s="1"/>
      <c r="DL78" s="1"/>
    </row>
    <row r="79" spans="1:116" ht="15.75" customHeight="1" x14ac:dyDescent="0.25">
      <c r="A79" s="1"/>
      <c r="B79" s="1"/>
      <c r="C79" s="1"/>
      <c r="D79" s="1"/>
      <c r="E79" s="1"/>
      <c r="F79" s="1"/>
      <c r="G79" s="1"/>
      <c r="H79" s="1"/>
      <c r="I79" s="27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2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34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2"/>
      <c r="CP79" s="2"/>
      <c r="CQ79" s="2"/>
      <c r="CR79" s="2"/>
      <c r="CS79" s="1"/>
      <c r="CT79" s="1"/>
      <c r="CU79" s="34"/>
      <c r="CV79" s="2"/>
      <c r="CW79" s="1"/>
      <c r="CX79" s="2"/>
      <c r="CY79" s="2"/>
      <c r="CZ79" s="2"/>
      <c r="DA79" s="1"/>
      <c r="DB79" s="1"/>
      <c r="DC79" s="1"/>
      <c r="DD79" s="1"/>
      <c r="DE79" s="1"/>
      <c r="DF79" s="1"/>
      <c r="DG79" s="2"/>
      <c r="DH79" s="2"/>
      <c r="DI79" s="2"/>
      <c r="DJ79" s="2"/>
      <c r="DK79" s="1"/>
      <c r="DL79" s="1"/>
    </row>
    <row r="80" spans="1:116" ht="15.75" customHeight="1" x14ac:dyDescent="0.25">
      <c r="A80" s="1"/>
      <c r="B80" s="1"/>
      <c r="C80" s="1"/>
      <c r="D80" s="1"/>
      <c r="E80" s="1"/>
      <c r="F80" s="1"/>
      <c r="G80" s="1"/>
      <c r="H80" s="1"/>
      <c r="I80" s="27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34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2"/>
      <c r="CP80" s="2"/>
      <c r="CQ80" s="2"/>
      <c r="CR80" s="2"/>
      <c r="CS80" s="1"/>
      <c r="CT80" s="1"/>
      <c r="CU80" s="34"/>
      <c r="CV80" s="2"/>
      <c r="CW80" s="1"/>
      <c r="CX80" s="2"/>
      <c r="CY80" s="2"/>
      <c r="CZ80" s="2"/>
      <c r="DA80" s="1"/>
      <c r="DB80" s="1"/>
      <c r="DC80" s="1"/>
      <c r="DD80" s="1"/>
      <c r="DE80" s="1"/>
      <c r="DF80" s="1"/>
      <c r="DG80" s="2"/>
      <c r="DH80" s="2"/>
      <c r="DI80" s="2"/>
      <c r="DJ80" s="2"/>
      <c r="DK80" s="1"/>
      <c r="DL80" s="1"/>
    </row>
    <row r="81" spans="1:116" ht="15.75" customHeight="1" x14ac:dyDescent="0.25">
      <c r="A81" s="1"/>
      <c r="B81" s="1"/>
      <c r="C81" s="1"/>
      <c r="D81" s="1"/>
      <c r="E81" s="1"/>
      <c r="F81" s="1"/>
      <c r="G81" s="1"/>
      <c r="H81" s="1"/>
      <c r="I81" s="27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34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2"/>
      <c r="CP81" s="2"/>
      <c r="CQ81" s="2"/>
      <c r="CR81" s="2"/>
      <c r="CS81" s="1"/>
      <c r="CT81" s="1"/>
      <c r="CU81" s="34"/>
      <c r="CV81" s="2"/>
      <c r="CW81" s="1"/>
      <c r="CX81" s="2"/>
      <c r="CY81" s="2"/>
      <c r="CZ81" s="2"/>
      <c r="DA81" s="1"/>
      <c r="DB81" s="1"/>
      <c r="DC81" s="1"/>
      <c r="DD81" s="1"/>
      <c r="DE81" s="1"/>
      <c r="DF81" s="1"/>
      <c r="DG81" s="2"/>
      <c r="DH81" s="2"/>
      <c r="DI81" s="2"/>
      <c r="DJ81" s="2"/>
      <c r="DK81" s="1"/>
      <c r="DL81" s="1"/>
    </row>
    <row r="82" spans="1:116" ht="15.75" customHeight="1" x14ac:dyDescent="0.25">
      <c r="A82" s="1"/>
      <c r="B82" s="1"/>
      <c r="C82" s="1"/>
      <c r="D82" s="1"/>
      <c r="E82" s="1"/>
      <c r="F82" s="1"/>
      <c r="G82" s="1"/>
      <c r="H82" s="1"/>
      <c r="I82" s="27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34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2"/>
      <c r="CP82" s="2"/>
      <c r="CQ82" s="2"/>
      <c r="CR82" s="2"/>
      <c r="CS82" s="1"/>
      <c r="CT82" s="1"/>
      <c r="CU82" s="34"/>
      <c r="CV82" s="2"/>
      <c r="CW82" s="1"/>
      <c r="CX82" s="2"/>
      <c r="CY82" s="2"/>
      <c r="CZ82" s="2"/>
      <c r="DA82" s="1"/>
      <c r="DB82" s="1"/>
      <c r="DC82" s="1"/>
      <c r="DD82" s="1"/>
      <c r="DE82" s="1"/>
      <c r="DF82" s="1"/>
      <c r="DG82" s="2"/>
      <c r="DH82" s="2"/>
      <c r="DI82" s="2"/>
      <c r="DJ82" s="2"/>
      <c r="DK82" s="1"/>
      <c r="DL82" s="1"/>
    </row>
    <row r="83" spans="1:116" ht="15.75" customHeight="1" x14ac:dyDescent="0.25">
      <c r="A83" s="1"/>
      <c r="B83" s="1"/>
      <c r="C83" s="1"/>
      <c r="D83" s="1"/>
      <c r="E83" s="1"/>
      <c r="F83" s="1"/>
      <c r="G83" s="1"/>
      <c r="H83" s="1"/>
      <c r="I83" s="27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34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2"/>
      <c r="CP83" s="2"/>
      <c r="CQ83" s="2"/>
      <c r="CR83" s="2"/>
      <c r="CS83" s="1"/>
      <c r="CT83" s="1"/>
      <c r="CU83" s="34"/>
      <c r="CV83" s="2"/>
      <c r="CW83" s="1"/>
      <c r="CX83" s="2"/>
      <c r="CY83" s="2"/>
      <c r="CZ83" s="2"/>
      <c r="DA83" s="1"/>
      <c r="DB83" s="1"/>
      <c r="DC83" s="1"/>
      <c r="DD83" s="1"/>
      <c r="DE83" s="1"/>
      <c r="DF83" s="1"/>
      <c r="DG83" s="2"/>
      <c r="DH83" s="2"/>
      <c r="DI83" s="2"/>
      <c r="DJ83" s="2"/>
      <c r="DK83" s="1"/>
      <c r="DL83" s="1"/>
    </row>
    <row r="84" spans="1:116" ht="15.75" customHeight="1" x14ac:dyDescent="0.25">
      <c r="A84" s="1"/>
      <c r="B84" s="1"/>
      <c r="C84" s="1"/>
      <c r="D84" s="1"/>
      <c r="E84" s="1"/>
      <c r="F84" s="1"/>
      <c r="G84" s="1"/>
      <c r="H84" s="1"/>
      <c r="I84" s="27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34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2"/>
      <c r="CP84" s="2"/>
      <c r="CQ84" s="2"/>
      <c r="CR84" s="2"/>
      <c r="CS84" s="1"/>
      <c r="CT84" s="1"/>
      <c r="CU84" s="34"/>
      <c r="CV84" s="2"/>
      <c r="CW84" s="1"/>
      <c r="CX84" s="2"/>
      <c r="CY84" s="2"/>
      <c r="CZ84" s="2"/>
      <c r="DA84" s="1"/>
      <c r="DB84" s="1"/>
      <c r="DC84" s="1"/>
      <c r="DD84" s="1"/>
      <c r="DE84" s="1"/>
      <c r="DF84" s="1"/>
      <c r="DG84" s="2"/>
      <c r="DH84" s="2"/>
      <c r="DI84" s="2"/>
      <c r="DJ84" s="2"/>
      <c r="DK84" s="1"/>
      <c r="DL84" s="1"/>
    </row>
    <row r="85" spans="1:116" ht="15.75" customHeight="1" x14ac:dyDescent="0.25">
      <c r="A85" s="1"/>
      <c r="B85" s="1"/>
      <c r="C85" s="1"/>
      <c r="D85" s="1"/>
      <c r="E85" s="1"/>
      <c r="F85" s="1"/>
      <c r="G85" s="1"/>
      <c r="H85" s="1"/>
      <c r="I85" s="27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2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34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2"/>
      <c r="CP85" s="2"/>
      <c r="CQ85" s="2"/>
      <c r="CR85" s="2"/>
      <c r="CS85" s="1"/>
      <c r="CT85" s="1"/>
      <c r="CU85" s="34"/>
      <c r="CV85" s="2"/>
      <c r="CW85" s="1"/>
      <c r="CX85" s="2"/>
      <c r="CY85" s="2"/>
      <c r="CZ85" s="2"/>
      <c r="DA85" s="1"/>
      <c r="DB85" s="1"/>
      <c r="DC85" s="1"/>
      <c r="DD85" s="1"/>
      <c r="DE85" s="1"/>
      <c r="DF85" s="1"/>
      <c r="DG85" s="2"/>
      <c r="DH85" s="2"/>
      <c r="DI85" s="2"/>
      <c r="DJ85" s="2"/>
      <c r="DK85" s="1"/>
      <c r="DL85" s="1"/>
    </row>
    <row r="86" spans="1:116" ht="15.75" customHeight="1" x14ac:dyDescent="0.25">
      <c r="A86" s="1"/>
      <c r="B86" s="1"/>
      <c r="C86" s="1"/>
      <c r="D86" s="1"/>
      <c r="E86" s="1"/>
      <c r="F86" s="1"/>
      <c r="G86" s="1"/>
      <c r="H86" s="1"/>
      <c r="I86" s="27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2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34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2"/>
      <c r="CP86" s="2"/>
      <c r="CQ86" s="2"/>
      <c r="CR86" s="2"/>
      <c r="CS86" s="1"/>
      <c r="CT86" s="1"/>
      <c r="CU86" s="34"/>
      <c r="CV86" s="2"/>
      <c r="CW86" s="1"/>
      <c r="CX86" s="2"/>
      <c r="CY86" s="2"/>
      <c r="CZ86" s="2"/>
      <c r="DA86" s="1"/>
      <c r="DB86" s="1"/>
      <c r="DC86" s="1"/>
      <c r="DD86" s="1"/>
      <c r="DE86" s="1"/>
      <c r="DF86" s="1"/>
      <c r="DG86" s="2"/>
      <c r="DH86" s="2"/>
      <c r="DI86" s="2"/>
      <c r="DJ86" s="2"/>
      <c r="DK86" s="1"/>
      <c r="DL86" s="1"/>
    </row>
    <row r="87" spans="1:116" ht="15.75" customHeight="1" x14ac:dyDescent="0.25">
      <c r="A87" s="1"/>
      <c r="B87" s="1"/>
      <c r="C87" s="1"/>
      <c r="D87" s="1"/>
      <c r="E87" s="1"/>
      <c r="F87" s="1"/>
      <c r="G87" s="1"/>
      <c r="H87" s="1"/>
      <c r="I87" s="27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2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34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2"/>
      <c r="CP87" s="2"/>
      <c r="CQ87" s="2"/>
      <c r="CR87" s="2"/>
      <c r="CS87" s="1"/>
      <c r="CT87" s="1"/>
      <c r="CU87" s="34"/>
      <c r="CV87" s="2"/>
      <c r="CW87" s="1"/>
      <c r="CX87" s="2"/>
      <c r="CY87" s="2"/>
      <c r="CZ87" s="2"/>
      <c r="DA87" s="1"/>
      <c r="DB87" s="1"/>
      <c r="DC87" s="1"/>
      <c r="DD87" s="1"/>
      <c r="DE87" s="1"/>
      <c r="DF87" s="1"/>
      <c r="DG87" s="2"/>
      <c r="DH87" s="2"/>
      <c r="DI87" s="2"/>
      <c r="DJ87" s="2"/>
      <c r="DK87" s="1"/>
      <c r="DL87" s="1"/>
    </row>
    <row r="88" spans="1:116" ht="15.75" customHeight="1" x14ac:dyDescent="0.25">
      <c r="A88" s="1"/>
      <c r="B88" s="1"/>
      <c r="C88" s="1"/>
      <c r="D88" s="1"/>
      <c r="E88" s="1"/>
      <c r="F88" s="1"/>
      <c r="G88" s="1"/>
      <c r="H88" s="1"/>
      <c r="I88" s="27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2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34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2"/>
      <c r="CP88" s="2"/>
      <c r="CQ88" s="2"/>
      <c r="CR88" s="2"/>
      <c r="CS88" s="1"/>
      <c r="CT88" s="1"/>
      <c r="CU88" s="34"/>
      <c r="CV88" s="2"/>
      <c r="CW88" s="1"/>
      <c r="CX88" s="2"/>
      <c r="CY88" s="2"/>
      <c r="CZ88" s="2"/>
      <c r="DA88" s="1"/>
      <c r="DB88" s="1"/>
      <c r="DC88" s="1"/>
      <c r="DD88" s="1"/>
      <c r="DE88" s="1"/>
      <c r="DF88" s="1"/>
      <c r="DG88" s="2"/>
      <c r="DH88" s="2"/>
      <c r="DI88" s="2"/>
      <c r="DJ88" s="2"/>
      <c r="DK88" s="1"/>
      <c r="DL88" s="1"/>
    </row>
    <row r="89" spans="1:116" ht="15.75" customHeight="1" x14ac:dyDescent="0.25">
      <c r="A89" s="1"/>
      <c r="B89" s="1"/>
      <c r="C89" s="1"/>
      <c r="D89" s="1"/>
      <c r="E89" s="1"/>
      <c r="F89" s="1"/>
      <c r="G89" s="1"/>
      <c r="H89" s="1"/>
      <c r="I89" s="27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34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2"/>
      <c r="CP89" s="2"/>
      <c r="CQ89" s="2"/>
      <c r="CR89" s="2"/>
      <c r="CS89" s="1"/>
      <c r="CT89" s="1"/>
      <c r="CU89" s="34"/>
      <c r="CV89" s="2"/>
      <c r="CW89" s="1"/>
      <c r="CX89" s="2"/>
      <c r="CY89" s="2"/>
      <c r="CZ89" s="2"/>
      <c r="DA89" s="1"/>
      <c r="DB89" s="1"/>
      <c r="DC89" s="1"/>
      <c r="DD89" s="1"/>
      <c r="DE89" s="1"/>
      <c r="DF89" s="1"/>
      <c r="DG89" s="2"/>
      <c r="DH89" s="2"/>
      <c r="DI89" s="2"/>
      <c r="DJ89" s="2"/>
      <c r="DK89" s="1"/>
      <c r="DL89" s="1"/>
    </row>
    <row r="90" spans="1:116" ht="15.75" customHeight="1" x14ac:dyDescent="0.25">
      <c r="A90" s="1"/>
      <c r="B90" s="1"/>
      <c r="C90" s="1"/>
      <c r="D90" s="1"/>
      <c r="E90" s="1"/>
      <c r="F90" s="1"/>
      <c r="G90" s="1"/>
      <c r="H90" s="1"/>
      <c r="I90" s="273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34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2"/>
      <c r="CP90" s="2"/>
      <c r="CQ90" s="2"/>
      <c r="CR90" s="2"/>
      <c r="CS90" s="1"/>
      <c r="CT90" s="1"/>
      <c r="CU90" s="34"/>
      <c r="CV90" s="2"/>
      <c r="CW90" s="1"/>
      <c r="CX90" s="2"/>
      <c r="CY90" s="2"/>
      <c r="CZ90" s="2"/>
      <c r="DA90" s="1"/>
      <c r="DB90" s="1"/>
      <c r="DC90" s="1"/>
      <c r="DD90" s="1"/>
      <c r="DE90" s="1"/>
      <c r="DF90" s="1"/>
      <c r="DG90" s="2"/>
      <c r="DH90" s="2"/>
      <c r="DI90" s="2"/>
      <c r="DJ90" s="2"/>
      <c r="DK90" s="1"/>
      <c r="DL90" s="1"/>
    </row>
    <row r="91" spans="1:116" ht="15.75" customHeight="1" x14ac:dyDescent="0.25">
      <c r="A91" s="1"/>
      <c r="B91" s="1"/>
      <c r="C91" s="1"/>
      <c r="D91" s="1"/>
      <c r="E91" s="1"/>
      <c r="F91" s="1"/>
      <c r="G91" s="1"/>
      <c r="H91" s="1"/>
      <c r="I91" s="27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34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2"/>
      <c r="CP91" s="2"/>
      <c r="CQ91" s="2"/>
      <c r="CR91" s="2"/>
      <c r="CS91" s="1"/>
      <c r="CT91" s="1"/>
      <c r="CU91" s="34"/>
      <c r="CV91" s="2"/>
      <c r="CW91" s="1"/>
      <c r="CX91" s="2"/>
      <c r="CY91" s="2"/>
      <c r="CZ91" s="2"/>
      <c r="DA91" s="1"/>
      <c r="DB91" s="1"/>
      <c r="DC91" s="1"/>
      <c r="DD91" s="1"/>
      <c r="DE91" s="1"/>
      <c r="DF91" s="1"/>
      <c r="DG91" s="2"/>
      <c r="DH91" s="2"/>
      <c r="DI91" s="2"/>
      <c r="DJ91" s="2"/>
      <c r="DK91" s="1"/>
      <c r="DL91" s="1"/>
    </row>
    <row r="92" spans="1:116" ht="15.75" customHeight="1" x14ac:dyDescent="0.25">
      <c r="A92" s="1"/>
      <c r="B92" s="1"/>
      <c r="C92" s="1"/>
      <c r="D92" s="1"/>
      <c r="E92" s="1"/>
      <c r="F92" s="1"/>
      <c r="G92" s="1"/>
      <c r="H92" s="1"/>
      <c r="I92" s="27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34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2"/>
      <c r="CP92" s="2"/>
      <c r="CQ92" s="2"/>
      <c r="CR92" s="2"/>
      <c r="CS92" s="1"/>
      <c r="CT92" s="1"/>
      <c r="CU92" s="34"/>
      <c r="CV92" s="2"/>
      <c r="CW92" s="1"/>
      <c r="CX92" s="2"/>
      <c r="CY92" s="2"/>
      <c r="CZ92" s="2"/>
      <c r="DA92" s="1"/>
      <c r="DB92" s="1"/>
      <c r="DC92" s="1"/>
      <c r="DD92" s="1"/>
      <c r="DE92" s="1"/>
      <c r="DF92" s="1"/>
      <c r="DG92" s="2"/>
      <c r="DH92" s="2"/>
      <c r="DI92" s="2"/>
      <c r="DJ92" s="2"/>
      <c r="DK92" s="1"/>
      <c r="DL92" s="1"/>
    </row>
    <row r="93" spans="1:116" ht="15.75" customHeight="1" x14ac:dyDescent="0.25">
      <c r="A93" s="1"/>
      <c r="B93" s="1"/>
      <c r="C93" s="1"/>
      <c r="D93" s="1"/>
      <c r="E93" s="1"/>
      <c r="F93" s="1"/>
      <c r="G93" s="1"/>
      <c r="H93" s="1"/>
      <c r="I93" s="27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34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2"/>
      <c r="CP93" s="2"/>
      <c r="CQ93" s="2"/>
      <c r="CR93" s="2"/>
      <c r="CS93" s="1"/>
      <c r="CT93" s="1"/>
      <c r="CU93" s="34"/>
      <c r="CV93" s="2"/>
      <c r="CW93" s="1"/>
      <c r="CX93" s="2"/>
      <c r="CY93" s="2"/>
      <c r="CZ93" s="2"/>
      <c r="DA93" s="1"/>
      <c r="DB93" s="1"/>
      <c r="DC93" s="1"/>
      <c r="DD93" s="1"/>
      <c r="DE93" s="1"/>
      <c r="DF93" s="1"/>
      <c r="DG93" s="2"/>
      <c r="DH93" s="2"/>
      <c r="DI93" s="2"/>
      <c r="DJ93" s="2"/>
      <c r="DK93" s="1"/>
      <c r="DL93" s="1"/>
    </row>
    <row r="94" spans="1:116" ht="15.75" customHeight="1" x14ac:dyDescent="0.25">
      <c r="A94" s="1"/>
      <c r="B94" s="1"/>
      <c r="C94" s="1"/>
      <c r="D94" s="1"/>
      <c r="E94" s="1"/>
      <c r="F94" s="1"/>
      <c r="G94" s="1"/>
      <c r="H94" s="1"/>
      <c r="I94" s="27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34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2"/>
      <c r="CP94" s="2"/>
      <c r="CQ94" s="2"/>
      <c r="CR94" s="2"/>
      <c r="CS94" s="1"/>
      <c r="CT94" s="1"/>
      <c r="CU94" s="34"/>
      <c r="CV94" s="2"/>
      <c r="CW94" s="1"/>
      <c r="CX94" s="2"/>
      <c r="CY94" s="2"/>
      <c r="CZ94" s="2"/>
      <c r="DA94" s="1"/>
      <c r="DB94" s="1"/>
      <c r="DC94" s="1"/>
      <c r="DD94" s="1"/>
      <c r="DE94" s="1"/>
      <c r="DF94" s="1"/>
      <c r="DG94" s="2"/>
      <c r="DH94" s="2"/>
      <c r="DI94" s="2"/>
      <c r="DJ94" s="2"/>
      <c r="DK94" s="1"/>
      <c r="DL94" s="1"/>
    </row>
    <row r="95" spans="1:116" ht="15.75" customHeight="1" x14ac:dyDescent="0.25">
      <c r="A95" s="1"/>
      <c r="B95" s="1"/>
      <c r="C95" s="1"/>
      <c r="D95" s="1"/>
      <c r="E95" s="1"/>
      <c r="F95" s="1"/>
      <c r="G95" s="1"/>
      <c r="H95" s="1"/>
      <c r="I95" s="27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34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2"/>
      <c r="CP95" s="2"/>
      <c r="CQ95" s="2"/>
      <c r="CR95" s="2"/>
      <c r="CS95" s="1"/>
      <c r="CT95" s="1"/>
      <c r="CU95" s="34"/>
      <c r="CV95" s="2"/>
      <c r="CW95" s="1"/>
      <c r="CX95" s="2"/>
      <c r="CY95" s="2"/>
      <c r="CZ95" s="2"/>
      <c r="DA95" s="1"/>
      <c r="DB95" s="1"/>
      <c r="DC95" s="1"/>
      <c r="DD95" s="1"/>
      <c r="DE95" s="1"/>
      <c r="DF95" s="1"/>
      <c r="DG95" s="2"/>
      <c r="DH95" s="2"/>
      <c r="DI95" s="2"/>
      <c r="DJ95" s="2"/>
      <c r="DK95" s="1"/>
      <c r="DL95" s="1"/>
    </row>
    <row r="96" spans="1:116" ht="15.75" customHeight="1" x14ac:dyDescent="0.25">
      <c r="A96" s="1"/>
      <c r="B96" s="1"/>
      <c r="C96" s="1"/>
      <c r="D96" s="1"/>
      <c r="E96" s="1"/>
      <c r="F96" s="1"/>
      <c r="G96" s="1"/>
      <c r="H96" s="1"/>
      <c r="I96" s="27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34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2"/>
      <c r="CP96" s="2"/>
      <c r="CQ96" s="2"/>
      <c r="CR96" s="2"/>
      <c r="CS96" s="1"/>
      <c r="CT96" s="1"/>
      <c r="CU96" s="34"/>
      <c r="CV96" s="2"/>
      <c r="CW96" s="1"/>
      <c r="CX96" s="2"/>
      <c r="CY96" s="2"/>
      <c r="CZ96" s="2"/>
      <c r="DA96" s="1"/>
      <c r="DB96" s="1"/>
      <c r="DC96" s="1"/>
      <c r="DD96" s="1"/>
      <c r="DE96" s="1"/>
      <c r="DF96" s="1"/>
      <c r="DG96" s="2"/>
      <c r="DH96" s="2"/>
      <c r="DI96" s="2"/>
      <c r="DJ96" s="2"/>
      <c r="DK96" s="1"/>
      <c r="DL96" s="1"/>
    </row>
    <row r="97" spans="1:116" ht="15.75" customHeight="1" x14ac:dyDescent="0.25">
      <c r="A97" s="1"/>
      <c r="B97" s="1"/>
      <c r="C97" s="1"/>
      <c r="D97" s="1"/>
      <c r="E97" s="1"/>
      <c r="F97" s="1"/>
      <c r="G97" s="1"/>
      <c r="H97" s="1"/>
      <c r="I97" s="27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34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2"/>
      <c r="CP97" s="2"/>
      <c r="CQ97" s="2"/>
      <c r="CR97" s="2"/>
      <c r="CS97" s="1"/>
      <c r="CT97" s="1"/>
      <c r="CU97" s="34"/>
      <c r="CV97" s="2"/>
      <c r="CW97" s="1"/>
      <c r="CX97" s="2"/>
      <c r="CY97" s="2"/>
      <c r="CZ97" s="2"/>
      <c r="DA97" s="1"/>
      <c r="DB97" s="1"/>
      <c r="DC97" s="1"/>
      <c r="DD97" s="1"/>
      <c r="DE97" s="1"/>
      <c r="DF97" s="1"/>
      <c r="DG97" s="2"/>
      <c r="DH97" s="2"/>
      <c r="DI97" s="2"/>
      <c r="DJ97" s="2"/>
      <c r="DK97" s="1"/>
      <c r="DL97" s="1"/>
    </row>
    <row r="98" spans="1:116" ht="15.75" customHeight="1" x14ac:dyDescent="0.25">
      <c r="A98" s="1"/>
      <c r="B98" s="1"/>
      <c r="C98" s="1"/>
      <c r="D98" s="1"/>
      <c r="E98" s="1"/>
      <c r="F98" s="1"/>
      <c r="G98" s="1"/>
      <c r="H98" s="1"/>
      <c r="I98" s="27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34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2"/>
      <c r="CP98" s="2"/>
      <c r="CQ98" s="2"/>
      <c r="CR98" s="2"/>
      <c r="CS98" s="1"/>
      <c r="CT98" s="1"/>
      <c r="CU98" s="34"/>
      <c r="CV98" s="2"/>
      <c r="CW98" s="1"/>
      <c r="CX98" s="2"/>
      <c r="CY98" s="2"/>
      <c r="CZ98" s="2"/>
      <c r="DA98" s="1"/>
      <c r="DB98" s="1"/>
      <c r="DC98" s="1"/>
      <c r="DD98" s="1"/>
      <c r="DE98" s="1"/>
      <c r="DF98" s="1"/>
      <c r="DG98" s="2"/>
      <c r="DH98" s="2"/>
      <c r="DI98" s="2"/>
      <c r="DJ98" s="2"/>
      <c r="DK98" s="1"/>
      <c r="DL98" s="1"/>
    </row>
    <row r="99" spans="1:116" ht="15.75" customHeight="1" x14ac:dyDescent="0.25">
      <c r="A99" s="1"/>
      <c r="B99" s="1"/>
      <c r="C99" s="1"/>
      <c r="D99" s="1"/>
      <c r="E99" s="1"/>
      <c r="F99" s="1"/>
      <c r="G99" s="1"/>
      <c r="H99" s="1"/>
      <c r="I99" s="27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34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2"/>
      <c r="CP99" s="2"/>
      <c r="CQ99" s="2"/>
      <c r="CR99" s="2"/>
      <c r="CS99" s="1"/>
      <c r="CT99" s="1"/>
      <c r="CU99" s="34"/>
      <c r="CV99" s="2"/>
      <c r="CW99" s="1"/>
      <c r="CX99" s="2"/>
      <c r="CY99" s="2"/>
      <c r="CZ99" s="2"/>
      <c r="DA99" s="1"/>
      <c r="DB99" s="1"/>
      <c r="DC99" s="1"/>
      <c r="DD99" s="1"/>
      <c r="DE99" s="1"/>
      <c r="DF99" s="1"/>
      <c r="DG99" s="2"/>
      <c r="DH99" s="2"/>
      <c r="DI99" s="2"/>
      <c r="DJ99" s="2"/>
      <c r="DK99" s="1"/>
      <c r="DL99" s="1"/>
    </row>
    <row r="100" spans="1:11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27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34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2"/>
      <c r="CP100" s="2"/>
      <c r="CQ100" s="2"/>
      <c r="CR100" s="2"/>
      <c r="CS100" s="1"/>
      <c r="CT100" s="1"/>
      <c r="CU100" s="34"/>
      <c r="CV100" s="2"/>
      <c r="CW100" s="1"/>
      <c r="CX100" s="2"/>
      <c r="CY100" s="2"/>
      <c r="CZ100" s="2"/>
      <c r="DA100" s="1"/>
      <c r="DB100" s="1"/>
      <c r="DC100" s="1"/>
      <c r="DD100" s="1"/>
      <c r="DE100" s="1"/>
      <c r="DF100" s="1"/>
      <c r="DG100" s="2"/>
      <c r="DH100" s="2"/>
      <c r="DI100" s="2"/>
      <c r="DJ100" s="2"/>
      <c r="DK100" s="1"/>
      <c r="DL100" s="1"/>
    </row>
    <row r="101" spans="1:11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27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34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2"/>
      <c r="CP101" s="2"/>
      <c r="CQ101" s="2"/>
      <c r="CR101" s="2"/>
      <c r="CS101" s="1"/>
      <c r="CT101" s="1"/>
      <c r="CU101" s="34"/>
      <c r="CV101" s="2"/>
      <c r="CW101" s="1"/>
      <c r="CX101" s="2"/>
      <c r="CY101" s="2"/>
      <c r="CZ101" s="2"/>
      <c r="DA101" s="1"/>
      <c r="DB101" s="1"/>
      <c r="DC101" s="1"/>
      <c r="DD101" s="1"/>
      <c r="DE101" s="1"/>
      <c r="DF101" s="1"/>
      <c r="DG101" s="2"/>
      <c r="DH101" s="2"/>
      <c r="DI101" s="2"/>
      <c r="DJ101" s="2"/>
      <c r="DK101" s="1"/>
      <c r="DL101" s="1"/>
    </row>
    <row r="102" spans="1:11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27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34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2"/>
      <c r="CP102" s="2"/>
      <c r="CQ102" s="2"/>
      <c r="CR102" s="2"/>
      <c r="CS102" s="1"/>
      <c r="CT102" s="1"/>
      <c r="CU102" s="34"/>
      <c r="CV102" s="2"/>
      <c r="CW102" s="1"/>
      <c r="CX102" s="2"/>
      <c r="CY102" s="2"/>
      <c r="CZ102" s="2"/>
      <c r="DA102" s="1"/>
      <c r="DB102" s="1"/>
      <c r="DC102" s="1"/>
      <c r="DD102" s="1"/>
      <c r="DE102" s="1"/>
      <c r="DF102" s="1"/>
      <c r="DG102" s="2"/>
      <c r="DH102" s="2"/>
      <c r="DI102" s="2"/>
      <c r="DJ102" s="2"/>
      <c r="DK102" s="1"/>
      <c r="DL102" s="1"/>
    </row>
    <row r="103" spans="1:11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27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34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2"/>
      <c r="CP103" s="2"/>
      <c r="CQ103" s="2"/>
      <c r="CR103" s="2"/>
      <c r="CS103" s="1"/>
      <c r="CT103" s="1"/>
      <c r="CU103" s="34"/>
      <c r="CV103" s="2"/>
      <c r="CW103" s="1"/>
      <c r="CX103" s="2"/>
      <c r="CY103" s="2"/>
      <c r="CZ103" s="2"/>
      <c r="DA103" s="1"/>
      <c r="DB103" s="1"/>
      <c r="DC103" s="1"/>
      <c r="DD103" s="1"/>
      <c r="DE103" s="1"/>
      <c r="DF103" s="1"/>
      <c r="DG103" s="2"/>
      <c r="DH103" s="2"/>
      <c r="DI103" s="2"/>
      <c r="DJ103" s="2"/>
      <c r="DK103" s="1"/>
      <c r="DL103" s="1"/>
    </row>
    <row r="104" spans="1:11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27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34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2"/>
      <c r="CP104" s="2"/>
      <c r="CQ104" s="2"/>
      <c r="CR104" s="2"/>
      <c r="CS104" s="1"/>
      <c r="CT104" s="1"/>
      <c r="CU104" s="34"/>
      <c r="CV104" s="2"/>
      <c r="CW104" s="1"/>
      <c r="CX104" s="2"/>
      <c r="CY104" s="2"/>
      <c r="CZ104" s="2"/>
      <c r="DA104" s="1"/>
      <c r="DB104" s="1"/>
      <c r="DC104" s="1"/>
      <c r="DD104" s="1"/>
      <c r="DE104" s="1"/>
      <c r="DF104" s="1"/>
      <c r="DG104" s="2"/>
      <c r="DH104" s="2"/>
      <c r="DI104" s="2"/>
      <c r="DJ104" s="2"/>
      <c r="DK104" s="1"/>
      <c r="DL104" s="1"/>
    </row>
    <row r="105" spans="1:11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27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34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2"/>
      <c r="CP105" s="2"/>
      <c r="CQ105" s="2"/>
      <c r="CR105" s="2"/>
      <c r="CS105" s="1"/>
      <c r="CT105" s="1"/>
      <c r="CU105" s="34"/>
      <c r="CV105" s="2"/>
      <c r="CW105" s="1"/>
      <c r="CX105" s="2"/>
      <c r="CY105" s="2"/>
      <c r="CZ105" s="2"/>
      <c r="DA105" s="1"/>
      <c r="DB105" s="1"/>
      <c r="DC105" s="1"/>
      <c r="DD105" s="1"/>
      <c r="DE105" s="1"/>
      <c r="DF105" s="1"/>
      <c r="DG105" s="2"/>
      <c r="DH105" s="2"/>
      <c r="DI105" s="2"/>
      <c r="DJ105" s="2"/>
      <c r="DK105" s="1"/>
      <c r="DL105" s="1"/>
    </row>
    <row r="106" spans="1:11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27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34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2"/>
      <c r="CP106" s="2"/>
      <c r="CQ106" s="2"/>
      <c r="CR106" s="2"/>
      <c r="CS106" s="1"/>
      <c r="CT106" s="1"/>
      <c r="CU106" s="34"/>
      <c r="CV106" s="2"/>
      <c r="CW106" s="1"/>
      <c r="CX106" s="2"/>
      <c r="CY106" s="2"/>
      <c r="CZ106" s="2"/>
      <c r="DA106" s="1"/>
      <c r="DB106" s="1"/>
      <c r="DC106" s="1"/>
      <c r="DD106" s="1"/>
      <c r="DE106" s="1"/>
      <c r="DF106" s="1"/>
      <c r="DG106" s="2"/>
      <c r="DH106" s="2"/>
      <c r="DI106" s="2"/>
      <c r="DJ106" s="2"/>
      <c r="DK106" s="1"/>
      <c r="DL106" s="1"/>
    </row>
    <row r="107" spans="1:11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27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34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2"/>
      <c r="CP107" s="2"/>
      <c r="CQ107" s="2"/>
      <c r="CR107" s="2"/>
      <c r="CS107" s="1"/>
      <c r="CT107" s="1"/>
      <c r="CU107" s="34"/>
      <c r="CV107" s="2"/>
      <c r="CW107" s="1"/>
      <c r="CX107" s="2"/>
      <c r="CY107" s="2"/>
      <c r="CZ107" s="2"/>
      <c r="DA107" s="1"/>
      <c r="DB107" s="1"/>
      <c r="DC107" s="1"/>
      <c r="DD107" s="1"/>
      <c r="DE107" s="1"/>
      <c r="DF107" s="1"/>
      <c r="DG107" s="2"/>
      <c r="DH107" s="2"/>
      <c r="DI107" s="2"/>
      <c r="DJ107" s="2"/>
      <c r="DK107" s="1"/>
      <c r="DL107" s="1"/>
    </row>
    <row r="108" spans="1:11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27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34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2"/>
      <c r="CP108" s="2"/>
      <c r="CQ108" s="2"/>
      <c r="CR108" s="2"/>
      <c r="CS108" s="1"/>
      <c r="CT108" s="1"/>
      <c r="CU108" s="34"/>
      <c r="CV108" s="2"/>
      <c r="CW108" s="1"/>
      <c r="CX108" s="2"/>
      <c r="CY108" s="2"/>
      <c r="CZ108" s="2"/>
      <c r="DA108" s="1"/>
      <c r="DB108" s="1"/>
      <c r="DC108" s="1"/>
      <c r="DD108" s="1"/>
      <c r="DE108" s="1"/>
      <c r="DF108" s="1"/>
      <c r="DG108" s="2"/>
      <c r="DH108" s="2"/>
      <c r="DI108" s="2"/>
      <c r="DJ108" s="2"/>
      <c r="DK108" s="1"/>
      <c r="DL108" s="1"/>
    </row>
    <row r="109" spans="1:11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27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34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2"/>
      <c r="CP109" s="2"/>
      <c r="CQ109" s="2"/>
      <c r="CR109" s="2"/>
      <c r="CS109" s="1"/>
      <c r="CT109" s="1"/>
      <c r="CU109" s="34"/>
      <c r="CV109" s="2"/>
      <c r="CW109" s="1"/>
      <c r="CX109" s="2"/>
      <c r="CY109" s="2"/>
      <c r="CZ109" s="2"/>
      <c r="DA109" s="1"/>
      <c r="DB109" s="1"/>
      <c r="DC109" s="1"/>
      <c r="DD109" s="1"/>
      <c r="DE109" s="1"/>
      <c r="DF109" s="1"/>
      <c r="DG109" s="2"/>
      <c r="DH109" s="2"/>
      <c r="DI109" s="2"/>
      <c r="DJ109" s="2"/>
      <c r="DK109" s="1"/>
      <c r="DL109" s="1"/>
    </row>
    <row r="110" spans="1:11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27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34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2"/>
      <c r="CP110" s="2"/>
      <c r="CQ110" s="2"/>
      <c r="CR110" s="2"/>
      <c r="CS110" s="1"/>
      <c r="CT110" s="1"/>
      <c r="CU110" s="34"/>
      <c r="CV110" s="2"/>
      <c r="CW110" s="1"/>
      <c r="CX110" s="2"/>
      <c r="CY110" s="2"/>
      <c r="CZ110" s="2"/>
      <c r="DA110" s="1"/>
      <c r="DB110" s="1"/>
      <c r="DC110" s="1"/>
      <c r="DD110" s="1"/>
      <c r="DE110" s="1"/>
      <c r="DF110" s="1"/>
      <c r="DG110" s="2"/>
      <c r="DH110" s="2"/>
      <c r="DI110" s="2"/>
      <c r="DJ110" s="2"/>
      <c r="DK110" s="1"/>
      <c r="DL110" s="1"/>
    </row>
    <row r="111" spans="1:11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27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34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2"/>
      <c r="CP111" s="2"/>
      <c r="CQ111" s="2"/>
      <c r="CR111" s="2"/>
      <c r="CS111" s="1"/>
      <c r="CT111" s="1"/>
      <c r="CU111" s="34"/>
      <c r="CV111" s="2"/>
      <c r="CW111" s="1"/>
      <c r="CX111" s="2"/>
      <c r="CY111" s="2"/>
      <c r="CZ111" s="2"/>
      <c r="DA111" s="1"/>
      <c r="DB111" s="1"/>
      <c r="DC111" s="1"/>
      <c r="DD111" s="1"/>
      <c r="DE111" s="1"/>
      <c r="DF111" s="1"/>
      <c r="DG111" s="2"/>
      <c r="DH111" s="2"/>
      <c r="DI111" s="2"/>
      <c r="DJ111" s="2"/>
      <c r="DK111" s="1"/>
      <c r="DL111" s="1"/>
    </row>
    <row r="112" spans="1:11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27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34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2"/>
      <c r="CP112" s="2"/>
      <c r="CQ112" s="2"/>
      <c r="CR112" s="2"/>
      <c r="CS112" s="1"/>
      <c r="CT112" s="1"/>
      <c r="CU112" s="34"/>
      <c r="CV112" s="2"/>
      <c r="CW112" s="1"/>
      <c r="CX112" s="2"/>
      <c r="CY112" s="2"/>
      <c r="CZ112" s="2"/>
      <c r="DA112" s="1"/>
      <c r="DB112" s="1"/>
      <c r="DC112" s="1"/>
      <c r="DD112" s="1"/>
      <c r="DE112" s="1"/>
      <c r="DF112" s="1"/>
      <c r="DG112" s="2"/>
      <c r="DH112" s="2"/>
      <c r="DI112" s="2"/>
      <c r="DJ112" s="2"/>
      <c r="DK112" s="1"/>
      <c r="DL112" s="1"/>
    </row>
    <row r="113" spans="1:11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27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2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34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2"/>
      <c r="CP113" s="2"/>
      <c r="CQ113" s="2"/>
      <c r="CR113" s="2"/>
      <c r="CS113" s="1"/>
      <c r="CT113" s="1"/>
      <c r="CU113" s="34"/>
      <c r="CV113" s="2"/>
      <c r="CW113" s="1"/>
      <c r="CX113" s="2"/>
      <c r="CY113" s="2"/>
      <c r="CZ113" s="2"/>
      <c r="DA113" s="1"/>
      <c r="DB113" s="1"/>
      <c r="DC113" s="1"/>
      <c r="DD113" s="1"/>
      <c r="DE113" s="1"/>
      <c r="DF113" s="1"/>
      <c r="DG113" s="2"/>
      <c r="DH113" s="2"/>
      <c r="DI113" s="2"/>
      <c r="DJ113" s="2"/>
      <c r="DK113" s="1"/>
      <c r="DL113" s="1"/>
    </row>
    <row r="114" spans="1:11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27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34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2"/>
      <c r="CP114" s="2"/>
      <c r="CQ114" s="2"/>
      <c r="CR114" s="2"/>
      <c r="CS114" s="1"/>
      <c r="CT114" s="1"/>
      <c r="CU114" s="34"/>
      <c r="CV114" s="2"/>
      <c r="CW114" s="1"/>
      <c r="CX114" s="2"/>
      <c r="CY114" s="2"/>
      <c r="CZ114" s="2"/>
      <c r="DA114" s="1"/>
      <c r="DB114" s="1"/>
      <c r="DC114" s="1"/>
      <c r="DD114" s="1"/>
      <c r="DE114" s="1"/>
      <c r="DF114" s="1"/>
      <c r="DG114" s="2"/>
      <c r="DH114" s="2"/>
      <c r="DI114" s="2"/>
      <c r="DJ114" s="2"/>
      <c r="DK114" s="1"/>
      <c r="DL114" s="1"/>
    </row>
    <row r="115" spans="1:11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27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34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2"/>
      <c r="CP115" s="2"/>
      <c r="CQ115" s="2"/>
      <c r="CR115" s="2"/>
      <c r="CS115" s="1"/>
      <c r="CT115" s="1"/>
      <c r="CU115" s="34"/>
      <c r="CV115" s="2"/>
      <c r="CW115" s="1"/>
      <c r="CX115" s="2"/>
      <c r="CY115" s="2"/>
      <c r="CZ115" s="2"/>
      <c r="DA115" s="1"/>
      <c r="DB115" s="1"/>
      <c r="DC115" s="1"/>
      <c r="DD115" s="1"/>
      <c r="DE115" s="1"/>
      <c r="DF115" s="1"/>
      <c r="DG115" s="2"/>
      <c r="DH115" s="2"/>
      <c r="DI115" s="2"/>
      <c r="DJ115" s="2"/>
      <c r="DK115" s="1"/>
      <c r="DL115" s="1"/>
    </row>
    <row r="116" spans="1:11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273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2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34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2"/>
      <c r="CP116" s="2"/>
      <c r="CQ116" s="2"/>
      <c r="CR116" s="2"/>
      <c r="CS116" s="1"/>
      <c r="CT116" s="1"/>
      <c r="CU116" s="34"/>
      <c r="CV116" s="2"/>
      <c r="CW116" s="1"/>
      <c r="CX116" s="2"/>
      <c r="CY116" s="2"/>
      <c r="CZ116" s="2"/>
      <c r="DA116" s="1"/>
      <c r="DB116" s="1"/>
      <c r="DC116" s="1"/>
      <c r="DD116" s="1"/>
      <c r="DE116" s="1"/>
      <c r="DF116" s="1"/>
      <c r="DG116" s="2"/>
      <c r="DH116" s="2"/>
      <c r="DI116" s="2"/>
      <c r="DJ116" s="2"/>
      <c r="DK116" s="1"/>
      <c r="DL116" s="1"/>
    </row>
    <row r="117" spans="1:11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27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2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34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2"/>
      <c r="CP117" s="2"/>
      <c r="CQ117" s="2"/>
      <c r="CR117" s="2"/>
      <c r="CS117" s="1"/>
      <c r="CT117" s="1"/>
      <c r="CU117" s="34"/>
      <c r="CV117" s="2"/>
      <c r="CW117" s="1"/>
      <c r="CX117" s="2"/>
      <c r="CY117" s="2"/>
      <c r="CZ117" s="2"/>
      <c r="DA117" s="1"/>
      <c r="DB117" s="1"/>
      <c r="DC117" s="1"/>
      <c r="DD117" s="1"/>
      <c r="DE117" s="1"/>
      <c r="DF117" s="1"/>
      <c r="DG117" s="2"/>
      <c r="DH117" s="2"/>
      <c r="DI117" s="2"/>
      <c r="DJ117" s="2"/>
      <c r="DK117" s="1"/>
      <c r="DL117" s="1"/>
    </row>
    <row r="118" spans="1:11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27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2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34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2"/>
      <c r="CP118" s="2"/>
      <c r="CQ118" s="2"/>
      <c r="CR118" s="2"/>
      <c r="CS118" s="1"/>
      <c r="CT118" s="1"/>
      <c r="CU118" s="34"/>
      <c r="CV118" s="2"/>
      <c r="CW118" s="1"/>
      <c r="CX118" s="2"/>
      <c r="CY118" s="2"/>
      <c r="CZ118" s="2"/>
      <c r="DA118" s="1"/>
      <c r="DB118" s="1"/>
      <c r="DC118" s="1"/>
      <c r="DD118" s="1"/>
      <c r="DE118" s="1"/>
      <c r="DF118" s="1"/>
      <c r="DG118" s="2"/>
      <c r="DH118" s="2"/>
      <c r="DI118" s="2"/>
      <c r="DJ118" s="2"/>
      <c r="DK118" s="1"/>
      <c r="DL118" s="1"/>
    </row>
    <row r="119" spans="1:11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27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2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34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2"/>
      <c r="CP119" s="2"/>
      <c r="CQ119" s="2"/>
      <c r="CR119" s="2"/>
      <c r="CS119" s="1"/>
      <c r="CT119" s="1"/>
      <c r="CU119" s="34"/>
      <c r="CV119" s="2"/>
      <c r="CW119" s="1"/>
      <c r="CX119" s="2"/>
      <c r="CY119" s="2"/>
      <c r="CZ119" s="2"/>
      <c r="DA119" s="1"/>
      <c r="DB119" s="1"/>
      <c r="DC119" s="1"/>
      <c r="DD119" s="1"/>
      <c r="DE119" s="1"/>
      <c r="DF119" s="1"/>
      <c r="DG119" s="2"/>
      <c r="DH119" s="2"/>
      <c r="DI119" s="2"/>
      <c r="DJ119" s="2"/>
      <c r="DK119" s="1"/>
      <c r="DL119" s="1"/>
    </row>
    <row r="120" spans="1:11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27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2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34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2"/>
      <c r="CP120" s="2"/>
      <c r="CQ120" s="2"/>
      <c r="CR120" s="2"/>
      <c r="CS120" s="1"/>
      <c r="CT120" s="1"/>
      <c r="CU120" s="34"/>
      <c r="CV120" s="2"/>
      <c r="CW120" s="1"/>
      <c r="CX120" s="2"/>
      <c r="CY120" s="2"/>
      <c r="CZ120" s="2"/>
      <c r="DA120" s="1"/>
      <c r="DB120" s="1"/>
      <c r="DC120" s="1"/>
      <c r="DD120" s="1"/>
      <c r="DE120" s="1"/>
      <c r="DF120" s="1"/>
      <c r="DG120" s="2"/>
      <c r="DH120" s="2"/>
      <c r="DI120" s="2"/>
      <c r="DJ120" s="2"/>
      <c r="DK120" s="1"/>
      <c r="DL120" s="1"/>
    </row>
    <row r="121" spans="1:11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27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2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34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2"/>
      <c r="CP121" s="2"/>
      <c r="CQ121" s="2"/>
      <c r="CR121" s="2"/>
      <c r="CS121" s="1"/>
      <c r="CT121" s="1"/>
      <c r="CU121" s="34"/>
      <c r="CV121" s="2"/>
      <c r="CW121" s="1"/>
      <c r="CX121" s="2"/>
      <c r="CY121" s="2"/>
      <c r="CZ121" s="2"/>
      <c r="DA121" s="1"/>
      <c r="DB121" s="1"/>
      <c r="DC121" s="1"/>
      <c r="DD121" s="1"/>
      <c r="DE121" s="1"/>
      <c r="DF121" s="1"/>
      <c r="DG121" s="2"/>
      <c r="DH121" s="2"/>
      <c r="DI121" s="2"/>
      <c r="DJ121" s="2"/>
      <c r="DK121" s="1"/>
      <c r="DL121" s="1"/>
    </row>
    <row r="122" spans="1:11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27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2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34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2"/>
      <c r="CP122" s="2"/>
      <c r="CQ122" s="2"/>
      <c r="CR122" s="2"/>
      <c r="CS122" s="1"/>
      <c r="CT122" s="1"/>
      <c r="CU122" s="34"/>
      <c r="CV122" s="2"/>
      <c r="CW122" s="1"/>
      <c r="CX122" s="2"/>
      <c r="CY122" s="2"/>
      <c r="CZ122" s="2"/>
      <c r="DA122" s="1"/>
      <c r="DB122" s="1"/>
      <c r="DC122" s="1"/>
      <c r="DD122" s="1"/>
      <c r="DE122" s="1"/>
      <c r="DF122" s="1"/>
      <c r="DG122" s="2"/>
      <c r="DH122" s="2"/>
      <c r="DI122" s="2"/>
      <c r="DJ122" s="2"/>
      <c r="DK122" s="1"/>
      <c r="DL122" s="1"/>
    </row>
    <row r="123" spans="1:11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27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2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34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2"/>
      <c r="CP123" s="2"/>
      <c r="CQ123" s="2"/>
      <c r="CR123" s="2"/>
      <c r="CS123" s="1"/>
      <c r="CT123" s="1"/>
      <c r="CU123" s="34"/>
      <c r="CV123" s="2"/>
      <c r="CW123" s="1"/>
      <c r="CX123" s="2"/>
      <c r="CY123" s="2"/>
      <c r="CZ123" s="2"/>
      <c r="DA123" s="1"/>
      <c r="DB123" s="1"/>
      <c r="DC123" s="1"/>
      <c r="DD123" s="1"/>
      <c r="DE123" s="1"/>
      <c r="DF123" s="1"/>
      <c r="DG123" s="2"/>
      <c r="DH123" s="2"/>
      <c r="DI123" s="2"/>
      <c r="DJ123" s="2"/>
      <c r="DK123" s="1"/>
      <c r="DL123" s="1"/>
    </row>
    <row r="124" spans="1:11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27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2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34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2"/>
      <c r="CP124" s="2"/>
      <c r="CQ124" s="2"/>
      <c r="CR124" s="2"/>
      <c r="CS124" s="1"/>
      <c r="CT124" s="1"/>
      <c r="CU124" s="34"/>
      <c r="CV124" s="2"/>
      <c r="CW124" s="1"/>
      <c r="CX124" s="2"/>
      <c r="CY124" s="2"/>
      <c r="CZ124" s="2"/>
      <c r="DA124" s="1"/>
      <c r="DB124" s="1"/>
      <c r="DC124" s="1"/>
      <c r="DD124" s="1"/>
      <c r="DE124" s="1"/>
      <c r="DF124" s="1"/>
      <c r="DG124" s="2"/>
      <c r="DH124" s="2"/>
      <c r="DI124" s="2"/>
      <c r="DJ124" s="2"/>
      <c r="DK124" s="1"/>
      <c r="DL124" s="1"/>
    </row>
    <row r="125" spans="1:11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27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2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34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2"/>
      <c r="CP125" s="2"/>
      <c r="CQ125" s="2"/>
      <c r="CR125" s="2"/>
      <c r="CS125" s="1"/>
      <c r="CT125" s="1"/>
      <c r="CU125" s="34"/>
      <c r="CV125" s="2"/>
      <c r="CW125" s="1"/>
      <c r="CX125" s="2"/>
      <c r="CY125" s="2"/>
      <c r="CZ125" s="2"/>
      <c r="DA125" s="1"/>
      <c r="DB125" s="1"/>
      <c r="DC125" s="1"/>
      <c r="DD125" s="1"/>
      <c r="DE125" s="1"/>
      <c r="DF125" s="1"/>
      <c r="DG125" s="2"/>
      <c r="DH125" s="2"/>
      <c r="DI125" s="2"/>
      <c r="DJ125" s="2"/>
      <c r="DK125" s="1"/>
      <c r="DL125" s="1"/>
    </row>
    <row r="126" spans="1:11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27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2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34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2"/>
      <c r="CP126" s="2"/>
      <c r="CQ126" s="2"/>
      <c r="CR126" s="2"/>
      <c r="CS126" s="1"/>
      <c r="CT126" s="1"/>
      <c r="CU126" s="34"/>
      <c r="CV126" s="2"/>
      <c r="CW126" s="1"/>
      <c r="CX126" s="2"/>
      <c r="CY126" s="2"/>
      <c r="CZ126" s="2"/>
      <c r="DA126" s="1"/>
      <c r="DB126" s="1"/>
      <c r="DC126" s="1"/>
      <c r="DD126" s="1"/>
      <c r="DE126" s="1"/>
      <c r="DF126" s="1"/>
      <c r="DG126" s="2"/>
      <c r="DH126" s="2"/>
      <c r="DI126" s="2"/>
      <c r="DJ126" s="2"/>
      <c r="DK126" s="1"/>
      <c r="DL126" s="1"/>
    </row>
    <row r="127" spans="1:11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27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34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2"/>
      <c r="CP127" s="2"/>
      <c r="CQ127" s="2"/>
      <c r="CR127" s="2"/>
      <c r="CS127" s="1"/>
      <c r="CT127" s="1"/>
      <c r="CU127" s="34"/>
      <c r="CV127" s="2"/>
      <c r="CW127" s="1"/>
      <c r="CX127" s="2"/>
      <c r="CY127" s="2"/>
      <c r="CZ127" s="2"/>
      <c r="DA127" s="1"/>
      <c r="DB127" s="1"/>
      <c r="DC127" s="1"/>
      <c r="DD127" s="1"/>
      <c r="DE127" s="1"/>
      <c r="DF127" s="1"/>
      <c r="DG127" s="2"/>
      <c r="DH127" s="2"/>
      <c r="DI127" s="2"/>
      <c r="DJ127" s="2"/>
      <c r="DK127" s="1"/>
      <c r="DL127" s="1"/>
    </row>
    <row r="128" spans="1:11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27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34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2"/>
      <c r="CP128" s="2"/>
      <c r="CQ128" s="2"/>
      <c r="CR128" s="2"/>
      <c r="CS128" s="1"/>
      <c r="CT128" s="1"/>
      <c r="CU128" s="34"/>
      <c r="CV128" s="2"/>
      <c r="CW128" s="1"/>
      <c r="CX128" s="2"/>
      <c r="CY128" s="2"/>
      <c r="CZ128" s="2"/>
      <c r="DA128" s="1"/>
      <c r="DB128" s="1"/>
      <c r="DC128" s="1"/>
      <c r="DD128" s="1"/>
      <c r="DE128" s="1"/>
      <c r="DF128" s="1"/>
      <c r="DG128" s="2"/>
      <c r="DH128" s="2"/>
      <c r="DI128" s="2"/>
      <c r="DJ128" s="2"/>
      <c r="DK128" s="1"/>
      <c r="DL128" s="1"/>
    </row>
    <row r="129" spans="1:11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273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2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34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2"/>
      <c r="CP129" s="2"/>
      <c r="CQ129" s="2"/>
      <c r="CR129" s="2"/>
      <c r="CS129" s="1"/>
      <c r="CT129" s="1"/>
      <c r="CU129" s="34"/>
      <c r="CV129" s="2"/>
      <c r="CW129" s="1"/>
      <c r="CX129" s="2"/>
      <c r="CY129" s="2"/>
      <c r="CZ129" s="2"/>
      <c r="DA129" s="1"/>
      <c r="DB129" s="1"/>
      <c r="DC129" s="1"/>
      <c r="DD129" s="1"/>
      <c r="DE129" s="1"/>
      <c r="DF129" s="1"/>
      <c r="DG129" s="2"/>
      <c r="DH129" s="2"/>
      <c r="DI129" s="2"/>
      <c r="DJ129" s="2"/>
      <c r="DK129" s="1"/>
      <c r="DL129" s="1"/>
    </row>
    <row r="130" spans="1:11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27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34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2"/>
      <c r="CP130" s="2"/>
      <c r="CQ130" s="2"/>
      <c r="CR130" s="2"/>
      <c r="CS130" s="1"/>
      <c r="CT130" s="1"/>
      <c r="CU130" s="34"/>
      <c r="CV130" s="2"/>
      <c r="CW130" s="1"/>
      <c r="CX130" s="2"/>
      <c r="CY130" s="2"/>
      <c r="CZ130" s="2"/>
      <c r="DA130" s="1"/>
      <c r="DB130" s="1"/>
      <c r="DC130" s="1"/>
      <c r="DD130" s="1"/>
      <c r="DE130" s="1"/>
      <c r="DF130" s="1"/>
      <c r="DG130" s="2"/>
      <c r="DH130" s="2"/>
      <c r="DI130" s="2"/>
      <c r="DJ130" s="2"/>
      <c r="DK130" s="1"/>
      <c r="DL130" s="1"/>
    </row>
    <row r="131" spans="1:11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27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2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34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2"/>
      <c r="CP131" s="2"/>
      <c r="CQ131" s="2"/>
      <c r="CR131" s="2"/>
      <c r="CS131" s="1"/>
      <c r="CT131" s="1"/>
      <c r="CU131" s="34"/>
      <c r="CV131" s="2"/>
      <c r="CW131" s="1"/>
      <c r="CX131" s="2"/>
      <c r="CY131" s="2"/>
      <c r="CZ131" s="2"/>
      <c r="DA131" s="1"/>
      <c r="DB131" s="1"/>
      <c r="DC131" s="1"/>
      <c r="DD131" s="1"/>
      <c r="DE131" s="1"/>
      <c r="DF131" s="1"/>
      <c r="DG131" s="2"/>
      <c r="DH131" s="2"/>
      <c r="DI131" s="2"/>
      <c r="DJ131" s="2"/>
      <c r="DK131" s="1"/>
      <c r="DL131" s="1"/>
    </row>
    <row r="132" spans="1:11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27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2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34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2"/>
      <c r="CP132" s="2"/>
      <c r="CQ132" s="2"/>
      <c r="CR132" s="2"/>
      <c r="CS132" s="1"/>
      <c r="CT132" s="1"/>
      <c r="CU132" s="34"/>
      <c r="CV132" s="2"/>
      <c r="CW132" s="1"/>
      <c r="CX132" s="2"/>
      <c r="CY132" s="2"/>
      <c r="CZ132" s="2"/>
      <c r="DA132" s="1"/>
      <c r="DB132" s="1"/>
      <c r="DC132" s="1"/>
      <c r="DD132" s="1"/>
      <c r="DE132" s="1"/>
      <c r="DF132" s="1"/>
      <c r="DG132" s="2"/>
      <c r="DH132" s="2"/>
      <c r="DI132" s="2"/>
      <c r="DJ132" s="2"/>
      <c r="DK132" s="1"/>
      <c r="DL132" s="1"/>
    </row>
    <row r="133" spans="1:11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27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34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2"/>
      <c r="CP133" s="2"/>
      <c r="CQ133" s="2"/>
      <c r="CR133" s="2"/>
      <c r="CS133" s="1"/>
      <c r="CT133" s="1"/>
      <c r="CU133" s="34"/>
      <c r="CV133" s="2"/>
      <c r="CW133" s="1"/>
      <c r="CX133" s="2"/>
      <c r="CY133" s="2"/>
      <c r="CZ133" s="2"/>
      <c r="DA133" s="1"/>
      <c r="DB133" s="1"/>
      <c r="DC133" s="1"/>
      <c r="DD133" s="1"/>
      <c r="DE133" s="1"/>
      <c r="DF133" s="1"/>
      <c r="DG133" s="2"/>
      <c r="DH133" s="2"/>
      <c r="DI133" s="2"/>
      <c r="DJ133" s="2"/>
      <c r="DK133" s="1"/>
      <c r="DL133" s="1"/>
    </row>
    <row r="134" spans="1:11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27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34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2"/>
      <c r="CP134" s="2"/>
      <c r="CQ134" s="2"/>
      <c r="CR134" s="2"/>
      <c r="CS134" s="1"/>
      <c r="CT134" s="1"/>
      <c r="CU134" s="34"/>
      <c r="CV134" s="2"/>
      <c r="CW134" s="1"/>
      <c r="CX134" s="2"/>
      <c r="CY134" s="2"/>
      <c r="CZ134" s="2"/>
      <c r="DA134" s="1"/>
      <c r="DB134" s="1"/>
      <c r="DC134" s="1"/>
      <c r="DD134" s="1"/>
      <c r="DE134" s="1"/>
      <c r="DF134" s="1"/>
      <c r="DG134" s="2"/>
      <c r="DH134" s="2"/>
      <c r="DI134" s="2"/>
      <c r="DJ134" s="2"/>
      <c r="DK134" s="1"/>
      <c r="DL134" s="1"/>
    </row>
    <row r="135" spans="1:11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27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2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34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2"/>
      <c r="CP135" s="2"/>
      <c r="CQ135" s="2"/>
      <c r="CR135" s="2"/>
      <c r="CS135" s="1"/>
      <c r="CT135" s="1"/>
      <c r="CU135" s="34"/>
      <c r="CV135" s="2"/>
      <c r="CW135" s="1"/>
      <c r="CX135" s="2"/>
      <c r="CY135" s="2"/>
      <c r="CZ135" s="2"/>
      <c r="DA135" s="1"/>
      <c r="DB135" s="1"/>
      <c r="DC135" s="1"/>
      <c r="DD135" s="1"/>
      <c r="DE135" s="1"/>
      <c r="DF135" s="1"/>
      <c r="DG135" s="2"/>
      <c r="DH135" s="2"/>
      <c r="DI135" s="2"/>
      <c r="DJ135" s="2"/>
      <c r="DK135" s="1"/>
      <c r="DL135" s="1"/>
    </row>
    <row r="136" spans="1:11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27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34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2"/>
      <c r="CP136" s="2"/>
      <c r="CQ136" s="2"/>
      <c r="CR136" s="2"/>
      <c r="CS136" s="1"/>
      <c r="CT136" s="1"/>
      <c r="CU136" s="34"/>
      <c r="CV136" s="2"/>
      <c r="CW136" s="1"/>
      <c r="CX136" s="2"/>
      <c r="CY136" s="2"/>
      <c r="CZ136" s="2"/>
      <c r="DA136" s="1"/>
      <c r="DB136" s="1"/>
      <c r="DC136" s="1"/>
      <c r="DD136" s="1"/>
      <c r="DE136" s="1"/>
      <c r="DF136" s="1"/>
      <c r="DG136" s="2"/>
      <c r="DH136" s="2"/>
      <c r="DI136" s="2"/>
      <c r="DJ136" s="2"/>
      <c r="DK136" s="1"/>
      <c r="DL136" s="1"/>
    </row>
    <row r="137" spans="1:11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27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34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2"/>
      <c r="CP137" s="2"/>
      <c r="CQ137" s="2"/>
      <c r="CR137" s="2"/>
      <c r="CS137" s="1"/>
      <c r="CT137" s="1"/>
      <c r="CU137" s="34"/>
      <c r="CV137" s="2"/>
      <c r="CW137" s="1"/>
      <c r="CX137" s="2"/>
      <c r="CY137" s="2"/>
      <c r="CZ137" s="2"/>
      <c r="DA137" s="1"/>
      <c r="DB137" s="1"/>
      <c r="DC137" s="1"/>
      <c r="DD137" s="1"/>
      <c r="DE137" s="1"/>
      <c r="DF137" s="1"/>
      <c r="DG137" s="2"/>
      <c r="DH137" s="2"/>
      <c r="DI137" s="2"/>
      <c r="DJ137" s="2"/>
      <c r="DK137" s="1"/>
      <c r="DL137" s="1"/>
    </row>
    <row r="138" spans="1:11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27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2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34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2"/>
      <c r="CP138" s="2"/>
      <c r="CQ138" s="2"/>
      <c r="CR138" s="2"/>
      <c r="CS138" s="1"/>
      <c r="CT138" s="1"/>
      <c r="CU138" s="34"/>
      <c r="CV138" s="2"/>
      <c r="CW138" s="1"/>
      <c r="CX138" s="2"/>
      <c r="CY138" s="2"/>
      <c r="CZ138" s="2"/>
      <c r="DA138" s="1"/>
      <c r="DB138" s="1"/>
      <c r="DC138" s="1"/>
      <c r="DD138" s="1"/>
      <c r="DE138" s="1"/>
      <c r="DF138" s="1"/>
      <c r="DG138" s="2"/>
      <c r="DH138" s="2"/>
      <c r="DI138" s="2"/>
      <c r="DJ138" s="2"/>
      <c r="DK138" s="1"/>
      <c r="DL138" s="1"/>
    </row>
    <row r="139" spans="1:11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27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2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34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2"/>
      <c r="CP139" s="2"/>
      <c r="CQ139" s="2"/>
      <c r="CR139" s="2"/>
      <c r="CS139" s="1"/>
      <c r="CT139" s="1"/>
      <c r="CU139" s="34"/>
      <c r="CV139" s="2"/>
      <c r="CW139" s="1"/>
      <c r="CX139" s="2"/>
      <c r="CY139" s="2"/>
      <c r="CZ139" s="2"/>
      <c r="DA139" s="1"/>
      <c r="DB139" s="1"/>
      <c r="DC139" s="1"/>
      <c r="DD139" s="1"/>
      <c r="DE139" s="1"/>
      <c r="DF139" s="1"/>
      <c r="DG139" s="2"/>
      <c r="DH139" s="2"/>
      <c r="DI139" s="2"/>
      <c r="DJ139" s="2"/>
      <c r="DK139" s="1"/>
      <c r="DL139" s="1"/>
    </row>
    <row r="140" spans="1:11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27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34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2"/>
      <c r="CP140" s="2"/>
      <c r="CQ140" s="2"/>
      <c r="CR140" s="2"/>
      <c r="CS140" s="1"/>
      <c r="CT140" s="1"/>
      <c r="CU140" s="34"/>
      <c r="CV140" s="2"/>
      <c r="CW140" s="1"/>
      <c r="CX140" s="2"/>
      <c r="CY140" s="2"/>
      <c r="CZ140" s="2"/>
      <c r="DA140" s="1"/>
      <c r="DB140" s="1"/>
      <c r="DC140" s="1"/>
      <c r="DD140" s="1"/>
      <c r="DE140" s="1"/>
      <c r="DF140" s="1"/>
      <c r="DG140" s="2"/>
      <c r="DH140" s="2"/>
      <c r="DI140" s="2"/>
      <c r="DJ140" s="2"/>
      <c r="DK140" s="1"/>
      <c r="DL140" s="1"/>
    </row>
    <row r="141" spans="1:11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27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34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2"/>
      <c r="CP141" s="2"/>
      <c r="CQ141" s="2"/>
      <c r="CR141" s="2"/>
      <c r="CS141" s="1"/>
      <c r="CT141" s="1"/>
      <c r="CU141" s="34"/>
      <c r="CV141" s="2"/>
      <c r="CW141" s="1"/>
      <c r="CX141" s="2"/>
      <c r="CY141" s="2"/>
      <c r="CZ141" s="2"/>
      <c r="DA141" s="1"/>
      <c r="DB141" s="1"/>
      <c r="DC141" s="1"/>
      <c r="DD141" s="1"/>
      <c r="DE141" s="1"/>
      <c r="DF141" s="1"/>
      <c r="DG141" s="2"/>
      <c r="DH141" s="2"/>
      <c r="DI141" s="2"/>
      <c r="DJ141" s="2"/>
      <c r="DK141" s="1"/>
      <c r="DL141" s="1"/>
    </row>
    <row r="142" spans="1:11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27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2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34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2"/>
      <c r="CP142" s="2"/>
      <c r="CQ142" s="2"/>
      <c r="CR142" s="2"/>
      <c r="CS142" s="1"/>
      <c r="CT142" s="1"/>
      <c r="CU142" s="34"/>
      <c r="CV142" s="2"/>
      <c r="CW142" s="1"/>
      <c r="CX142" s="2"/>
      <c r="CY142" s="2"/>
      <c r="CZ142" s="2"/>
      <c r="DA142" s="1"/>
      <c r="DB142" s="1"/>
      <c r="DC142" s="1"/>
      <c r="DD142" s="1"/>
      <c r="DE142" s="1"/>
      <c r="DF142" s="1"/>
      <c r="DG142" s="2"/>
      <c r="DH142" s="2"/>
      <c r="DI142" s="2"/>
      <c r="DJ142" s="2"/>
      <c r="DK142" s="1"/>
      <c r="DL142" s="1"/>
    </row>
    <row r="143" spans="1:11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27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34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2"/>
      <c r="CP143" s="2"/>
      <c r="CQ143" s="2"/>
      <c r="CR143" s="2"/>
      <c r="CS143" s="1"/>
      <c r="CT143" s="1"/>
      <c r="CU143" s="34"/>
      <c r="CV143" s="2"/>
      <c r="CW143" s="1"/>
      <c r="CX143" s="2"/>
      <c r="CY143" s="2"/>
      <c r="CZ143" s="2"/>
      <c r="DA143" s="1"/>
      <c r="DB143" s="1"/>
      <c r="DC143" s="1"/>
      <c r="DD143" s="1"/>
      <c r="DE143" s="1"/>
      <c r="DF143" s="1"/>
      <c r="DG143" s="2"/>
      <c r="DH143" s="2"/>
      <c r="DI143" s="2"/>
      <c r="DJ143" s="2"/>
      <c r="DK143" s="1"/>
      <c r="DL143" s="1"/>
    </row>
    <row r="144" spans="1:11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27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34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2"/>
      <c r="CP144" s="2"/>
      <c r="CQ144" s="2"/>
      <c r="CR144" s="2"/>
      <c r="CS144" s="1"/>
      <c r="CT144" s="1"/>
      <c r="CU144" s="34"/>
      <c r="CV144" s="2"/>
      <c r="CW144" s="1"/>
      <c r="CX144" s="2"/>
      <c r="CY144" s="2"/>
      <c r="CZ144" s="2"/>
      <c r="DA144" s="1"/>
      <c r="DB144" s="1"/>
      <c r="DC144" s="1"/>
      <c r="DD144" s="1"/>
      <c r="DE144" s="1"/>
      <c r="DF144" s="1"/>
      <c r="DG144" s="2"/>
      <c r="DH144" s="2"/>
      <c r="DI144" s="2"/>
      <c r="DJ144" s="2"/>
      <c r="DK144" s="1"/>
      <c r="DL144" s="1"/>
    </row>
    <row r="145" spans="1:11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27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2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34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2"/>
      <c r="CP145" s="2"/>
      <c r="CQ145" s="2"/>
      <c r="CR145" s="2"/>
      <c r="CS145" s="1"/>
      <c r="CT145" s="1"/>
      <c r="CU145" s="34"/>
      <c r="CV145" s="2"/>
      <c r="CW145" s="1"/>
      <c r="CX145" s="2"/>
      <c r="CY145" s="2"/>
      <c r="CZ145" s="2"/>
      <c r="DA145" s="1"/>
      <c r="DB145" s="1"/>
      <c r="DC145" s="1"/>
      <c r="DD145" s="1"/>
      <c r="DE145" s="1"/>
      <c r="DF145" s="1"/>
      <c r="DG145" s="2"/>
      <c r="DH145" s="2"/>
      <c r="DI145" s="2"/>
      <c r="DJ145" s="2"/>
      <c r="DK145" s="1"/>
      <c r="DL145" s="1"/>
    </row>
    <row r="146" spans="1:11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27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34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2"/>
      <c r="CP146" s="2"/>
      <c r="CQ146" s="2"/>
      <c r="CR146" s="2"/>
      <c r="CS146" s="1"/>
      <c r="CT146" s="1"/>
      <c r="CU146" s="34"/>
      <c r="CV146" s="2"/>
      <c r="CW146" s="1"/>
      <c r="CX146" s="2"/>
      <c r="CY146" s="2"/>
      <c r="CZ146" s="2"/>
      <c r="DA146" s="1"/>
      <c r="DB146" s="1"/>
      <c r="DC146" s="1"/>
      <c r="DD146" s="1"/>
      <c r="DE146" s="1"/>
      <c r="DF146" s="1"/>
      <c r="DG146" s="2"/>
      <c r="DH146" s="2"/>
      <c r="DI146" s="2"/>
      <c r="DJ146" s="2"/>
      <c r="DK146" s="1"/>
      <c r="DL146" s="1"/>
    </row>
    <row r="147" spans="1:11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27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2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34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2"/>
      <c r="CP147" s="2"/>
      <c r="CQ147" s="2"/>
      <c r="CR147" s="2"/>
      <c r="CS147" s="1"/>
      <c r="CT147" s="1"/>
      <c r="CU147" s="34"/>
      <c r="CV147" s="2"/>
      <c r="CW147" s="1"/>
      <c r="CX147" s="2"/>
      <c r="CY147" s="2"/>
      <c r="CZ147" s="2"/>
      <c r="DA147" s="1"/>
      <c r="DB147" s="1"/>
      <c r="DC147" s="1"/>
      <c r="DD147" s="1"/>
      <c r="DE147" s="1"/>
      <c r="DF147" s="1"/>
      <c r="DG147" s="2"/>
      <c r="DH147" s="2"/>
      <c r="DI147" s="2"/>
      <c r="DJ147" s="2"/>
      <c r="DK147" s="1"/>
      <c r="DL147" s="1"/>
    </row>
    <row r="148" spans="1:11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27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34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2"/>
      <c r="CP148" s="2"/>
      <c r="CQ148" s="2"/>
      <c r="CR148" s="2"/>
      <c r="CS148" s="1"/>
      <c r="CT148" s="1"/>
      <c r="CU148" s="34"/>
      <c r="CV148" s="2"/>
      <c r="CW148" s="1"/>
      <c r="CX148" s="2"/>
      <c r="CY148" s="2"/>
      <c r="CZ148" s="2"/>
      <c r="DA148" s="1"/>
      <c r="DB148" s="1"/>
      <c r="DC148" s="1"/>
      <c r="DD148" s="1"/>
      <c r="DE148" s="1"/>
      <c r="DF148" s="1"/>
      <c r="DG148" s="2"/>
      <c r="DH148" s="2"/>
      <c r="DI148" s="2"/>
      <c r="DJ148" s="2"/>
      <c r="DK148" s="1"/>
      <c r="DL148" s="1"/>
    </row>
    <row r="149" spans="1:11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27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34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2"/>
      <c r="CP149" s="2"/>
      <c r="CQ149" s="2"/>
      <c r="CR149" s="2"/>
      <c r="CS149" s="1"/>
      <c r="CT149" s="1"/>
      <c r="CU149" s="34"/>
      <c r="CV149" s="2"/>
      <c r="CW149" s="1"/>
      <c r="CX149" s="2"/>
      <c r="CY149" s="2"/>
      <c r="CZ149" s="2"/>
      <c r="DA149" s="1"/>
      <c r="DB149" s="1"/>
      <c r="DC149" s="1"/>
      <c r="DD149" s="1"/>
      <c r="DE149" s="1"/>
      <c r="DF149" s="1"/>
      <c r="DG149" s="2"/>
      <c r="DH149" s="2"/>
      <c r="DI149" s="2"/>
      <c r="DJ149" s="2"/>
      <c r="DK149" s="1"/>
      <c r="DL149" s="1"/>
    </row>
    <row r="150" spans="1:11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27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2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34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2"/>
      <c r="CP150" s="2"/>
      <c r="CQ150" s="2"/>
      <c r="CR150" s="2"/>
      <c r="CS150" s="1"/>
      <c r="CT150" s="1"/>
      <c r="CU150" s="34"/>
      <c r="CV150" s="2"/>
      <c r="CW150" s="1"/>
      <c r="CX150" s="2"/>
      <c r="CY150" s="2"/>
      <c r="CZ150" s="2"/>
      <c r="DA150" s="1"/>
      <c r="DB150" s="1"/>
      <c r="DC150" s="1"/>
      <c r="DD150" s="1"/>
      <c r="DE150" s="1"/>
      <c r="DF150" s="1"/>
      <c r="DG150" s="2"/>
      <c r="DH150" s="2"/>
      <c r="DI150" s="2"/>
      <c r="DJ150" s="2"/>
      <c r="DK150" s="1"/>
      <c r="DL150" s="1"/>
    </row>
    <row r="151" spans="1:11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27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34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2"/>
      <c r="CP151" s="2"/>
      <c r="CQ151" s="2"/>
      <c r="CR151" s="2"/>
      <c r="CS151" s="1"/>
      <c r="CT151" s="1"/>
      <c r="CU151" s="34"/>
      <c r="CV151" s="2"/>
      <c r="CW151" s="1"/>
      <c r="CX151" s="2"/>
      <c r="CY151" s="2"/>
      <c r="CZ151" s="2"/>
      <c r="DA151" s="1"/>
      <c r="DB151" s="1"/>
      <c r="DC151" s="1"/>
      <c r="DD151" s="1"/>
      <c r="DE151" s="1"/>
      <c r="DF151" s="1"/>
      <c r="DG151" s="2"/>
      <c r="DH151" s="2"/>
      <c r="DI151" s="2"/>
      <c r="DJ151" s="2"/>
      <c r="DK151" s="1"/>
      <c r="DL151" s="1"/>
    </row>
    <row r="152" spans="1:11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27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2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34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2"/>
      <c r="CP152" s="2"/>
      <c r="CQ152" s="2"/>
      <c r="CR152" s="2"/>
      <c r="CS152" s="1"/>
      <c r="CT152" s="1"/>
      <c r="CU152" s="34"/>
      <c r="CV152" s="2"/>
      <c r="CW152" s="1"/>
      <c r="CX152" s="2"/>
      <c r="CY152" s="2"/>
      <c r="CZ152" s="2"/>
      <c r="DA152" s="1"/>
      <c r="DB152" s="1"/>
      <c r="DC152" s="1"/>
      <c r="DD152" s="1"/>
      <c r="DE152" s="1"/>
      <c r="DF152" s="1"/>
      <c r="DG152" s="2"/>
      <c r="DH152" s="2"/>
      <c r="DI152" s="2"/>
      <c r="DJ152" s="2"/>
      <c r="DK152" s="1"/>
      <c r="DL152" s="1"/>
    </row>
    <row r="153" spans="1:11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27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34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2"/>
      <c r="CP153" s="2"/>
      <c r="CQ153" s="2"/>
      <c r="CR153" s="2"/>
      <c r="CS153" s="1"/>
      <c r="CT153" s="1"/>
      <c r="CU153" s="34"/>
      <c r="CV153" s="2"/>
      <c r="CW153" s="1"/>
      <c r="CX153" s="2"/>
      <c r="CY153" s="2"/>
      <c r="CZ153" s="2"/>
      <c r="DA153" s="1"/>
      <c r="DB153" s="1"/>
      <c r="DC153" s="1"/>
      <c r="DD153" s="1"/>
      <c r="DE153" s="1"/>
      <c r="DF153" s="1"/>
      <c r="DG153" s="2"/>
      <c r="DH153" s="2"/>
      <c r="DI153" s="2"/>
      <c r="DJ153" s="2"/>
      <c r="DK153" s="1"/>
      <c r="DL153" s="1"/>
    </row>
    <row r="154" spans="1:11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27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2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34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2"/>
      <c r="CP154" s="2"/>
      <c r="CQ154" s="2"/>
      <c r="CR154" s="2"/>
      <c r="CS154" s="1"/>
      <c r="CT154" s="1"/>
      <c r="CU154" s="34"/>
      <c r="CV154" s="2"/>
      <c r="CW154" s="1"/>
      <c r="CX154" s="2"/>
      <c r="CY154" s="2"/>
      <c r="CZ154" s="2"/>
      <c r="DA154" s="1"/>
      <c r="DB154" s="1"/>
      <c r="DC154" s="1"/>
      <c r="DD154" s="1"/>
      <c r="DE154" s="1"/>
      <c r="DF154" s="1"/>
      <c r="DG154" s="2"/>
      <c r="DH154" s="2"/>
      <c r="DI154" s="2"/>
      <c r="DJ154" s="2"/>
      <c r="DK154" s="1"/>
      <c r="DL154" s="1"/>
    </row>
    <row r="155" spans="1:11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27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2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34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2"/>
      <c r="CP155" s="2"/>
      <c r="CQ155" s="2"/>
      <c r="CR155" s="2"/>
      <c r="CS155" s="1"/>
      <c r="CT155" s="1"/>
      <c r="CU155" s="34"/>
      <c r="CV155" s="2"/>
      <c r="CW155" s="1"/>
      <c r="CX155" s="2"/>
      <c r="CY155" s="2"/>
      <c r="CZ155" s="2"/>
      <c r="DA155" s="1"/>
      <c r="DB155" s="1"/>
      <c r="DC155" s="1"/>
      <c r="DD155" s="1"/>
      <c r="DE155" s="1"/>
      <c r="DF155" s="1"/>
      <c r="DG155" s="2"/>
      <c r="DH155" s="2"/>
      <c r="DI155" s="2"/>
      <c r="DJ155" s="2"/>
      <c r="DK155" s="1"/>
      <c r="DL155" s="1"/>
    </row>
    <row r="156" spans="1:11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27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2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34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2"/>
      <c r="CP156" s="2"/>
      <c r="CQ156" s="2"/>
      <c r="CR156" s="2"/>
      <c r="CS156" s="1"/>
      <c r="CT156" s="1"/>
      <c r="CU156" s="34"/>
      <c r="CV156" s="2"/>
      <c r="CW156" s="1"/>
      <c r="CX156" s="2"/>
      <c r="CY156" s="2"/>
      <c r="CZ156" s="2"/>
      <c r="DA156" s="1"/>
      <c r="DB156" s="1"/>
      <c r="DC156" s="1"/>
      <c r="DD156" s="1"/>
      <c r="DE156" s="1"/>
      <c r="DF156" s="1"/>
      <c r="DG156" s="2"/>
      <c r="DH156" s="2"/>
      <c r="DI156" s="2"/>
      <c r="DJ156" s="2"/>
      <c r="DK156" s="1"/>
      <c r="DL156" s="1"/>
    </row>
    <row r="157" spans="1:11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27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34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2"/>
      <c r="CP157" s="2"/>
      <c r="CQ157" s="2"/>
      <c r="CR157" s="2"/>
      <c r="CS157" s="1"/>
      <c r="CT157" s="1"/>
      <c r="CU157" s="34"/>
      <c r="CV157" s="2"/>
      <c r="CW157" s="1"/>
      <c r="CX157" s="2"/>
      <c r="CY157" s="2"/>
      <c r="CZ157" s="2"/>
      <c r="DA157" s="1"/>
      <c r="DB157" s="1"/>
      <c r="DC157" s="1"/>
      <c r="DD157" s="1"/>
      <c r="DE157" s="1"/>
      <c r="DF157" s="1"/>
      <c r="DG157" s="2"/>
      <c r="DH157" s="2"/>
      <c r="DI157" s="2"/>
      <c r="DJ157" s="2"/>
      <c r="DK157" s="1"/>
      <c r="DL157" s="1"/>
    </row>
    <row r="158" spans="1:11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27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2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34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2"/>
      <c r="CP158" s="2"/>
      <c r="CQ158" s="2"/>
      <c r="CR158" s="2"/>
      <c r="CS158" s="1"/>
      <c r="CT158" s="1"/>
      <c r="CU158" s="34"/>
      <c r="CV158" s="2"/>
      <c r="CW158" s="1"/>
      <c r="CX158" s="2"/>
      <c r="CY158" s="2"/>
      <c r="CZ158" s="2"/>
      <c r="DA158" s="1"/>
      <c r="DB158" s="1"/>
      <c r="DC158" s="1"/>
      <c r="DD158" s="1"/>
      <c r="DE158" s="1"/>
      <c r="DF158" s="1"/>
      <c r="DG158" s="2"/>
      <c r="DH158" s="2"/>
      <c r="DI158" s="2"/>
      <c r="DJ158" s="2"/>
      <c r="DK158" s="1"/>
      <c r="DL158" s="1"/>
    </row>
    <row r="159" spans="1:11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27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2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34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2"/>
      <c r="CP159" s="2"/>
      <c r="CQ159" s="2"/>
      <c r="CR159" s="2"/>
      <c r="CS159" s="1"/>
      <c r="CT159" s="1"/>
      <c r="CU159" s="34"/>
      <c r="CV159" s="2"/>
      <c r="CW159" s="1"/>
      <c r="CX159" s="2"/>
      <c r="CY159" s="2"/>
      <c r="CZ159" s="2"/>
      <c r="DA159" s="1"/>
      <c r="DB159" s="1"/>
      <c r="DC159" s="1"/>
      <c r="DD159" s="1"/>
      <c r="DE159" s="1"/>
      <c r="DF159" s="1"/>
      <c r="DG159" s="2"/>
      <c r="DH159" s="2"/>
      <c r="DI159" s="2"/>
      <c r="DJ159" s="2"/>
      <c r="DK159" s="1"/>
      <c r="DL159" s="1"/>
    </row>
    <row r="160" spans="1:11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27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2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34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2"/>
      <c r="CP160" s="2"/>
      <c r="CQ160" s="2"/>
      <c r="CR160" s="2"/>
      <c r="CS160" s="1"/>
      <c r="CT160" s="1"/>
      <c r="CU160" s="34"/>
      <c r="CV160" s="2"/>
      <c r="CW160" s="1"/>
      <c r="CX160" s="2"/>
      <c r="CY160" s="2"/>
      <c r="CZ160" s="2"/>
      <c r="DA160" s="1"/>
      <c r="DB160" s="1"/>
      <c r="DC160" s="1"/>
      <c r="DD160" s="1"/>
      <c r="DE160" s="1"/>
      <c r="DF160" s="1"/>
      <c r="DG160" s="2"/>
      <c r="DH160" s="2"/>
      <c r="DI160" s="2"/>
      <c r="DJ160" s="2"/>
      <c r="DK160" s="1"/>
      <c r="DL160" s="1"/>
    </row>
    <row r="161" spans="1:11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27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2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34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2"/>
      <c r="CP161" s="2"/>
      <c r="CQ161" s="2"/>
      <c r="CR161" s="2"/>
      <c r="CS161" s="1"/>
      <c r="CT161" s="1"/>
      <c r="CU161" s="34"/>
      <c r="CV161" s="2"/>
      <c r="CW161" s="1"/>
      <c r="CX161" s="2"/>
      <c r="CY161" s="2"/>
      <c r="CZ161" s="2"/>
      <c r="DA161" s="1"/>
      <c r="DB161" s="1"/>
      <c r="DC161" s="1"/>
      <c r="DD161" s="1"/>
      <c r="DE161" s="1"/>
      <c r="DF161" s="1"/>
      <c r="DG161" s="2"/>
      <c r="DH161" s="2"/>
      <c r="DI161" s="2"/>
      <c r="DJ161" s="2"/>
      <c r="DK161" s="1"/>
      <c r="DL161" s="1"/>
    </row>
    <row r="162" spans="1:11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27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34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2"/>
      <c r="CP162" s="2"/>
      <c r="CQ162" s="2"/>
      <c r="CR162" s="2"/>
      <c r="CS162" s="1"/>
      <c r="CT162" s="1"/>
      <c r="CU162" s="34"/>
      <c r="CV162" s="2"/>
      <c r="CW162" s="1"/>
      <c r="CX162" s="2"/>
      <c r="CY162" s="2"/>
      <c r="CZ162" s="2"/>
      <c r="DA162" s="1"/>
      <c r="DB162" s="1"/>
      <c r="DC162" s="1"/>
      <c r="DD162" s="1"/>
      <c r="DE162" s="1"/>
      <c r="DF162" s="1"/>
      <c r="DG162" s="2"/>
      <c r="DH162" s="2"/>
      <c r="DI162" s="2"/>
      <c r="DJ162" s="2"/>
      <c r="DK162" s="1"/>
      <c r="DL162" s="1"/>
    </row>
    <row r="163" spans="1:11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27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2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34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2"/>
      <c r="CP163" s="2"/>
      <c r="CQ163" s="2"/>
      <c r="CR163" s="2"/>
      <c r="CS163" s="1"/>
      <c r="CT163" s="1"/>
      <c r="CU163" s="34"/>
      <c r="CV163" s="2"/>
      <c r="CW163" s="1"/>
      <c r="CX163" s="2"/>
      <c r="CY163" s="2"/>
      <c r="CZ163" s="2"/>
      <c r="DA163" s="1"/>
      <c r="DB163" s="1"/>
      <c r="DC163" s="1"/>
      <c r="DD163" s="1"/>
      <c r="DE163" s="1"/>
      <c r="DF163" s="1"/>
      <c r="DG163" s="2"/>
      <c r="DH163" s="2"/>
      <c r="DI163" s="2"/>
      <c r="DJ163" s="2"/>
      <c r="DK163" s="1"/>
      <c r="DL163" s="1"/>
    </row>
    <row r="164" spans="1:11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27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2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34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2"/>
      <c r="CP164" s="2"/>
      <c r="CQ164" s="2"/>
      <c r="CR164" s="2"/>
      <c r="CS164" s="1"/>
      <c r="CT164" s="1"/>
      <c r="CU164" s="34"/>
      <c r="CV164" s="2"/>
      <c r="CW164" s="1"/>
      <c r="CX164" s="2"/>
      <c r="CY164" s="2"/>
      <c r="CZ164" s="2"/>
      <c r="DA164" s="1"/>
      <c r="DB164" s="1"/>
      <c r="DC164" s="1"/>
      <c r="DD164" s="1"/>
      <c r="DE164" s="1"/>
      <c r="DF164" s="1"/>
      <c r="DG164" s="2"/>
      <c r="DH164" s="2"/>
      <c r="DI164" s="2"/>
      <c r="DJ164" s="2"/>
      <c r="DK164" s="1"/>
      <c r="DL164" s="1"/>
    </row>
    <row r="165" spans="1:11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27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2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34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2"/>
      <c r="CP165" s="2"/>
      <c r="CQ165" s="2"/>
      <c r="CR165" s="2"/>
      <c r="CS165" s="1"/>
      <c r="CT165" s="1"/>
      <c r="CU165" s="34"/>
      <c r="CV165" s="2"/>
      <c r="CW165" s="1"/>
      <c r="CX165" s="2"/>
      <c r="CY165" s="2"/>
      <c r="CZ165" s="2"/>
      <c r="DA165" s="1"/>
      <c r="DB165" s="1"/>
      <c r="DC165" s="1"/>
      <c r="DD165" s="1"/>
      <c r="DE165" s="1"/>
      <c r="DF165" s="1"/>
      <c r="DG165" s="2"/>
      <c r="DH165" s="2"/>
      <c r="DI165" s="2"/>
      <c r="DJ165" s="2"/>
      <c r="DK165" s="1"/>
      <c r="DL165" s="1"/>
    </row>
    <row r="166" spans="1:11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27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2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34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2"/>
      <c r="CP166" s="2"/>
      <c r="CQ166" s="2"/>
      <c r="CR166" s="2"/>
      <c r="CS166" s="1"/>
      <c r="CT166" s="1"/>
      <c r="CU166" s="34"/>
      <c r="CV166" s="2"/>
      <c r="CW166" s="1"/>
      <c r="CX166" s="2"/>
      <c r="CY166" s="2"/>
      <c r="CZ166" s="2"/>
      <c r="DA166" s="1"/>
      <c r="DB166" s="1"/>
      <c r="DC166" s="1"/>
      <c r="DD166" s="1"/>
      <c r="DE166" s="1"/>
      <c r="DF166" s="1"/>
      <c r="DG166" s="2"/>
      <c r="DH166" s="2"/>
      <c r="DI166" s="2"/>
      <c r="DJ166" s="2"/>
      <c r="DK166" s="1"/>
      <c r="DL166" s="1"/>
    </row>
    <row r="167" spans="1:11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27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34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2"/>
      <c r="CP167" s="2"/>
      <c r="CQ167" s="2"/>
      <c r="CR167" s="2"/>
      <c r="CS167" s="1"/>
      <c r="CT167" s="1"/>
      <c r="CU167" s="34"/>
      <c r="CV167" s="2"/>
      <c r="CW167" s="1"/>
      <c r="CX167" s="2"/>
      <c r="CY167" s="2"/>
      <c r="CZ167" s="2"/>
      <c r="DA167" s="1"/>
      <c r="DB167" s="1"/>
      <c r="DC167" s="1"/>
      <c r="DD167" s="1"/>
      <c r="DE167" s="1"/>
      <c r="DF167" s="1"/>
      <c r="DG167" s="2"/>
      <c r="DH167" s="2"/>
      <c r="DI167" s="2"/>
      <c r="DJ167" s="2"/>
      <c r="DK167" s="1"/>
      <c r="DL167" s="1"/>
    </row>
    <row r="168" spans="1:11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273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34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2"/>
      <c r="CP168" s="2"/>
      <c r="CQ168" s="2"/>
      <c r="CR168" s="2"/>
      <c r="CS168" s="1"/>
      <c r="CT168" s="1"/>
      <c r="CU168" s="34"/>
      <c r="CV168" s="2"/>
      <c r="CW168" s="1"/>
      <c r="CX168" s="2"/>
      <c r="CY168" s="2"/>
      <c r="CZ168" s="2"/>
      <c r="DA168" s="1"/>
      <c r="DB168" s="1"/>
      <c r="DC168" s="1"/>
      <c r="DD168" s="1"/>
      <c r="DE168" s="1"/>
      <c r="DF168" s="1"/>
      <c r="DG168" s="2"/>
      <c r="DH168" s="2"/>
      <c r="DI168" s="2"/>
      <c r="DJ168" s="2"/>
      <c r="DK168" s="1"/>
      <c r="DL168" s="1"/>
    </row>
    <row r="169" spans="1:11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27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2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34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2"/>
      <c r="CP169" s="2"/>
      <c r="CQ169" s="2"/>
      <c r="CR169" s="2"/>
      <c r="CS169" s="1"/>
      <c r="CT169" s="1"/>
      <c r="CU169" s="34"/>
      <c r="CV169" s="2"/>
      <c r="CW169" s="1"/>
      <c r="CX169" s="2"/>
      <c r="CY169" s="2"/>
      <c r="CZ169" s="2"/>
      <c r="DA169" s="1"/>
      <c r="DB169" s="1"/>
      <c r="DC169" s="1"/>
      <c r="DD169" s="1"/>
      <c r="DE169" s="1"/>
      <c r="DF169" s="1"/>
      <c r="DG169" s="2"/>
      <c r="DH169" s="2"/>
      <c r="DI169" s="2"/>
      <c r="DJ169" s="2"/>
      <c r="DK169" s="1"/>
      <c r="DL169" s="1"/>
    </row>
    <row r="170" spans="1:11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27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34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2"/>
      <c r="CP170" s="2"/>
      <c r="CQ170" s="2"/>
      <c r="CR170" s="2"/>
      <c r="CS170" s="1"/>
      <c r="CT170" s="1"/>
      <c r="CU170" s="34"/>
      <c r="CV170" s="2"/>
      <c r="CW170" s="1"/>
      <c r="CX170" s="2"/>
      <c r="CY170" s="2"/>
      <c r="CZ170" s="2"/>
      <c r="DA170" s="1"/>
      <c r="DB170" s="1"/>
      <c r="DC170" s="1"/>
      <c r="DD170" s="1"/>
      <c r="DE170" s="1"/>
      <c r="DF170" s="1"/>
      <c r="DG170" s="2"/>
      <c r="DH170" s="2"/>
      <c r="DI170" s="2"/>
      <c r="DJ170" s="2"/>
      <c r="DK170" s="1"/>
      <c r="DL170" s="1"/>
    </row>
    <row r="171" spans="1:11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27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2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34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2"/>
      <c r="CP171" s="2"/>
      <c r="CQ171" s="2"/>
      <c r="CR171" s="2"/>
      <c r="CS171" s="1"/>
      <c r="CT171" s="1"/>
      <c r="CU171" s="34"/>
      <c r="CV171" s="2"/>
      <c r="CW171" s="1"/>
      <c r="CX171" s="2"/>
      <c r="CY171" s="2"/>
      <c r="CZ171" s="2"/>
      <c r="DA171" s="1"/>
      <c r="DB171" s="1"/>
      <c r="DC171" s="1"/>
      <c r="DD171" s="1"/>
      <c r="DE171" s="1"/>
      <c r="DF171" s="1"/>
      <c r="DG171" s="2"/>
      <c r="DH171" s="2"/>
      <c r="DI171" s="2"/>
      <c r="DJ171" s="2"/>
      <c r="DK171" s="1"/>
      <c r="DL171" s="1"/>
    </row>
    <row r="172" spans="1:11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27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34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2"/>
      <c r="CP172" s="2"/>
      <c r="CQ172" s="2"/>
      <c r="CR172" s="2"/>
      <c r="CS172" s="1"/>
      <c r="CT172" s="1"/>
      <c r="CU172" s="34"/>
      <c r="CV172" s="2"/>
      <c r="CW172" s="1"/>
      <c r="CX172" s="2"/>
      <c r="CY172" s="2"/>
      <c r="CZ172" s="2"/>
      <c r="DA172" s="1"/>
      <c r="DB172" s="1"/>
      <c r="DC172" s="1"/>
      <c r="DD172" s="1"/>
      <c r="DE172" s="1"/>
      <c r="DF172" s="1"/>
      <c r="DG172" s="2"/>
      <c r="DH172" s="2"/>
      <c r="DI172" s="2"/>
      <c r="DJ172" s="2"/>
      <c r="DK172" s="1"/>
      <c r="DL172" s="1"/>
    </row>
    <row r="173" spans="1:11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27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34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2"/>
      <c r="CP173" s="2"/>
      <c r="CQ173" s="2"/>
      <c r="CR173" s="2"/>
      <c r="CS173" s="1"/>
      <c r="CT173" s="1"/>
      <c r="CU173" s="34"/>
      <c r="CV173" s="2"/>
      <c r="CW173" s="1"/>
      <c r="CX173" s="2"/>
      <c r="CY173" s="2"/>
      <c r="CZ173" s="2"/>
      <c r="DA173" s="1"/>
      <c r="DB173" s="1"/>
      <c r="DC173" s="1"/>
      <c r="DD173" s="1"/>
      <c r="DE173" s="1"/>
      <c r="DF173" s="1"/>
      <c r="DG173" s="2"/>
      <c r="DH173" s="2"/>
      <c r="DI173" s="2"/>
      <c r="DJ173" s="2"/>
      <c r="DK173" s="1"/>
      <c r="DL173" s="1"/>
    </row>
    <row r="174" spans="1:11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27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2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34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2"/>
      <c r="CP174" s="2"/>
      <c r="CQ174" s="2"/>
      <c r="CR174" s="2"/>
      <c r="CS174" s="1"/>
      <c r="CT174" s="1"/>
      <c r="CU174" s="34"/>
      <c r="CV174" s="2"/>
      <c r="CW174" s="1"/>
      <c r="CX174" s="2"/>
      <c r="CY174" s="2"/>
      <c r="CZ174" s="2"/>
      <c r="DA174" s="1"/>
      <c r="DB174" s="1"/>
      <c r="DC174" s="1"/>
      <c r="DD174" s="1"/>
      <c r="DE174" s="1"/>
      <c r="DF174" s="1"/>
      <c r="DG174" s="2"/>
      <c r="DH174" s="2"/>
      <c r="DI174" s="2"/>
      <c r="DJ174" s="2"/>
      <c r="DK174" s="1"/>
      <c r="DL174" s="1"/>
    </row>
    <row r="175" spans="1:11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27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34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2"/>
      <c r="CP175" s="2"/>
      <c r="CQ175" s="2"/>
      <c r="CR175" s="2"/>
      <c r="CS175" s="1"/>
      <c r="CT175" s="1"/>
      <c r="CU175" s="34"/>
      <c r="CV175" s="2"/>
      <c r="CW175" s="1"/>
      <c r="CX175" s="2"/>
      <c r="CY175" s="2"/>
      <c r="CZ175" s="2"/>
      <c r="DA175" s="1"/>
      <c r="DB175" s="1"/>
      <c r="DC175" s="1"/>
      <c r="DD175" s="1"/>
      <c r="DE175" s="1"/>
      <c r="DF175" s="1"/>
      <c r="DG175" s="2"/>
      <c r="DH175" s="2"/>
      <c r="DI175" s="2"/>
      <c r="DJ175" s="2"/>
      <c r="DK175" s="1"/>
      <c r="DL175" s="1"/>
    </row>
    <row r="176" spans="1:11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27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34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2"/>
      <c r="CP176" s="2"/>
      <c r="CQ176" s="2"/>
      <c r="CR176" s="2"/>
      <c r="CS176" s="1"/>
      <c r="CT176" s="1"/>
      <c r="CU176" s="34"/>
      <c r="CV176" s="2"/>
      <c r="CW176" s="1"/>
      <c r="CX176" s="2"/>
      <c r="CY176" s="2"/>
      <c r="CZ176" s="2"/>
      <c r="DA176" s="1"/>
      <c r="DB176" s="1"/>
      <c r="DC176" s="1"/>
      <c r="DD176" s="1"/>
      <c r="DE176" s="1"/>
      <c r="DF176" s="1"/>
      <c r="DG176" s="2"/>
      <c r="DH176" s="2"/>
      <c r="DI176" s="2"/>
      <c r="DJ176" s="2"/>
      <c r="DK176" s="1"/>
      <c r="DL176" s="1"/>
    </row>
    <row r="177" spans="1:11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27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34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2"/>
      <c r="CP177" s="2"/>
      <c r="CQ177" s="2"/>
      <c r="CR177" s="2"/>
      <c r="CS177" s="1"/>
      <c r="CT177" s="1"/>
      <c r="CU177" s="34"/>
      <c r="CV177" s="2"/>
      <c r="CW177" s="1"/>
      <c r="CX177" s="2"/>
      <c r="CY177" s="2"/>
      <c r="CZ177" s="2"/>
      <c r="DA177" s="1"/>
      <c r="DB177" s="1"/>
      <c r="DC177" s="1"/>
      <c r="DD177" s="1"/>
      <c r="DE177" s="1"/>
      <c r="DF177" s="1"/>
      <c r="DG177" s="2"/>
      <c r="DH177" s="2"/>
      <c r="DI177" s="2"/>
      <c r="DJ177" s="2"/>
      <c r="DK177" s="1"/>
      <c r="DL177" s="1"/>
    </row>
    <row r="178" spans="1:11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27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34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2"/>
      <c r="CP178" s="2"/>
      <c r="CQ178" s="2"/>
      <c r="CR178" s="2"/>
      <c r="CS178" s="1"/>
      <c r="CT178" s="1"/>
      <c r="CU178" s="34"/>
      <c r="CV178" s="2"/>
      <c r="CW178" s="1"/>
      <c r="CX178" s="2"/>
      <c r="CY178" s="2"/>
      <c r="CZ178" s="2"/>
      <c r="DA178" s="1"/>
      <c r="DB178" s="1"/>
      <c r="DC178" s="1"/>
      <c r="DD178" s="1"/>
      <c r="DE178" s="1"/>
      <c r="DF178" s="1"/>
      <c r="DG178" s="2"/>
      <c r="DH178" s="2"/>
      <c r="DI178" s="2"/>
      <c r="DJ178" s="2"/>
      <c r="DK178" s="1"/>
      <c r="DL178" s="1"/>
    </row>
    <row r="179" spans="1:11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27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34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2"/>
      <c r="CP179" s="2"/>
      <c r="CQ179" s="2"/>
      <c r="CR179" s="2"/>
      <c r="CS179" s="1"/>
      <c r="CT179" s="1"/>
      <c r="CU179" s="34"/>
      <c r="CV179" s="2"/>
      <c r="CW179" s="1"/>
      <c r="CX179" s="2"/>
      <c r="CY179" s="2"/>
      <c r="CZ179" s="2"/>
      <c r="DA179" s="1"/>
      <c r="DB179" s="1"/>
      <c r="DC179" s="1"/>
      <c r="DD179" s="1"/>
      <c r="DE179" s="1"/>
      <c r="DF179" s="1"/>
      <c r="DG179" s="2"/>
      <c r="DH179" s="2"/>
      <c r="DI179" s="2"/>
      <c r="DJ179" s="2"/>
      <c r="DK179" s="1"/>
      <c r="DL179" s="1"/>
    </row>
    <row r="180" spans="1:11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27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34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2"/>
      <c r="CP180" s="2"/>
      <c r="CQ180" s="2"/>
      <c r="CR180" s="2"/>
      <c r="CS180" s="1"/>
      <c r="CT180" s="1"/>
      <c r="CU180" s="34"/>
      <c r="CV180" s="2"/>
      <c r="CW180" s="1"/>
      <c r="CX180" s="2"/>
      <c r="CY180" s="2"/>
      <c r="CZ180" s="2"/>
      <c r="DA180" s="1"/>
      <c r="DB180" s="1"/>
      <c r="DC180" s="1"/>
      <c r="DD180" s="1"/>
      <c r="DE180" s="1"/>
      <c r="DF180" s="1"/>
      <c r="DG180" s="2"/>
      <c r="DH180" s="2"/>
      <c r="DI180" s="2"/>
      <c r="DJ180" s="2"/>
      <c r="DK180" s="1"/>
      <c r="DL180" s="1"/>
    </row>
    <row r="181" spans="1:11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273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2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34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2"/>
      <c r="CP181" s="2"/>
      <c r="CQ181" s="2"/>
      <c r="CR181" s="2"/>
      <c r="CS181" s="1"/>
      <c r="CT181" s="1"/>
      <c r="CU181" s="34"/>
      <c r="CV181" s="2"/>
      <c r="CW181" s="1"/>
      <c r="CX181" s="2"/>
      <c r="CY181" s="2"/>
      <c r="CZ181" s="2"/>
      <c r="DA181" s="1"/>
      <c r="DB181" s="1"/>
      <c r="DC181" s="1"/>
      <c r="DD181" s="1"/>
      <c r="DE181" s="1"/>
      <c r="DF181" s="1"/>
      <c r="DG181" s="2"/>
      <c r="DH181" s="2"/>
      <c r="DI181" s="2"/>
      <c r="DJ181" s="2"/>
      <c r="DK181" s="1"/>
      <c r="DL181" s="1"/>
    </row>
    <row r="182" spans="1:11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27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34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2"/>
      <c r="CP182" s="2"/>
      <c r="CQ182" s="2"/>
      <c r="CR182" s="2"/>
      <c r="CS182" s="1"/>
      <c r="CT182" s="1"/>
      <c r="CU182" s="34"/>
      <c r="CV182" s="2"/>
      <c r="CW182" s="1"/>
      <c r="CX182" s="2"/>
      <c r="CY182" s="2"/>
      <c r="CZ182" s="2"/>
      <c r="DA182" s="1"/>
      <c r="DB182" s="1"/>
      <c r="DC182" s="1"/>
      <c r="DD182" s="1"/>
      <c r="DE182" s="1"/>
      <c r="DF182" s="1"/>
      <c r="DG182" s="2"/>
      <c r="DH182" s="2"/>
      <c r="DI182" s="2"/>
      <c r="DJ182" s="2"/>
      <c r="DK182" s="1"/>
      <c r="DL182" s="1"/>
    </row>
    <row r="183" spans="1:11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27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34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2"/>
      <c r="CP183" s="2"/>
      <c r="CQ183" s="2"/>
      <c r="CR183" s="2"/>
      <c r="CS183" s="1"/>
      <c r="CT183" s="1"/>
      <c r="CU183" s="34"/>
      <c r="CV183" s="2"/>
      <c r="CW183" s="1"/>
      <c r="CX183" s="2"/>
      <c r="CY183" s="2"/>
      <c r="CZ183" s="2"/>
      <c r="DA183" s="1"/>
      <c r="DB183" s="1"/>
      <c r="DC183" s="1"/>
      <c r="DD183" s="1"/>
      <c r="DE183" s="1"/>
      <c r="DF183" s="1"/>
      <c r="DG183" s="2"/>
      <c r="DH183" s="2"/>
      <c r="DI183" s="2"/>
      <c r="DJ183" s="2"/>
      <c r="DK183" s="1"/>
      <c r="DL183" s="1"/>
    </row>
    <row r="184" spans="1:11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27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34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2"/>
      <c r="CP184" s="2"/>
      <c r="CQ184" s="2"/>
      <c r="CR184" s="2"/>
      <c r="CS184" s="1"/>
      <c r="CT184" s="1"/>
      <c r="CU184" s="34"/>
      <c r="CV184" s="2"/>
      <c r="CW184" s="1"/>
      <c r="CX184" s="2"/>
      <c r="CY184" s="2"/>
      <c r="CZ184" s="2"/>
      <c r="DA184" s="1"/>
      <c r="DB184" s="1"/>
      <c r="DC184" s="1"/>
      <c r="DD184" s="1"/>
      <c r="DE184" s="1"/>
      <c r="DF184" s="1"/>
      <c r="DG184" s="2"/>
      <c r="DH184" s="2"/>
      <c r="DI184" s="2"/>
      <c r="DJ184" s="2"/>
      <c r="DK184" s="1"/>
      <c r="DL184" s="1"/>
    </row>
    <row r="185" spans="1:11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27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34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2"/>
      <c r="CP185" s="2"/>
      <c r="CQ185" s="2"/>
      <c r="CR185" s="2"/>
      <c r="CS185" s="1"/>
      <c r="CT185" s="1"/>
      <c r="CU185" s="34"/>
      <c r="CV185" s="2"/>
      <c r="CW185" s="1"/>
      <c r="CX185" s="2"/>
      <c r="CY185" s="2"/>
      <c r="CZ185" s="2"/>
      <c r="DA185" s="1"/>
      <c r="DB185" s="1"/>
      <c r="DC185" s="1"/>
      <c r="DD185" s="1"/>
      <c r="DE185" s="1"/>
      <c r="DF185" s="1"/>
      <c r="DG185" s="2"/>
      <c r="DH185" s="2"/>
      <c r="DI185" s="2"/>
      <c r="DJ185" s="2"/>
      <c r="DK185" s="1"/>
      <c r="DL185" s="1"/>
    </row>
    <row r="186" spans="1:11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27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2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34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2"/>
      <c r="CP186" s="2"/>
      <c r="CQ186" s="2"/>
      <c r="CR186" s="2"/>
      <c r="CS186" s="1"/>
      <c r="CT186" s="1"/>
      <c r="CU186" s="34"/>
      <c r="CV186" s="2"/>
      <c r="CW186" s="1"/>
      <c r="CX186" s="2"/>
      <c r="CY186" s="2"/>
      <c r="CZ186" s="2"/>
      <c r="DA186" s="1"/>
      <c r="DB186" s="1"/>
      <c r="DC186" s="1"/>
      <c r="DD186" s="1"/>
      <c r="DE186" s="1"/>
      <c r="DF186" s="1"/>
      <c r="DG186" s="2"/>
      <c r="DH186" s="2"/>
      <c r="DI186" s="2"/>
      <c r="DJ186" s="2"/>
      <c r="DK186" s="1"/>
      <c r="DL186" s="1"/>
    </row>
    <row r="187" spans="1:11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27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34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2"/>
      <c r="CP187" s="2"/>
      <c r="CQ187" s="2"/>
      <c r="CR187" s="2"/>
      <c r="CS187" s="1"/>
      <c r="CT187" s="1"/>
      <c r="CU187" s="34"/>
      <c r="CV187" s="2"/>
      <c r="CW187" s="1"/>
      <c r="CX187" s="2"/>
      <c r="CY187" s="2"/>
      <c r="CZ187" s="2"/>
      <c r="DA187" s="1"/>
      <c r="DB187" s="1"/>
      <c r="DC187" s="1"/>
      <c r="DD187" s="1"/>
      <c r="DE187" s="1"/>
      <c r="DF187" s="1"/>
      <c r="DG187" s="2"/>
      <c r="DH187" s="2"/>
      <c r="DI187" s="2"/>
      <c r="DJ187" s="2"/>
      <c r="DK187" s="1"/>
      <c r="DL187" s="1"/>
    </row>
    <row r="188" spans="1:11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27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34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2"/>
      <c r="CP188" s="2"/>
      <c r="CQ188" s="2"/>
      <c r="CR188" s="2"/>
      <c r="CS188" s="1"/>
      <c r="CT188" s="1"/>
      <c r="CU188" s="34"/>
      <c r="CV188" s="2"/>
      <c r="CW188" s="1"/>
      <c r="CX188" s="2"/>
      <c r="CY188" s="2"/>
      <c r="CZ188" s="2"/>
      <c r="DA188" s="1"/>
      <c r="DB188" s="1"/>
      <c r="DC188" s="1"/>
      <c r="DD188" s="1"/>
      <c r="DE188" s="1"/>
      <c r="DF188" s="1"/>
      <c r="DG188" s="2"/>
      <c r="DH188" s="2"/>
      <c r="DI188" s="2"/>
      <c r="DJ188" s="2"/>
      <c r="DK188" s="1"/>
      <c r="DL188" s="1"/>
    </row>
    <row r="189" spans="1:11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27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34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2"/>
      <c r="CP189" s="2"/>
      <c r="CQ189" s="2"/>
      <c r="CR189" s="2"/>
      <c r="CS189" s="1"/>
      <c r="CT189" s="1"/>
      <c r="CU189" s="34"/>
      <c r="CV189" s="2"/>
      <c r="CW189" s="1"/>
      <c r="CX189" s="2"/>
      <c r="CY189" s="2"/>
      <c r="CZ189" s="2"/>
      <c r="DA189" s="1"/>
      <c r="DB189" s="1"/>
      <c r="DC189" s="1"/>
      <c r="DD189" s="1"/>
      <c r="DE189" s="1"/>
      <c r="DF189" s="1"/>
      <c r="DG189" s="2"/>
      <c r="DH189" s="2"/>
      <c r="DI189" s="2"/>
      <c r="DJ189" s="2"/>
      <c r="DK189" s="1"/>
      <c r="DL189" s="1"/>
    </row>
    <row r="190" spans="1:11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27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34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2"/>
      <c r="CP190" s="2"/>
      <c r="CQ190" s="2"/>
      <c r="CR190" s="2"/>
      <c r="CS190" s="1"/>
      <c r="CT190" s="1"/>
      <c r="CU190" s="34"/>
      <c r="CV190" s="2"/>
      <c r="CW190" s="1"/>
      <c r="CX190" s="2"/>
      <c r="CY190" s="2"/>
      <c r="CZ190" s="2"/>
      <c r="DA190" s="1"/>
      <c r="DB190" s="1"/>
      <c r="DC190" s="1"/>
      <c r="DD190" s="1"/>
      <c r="DE190" s="1"/>
      <c r="DF190" s="1"/>
      <c r="DG190" s="2"/>
      <c r="DH190" s="2"/>
      <c r="DI190" s="2"/>
      <c r="DJ190" s="2"/>
      <c r="DK190" s="1"/>
      <c r="DL190" s="1"/>
    </row>
    <row r="191" spans="1:11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27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34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2"/>
      <c r="CP191" s="2"/>
      <c r="CQ191" s="2"/>
      <c r="CR191" s="2"/>
      <c r="CS191" s="1"/>
      <c r="CT191" s="1"/>
      <c r="CU191" s="34"/>
      <c r="CV191" s="2"/>
      <c r="CW191" s="1"/>
      <c r="CX191" s="2"/>
      <c r="CY191" s="2"/>
      <c r="CZ191" s="2"/>
      <c r="DA191" s="1"/>
      <c r="DB191" s="1"/>
      <c r="DC191" s="1"/>
      <c r="DD191" s="1"/>
      <c r="DE191" s="1"/>
      <c r="DF191" s="1"/>
      <c r="DG191" s="2"/>
      <c r="DH191" s="2"/>
      <c r="DI191" s="2"/>
      <c r="DJ191" s="2"/>
      <c r="DK191" s="1"/>
      <c r="DL191" s="1"/>
    </row>
    <row r="192" spans="1:11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27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34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2"/>
      <c r="CP192" s="2"/>
      <c r="CQ192" s="2"/>
      <c r="CR192" s="2"/>
      <c r="CS192" s="1"/>
      <c r="CT192" s="1"/>
      <c r="CU192" s="34"/>
      <c r="CV192" s="2"/>
      <c r="CW192" s="1"/>
      <c r="CX192" s="2"/>
      <c r="CY192" s="2"/>
      <c r="CZ192" s="2"/>
      <c r="DA192" s="1"/>
      <c r="DB192" s="1"/>
      <c r="DC192" s="1"/>
      <c r="DD192" s="1"/>
      <c r="DE192" s="1"/>
      <c r="DF192" s="1"/>
      <c r="DG192" s="2"/>
      <c r="DH192" s="2"/>
      <c r="DI192" s="2"/>
      <c r="DJ192" s="2"/>
      <c r="DK192" s="1"/>
      <c r="DL192" s="1"/>
    </row>
    <row r="193" spans="1:11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27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34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2"/>
      <c r="CP193" s="2"/>
      <c r="CQ193" s="2"/>
      <c r="CR193" s="2"/>
      <c r="CS193" s="1"/>
      <c r="CT193" s="1"/>
      <c r="CU193" s="34"/>
      <c r="CV193" s="2"/>
      <c r="CW193" s="1"/>
      <c r="CX193" s="2"/>
      <c r="CY193" s="2"/>
      <c r="CZ193" s="2"/>
      <c r="DA193" s="1"/>
      <c r="DB193" s="1"/>
      <c r="DC193" s="1"/>
      <c r="DD193" s="1"/>
      <c r="DE193" s="1"/>
      <c r="DF193" s="1"/>
      <c r="DG193" s="2"/>
      <c r="DH193" s="2"/>
      <c r="DI193" s="2"/>
      <c r="DJ193" s="2"/>
      <c r="DK193" s="1"/>
      <c r="DL193" s="1"/>
    </row>
    <row r="194" spans="1:11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273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34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2"/>
      <c r="CP194" s="2"/>
      <c r="CQ194" s="2"/>
      <c r="CR194" s="2"/>
      <c r="CS194" s="1"/>
      <c r="CT194" s="1"/>
      <c r="CU194" s="34"/>
      <c r="CV194" s="2"/>
      <c r="CW194" s="1"/>
      <c r="CX194" s="2"/>
      <c r="CY194" s="2"/>
      <c r="CZ194" s="2"/>
      <c r="DA194" s="1"/>
      <c r="DB194" s="1"/>
      <c r="DC194" s="1"/>
      <c r="DD194" s="1"/>
      <c r="DE194" s="1"/>
      <c r="DF194" s="1"/>
      <c r="DG194" s="2"/>
      <c r="DH194" s="2"/>
      <c r="DI194" s="2"/>
      <c r="DJ194" s="2"/>
      <c r="DK194" s="1"/>
      <c r="DL194" s="1"/>
    </row>
    <row r="195" spans="1:11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27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2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34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2"/>
      <c r="CP195" s="2"/>
      <c r="CQ195" s="2"/>
      <c r="CR195" s="2"/>
      <c r="CS195" s="1"/>
      <c r="CT195" s="1"/>
      <c r="CU195" s="34"/>
      <c r="CV195" s="2"/>
      <c r="CW195" s="1"/>
      <c r="CX195" s="2"/>
      <c r="CY195" s="2"/>
      <c r="CZ195" s="2"/>
      <c r="DA195" s="1"/>
      <c r="DB195" s="1"/>
      <c r="DC195" s="1"/>
      <c r="DD195" s="1"/>
      <c r="DE195" s="1"/>
      <c r="DF195" s="1"/>
      <c r="DG195" s="2"/>
      <c r="DH195" s="2"/>
      <c r="DI195" s="2"/>
      <c r="DJ195" s="2"/>
      <c r="DK195" s="1"/>
      <c r="DL195" s="1"/>
    </row>
    <row r="196" spans="1:11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27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34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2"/>
      <c r="CP196" s="2"/>
      <c r="CQ196" s="2"/>
      <c r="CR196" s="2"/>
      <c r="CS196" s="1"/>
      <c r="CT196" s="1"/>
      <c r="CU196" s="34"/>
      <c r="CV196" s="2"/>
      <c r="CW196" s="1"/>
      <c r="CX196" s="2"/>
      <c r="CY196" s="2"/>
      <c r="CZ196" s="2"/>
      <c r="DA196" s="1"/>
      <c r="DB196" s="1"/>
      <c r="DC196" s="1"/>
      <c r="DD196" s="1"/>
      <c r="DE196" s="1"/>
      <c r="DF196" s="1"/>
      <c r="DG196" s="2"/>
      <c r="DH196" s="2"/>
      <c r="DI196" s="2"/>
      <c r="DJ196" s="2"/>
      <c r="DK196" s="1"/>
      <c r="DL196" s="1"/>
    </row>
    <row r="197" spans="1:11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27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2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34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2"/>
      <c r="CP197" s="2"/>
      <c r="CQ197" s="2"/>
      <c r="CR197" s="2"/>
      <c r="CS197" s="1"/>
      <c r="CT197" s="1"/>
      <c r="CU197" s="34"/>
      <c r="CV197" s="2"/>
      <c r="CW197" s="1"/>
      <c r="CX197" s="2"/>
      <c r="CY197" s="2"/>
      <c r="CZ197" s="2"/>
      <c r="DA197" s="1"/>
      <c r="DB197" s="1"/>
      <c r="DC197" s="1"/>
      <c r="DD197" s="1"/>
      <c r="DE197" s="1"/>
      <c r="DF197" s="1"/>
      <c r="DG197" s="2"/>
      <c r="DH197" s="2"/>
      <c r="DI197" s="2"/>
      <c r="DJ197" s="2"/>
      <c r="DK197" s="1"/>
      <c r="DL197" s="1"/>
    </row>
    <row r="198" spans="1:11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27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34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2"/>
      <c r="CP198" s="2"/>
      <c r="CQ198" s="2"/>
      <c r="CR198" s="2"/>
      <c r="CS198" s="1"/>
      <c r="CT198" s="1"/>
      <c r="CU198" s="34"/>
      <c r="CV198" s="2"/>
      <c r="CW198" s="1"/>
      <c r="CX198" s="2"/>
      <c r="CY198" s="2"/>
      <c r="CZ198" s="2"/>
      <c r="DA198" s="1"/>
      <c r="DB198" s="1"/>
      <c r="DC198" s="1"/>
      <c r="DD198" s="1"/>
      <c r="DE198" s="1"/>
      <c r="DF198" s="1"/>
      <c r="DG198" s="2"/>
      <c r="DH198" s="2"/>
      <c r="DI198" s="2"/>
      <c r="DJ198" s="2"/>
      <c r="DK198" s="1"/>
      <c r="DL198" s="1"/>
    </row>
    <row r="199" spans="1:11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27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2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34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2"/>
      <c r="CP199" s="2"/>
      <c r="CQ199" s="2"/>
      <c r="CR199" s="2"/>
      <c r="CS199" s="1"/>
      <c r="CT199" s="1"/>
      <c r="CU199" s="34"/>
      <c r="CV199" s="2"/>
      <c r="CW199" s="1"/>
      <c r="CX199" s="2"/>
      <c r="CY199" s="2"/>
      <c r="CZ199" s="2"/>
      <c r="DA199" s="1"/>
      <c r="DB199" s="1"/>
      <c r="DC199" s="1"/>
      <c r="DD199" s="1"/>
      <c r="DE199" s="1"/>
      <c r="DF199" s="1"/>
      <c r="DG199" s="2"/>
      <c r="DH199" s="2"/>
      <c r="DI199" s="2"/>
      <c r="DJ199" s="2"/>
      <c r="DK199" s="1"/>
      <c r="DL199" s="1"/>
    </row>
    <row r="200" spans="1:11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27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34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2"/>
      <c r="CP200" s="2"/>
      <c r="CQ200" s="2"/>
      <c r="CR200" s="2"/>
      <c r="CS200" s="1"/>
      <c r="CT200" s="1"/>
      <c r="CU200" s="34"/>
      <c r="CV200" s="2"/>
      <c r="CW200" s="1"/>
      <c r="CX200" s="2"/>
      <c r="CY200" s="2"/>
      <c r="CZ200" s="2"/>
      <c r="DA200" s="1"/>
      <c r="DB200" s="1"/>
      <c r="DC200" s="1"/>
      <c r="DD200" s="1"/>
      <c r="DE200" s="1"/>
      <c r="DF200" s="1"/>
      <c r="DG200" s="2"/>
      <c r="DH200" s="2"/>
      <c r="DI200" s="2"/>
      <c r="DJ200" s="2"/>
      <c r="DK200" s="1"/>
      <c r="DL200" s="1"/>
    </row>
    <row r="201" spans="1:11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27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2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34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2"/>
      <c r="CP201" s="2"/>
      <c r="CQ201" s="2"/>
      <c r="CR201" s="2"/>
      <c r="CS201" s="1"/>
      <c r="CT201" s="1"/>
      <c r="CU201" s="34"/>
      <c r="CV201" s="2"/>
      <c r="CW201" s="1"/>
      <c r="CX201" s="2"/>
      <c r="CY201" s="2"/>
      <c r="CZ201" s="2"/>
      <c r="DA201" s="1"/>
      <c r="DB201" s="1"/>
      <c r="DC201" s="1"/>
      <c r="DD201" s="1"/>
      <c r="DE201" s="1"/>
      <c r="DF201" s="1"/>
      <c r="DG201" s="2"/>
      <c r="DH201" s="2"/>
      <c r="DI201" s="2"/>
      <c r="DJ201" s="2"/>
      <c r="DK201" s="1"/>
      <c r="DL201" s="1"/>
    </row>
    <row r="202" spans="1:11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27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34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2"/>
      <c r="CP202" s="2"/>
      <c r="CQ202" s="2"/>
      <c r="CR202" s="2"/>
      <c r="CS202" s="1"/>
      <c r="CT202" s="1"/>
      <c r="CU202" s="34"/>
      <c r="CV202" s="2"/>
      <c r="CW202" s="1"/>
      <c r="CX202" s="2"/>
      <c r="CY202" s="2"/>
      <c r="CZ202" s="2"/>
      <c r="DA202" s="1"/>
      <c r="DB202" s="1"/>
      <c r="DC202" s="1"/>
      <c r="DD202" s="1"/>
      <c r="DE202" s="1"/>
      <c r="DF202" s="1"/>
      <c r="DG202" s="2"/>
      <c r="DH202" s="2"/>
      <c r="DI202" s="2"/>
      <c r="DJ202" s="2"/>
      <c r="DK202" s="1"/>
      <c r="DL202" s="1"/>
    </row>
    <row r="203" spans="1:11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27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34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2"/>
      <c r="CP203" s="2"/>
      <c r="CQ203" s="2"/>
      <c r="CR203" s="2"/>
      <c r="CS203" s="1"/>
      <c r="CT203" s="1"/>
      <c r="CU203" s="34"/>
      <c r="CV203" s="2"/>
      <c r="CW203" s="1"/>
      <c r="CX203" s="2"/>
      <c r="CY203" s="2"/>
      <c r="CZ203" s="2"/>
      <c r="DA203" s="1"/>
      <c r="DB203" s="1"/>
      <c r="DC203" s="1"/>
      <c r="DD203" s="1"/>
      <c r="DE203" s="1"/>
      <c r="DF203" s="1"/>
      <c r="DG203" s="2"/>
      <c r="DH203" s="2"/>
      <c r="DI203" s="2"/>
      <c r="DJ203" s="2"/>
      <c r="DK203" s="1"/>
      <c r="DL203" s="1"/>
    </row>
    <row r="204" spans="1:11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27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34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2"/>
      <c r="CP204" s="2"/>
      <c r="CQ204" s="2"/>
      <c r="CR204" s="2"/>
      <c r="CS204" s="1"/>
      <c r="CT204" s="1"/>
      <c r="CU204" s="34"/>
      <c r="CV204" s="2"/>
      <c r="CW204" s="1"/>
      <c r="CX204" s="2"/>
      <c r="CY204" s="2"/>
      <c r="CZ204" s="2"/>
      <c r="DA204" s="1"/>
      <c r="DB204" s="1"/>
      <c r="DC204" s="1"/>
      <c r="DD204" s="1"/>
      <c r="DE204" s="1"/>
      <c r="DF204" s="1"/>
      <c r="DG204" s="2"/>
      <c r="DH204" s="2"/>
      <c r="DI204" s="2"/>
      <c r="DJ204" s="2"/>
      <c r="DK204" s="1"/>
      <c r="DL204" s="1"/>
    </row>
    <row r="205" spans="1:11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27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34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2"/>
      <c r="CP205" s="2"/>
      <c r="CQ205" s="2"/>
      <c r="CR205" s="2"/>
      <c r="CS205" s="1"/>
      <c r="CT205" s="1"/>
      <c r="CU205" s="34"/>
      <c r="CV205" s="2"/>
      <c r="CW205" s="1"/>
      <c r="CX205" s="2"/>
      <c r="CY205" s="2"/>
      <c r="CZ205" s="2"/>
      <c r="DA205" s="1"/>
      <c r="DB205" s="1"/>
      <c r="DC205" s="1"/>
      <c r="DD205" s="1"/>
      <c r="DE205" s="1"/>
      <c r="DF205" s="1"/>
      <c r="DG205" s="2"/>
      <c r="DH205" s="2"/>
      <c r="DI205" s="2"/>
      <c r="DJ205" s="2"/>
      <c r="DK205" s="1"/>
      <c r="DL205" s="1"/>
    </row>
    <row r="206" spans="1:11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27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34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2"/>
      <c r="CP206" s="2"/>
      <c r="CQ206" s="2"/>
      <c r="CR206" s="2"/>
      <c r="CS206" s="1"/>
      <c r="CT206" s="1"/>
      <c r="CU206" s="34"/>
      <c r="CV206" s="2"/>
      <c r="CW206" s="1"/>
      <c r="CX206" s="2"/>
      <c r="CY206" s="2"/>
      <c r="CZ206" s="2"/>
      <c r="DA206" s="1"/>
      <c r="DB206" s="1"/>
      <c r="DC206" s="1"/>
      <c r="DD206" s="1"/>
      <c r="DE206" s="1"/>
      <c r="DF206" s="1"/>
      <c r="DG206" s="2"/>
      <c r="DH206" s="2"/>
      <c r="DI206" s="2"/>
      <c r="DJ206" s="2"/>
      <c r="DK206" s="1"/>
      <c r="DL206" s="1"/>
    </row>
    <row r="207" spans="1:11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273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34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2"/>
      <c r="CP207" s="2"/>
      <c r="CQ207" s="2"/>
      <c r="CR207" s="2"/>
      <c r="CS207" s="1"/>
      <c r="CT207" s="1"/>
      <c r="CU207" s="34"/>
      <c r="CV207" s="2"/>
      <c r="CW207" s="1"/>
      <c r="CX207" s="2"/>
      <c r="CY207" s="2"/>
      <c r="CZ207" s="2"/>
      <c r="DA207" s="1"/>
      <c r="DB207" s="1"/>
      <c r="DC207" s="1"/>
      <c r="DD207" s="1"/>
      <c r="DE207" s="1"/>
      <c r="DF207" s="1"/>
      <c r="DG207" s="2"/>
      <c r="DH207" s="2"/>
      <c r="DI207" s="2"/>
      <c r="DJ207" s="2"/>
      <c r="DK207" s="1"/>
      <c r="DL207" s="1"/>
    </row>
    <row r="208" spans="1:11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273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2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34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2"/>
      <c r="CP208" s="2"/>
      <c r="CQ208" s="2"/>
      <c r="CR208" s="2"/>
      <c r="CS208" s="1"/>
      <c r="CT208" s="1"/>
      <c r="CU208" s="34"/>
      <c r="CV208" s="2"/>
      <c r="CW208" s="1"/>
      <c r="CX208" s="2"/>
      <c r="CY208" s="2"/>
      <c r="CZ208" s="2"/>
      <c r="DA208" s="1"/>
      <c r="DB208" s="1"/>
      <c r="DC208" s="1"/>
      <c r="DD208" s="1"/>
      <c r="DE208" s="1"/>
      <c r="DF208" s="1"/>
      <c r="DG208" s="2"/>
      <c r="DH208" s="2"/>
      <c r="DI208" s="2"/>
      <c r="DJ208" s="2"/>
      <c r="DK208" s="1"/>
      <c r="DL208" s="1"/>
    </row>
    <row r="209" spans="1:11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27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2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34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2"/>
      <c r="CP209" s="2"/>
      <c r="CQ209" s="2"/>
      <c r="CR209" s="2"/>
      <c r="CS209" s="1"/>
      <c r="CT209" s="1"/>
      <c r="CU209" s="34"/>
      <c r="CV209" s="2"/>
      <c r="CW209" s="1"/>
      <c r="CX209" s="2"/>
      <c r="CY209" s="2"/>
      <c r="CZ209" s="2"/>
      <c r="DA209" s="1"/>
      <c r="DB209" s="1"/>
      <c r="DC209" s="1"/>
      <c r="DD209" s="1"/>
      <c r="DE209" s="1"/>
      <c r="DF209" s="1"/>
      <c r="DG209" s="2"/>
      <c r="DH209" s="2"/>
      <c r="DI209" s="2"/>
      <c r="DJ209" s="2"/>
      <c r="DK209" s="1"/>
      <c r="DL209" s="1"/>
    </row>
    <row r="210" spans="1:11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27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34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2"/>
      <c r="CP210" s="2"/>
      <c r="CQ210" s="2"/>
      <c r="CR210" s="2"/>
      <c r="CS210" s="1"/>
      <c r="CT210" s="1"/>
      <c r="CU210" s="34"/>
      <c r="CV210" s="2"/>
      <c r="CW210" s="1"/>
      <c r="CX210" s="2"/>
      <c r="CY210" s="2"/>
      <c r="CZ210" s="2"/>
      <c r="DA210" s="1"/>
      <c r="DB210" s="1"/>
      <c r="DC210" s="1"/>
      <c r="DD210" s="1"/>
      <c r="DE210" s="1"/>
      <c r="DF210" s="1"/>
      <c r="DG210" s="2"/>
      <c r="DH210" s="2"/>
      <c r="DI210" s="2"/>
      <c r="DJ210" s="2"/>
      <c r="DK210" s="1"/>
      <c r="DL210" s="1"/>
    </row>
    <row r="211" spans="1:11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27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2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34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2"/>
      <c r="CP211" s="2"/>
      <c r="CQ211" s="2"/>
      <c r="CR211" s="2"/>
      <c r="CS211" s="1"/>
      <c r="CT211" s="1"/>
      <c r="CU211" s="34"/>
      <c r="CV211" s="2"/>
      <c r="CW211" s="1"/>
      <c r="CX211" s="2"/>
      <c r="CY211" s="2"/>
      <c r="CZ211" s="2"/>
      <c r="DA211" s="1"/>
      <c r="DB211" s="1"/>
      <c r="DC211" s="1"/>
      <c r="DD211" s="1"/>
      <c r="DE211" s="1"/>
      <c r="DF211" s="1"/>
      <c r="DG211" s="2"/>
      <c r="DH211" s="2"/>
      <c r="DI211" s="2"/>
      <c r="DJ211" s="2"/>
      <c r="DK211" s="1"/>
      <c r="DL211" s="1"/>
    </row>
    <row r="212" spans="1:11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27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2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34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2"/>
      <c r="CP212" s="2"/>
      <c r="CQ212" s="2"/>
      <c r="CR212" s="2"/>
      <c r="CS212" s="1"/>
      <c r="CT212" s="1"/>
      <c r="CU212" s="34"/>
      <c r="CV212" s="2"/>
      <c r="CW212" s="1"/>
      <c r="CX212" s="2"/>
      <c r="CY212" s="2"/>
      <c r="CZ212" s="2"/>
      <c r="DA212" s="1"/>
      <c r="DB212" s="1"/>
      <c r="DC212" s="1"/>
      <c r="DD212" s="1"/>
      <c r="DE212" s="1"/>
      <c r="DF212" s="1"/>
      <c r="DG212" s="2"/>
      <c r="DH212" s="2"/>
      <c r="DI212" s="2"/>
      <c r="DJ212" s="2"/>
      <c r="DK212" s="1"/>
      <c r="DL212" s="1"/>
    </row>
    <row r="213" spans="1:11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27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2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34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2"/>
      <c r="CP213" s="2"/>
      <c r="CQ213" s="2"/>
      <c r="CR213" s="2"/>
      <c r="CS213" s="1"/>
      <c r="CT213" s="1"/>
      <c r="CU213" s="34"/>
      <c r="CV213" s="2"/>
      <c r="CW213" s="1"/>
      <c r="CX213" s="2"/>
      <c r="CY213" s="2"/>
      <c r="CZ213" s="2"/>
      <c r="DA213" s="1"/>
      <c r="DB213" s="1"/>
      <c r="DC213" s="1"/>
      <c r="DD213" s="1"/>
      <c r="DE213" s="1"/>
      <c r="DF213" s="1"/>
      <c r="DG213" s="2"/>
      <c r="DH213" s="2"/>
      <c r="DI213" s="2"/>
      <c r="DJ213" s="2"/>
      <c r="DK213" s="1"/>
      <c r="DL213" s="1"/>
    </row>
    <row r="214" spans="1:11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27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2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34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2"/>
      <c r="CP214" s="2"/>
      <c r="CQ214" s="2"/>
      <c r="CR214" s="2"/>
      <c r="CS214" s="1"/>
      <c r="CT214" s="1"/>
      <c r="CU214" s="34"/>
      <c r="CV214" s="2"/>
      <c r="CW214" s="1"/>
      <c r="CX214" s="2"/>
      <c r="CY214" s="2"/>
      <c r="CZ214" s="2"/>
      <c r="DA214" s="1"/>
      <c r="DB214" s="1"/>
      <c r="DC214" s="1"/>
      <c r="DD214" s="1"/>
      <c r="DE214" s="1"/>
      <c r="DF214" s="1"/>
      <c r="DG214" s="2"/>
      <c r="DH214" s="2"/>
      <c r="DI214" s="2"/>
      <c r="DJ214" s="2"/>
      <c r="DK214" s="1"/>
      <c r="DL214" s="1"/>
    </row>
    <row r="215" spans="1:11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27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2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34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2"/>
      <c r="CP215" s="2"/>
      <c r="CQ215" s="2"/>
      <c r="CR215" s="2"/>
      <c r="CS215" s="1"/>
      <c r="CT215" s="1"/>
      <c r="CU215" s="34"/>
      <c r="CV215" s="2"/>
      <c r="CW215" s="1"/>
      <c r="CX215" s="2"/>
      <c r="CY215" s="2"/>
      <c r="CZ215" s="2"/>
      <c r="DA215" s="1"/>
      <c r="DB215" s="1"/>
      <c r="DC215" s="1"/>
      <c r="DD215" s="1"/>
      <c r="DE215" s="1"/>
      <c r="DF215" s="1"/>
      <c r="DG215" s="2"/>
      <c r="DH215" s="2"/>
      <c r="DI215" s="2"/>
      <c r="DJ215" s="2"/>
      <c r="DK215" s="1"/>
      <c r="DL215" s="1"/>
    </row>
    <row r="216" spans="1:11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27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34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2"/>
      <c r="CP216" s="2"/>
      <c r="CQ216" s="2"/>
      <c r="CR216" s="2"/>
      <c r="CS216" s="1"/>
      <c r="CT216" s="1"/>
      <c r="CU216" s="34"/>
      <c r="CV216" s="2"/>
      <c r="CW216" s="1"/>
      <c r="CX216" s="2"/>
      <c r="CY216" s="2"/>
      <c r="CZ216" s="2"/>
      <c r="DA216" s="1"/>
      <c r="DB216" s="1"/>
      <c r="DC216" s="1"/>
      <c r="DD216" s="1"/>
      <c r="DE216" s="1"/>
      <c r="DF216" s="1"/>
      <c r="DG216" s="2"/>
      <c r="DH216" s="2"/>
      <c r="DI216" s="2"/>
      <c r="DJ216" s="2"/>
      <c r="DK216" s="1"/>
      <c r="DL216" s="1"/>
    </row>
    <row r="217" spans="1:11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27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34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2"/>
      <c r="CP217" s="2"/>
      <c r="CQ217" s="2"/>
      <c r="CR217" s="2"/>
      <c r="CS217" s="1"/>
      <c r="CT217" s="1"/>
      <c r="CU217" s="34"/>
      <c r="CV217" s="2"/>
      <c r="CW217" s="1"/>
      <c r="CX217" s="2"/>
      <c r="CY217" s="2"/>
      <c r="CZ217" s="2"/>
      <c r="DA217" s="1"/>
      <c r="DB217" s="1"/>
      <c r="DC217" s="1"/>
      <c r="DD217" s="1"/>
      <c r="DE217" s="1"/>
      <c r="DF217" s="1"/>
      <c r="DG217" s="2"/>
      <c r="DH217" s="2"/>
      <c r="DI217" s="2"/>
      <c r="DJ217" s="2"/>
      <c r="DK217" s="1"/>
      <c r="DL217" s="1"/>
    </row>
    <row r="218" spans="1:11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27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34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2"/>
      <c r="CP218" s="2"/>
      <c r="CQ218" s="2"/>
      <c r="CR218" s="2"/>
      <c r="CS218" s="1"/>
      <c r="CT218" s="1"/>
      <c r="CU218" s="34"/>
      <c r="CV218" s="2"/>
      <c r="CW218" s="1"/>
      <c r="CX218" s="2"/>
      <c r="CY218" s="2"/>
      <c r="CZ218" s="2"/>
      <c r="DA218" s="1"/>
      <c r="DB218" s="1"/>
      <c r="DC218" s="1"/>
      <c r="DD218" s="1"/>
      <c r="DE218" s="1"/>
      <c r="DF218" s="1"/>
      <c r="DG218" s="2"/>
      <c r="DH218" s="2"/>
      <c r="DI218" s="2"/>
      <c r="DJ218" s="2"/>
      <c r="DK218" s="1"/>
      <c r="DL218" s="1"/>
    </row>
    <row r="219" spans="1:11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27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2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34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2"/>
      <c r="CP219" s="2"/>
      <c r="CQ219" s="2"/>
      <c r="CR219" s="2"/>
      <c r="CS219" s="1"/>
      <c r="CT219" s="1"/>
      <c r="CU219" s="34"/>
      <c r="CV219" s="2"/>
      <c r="CW219" s="1"/>
      <c r="CX219" s="2"/>
      <c r="CY219" s="2"/>
      <c r="CZ219" s="2"/>
      <c r="DA219" s="1"/>
      <c r="DB219" s="1"/>
      <c r="DC219" s="1"/>
      <c r="DD219" s="1"/>
      <c r="DE219" s="1"/>
      <c r="DF219" s="1"/>
      <c r="DG219" s="2"/>
      <c r="DH219" s="2"/>
      <c r="DI219" s="2"/>
      <c r="DJ219" s="2"/>
      <c r="DK219" s="1"/>
      <c r="DL219" s="1"/>
    </row>
    <row r="220" spans="1:11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273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2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34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2"/>
      <c r="CP220" s="2"/>
      <c r="CQ220" s="2"/>
      <c r="CR220" s="2"/>
      <c r="CS220" s="1"/>
      <c r="CT220" s="1"/>
      <c r="CU220" s="34"/>
      <c r="CV220" s="2"/>
      <c r="CW220" s="1"/>
      <c r="CX220" s="2"/>
      <c r="CY220" s="2"/>
      <c r="CZ220" s="2"/>
      <c r="DA220" s="1"/>
      <c r="DB220" s="1"/>
      <c r="DC220" s="1"/>
      <c r="DD220" s="1"/>
      <c r="DE220" s="1"/>
      <c r="DF220" s="1"/>
      <c r="DG220" s="2"/>
      <c r="DH220" s="2"/>
      <c r="DI220" s="2"/>
      <c r="DJ220" s="2"/>
      <c r="DK220" s="1"/>
      <c r="DL220" s="1"/>
    </row>
    <row r="221" spans="1:11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273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34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2"/>
      <c r="CP221" s="2"/>
      <c r="CQ221" s="2"/>
      <c r="CR221" s="2"/>
      <c r="CS221" s="1"/>
      <c r="CT221" s="1"/>
      <c r="CU221" s="34"/>
      <c r="CV221" s="2"/>
      <c r="CW221" s="1"/>
      <c r="CX221" s="2"/>
      <c r="CY221" s="2"/>
      <c r="CZ221" s="2"/>
      <c r="DA221" s="1"/>
      <c r="DB221" s="1"/>
      <c r="DC221" s="1"/>
      <c r="DD221" s="1"/>
      <c r="DE221" s="1"/>
      <c r="DF221" s="1"/>
      <c r="DG221" s="2"/>
      <c r="DH221" s="2"/>
      <c r="DI221" s="2"/>
      <c r="DJ221" s="2"/>
      <c r="DK221" s="1"/>
      <c r="DL221" s="1"/>
    </row>
    <row r="222" spans="1:11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273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2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34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2"/>
      <c r="CP222" s="2"/>
      <c r="CQ222" s="2"/>
      <c r="CR222" s="2"/>
      <c r="CS222" s="1"/>
      <c r="CT222" s="1"/>
      <c r="CU222" s="34"/>
      <c r="CV222" s="2"/>
      <c r="CW222" s="1"/>
      <c r="CX222" s="2"/>
      <c r="CY222" s="2"/>
      <c r="CZ222" s="2"/>
      <c r="DA222" s="1"/>
      <c r="DB222" s="1"/>
      <c r="DC222" s="1"/>
      <c r="DD222" s="1"/>
      <c r="DE222" s="1"/>
      <c r="DF222" s="1"/>
      <c r="DG222" s="2"/>
      <c r="DH222" s="2"/>
      <c r="DI222" s="2"/>
      <c r="DJ222" s="2"/>
      <c r="DK222" s="1"/>
      <c r="DL222" s="1"/>
    </row>
    <row r="223" spans="1:11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273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34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2"/>
      <c r="CP223" s="2"/>
      <c r="CQ223" s="2"/>
      <c r="CR223" s="2"/>
      <c r="CS223" s="1"/>
      <c r="CT223" s="1"/>
      <c r="CU223" s="34"/>
      <c r="CV223" s="2"/>
      <c r="CW223" s="1"/>
      <c r="CX223" s="2"/>
      <c r="CY223" s="2"/>
      <c r="CZ223" s="2"/>
      <c r="DA223" s="1"/>
      <c r="DB223" s="1"/>
      <c r="DC223" s="1"/>
      <c r="DD223" s="1"/>
      <c r="DE223" s="1"/>
      <c r="DF223" s="1"/>
      <c r="DG223" s="2"/>
      <c r="DH223" s="2"/>
      <c r="DI223" s="2"/>
      <c r="DJ223" s="2"/>
      <c r="DK223" s="1"/>
      <c r="DL223" s="1"/>
    </row>
    <row r="224" spans="1:11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27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34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2"/>
      <c r="CP224" s="2"/>
      <c r="CQ224" s="2"/>
      <c r="CR224" s="2"/>
      <c r="CS224" s="1"/>
      <c r="CT224" s="1"/>
      <c r="CU224" s="34"/>
      <c r="CV224" s="2"/>
      <c r="CW224" s="1"/>
      <c r="CX224" s="2"/>
      <c r="CY224" s="2"/>
      <c r="CZ224" s="2"/>
      <c r="DA224" s="1"/>
      <c r="DB224" s="1"/>
      <c r="DC224" s="1"/>
      <c r="DD224" s="1"/>
      <c r="DE224" s="1"/>
      <c r="DF224" s="1"/>
      <c r="DG224" s="2"/>
      <c r="DH224" s="2"/>
      <c r="DI224" s="2"/>
      <c r="DJ224" s="2"/>
      <c r="DK224" s="1"/>
      <c r="DL224" s="1"/>
    </row>
    <row r="225" spans="1:11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273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34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2"/>
      <c r="CP225" s="2"/>
      <c r="CQ225" s="2"/>
      <c r="CR225" s="2"/>
      <c r="CS225" s="1"/>
      <c r="CT225" s="1"/>
      <c r="CU225" s="34"/>
      <c r="CV225" s="2"/>
      <c r="CW225" s="1"/>
      <c r="CX225" s="2"/>
      <c r="CY225" s="2"/>
      <c r="CZ225" s="2"/>
      <c r="DA225" s="1"/>
      <c r="DB225" s="1"/>
      <c r="DC225" s="1"/>
      <c r="DD225" s="1"/>
      <c r="DE225" s="1"/>
      <c r="DF225" s="1"/>
      <c r="DG225" s="2"/>
      <c r="DH225" s="2"/>
      <c r="DI225" s="2"/>
      <c r="DJ225" s="2"/>
      <c r="DK225" s="1"/>
      <c r="DL225" s="1"/>
    </row>
    <row r="226" spans="1:11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273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34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2"/>
      <c r="CP226" s="2"/>
      <c r="CQ226" s="2"/>
      <c r="CR226" s="2"/>
      <c r="CS226" s="1"/>
      <c r="CT226" s="1"/>
      <c r="CU226" s="34"/>
      <c r="CV226" s="2"/>
      <c r="CW226" s="1"/>
      <c r="CX226" s="2"/>
      <c r="CY226" s="2"/>
      <c r="CZ226" s="2"/>
      <c r="DA226" s="1"/>
      <c r="DB226" s="1"/>
      <c r="DC226" s="1"/>
      <c r="DD226" s="1"/>
      <c r="DE226" s="1"/>
      <c r="DF226" s="1"/>
      <c r="DG226" s="2"/>
      <c r="DH226" s="2"/>
      <c r="DI226" s="2"/>
      <c r="DJ226" s="2"/>
      <c r="DK226" s="1"/>
      <c r="DL226" s="1"/>
    </row>
    <row r="227" spans="1:11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273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2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34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2"/>
      <c r="CP227" s="2"/>
      <c r="CQ227" s="2"/>
      <c r="CR227" s="2"/>
      <c r="CS227" s="1"/>
      <c r="CT227" s="1"/>
      <c r="CU227" s="34"/>
      <c r="CV227" s="2"/>
      <c r="CW227" s="1"/>
      <c r="CX227" s="2"/>
      <c r="CY227" s="2"/>
      <c r="CZ227" s="2"/>
      <c r="DA227" s="1"/>
      <c r="DB227" s="1"/>
      <c r="DC227" s="1"/>
      <c r="DD227" s="1"/>
      <c r="DE227" s="1"/>
      <c r="DF227" s="1"/>
      <c r="DG227" s="2"/>
      <c r="DH227" s="2"/>
      <c r="DI227" s="2"/>
      <c r="DJ227" s="2"/>
      <c r="DK227" s="1"/>
      <c r="DL227" s="1"/>
    </row>
    <row r="228" spans="1:11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273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34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2"/>
      <c r="CP228" s="2"/>
      <c r="CQ228" s="2"/>
      <c r="CR228" s="2"/>
      <c r="CS228" s="1"/>
      <c r="CT228" s="1"/>
      <c r="CU228" s="34"/>
      <c r="CV228" s="2"/>
      <c r="CW228" s="1"/>
      <c r="CX228" s="2"/>
      <c r="CY228" s="2"/>
      <c r="CZ228" s="2"/>
      <c r="DA228" s="1"/>
      <c r="DB228" s="1"/>
      <c r="DC228" s="1"/>
      <c r="DD228" s="1"/>
      <c r="DE228" s="1"/>
      <c r="DF228" s="1"/>
      <c r="DG228" s="2"/>
      <c r="DH228" s="2"/>
      <c r="DI228" s="2"/>
      <c r="DJ228" s="2"/>
      <c r="DK228" s="1"/>
      <c r="DL228" s="1"/>
    </row>
    <row r="229" spans="1:11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273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2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34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2"/>
      <c r="CP229" s="2"/>
      <c r="CQ229" s="2"/>
      <c r="CR229" s="2"/>
      <c r="CS229" s="1"/>
      <c r="CT229" s="1"/>
      <c r="CU229" s="34"/>
      <c r="CV229" s="2"/>
      <c r="CW229" s="1"/>
      <c r="CX229" s="2"/>
      <c r="CY229" s="2"/>
      <c r="CZ229" s="2"/>
      <c r="DA229" s="1"/>
      <c r="DB229" s="1"/>
      <c r="DC229" s="1"/>
      <c r="DD229" s="1"/>
      <c r="DE229" s="1"/>
      <c r="DF229" s="1"/>
      <c r="DG229" s="2"/>
      <c r="DH229" s="2"/>
      <c r="DI229" s="2"/>
      <c r="DJ229" s="2"/>
      <c r="DK229" s="1"/>
      <c r="DL229" s="1"/>
    </row>
    <row r="230" spans="1:11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273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34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2"/>
      <c r="CP230" s="2"/>
      <c r="CQ230" s="2"/>
      <c r="CR230" s="2"/>
      <c r="CS230" s="1"/>
      <c r="CT230" s="1"/>
      <c r="CU230" s="34"/>
      <c r="CV230" s="2"/>
      <c r="CW230" s="1"/>
      <c r="CX230" s="2"/>
      <c r="CY230" s="2"/>
      <c r="CZ230" s="2"/>
      <c r="DA230" s="1"/>
      <c r="DB230" s="1"/>
      <c r="DC230" s="1"/>
      <c r="DD230" s="1"/>
      <c r="DE230" s="1"/>
      <c r="DF230" s="1"/>
      <c r="DG230" s="2"/>
      <c r="DH230" s="2"/>
      <c r="DI230" s="2"/>
      <c r="DJ230" s="2"/>
      <c r="DK230" s="1"/>
      <c r="DL230" s="1"/>
    </row>
    <row r="231" spans="1:11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273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34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2"/>
      <c r="CP231" s="2"/>
      <c r="CQ231" s="2"/>
      <c r="CR231" s="2"/>
      <c r="CS231" s="1"/>
      <c r="CT231" s="1"/>
      <c r="CU231" s="34"/>
      <c r="CV231" s="2"/>
      <c r="CW231" s="1"/>
      <c r="CX231" s="2"/>
      <c r="CY231" s="2"/>
      <c r="CZ231" s="2"/>
      <c r="DA231" s="1"/>
      <c r="DB231" s="1"/>
      <c r="DC231" s="1"/>
      <c r="DD231" s="1"/>
      <c r="DE231" s="1"/>
      <c r="DF231" s="1"/>
      <c r="DG231" s="2"/>
      <c r="DH231" s="2"/>
      <c r="DI231" s="2"/>
      <c r="DJ231" s="2"/>
      <c r="DK231" s="1"/>
      <c r="DL231" s="1"/>
    </row>
    <row r="232" spans="1:11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273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2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34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2"/>
      <c r="CP232" s="2"/>
      <c r="CQ232" s="2"/>
      <c r="CR232" s="2"/>
      <c r="CS232" s="1"/>
      <c r="CT232" s="1"/>
      <c r="CU232" s="34"/>
      <c r="CV232" s="2"/>
      <c r="CW232" s="1"/>
      <c r="CX232" s="2"/>
      <c r="CY232" s="2"/>
      <c r="CZ232" s="2"/>
      <c r="DA232" s="1"/>
      <c r="DB232" s="1"/>
      <c r="DC232" s="1"/>
      <c r="DD232" s="1"/>
      <c r="DE232" s="1"/>
      <c r="DF232" s="1"/>
      <c r="DG232" s="2"/>
      <c r="DH232" s="2"/>
      <c r="DI232" s="2"/>
      <c r="DJ232" s="2"/>
      <c r="DK232" s="1"/>
      <c r="DL232" s="1"/>
    </row>
    <row r="233" spans="1:11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273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34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2"/>
      <c r="CP233" s="2"/>
      <c r="CQ233" s="2"/>
      <c r="CR233" s="2"/>
      <c r="CS233" s="1"/>
      <c r="CT233" s="1"/>
      <c r="CU233" s="34"/>
      <c r="CV233" s="2"/>
      <c r="CW233" s="1"/>
      <c r="CX233" s="2"/>
      <c r="CY233" s="2"/>
      <c r="CZ233" s="2"/>
      <c r="DA233" s="1"/>
      <c r="DB233" s="1"/>
      <c r="DC233" s="1"/>
      <c r="DD233" s="1"/>
      <c r="DE233" s="1"/>
      <c r="DF233" s="1"/>
      <c r="DG233" s="2"/>
      <c r="DH233" s="2"/>
      <c r="DI233" s="2"/>
      <c r="DJ233" s="2"/>
      <c r="DK233" s="1"/>
      <c r="DL233" s="1"/>
    </row>
    <row r="234" spans="1:11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273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2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34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2"/>
      <c r="CP234" s="2"/>
      <c r="CQ234" s="2"/>
      <c r="CR234" s="2"/>
      <c r="CS234" s="1"/>
      <c r="CT234" s="1"/>
      <c r="CU234" s="34"/>
      <c r="CV234" s="2"/>
      <c r="CW234" s="1"/>
      <c r="CX234" s="2"/>
      <c r="CY234" s="2"/>
      <c r="CZ234" s="2"/>
      <c r="DA234" s="1"/>
      <c r="DB234" s="1"/>
      <c r="DC234" s="1"/>
      <c r="DD234" s="1"/>
      <c r="DE234" s="1"/>
      <c r="DF234" s="1"/>
      <c r="DG234" s="2"/>
      <c r="DH234" s="2"/>
      <c r="DI234" s="2"/>
      <c r="DJ234" s="2"/>
      <c r="DK234" s="1"/>
      <c r="DL234" s="1"/>
    </row>
    <row r="235" spans="1:11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273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2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34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2"/>
      <c r="CP235" s="2"/>
      <c r="CQ235" s="2"/>
      <c r="CR235" s="2"/>
      <c r="CS235" s="1"/>
      <c r="CT235" s="1"/>
      <c r="CU235" s="34"/>
      <c r="CV235" s="2"/>
      <c r="CW235" s="1"/>
      <c r="CX235" s="2"/>
      <c r="CY235" s="2"/>
      <c r="CZ235" s="2"/>
      <c r="DA235" s="1"/>
      <c r="DB235" s="1"/>
      <c r="DC235" s="1"/>
      <c r="DD235" s="1"/>
      <c r="DE235" s="1"/>
      <c r="DF235" s="1"/>
      <c r="DG235" s="2"/>
      <c r="DH235" s="2"/>
      <c r="DI235" s="2"/>
      <c r="DJ235" s="2"/>
      <c r="DK235" s="1"/>
      <c r="DL235" s="1"/>
    </row>
    <row r="236" spans="1:11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273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2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34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2"/>
      <c r="CP236" s="2"/>
      <c r="CQ236" s="2"/>
      <c r="CR236" s="2"/>
      <c r="CS236" s="1"/>
      <c r="CT236" s="1"/>
      <c r="CU236" s="34"/>
      <c r="CV236" s="2"/>
      <c r="CW236" s="1"/>
      <c r="CX236" s="2"/>
      <c r="CY236" s="2"/>
      <c r="CZ236" s="2"/>
      <c r="DA236" s="1"/>
      <c r="DB236" s="1"/>
      <c r="DC236" s="1"/>
      <c r="DD236" s="1"/>
      <c r="DE236" s="1"/>
      <c r="DF236" s="1"/>
      <c r="DG236" s="2"/>
      <c r="DH236" s="2"/>
      <c r="DI236" s="2"/>
      <c r="DJ236" s="2"/>
      <c r="DK236" s="1"/>
      <c r="DL236" s="1"/>
    </row>
    <row r="237" spans="1:11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273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2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34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2"/>
      <c r="CP237" s="2"/>
      <c r="CQ237" s="2"/>
      <c r="CR237" s="2"/>
      <c r="CS237" s="1"/>
      <c r="CT237" s="1"/>
      <c r="CU237" s="34"/>
      <c r="CV237" s="2"/>
      <c r="CW237" s="1"/>
      <c r="CX237" s="2"/>
      <c r="CY237" s="2"/>
      <c r="CZ237" s="2"/>
      <c r="DA237" s="1"/>
      <c r="DB237" s="1"/>
      <c r="DC237" s="1"/>
      <c r="DD237" s="1"/>
      <c r="DE237" s="1"/>
      <c r="DF237" s="1"/>
      <c r="DG237" s="2"/>
      <c r="DH237" s="2"/>
      <c r="DI237" s="2"/>
      <c r="DJ237" s="2"/>
      <c r="DK237" s="1"/>
      <c r="DL237" s="1"/>
    </row>
    <row r="238" spans="1:11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273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2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34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2"/>
      <c r="CP238" s="2"/>
      <c r="CQ238" s="2"/>
      <c r="CR238" s="2"/>
      <c r="CS238" s="1"/>
      <c r="CT238" s="1"/>
      <c r="CU238" s="34"/>
      <c r="CV238" s="2"/>
      <c r="CW238" s="1"/>
      <c r="CX238" s="2"/>
      <c r="CY238" s="2"/>
      <c r="CZ238" s="2"/>
      <c r="DA238" s="1"/>
      <c r="DB238" s="1"/>
      <c r="DC238" s="1"/>
      <c r="DD238" s="1"/>
      <c r="DE238" s="1"/>
      <c r="DF238" s="1"/>
      <c r="DG238" s="2"/>
      <c r="DH238" s="2"/>
      <c r="DI238" s="2"/>
      <c r="DJ238" s="2"/>
      <c r="DK238" s="1"/>
      <c r="DL238" s="1"/>
    </row>
    <row r="239" spans="1:11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273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34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2"/>
      <c r="CP239" s="2"/>
      <c r="CQ239" s="2"/>
      <c r="CR239" s="2"/>
      <c r="CS239" s="1"/>
      <c r="CT239" s="1"/>
      <c r="CU239" s="34"/>
      <c r="CV239" s="2"/>
      <c r="CW239" s="1"/>
      <c r="CX239" s="2"/>
      <c r="CY239" s="2"/>
      <c r="CZ239" s="2"/>
      <c r="DA239" s="1"/>
      <c r="DB239" s="1"/>
      <c r="DC239" s="1"/>
      <c r="DD239" s="1"/>
      <c r="DE239" s="1"/>
      <c r="DF239" s="1"/>
      <c r="DG239" s="2"/>
      <c r="DH239" s="2"/>
      <c r="DI239" s="2"/>
      <c r="DJ239" s="2"/>
      <c r="DK239" s="1"/>
      <c r="DL239" s="1"/>
    </row>
    <row r="240" spans="1:11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273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34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2"/>
      <c r="CP240" s="2"/>
      <c r="CQ240" s="2"/>
      <c r="CR240" s="2"/>
      <c r="CS240" s="1"/>
      <c r="CT240" s="1"/>
      <c r="CU240" s="34"/>
      <c r="CV240" s="2"/>
      <c r="CW240" s="1"/>
      <c r="CX240" s="2"/>
      <c r="CY240" s="2"/>
      <c r="CZ240" s="2"/>
      <c r="DA240" s="1"/>
      <c r="DB240" s="1"/>
      <c r="DC240" s="1"/>
      <c r="DD240" s="1"/>
      <c r="DE240" s="1"/>
      <c r="DF240" s="1"/>
      <c r="DG240" s="2"/>
      <c r="DH240" s="2"/>
      <c r="DI240" s="2"/>
      <c r="DJ240" s="2"/>
      <c r="DK240" s="1"/>
      <c r="DL240" s="1"/>
    </row>
    <row r="241" spans="1:11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273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34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2"/>
      <c r="CP241" s="2"/>
      <c r="CQ241" s="2"/>
      <c r="CR241" s="2"/>
      <c r="CS241" s="1"/>
      <c r="CT241" s="1"/>
      <c r="CU241" s="34"/>
      <c r="CV241" s="2"/>
      <c r="CW241" s="1"/>
      <c r="CX241" s="2"/>
      <c r="CY241" s="2"/>
      <c r="CZ241" s="2"/>
      <c r="DA241" s="1"/>
      <c r="DB241" s="1"/>
      <c r="DC241" s="1"/>
      <c r="DD241" s="1"/>
      <c r="DE241" s="1"/>
      <c r="DF241" s="1"/>
      <c r="DG241" s="2"/>
      <c r="DH241" s="2"/>
      <c r="DI241" s="2"/>
      <c r="DJ241" s="2"/>
      <c r="DK241" s="1"/>
      <c r="DL241" s="1"/>
    </row>
    <row r="242" spans="1:11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273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2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34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2"/>
      <c r="CP242" s="2"/>
      <c r="CQ242" s="2"/>
      <c r="CR242" s="2"/>
      <c r="CS242" s="1"/>
      <c r="CT242" s="1"/>
      <c r="CU242" s="34"/>
      <c r="CV242" s="2"/>
      <c r="CW242" s="1"/>
      <c r="CX242" s="2"/>
      <c r="CY242" s="2"/>
      <c r="CZ242" s="2"/>
      <c r="DA242" s="1"/>
      <c r="DB242" s="1"/>
      <c r="DC242" s="1"/>
      <c r="DD242" s="1"/>
      <c r="DE242" s="1"/>
      <c r="DF242" s="1"/>
      <c r="DG242" s="2"/>
      <c r="DH242" s="2"/>
      <c r="DI242" s="2"/>
      <c r="DJ242" s="2"/>
      <c r="DK242" s="1"/>
      <c r="DL242" s="1"/>
    </row>
    <row r="243" spans="1:11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273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34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2"/>
      <c r="CP243" s="2"/>
      <c r="CQ243" s="2"/>
      <c r="CR243" s="2"/>
      <c r="CS243" s="1"/>
      <c r="CT243" s="1"/>
      <c r="CU243" s="34"/>
      <c r="CV243" s="2"/>
      <c r="CW243" s="1"/>
      <c r="CX243" s="2"/>
      <c r="CY243" s="2"/>
      <c r="CZ243" s="2"/>
      <c r="DA243" s="1"/>
      <c r="DB243" s="1"/>
      <c r="DC243" s="1"/>
      <c r="DD243" s="1"/>
      <c r="DE243" s="1"/>
      <c r="DF243" s="1"/>
      <c r="DG243" s="2"/>
      <c r="DH243" s="2"/>
      <c r="DI243" s="2"/>
      <c r="DJ243" s="2"/>
      <c r="DK243" s="1"/>
      <c r="DL243" s="1"/>
    </row>
    <row r="244" spans="1:11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273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34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2"/>
      <c r="CP244" s="2"/>
      <c r="CQ244" s="2"/>
      <c r="CR244" s="2"/>
      <c r="CS244" s="1"/>
      <c r="CT244" s="1"/>
      <c r="CU244" s="34"/>
      <c r="CV244" s="2"/>
      <c r="CW244" s="1"/>
      <c r="CX244" s="2"/>
      <c r="CY244" s="2"/>
      <c r="CZ244" s="2"/>
      <c r="DA244" s="1"/>
      <c r="DB244" s="1"/>
      <c r="DC244" s="1"/>
      <c r="DD244" s="1"/>
      <c r="DE244" s="1"/>
      <c r="DF244" s="1"/>
      <c r="DG244" s="2"/>
      <c r="DH244" s="2"/>
      <c r="DI244" s="2"/>
      <c r="DJ244" s="2"/>
      <c r="DK244" s="1"/>
      <c r="DL244" s="1"/>
    </row>
    <row r="245" spans="1:11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273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2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34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2"/>
      <c r="CP245" s="2"/>
      <c r="CQ245" s="2"/>
      <c r="CR245" s="2"/>
      <c r="CS245" s="1"/>
      <c r="CT245" s="1"/>
      <c r="CU245" s="34"/>
      <c r="CV245" s="2"/>
      <c r="CW245" s="1"/>
      <c r="CX245" s="2"/>
      <c r="CY245" s="2"/>
      <c r="CZ245" s="2"/>
      <c r="DA245" s="1"/>
      <c r="DB245" s="1"/>
      <c r="DC245" s="1"/>
      <c r="DD245" s="1"/>
      <c r="DE245" s="1"/>
      <c r="DF245" s="1"/>
      <c r="DG245" s="2"/>
      <c r="DH245" s="2"/>
      <c r="DI245" s="2"/>
      <c r="DJ245" s="2"/>
      <c r="DK245" s="1"/>
      <c r="DL245" s="1"/>
    </row>
    <row r="246" spans="1:11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273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2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34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2"/>
      <c r="CP246" s="2"/>
      <c r="CQ246" s="2"/>
      <c r="CR246" s="2"/>
      <c r="CS246" s="1"/>
      <c r="CT246" s="1"/>
      <c r="CU246" s="34"/>
      <c r="CV246" s="2"/>
      <c r="CW246" s="1"/>
      <c r="CX246" s="2"/>
      <c r="CY246" s="2"/>
      <c r="CZ246" s="2"/>
      <c r="DA246" s="1"/>
      <c r="DB246" s="1"/>
      <c r="DC246" s="1"/>
      <c r="DD246" s="1"/>
      <c r="DE246" s="1"/>
      <c r="DF246" s="1"/>
      <c r="DG246" s="2"/>
      <c r="DH246" s="2"/>
      <c r="DI246" s="2"/>
      <c r="DJ246" s="2"/>
      <c r="DK246" s="1"/>
      <c r="DL246" s="1"/>
    </row>
    <row r="247" spans="1:11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273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34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2"/>
      <c r="CP247" s="2"/>
      <c r="CQ247" s="2"/>
      <c r="CR247" s="2"/>
      <c r="CS247" s="1"/>
      <c r="CT247" s="1"/>
      <c r="CU247" s="34"/>
      <c r="CV247" s="2"/>
      <c r="CW247" s="1"/>
      <c r="CX247" s="2"/>
      <c r="CY247" s="2"/>
      <c r="CZ247" s="2"/>
      <c r="DA247" s="1"/>
      <c r="DB247" s="1"/>
      <c r="DC247" s="1"/>
      <c r="DD247" s="1"/>
      <c r="DE247" s="1"/>
      <c r="DF247" s="1"/>
      <c r="DG247" s="2"/>
      <c r="DH247" s="2"/>
      <c r="DI247" s="2"/>
      <c r="DJ247" s="2"/>
      <c r="DK247" s="1"/>
      <c r="DL247" s="1"/>
    </row>
    <row r="248" spans="1:11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273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2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34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2"/>
      <c r="CP248" s="2"/>
      <c r="CQ248" s="2"/>
      <c r="CR248" s="2"/>
      <c r="CS248" s="1"/>
      <c r="CT248" s="1"/>
      <c r="CU248" s="34"/>
      <c r="CV248" s="2"/>
      <c r="CW248" s="1"/>
      <c r="CX248" s="2"/>
      <c r="CY248" s="2"/>
      <c r="CZ248" s="2"/>
      <c r="DA248" s="1"/>
      <c r="DB248" s="1"/>
      <c r="DC248" s="1"/>
      <c r="DD248" s="1"/>
      <c r="DE248" s="1"/>
      <c r="DF248" s="1"/>
      <c r="DG248" s="2"/>
      <c r="DH248" s="2"/>
      <c r="DI248" s="2"/>
      <c r="DJ248" s="2"/>
      <c r="DK248" s="1"/>
      <c r="DL248" s="1"/>
    </row>
    <row r="249" spans="1:11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273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2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34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2"/>
      <c r="CP249" s="2"/>
      <c r="CQ249" s="2"/>
      <c r="CR249" s="2"/>
      <c r="CS249" s="1"/>
      <c r="CT249" s="1"/>
      <c r="CU249" s="34"/>
      <c r="CV249" s="2"/>
      <c r="CW249" s="1"/>
      <c r="CX249" s="2"/>
      <c r="CY249" s="2"/>
      <c r="CZ249" s="2"/>
      <c r="DA249" s="1"/>
      <c r="DB249" s="1"/>
      <c r="DC249" s="1"/>
      <c r="DD249" s="1"/>
      <c r="DE249" s="1"/>
      <c r="DF249" s="1"/>
      <c r="DG249" s="2"/>
      <c r="DH249" s="2"/>
      <c r="DI249" s="2"/>
      <c r="DJ249" s="2"/>
      <c r="DK249" s="1"/>
      <c r="DL249" s="1"/>
    </row>
    <row r="250" spans="1:11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273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2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34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2"/>
      <c r="CP250" s="2"/>
      <c r="CQ250" s="2"/>
      <c r="CR250" s="2"/>
      <c r="CS250" s="1"/>
      <c r="CT250" s="1"/>
      <c r="CU250" s="34"/>
      <c r="CV250" s="2"/>
      <c r="CW250" s="1"/>
      <c r="CX250" s="2"/>
      <c r="CY250" s="2"/>
      <c r="CZ250" s="2"/>
      <c r="DA250" s="1"/>
      <c r="DB250" s="1"/>
      <c r="DC250" s="1"/>
      <c r="DD250" s="1"/>
      <c r="DE250" s="1"/>
      <c r="DF250" s="1"/>
      <c r="DG250" s="2"/>
      <c r="DH250" s="2"/>
      <c r="DI250" s="2"/>
      <c r="DJ250" s="2"/>
      <c r="DK250" s="1"/>
      <c r="DL250" s="1"/>
    </row>
    <row r="251" spans="1:11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273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34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2"/>
      <c r="CP251" s="2"/>
      <c r="CQ251" s="2"/>
      <c r="CR251" s="2"/>
      <c r="CS251" s="1"/>
      <c r="CT251" s="1"/>
      <c r="CU251" s="34"/>
      <c r="CV251" s="2"/>
      <c r="CW251" s="1"/>
      <c r="CX251" s="2"/>
      <c r="CY251" s="2"/>
      <c r="CZ251" s="2"/>
      <c r="DA251" s="1"/>
      <c r="DB251" s="1"/>
      <c r="DC251" s="1"/>
      <c r="DD251" s="1"/>
      <c r="DE251" s="1"/>
      <c r="DF251" s="1"/>
      <c r="DG251" s="2"/>
      <c r="DH251" s="2"/>
      <c r="DI251" s="2"/>
      <c r="DJ251" s="2"/>
      <c r="DK251" s="1"/>
      <c r="DL251" s="1"/>
    </row>
    <row r="252" spans="1:11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273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34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2"/>
      <c r="CP252" s="2"/>
      <c r="CQ252" s="2"/>
      <c r="CR252" s="2"/>
      <c r="CS252" s="1"/>
      <c r="CT252" s="1"/>
      <c r="CU252" s="34"/>
      <c r="CV252" s="2"/>
      <c r="CW252" s="1"/>
      <c r="CX252" s="2"/>
      <c r="CY252" s="2"/>
      <c r="CZ252" s="2"/>
      <c r="DA252" s="1"/>
      <c r="DB252" s="1"/>
      <c r="DC252" s="1"/>
      <c r="DD252" s="1"/>
      <c r="DE252" s="1"/>
      <c r="DF252" s="1"/>
      <c r="DG252" s="2"/>
      <c r="DH252" s="2"/>
      <c r="DI252" s="2"/>
      <c r="DJ252" s="2"/>
      <c r="DK252" s="1"/>
      <c r="DL252" s="1"/>
    </row>
    <row r="253" spans="1:11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273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34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2"/>
      <c r="CP253" s="2"/>
      <c r="CQ253" s="2"/>
      <c r="CR253" s="2"/>
      <c r="CS253" s="1"/>
      <c r="CT253" s="1"/>
      <c r="CU253" s="34"/>
      <c r="CV253" s="2"/>
      <c r="CW253" s="1"/>
      <c r="CX253" s="2"/>
      <c r="CY253" s="2"/>
      <c r="CZ253" s="2"/>
      <c r="DA253" s="1"/>
      <c r="DB253" s="1"/>
      <c r="DC253" s="1"/>
      <c r="DD253" s="1"/>
      <c r="DE253" s="1"/>
      <c r="DF253" s="1"/>
      <c r="DG253" s="2"/>
      <c r="DH253" s="2"/>
      <c r="DI253" s="2"/>
      <c r="DJ253" s="2"/>
      <c r="DK253" s="1"/>
      <c r="DL253" s="1"/>
    </row>
    <row r="254" spans="1:11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273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34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2"/>
      <c r="CP254" s="2"/>
      <c r="CQ254" s="2"/>
      <c r="CR254" s="2"/>
      <c r="CS254" s="1"/>
      <c r="CT254" s="1"/>
      <c r="CU254" s="34"/>
      <c r="CV254" s="2"/>
      <c r="CW254" s="1"/>
      <c r="CX254" s="2"/>
      <c r="CY254" s="2"/>
      <c r="CZ254" s="2"/>
      <c r="DA254" s="1"/>
      <c r="DB254" s="1"/>
      <c r="DC254" s="1"/>
      <c r="DD254" s="1"/>
      <c r="DE254" s="1"/>
      <c r="DF254" s="1"/>
      <c r="DG254" s="2"/>
      <c r="DH254" s="2"/>
      <c r="DI254" s="2"/>
      <c r="DJ254" s="2"/>
      <c r="DK254" s="1"/>
      <c r="DL254" s="1"/>
    </row>
    <row r="255" spans="1:11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273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34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2"/>
      <c r="CP255" s="2"/>
      <c r="CQ255" s="2"/>
      <c r="CR255" s="2"/>
      <c r="CS255" s="1"/>
      <c r="CT255" s="1"/>
      <c r="CU255" s="34"/>
      <c r="CV255" s="2"/>
      <c r="CW255" s="1"/>
      <c r="CX255" s="2"/>
      <c r="CY255" s="2"/>
      <c r="CZ255" s="2"/>
      <c r="DA255" s="1"/>
      <c r="DB255" s="1"/>
      <c r="DC255" s="1"/>
      <c r="DD255" s="1"/>
      <c r="DE255" s="1"/>
      <c r="DF255" s="1"/>
      <c r="DG255" s="2"/>
      <c r="DH255" s="2"/>
      <c r="DI255" s="2"/>
      <c r="DJ255" s="2"/>
      <c r="DK255" s="1"/>
      <c r="DL255" s="1"/>
    </row>
    <row r="256" spans="1:11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273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34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2"/>
      <c r="CP256" s="2"/>
      <c r="CQ256" s="2"/>
      <c r="CR256" s="2"/>
      <c r="CS256" s="1"/>
      <c r="CT256" s="1"/>
      <c r="CU256" s="34"/>
      <c r="CV256" s="2"/>
      <c r="CW256" s="1"/>
      <c r="CX256" s="2"/>
      <c r="CY256" s="2"/>
      <c r="CZ256" s="2"/>
      <c r="DA256" s="1"/>
      <c r="DB256" s="1"/>
      <c r="DC256" s="1"/>
      <c r="DD256" s="1"/>
      <c r="DE256" s="1"/>
      <c r="DF256" s="1"/>
      <c r="DG256" s="2"/>
      <c r="DH256" s="2"/>
      <c r="DI256" s="2"/>
      <c r="DJ256" s="2"/>
      <c r="DK256" s="1"/>
      <c r="DL256" s="1"/>
    </row>
    <row r="257" spans="1:11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273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34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2"/>
      <c r="CP257" s="2"/>
      <c r="CQ257" s="2"/>
      <c r="CR257" s="2"/>
      <c r="CS257" s="1"/>
      <c r="CT257" s="1"/>
      <c r="CU257" s="34"/>
      <c r="CV257" s="2"/>
      <c r="CW257" s="1"/>
      <c r="CX257" s="2"/>
      <c r="CY257" s="2"/>
      <c r="CZ257" s="2"/>
      <c r="DA257" s="1"/>
      <c r="DB257" s="1"/>
      <c r="DC257" s="1"/>
      <c r="DD257" s="1"/>
      <c r="DE257" s="1"/>
      <c r="DF257" s="1"/>
      <c r="DG257" s="2"/>
      <c r="DH257" s="2"/>
      <c r="DI257" s="2"/>
      <c r="DJ257" s="2"/>
      <c r="DK257" s="1"/>
      <c r="DL257" s="1"/>
    </row>
    <row r="258" spans="1:11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273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34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2"/>
      <c r="CP258" s="2"/>
      <c r="CQ258" s="2"/>
      <c r="CR258" s="2"/>
      <c r="CS258" s="1"/>
      <c r="CT258" s="1"/>
      <c r="CU258" s="34"/>
      <c r="CV258" s="2"/>
      <c r="CW258" s="1"/>
      <c r="CX258" s="2"/>
      <c r="CY258" s="2"/>
      <c r="CZ258" s="2"/>
      <c r="DA258" s="1"/>
      <c r="DB258" s="1"/>
      <c r="DC258" s="1"/>
      <c r="DD258" s="1"/>
      <c r="DE258" s="1"/>
      <c r="DF258" s="1"/>
      <c r="DG258" s="2"/>
      <c r="DH258" s="2"/>
      <c r="DI258" s="2"/>
      <c r="DJ258" s="2"/>
      <c r="DK258" s="1"/>
      <c r="DL258" s="1"/>
    </row>
    <row r="259" spans="1:11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273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34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2"/>
      <c r="CP259" s="2"/>
      <c r="CQ259" s="2"/>
      <c r="CR259" s="2"/>
      <c r="CS259" s="1"/>
      <c r="CT259" s="1"/>
      <c r="CU259" s="34"/>
      <c r="CV259" s="2"/>
      <c r="CW259" s="1"/>
      <c r="CX259" s="2"/>
      <c r="CY259" s="2"/>
      <c r="CZ259" s="2"/>
      <c r="DA259" s="1"/>
      <c r="DB259" s="1"/>
      <c r="DC259" s="1"/>
      <c r="DD259" s="1"/>
      <c r="DE259" s="1"/>
      <c r="DF259" s="1"/>
      <c r="DG259" s="2"/>
      <c r="DH259" s="2"/>
      <c r="DI259" s="2"/>
      <c r="DJ259" s="2"/>
      <c r="DK259" s="1"/>
      <c r="DL259" s="1"/>
    </row>
    <row r="260" spans="1:11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273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34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2"/>
      <c r="CP260" s="2"/>
      <c r="CQ260" s="2"/>
      <c r="CR260" s="2"/>
      <c r="CS260" s="1"/>
      <c r="CT260" s="1"/>
      <c r="CU260" s="34"/>
      <c r="CV260" s="2"/>
      <c r="CW260" s="1"/>
      <c r="CX260" s="2"/>
      <c r="CY260" s="2"/>
      <c r="CZ260" s="2"/>
      <c r="DA260" s="1"/>
      <c r="DB260" s="1"/>
      <c r="DC260" s="1"/>
      <c r="DD260" s="1"/>
      <c r="DE260" s="1"/>
      <c r="DF260" s="1"/>
      <c r="DG260" s="2"/>
      <c r="DH260" s="2"/>
      <c r="DI260" s="2"/>
      <c r="DJ260" s="2"/>
      <c r="DK260" s="1"/>
      <c r="DL260" s="1"/>
    </row>
    <row r="261" spans="1:11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273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34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2"/>
      <c r="CP261" s="2"/>
      <c r="CQ261" s="2"/>
      <c r="CR261" s="2"/>
      <c r="CS261" s="1"/>
      <c r="CT261" s="1"/>
      <c r="CU261" s="34"/>
      <c r="CV261" s="2"/>
      <c r="CW261" s="1"/>
      <c r="CX261" s="2"/>
      <c r="CY261" s="2"/>
      <c r="CZ261" s="2"/>
      <c r="DA261" s="1"/>
      <c r="DB261" s="1"/>
      <c r="DC261" s="1"/>
      <c r="DD261" s="1"/>
      <c r="DE261" s="1"/>
      <c r="DF261" s="1"/>
      <c r="DG261" s="2"/>
      <c r="DH261" s="2"/>
      <c r="DI261" s="2"/>
      <c r="DJ261" s="2"/>
      <c r="DK261" s="1"/>
      <c r="DL261" s="1"/>
    </row>
    <row r="262" spans="1:11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273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34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2"/>
      <c r="CP262" s="2"/>
      <c r="CQ262" s="2"/>
      <c r="CR262" s="2"/>
      <c r="CS262" s="1"/>
      <c r="CT262" s="1"/>
      <c r="CU262" s="34"/>
      <c r="CV262" s="2"/>
      <c r="CW262" s="1"/>
      <c r="CX262" s="2"/>
      <c r="CY262" s="2"/>
      <c r="CZ262" s="2"/>
      <c r="DA262" s="1"/>
      <c r="DB262" s="1"/>
      <c r="DC262" s="1"/>
      <c r="DD262" s="1"/>
      <c r="DE262" s="1"/>
      <c r="DF262" s="1"/>
      <c r="DG262" s="2"/>
      <c r="DH262" s="2"/>
      <c r="DI262" s="2"/>
      <c r="DJ262" s="2"/>
      <c r="DK262" s="1"/>
      <c r="DL262" s="1"/>
    </row>
    <row r="263" spans="1:11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273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34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2"/>
      <c r="CP263" s="2"/>
      <c r="CQ263" s="2"/>
      <c r="CR263" s="2"/>
      <c r="CS263" s="1"/>
      <c r="CT263" s="1"/>
      <c r="CU263" s="34"/>
      <c r="CV263" s="2"/>
      <c r="CW263" s="1"/>
      <c r="CX263" s="2"/>
      <c r="CY263" s="2"/>
      <c r="CZ263" s="2"/>
      <c r="DA263" s="1"/>
      <c r="DB263" s="1"/>
      <c r="DC263" s="1"/>
      <c r="DD263" s="1"/>
      <c r="DE263" s="1"/>
      <c r="DF263" s="1"/>
      <c r="DG263" s="2"/>
      <c r="DH263" s="2"/>
      <c r="DI263" s="2"/>
      <c r="DJ263" s="2"/>
      <c r="DK263" s="1"/>
      <c r="DL263" s="1"/>
    </row>
    <row r="264" spans="1:11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273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34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2"/>
      <c r="CP264" s="2"/>
      <c r="CQ264" s="2"/>
      <c r="CR264" s="2"/>
      <c r="CS264" s="1"/>
      <c r="CT264" s="1"/>
      <c r="CU264" s="34"/>
      <c r="CV264" s="2"/>
      <c r="CW264" s="1"/>
      <c r="CX264" s="2"/>
      <c r="CY264" s="2"/>
      <c r="CZ264" s="2"/>
      <c r="DA264" s="1"/>
      <c r="DB264" s="1"/>
      <c r="DC264" s="1"/>
      <c r="DD264" s="1"/>
      <c r="DE264" s="1"/>
      <c r="DF264" s="1"/>
      <c r="DG264" s="2"/>
      <c r="DH264" s="2"/>
      <c r="DI264" s="2"/>
      <c r="DJ264" s="2"/>
      <c r="DK264" s="1"/>
      <c r="DL264" s="1"/>
    </row>
    <row r="265" spans="1:11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273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34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2"/>
      <c r="CP265" s="2"/>
      <c r="CQ265" s="2"/>
      <c r="CR265" s="2"/>
      <c r="CS265" s="1"/>
      <c r="CT265" s="1"/>
      <c r="CU265" s="34"/>
      <c r="CV265" s="2"/>
      <c r="CW265" s="1"/>
      <c r="CX265" s="2"/>
      <c r="CY265" s="2"/>
      <c r="CZ265" s="2"/>
      <c r="DA265" s="1"/>
      <c r="DB265" s="1"/>
      <c r="DC265" s="1"/>
      <c r="DD265" s="1"/>
      <c r="DE265" s="1"/>
      <c r="DF265" s="1"/>
      <c r="DG265" s="2"/>
      <c r="DH265" s="2"/>
      <c r="DI265" s="2"/>
      <c r="DJ265" s="2"/>
      <c r="DK265" s="1"/>
      <c r="DL265" s="1"/>
    </row>
    <row r="266" spans="1:11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273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34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2"/>
      <c r="CP266" s="2"/>
      <c r="CQ266" s="2"/>
      <c r="CR266" s="2"/>
      <c r="CS266" s="1"/>
      <c r="CT266" s="1"/>
      <c r="CU266" s="34"/>
      <c r="CV266" s="2"/>
      <c r="CW266" s="1"/>
      <c r="CX266" s="2"/>
      <c r="CY266" s="2"/>
      <c r="CZ266" s="2"/>
      <c r="DA266" s="1"/>
      <c r="DB266" s="1"/>
      <c r="DC266" s="1"/>
      <c r="DD266" s="1"/>
      <c r="DE266" s="1"/>
      <c r="DF266" s="1"/>
      <c r="DG266" s="2"/>
      <c r="DH266" s="2"/>
      <c r="DI266" s="2"/>
      <c r="DJ266" s="2"/>
      <c r="DK266" s="1"/>
      <c r="DL266" s="1"/>
    </row>
    <row r="267" spans="1:11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273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34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2"/>
      <c r="CP267" s="2"/>
      <c r="CQ267" s="2"/>
      <c r="CR267" s="2"/>
      <c r="CS267" s="1"/>
      <c r="CT267" s="1"/>
      <c r="CU267" s="34"/>
      <c r="CV267" s="2"/>
      <c r="CW267" s="1"/>
      <c r="CX267" s="2"/>
      <c r="CY267" s="2"/>
      <c r="CZ267" s="2"/>
      <c r="DA267" s="1"/>
      <c r="DB267" s="1"/>
      <c r="DC267" s="1"/>
      <c r="DD267" s="1"/>
      <c r="DE267" s="1"/>
      <c r="DF267" s="1"/>
      <c r="DG267" s="2"/>
      <c r="DH267" s="2"/>
      <c r="DI267" s="2"/>
      <c r="DJ267" s="2"/>
      <c r="DK267" s="1"/>
      <c r="DL267" s="1"/>
    </row>
    <row r="268" spans="1:11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273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34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2"/>
      <c r="CP268" s="2"/>
      <c r="CQ268" s="2"/>
      <c r="CR268" s="2"/>
      <c r="CS268" s="1"/>
      <c r="CT268" s="1"/>
      <c r="CU268" s="34"/>
      <c r="CV268" s="2"/>
      <c r="CW268" s="1"/>
      <c r="CX268" s="2"/>
      <c r="CY268" s="2"/>
      <c r="CZ268" s="2"/>
      <c r="DA268" s="1"/>
      <c r="DB268" s="1"/>
      <c r="DC268" s="1"/>
      <c r="DD268" s="1"/>
      <c r="DE268" s="1"/>
      <c r="DF268" s="1"/>
      <c r="DG268" s="2"/>
      <c r="DH268" s="2"/>
      <c r="DI268" s="2"/>
      <c r="DJ268" s="2"/>
      <c r="DK268" s="1"/>
      <c r="DL268" s="1"/>
    </row>
    <row r="269" spans="1:11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273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34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2"/>
      <c r="CP269" s="2"/>
      <c r="CQ269" s="2"/>
      <c r="CR269" s="2"/>
      <c r="CS269" s="1"/>
      <c r="CT269" s="1"/>
      <c r="CU269" s="34"/>
      <c r="CV269" s="2"/>
      <c r="CW269" s="1"/>
      <c r="CX269" s="2"/>
      <c r="CY269" s="2"/>
      <c r="CZ269" s="2"/>
      <c r="DA269" s="1"/>
      <c r="DB269" s="1"/>
      <c r="DC269" s="1"/>
      <c r="DD269" s="1"/>
      <c r="DE269" s="1"/>
      <c r="DF269" s="1"/>
      <c r="DG269" s="2"/>
      <c r="DH269" s="2"/>
      <c r="DI269" s="2"/>
      <c r="DJ269" s="2"/>
      <c r="DK269" s="1"/>
      <c r="DL269" s="1"/>
    </row>
    <row r="270" spans="1:11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273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34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2"/>
      <c r="CP270" s="2"/>
      <c r="CQ270" s="2"/>
      <c r="CR270" s="2"/>
      <c r="CS270" s="1"/>
      <c r="CT270" s="1"/>
      <c r="CU270" s="34"/>
      <c r="CV270" s="2"/>
      <c r="CW270" s="1"/>
      <c r="CX270" s="2"/>
      <c r="CY270" s="2"/>
      <c r="CZ270" s="2"/>
      <c r="DA270" s="1"/>
      <c r="DB270" s="1"/>
      <c r="DC270" s="1"/>
      <c r="DD270" s="1"/>
      <c r="DE270" s="1"/>
      <c r="DF270" s="1"/>
      <c r="DG270" s="2"/>
      <c r="DH270" s="2"/>
      <c r="DI270" s="2"/>
      <c r="DJ270" s="2"/>
      <c r="DK270" s="1"/>
      <c r="DL270" s="1"/>
    </row>
    <row r="271" spans="1:11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27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34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2"/>
      <c r="CP271" s="2"/>
      <c r="CQ271" s="2"/>
      <c r="CR271" s="2"/>
      <c r="CS271" s="1"/>
      <c r="CT271" s="1"/>
      <c r="CU271" s="34"/>
      <c r="CV271" s="2"/>
      <c r="CW271" s="1"/>
      <c r="CX271" s="2"/>
      <c r="CY271" s="2"/>
      <c r="CZ271" s="2"/>
      <c r="DA271" s="1"/>
      <c r="DB271" s="1"/>
      <c r="DC271" s="1"/>
      <c r="DD271" s="1"/>
      <c r="DE271" s="1"/>
      <c r="DF271" s="1"/>
      <c r="DG271" s="2"/>
      <c r="DH271" s="2"/>
      <c r="DI271" s="2"/>
      <c r="DJ271" s="2"/>
      <c r="DK271" s="1"/>
      <c r="DL271" s="1"/>
    </row>
    <row r="272" spans="1:11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273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34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2"/>
      <c r="CP272" s="2"/>
      <c r="CQ272" s="2"/>
      <c r="CR272" s="2"/>
      <c r="CS272" s="1"/>
      <c r="CT272" s="1"/>
      <c r="CU272" s="34"/>
      <c r="CV272" s="2"/>
      <c r="CW272" s="1"/>
      <c r="CX272" s="2"/>
      <c r="CY272" s="2"/>
      <c r="CZ272" s="2"/>
      <c r="DA272" s="1"/>
      <c r="DB272" s="1"/>
      <c r="DC272" s="1"/>
      <c r="DD272" s="1"/>
      <c r="DE272" s="1"/>
      <c r="DF272" s="1"/>
      <c r="DG272" s="2"/>
      <c r="DH272" s="2"/>
      <c r="DI272" s="2"/>
      <c r="DJ272" s="2"/>
      <c r="DK272" s="1"/>
      <c r="DL272" s="1"/>
    </row>
    <row r="273" spans="1:11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273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34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2"/>
      <c r="CP273" s="2"/>
      <c r="CQ273" s="2"/>
      <c r="CR273" s="2"/>
      <c r="CS273" s="1"/>
      <c r="CT273" s="1"/>
      <c r="CU273" s="34"/>
      <c r="CV273" s="2"/>
      <c r="CW273" s="1"/>
      <c r="CX273" s="2"/>
      <c r="CY273" s="2"/>
      <c r="CZ273" s="2"/>
      <c r="DA273" s="1"/>
      <c r="DB273" s="1"/>
      <c r="DC273" s="1"/>
      <c r="DD273" s="1"/>
      <c r="DE273" s="1"/>
      <c r="DF273" s="1"/>
      <c r="DG273" s="2"/>
      <c r="DH273" s="2"/>
      <c r="DI273" s="2"/>
      <c r="DJ273" s="2"/>
      <c r="DK273" s="1"/>
      <c r="DL273" s="1"/>
    </row>
    <row r="274" spans="1:11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273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34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2"/>
      <c r="CP274" s="2"/>
      <c r="CQ274" s="2"/>
      <c r="CR274" s="2"/>
      <c r="CS274" s="1"/>
      <c r="CT274" s="1"/>
      <c r="CU274" s="34"/>
      <c r="CV274" s="2"/>
      <c r="CW274" s="1"/>
      <c r="CX274" s="2"/>
      <c r="CY274" s="2"/>
      <c r="CZ274" s="2"/>
      <c r="DA274" s="1"/>
      <c r="DB274" s="1"/>
      <c r="DC274" s="1"/>
      <c r="DD274" s="1"/>
      <c r="DE274" s="1"/>
      <c r="DF274" s="1"/>
      <c r="DG274" s="2"/>
      <c r="DH274" s="2"/>
      <c r="DI274" s="2"/>
      <c r="DJ274" s="2"/>
      <c r="DK274" s="1"/>
      <c r="DL274" s="1"/>
    </row>
    <row r="275" spans="1:11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273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34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2"/>
      <c r="CP275" s="2"/>
      <c r="CQ275" s="2"/>
      <c r="CR275" s="2"/>
      <c r="CS275" s="1"/>
      <c r="CT275" s="1"/>
      <c r="CU275" s="34"/>
      <c r="CV275" s="2"/>
      <c r="CW275" s="1"/>
      <c r="CX275" s="2"/>
      <c r="CY275" s="2"/>
      <c r="CZ275" s="2"/>
      <c r="DA275" s="1"/>
      <c r="DB275" s="1"/>
      <c r="DC275" s="1"/>
      <c r="DD275" s="1"/>
      <c r="DE275" s="1"/>
      <c r="DF275" s="1"/>
      <c r="DG275" s="2"/>
      <c r="DH275" s="2"/>
      <c r="DI275" s="2"/>
      <c r="DJ275" s="2"/>
      <c r="DK275" s="1"/>
      <c r="DL275" s="1"/>
    </row>
    <row r="276" spans="1:11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273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34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2"/>
      <c r="CP276" s="2"/>
      <c r="CQ276" s="2"/>
      <c r="CR276" s="2"/>
      <c r="CS276" s="1"/>
      <c r="CT276" s="1"/>
      <c r="CU276" s="34"/>
      <c r="CV276" s="2"/>
      <c r="CW276" s="1"/>
      <c r="CX276" s="2"/>
      <c r="CY276" s="2"/>
      <c r="CZ276" s="2"/>
      <c r="DA276" s="1"/>
      <c r="DB276" s="1"/>
      <c r="DC276" s="1"/>
      <c r="DD276" s="1"/>
      <c r="DE276" s="1"/>
      <c r="DF276" s="1"/>
      <c r="DG276" s="2"/>
      <c r="DH276" s="2"/>
      <c r="DI276" s="2"/>
      <c r="DJ276" s="2"/>
      <c r="DK276" s="1"/>
      <c r="DL276" s="1"/>
    </row>
    <row r="277" spans="1:11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273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34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2"/>
      <c r="CP277" s="2"/>
      <c r="CQ277" s="2"/>
      <c r="CR277" s="2"/>
      <c r="CS277" s="1"/>
      <c r="CT277" s="1"/>
      <c r="CU277" s="34"/>
      <c r="CV277" s="2"/>
      <c r="CW277" s="1"/>
      <c r="CX277" s="2"/>
      <c r="CY277" s="2"/>
      <c r="CZ277" s="2"/>
      <c r="DA277" s="1"/>
      <c r="DB277" s="1"/>
      <c r="DC277" s="1"/>
      <c r="DD277" s="1"/>
      <c r="DE277" s="1"/>
      <c r="DF277" s="1"/>
      <c r="DG277" s="2"/>
      <c r="DH277" s="2"/>
      <c r="DI277" s="2"/>
      <c r="DJ277" s="2"/>
      <c r="DK277" s="1"/>
      <c r="DL277" s="1"/>
    </row>
    <row r="278" spans="1:11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273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34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2"/>
      <c r="CP278" s="2"/>
      <c r="CQ278" s="2"/>
      <c r="CR278" s="2"/>
      <c r="CS278" s="1"/>
      <c r="CT278" s="1"/>
      <c r="CU278" s="34"/>
      <c r="CV278" s="2"/>
      <c r="CW278" s="1"/>
      <c r="CX278" s="2"/>
      <c r="CY278" s="2"/>
      <c r="CZ278" s="2"/>
      <c r="DA278" s="1"/>
      <c r="DB278" s="1"/>
      <c r="DC278" s="1"/>
      <c r="DD278" s="1"/>
      <c r="DE278" s="1"/>
      <c r="DF278" s="1"/>
      <c r="DG278" s="2"/>
      <c r="DH278" s="2"/>
      <c r="DI278" s="2"/>
      <c r="DJ278" s="2"/>
      <c r="DK278" s="1"/>
      <c r="DL278" s="1"/>
    </row>
    <row r="279" spans="1:11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273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34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2"/>
      <c r="CP279" s="2"/>
      <c r="CQ279" s="2"/>
      <c r="CR279" s="2"/>
      <c r="CS279" s="1"/>
      <c r="CT279" s="1"/>
      <c r="CU279" s="34"/>
      <c r="CV279" s="2"/>
      <c r="CW279" s="1"/>
      <c r="CX279" s="2"/>
      <c r="CY279" s="2"/>
      <c r="CZ279" s="2"/>
      <c r="DA279" s="1"/>
      <c r="DB279" s="1"/>
      <c r="DC279" s="1"/>
      <c r="DD279" s="1"/>
      <c r="DE279" s="1"/>
      <c r="DF279" s="1"/>
      <c r="DG279" s="2"/>
      <c r="DH279" s="2"/>
      <c r="DI279" s="2"/>
      <c r="DJ279" s="2"/>
      <c r="DK279" s="1"/>
      <c r="DL279" s="1"/>
    </row>
    <row r="280" spans="1:11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273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34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2"/>
      <c r="CP280" s="2"/>
      <c r="CQ280" s="2"/>
      <c r="CR280" s="2"/>
      <c r="CS280" s="1"/>
      <c r="CT280" s="1"/>
      <c r="CU280" s="34"/>
      <c r="CV280" s="2"/>
      <c r="CW280" s="1"/>
      <c r="CX280" s="2"/>
      <c r="CY280" s="2"/>
      <c r="CZ280" s="2"/>
      <c r="DA280" s="1"/>
      <c r="DB280" s="1"/>
      <c r="DC280" s="1"/>
      <c r="DD280" s="1"/>
      <c r="DE280" s="1"/>
      <c r="DF280" s="1"/>
      <c r="DG280" s="2"/>
      <c r="DH280" s="2"/>
      <c r="DI280" s="2"/>
      <c r="DJ280" s="2"/>
      <c r="DK280" s="1"/>
      <c r="DL280" s="1"/>
    </row>
    <row r="281" spans="1:11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273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34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2"/>
      <c r="CP281" s="2"/>
      <c r="CQ281" s="2"/>
      <c r="CR281" s="2"/>
      <c r="CS281" s="1"/>
      <c r="CT281" s="1"/>
      <c r="CU281" s="34"/>
      <c r="CV281" s="2"/>
      <c r="CW281" s="1"/>
      <c r="CX281" s="2"/>
      <c r="CY281" s="2"/>
      <c r="CZ281" s="2"/>
      <c r="DA281" s="1"/>
      <c r="DB281" s="1"/>
      <c r="DC281" s="1"/>
      <c r="DD281" s="1"/>
      <c r="DE281" s="1"/>
      <c r="DF281" s="1"/>
      <c r="DG281" s="2"/>
      <c r="DH281" s="2"/>
      <c r="DI281" s="2"/>
      <c r="DJ281" s="2"/>
      <c r="DK281" s="1"/>
      <c r="DL281" s="1"/>
    </row>
    <row r="282" spans="1:11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273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34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2"/>
      <c r="CP282" s="2"/>
      <c r="CQ282" s="2"/>
      <c r="CR282" s="2"/>
      <c r="CS282" s="1"/>
      <c r="CT282" s="1"/>
      <c r="CU282" s="34"/>
      <c r="CV282" s="2"/>
      <c r="CW282" s="1"/>
      <c r="CX282" s="2"/>
      <c r="CY282" s="2"/>
      <c r="CZ282" s="2"/>
      <c r="DA282" s="1"/>
      <c r="DB282" s="1"/>
      <c r="DC282" s="1"/>
      <c r="DD282" s="1"/>
      <c r="DE282" s="1"/>
      <c r="DF282" s="1"/>
      <c r="DG282" s="2"/>
      <c r="DH282" s="2"/>
      <c r="DI282" s="2"/>
      <c r="DJ282" s="2"/>
      <c r="DK282" s="1"/>
      <c r="DL282" s="1"/>
    </row>
    <row r="283" spans="1:11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273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34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2"/>
      <c r="CP283" s="2"/>
      <c r="CQ283" s="2"/>
      <c r="CR283" s="2"/>
      <c r="CS283" s="1"/>
      <c r="CT283" s="1"/>
      <c r="CU283" s="34"/>
      <c r="CV283" s="2"/>
      <c r="CW283" s="1"/>
      <c r="CX283" s="2"/>
      <c r="CY283" s="2"/>
      <c r="CZ283" s="2"/>
      <c r="DA283" s="1"/>
      <c r="DB283" s="1"/>
      <c r="DC283" s="1"/>
      <c r="DD283" s="1"/>
      <c r="DE283" s="1"/>
      <c r="DF283" s="1"/>
      <c r="DG283" s="2"/>
      <c r="DH283" s="2"/>
      <c r="DI283" s="2"/>
      <c r="DJ283" s="2"/>
      <c r="DK283" s="1"/>
      <c r="DL283" s="1"/>
    </row>
    <row r="284" spans="1:11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273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34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2"/>
      <c r="CP284" s="2"/>
      <c r="CQ284" s="2"/>
      <c r="CR284" s="2"/>
      <c r="CS284" s="1"/>
      <c r="CT284" s="1"/>
      <c r="CU284" s="34"/>
      <c r="CV284" s="2"/>
      <c r="CW284" s="1"/>
      <c r="CX284" s="2"/>
      <c r="CY284" s="2"/>
      <c r="CZ284" s="2"/>
      <c r="DA284" s="1"/>
      <c r="DB284" s="1"/>
      <c r="DC284" s="1"/>
      <c r="DD284" s="1"/>
      <c r="DE284" s="1"/>
      <c r="DF284" s="1"/>
      <c r="DG284" s="2"/>
      <c r="DH284" s="2"/>
      <c r="DI284" s="2"/>
      <c r="DJ284" s="2"/>
      <c r="DK284" s="1"/>
      <c r="DL284" s="1"/>
    </row>
    <row r="285" spans="1:11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273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34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2"/>
      <c r="CP285" s="2"/>
      <c r="CQ285" s="2"/>
      <c r="CR285" s="2"/>
      <c r="CS285" s="1"/>
      <c r="CT285" s="1"/>
      <c r="CU285" s="34"/>
      <c r="CV285" s="2"/>
      <c r="CW285" s="1"/>
      <c r="CX285" s="2"/>
      <c r="CY285" s="2"/>
      <c r="CZ285" s="2"/>
      <c r="DA285" s="1"/>
      <c r="DB285" s="1"/>
      <c r="DC285" s="1"/>
      <c r="DD285" s="1"/>
      <c r="DE285" s="1"/>
      <c r="DF285" s="1"/>
      <c r="DG285" s="2"/>
      <c r="DH285" s="2"/>
      <c r="DI285" s="2"/>
      <c r="DJ285" s="2"/>
      <c r="DK285" s="1"/>
      <c r="DL285" s="1"/>
    </row>
    <row r="286" spans="1:11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273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34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2"/>
      <c r="CP286" s="2"/>
      <c r="CQ286" s="2"/>
      <c r="CR286" s="2"/>
      <c r="CS286" s="1"/>
      <c r="CT286" s="1"/>
      <c r="CU286" s="34"/>
      <c r="CV286" s="2"/>
      <c r="CW286" s="1"/>
      <c r="CX286" s="2"/>
      <c r="CY286" s="2"/>
      <c r="CZ286" s="2"/>
      <c r="DA286" s="1"/>
      <c r="DB286" s="1"/>
      <c r="DC286" s="1"/>
      <c r="DD286" s="1"/>
      <c r="DE286" s="1"/>
      <c r="DF286" s="1"/>
      <c r="DG286" s="2"/>
      <c r="DH286" s="2"/>
      <c r="DI286" s="2"/>
      <c r="DJ286" s="2"/>
      <c r="DK286" s="1"/>
      <c r="DL286" s="1"/>
    </row>
    <row r="287" spans="1:11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273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34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2"/>
      <c r="CP287" s="2"/>
      <c r="CQ287" s="2"/>
      <c r="CR287" s="2"/>
      <c r="CS287" s="1"/>
      <c r="CT287" s="1"/>
      <c r="CU287" s="34"/>
      <c r="CV287" s="2"/>
      <c r="CW287" s="1"/>
      <c r="CX287" s="2"/>
      <c r="CY287" s="2"/>
      <c r="CZ287" s="2"/>
      <c r="DA287" s="1"/>
      <c r="DB287" s="1"/>
      <c r="DC287" s="1"/>
      <c r="DD287" s="1"/>
      <c r="DE287" s="1"/>
      <c r="DF287" s="1"/>
      <c r="DG287" s="2"/>
      <c r="DH287" s="2"/>
      <c r="DI287" s="2"/>
      <c r="DJ287" s="2"/>
      <c r="DK287" s="1"/>
      <c r="DL287" s="1"/>
    </row>
    <row r="288" spans="1:11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273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34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2"/>
      <c r="CP288" s="2"/>
      <c r="CQ288" s="2"/>
      <c r="CR288" s="2"/>
      <c r="CS288" s="1"/>
      <c r="CT288" s="1"/>
      <c r="CU288" s="34"/>
      <c r="CV288" s="2"/>
      <c r="CW288" s="1"/>
      <c r="CX288" s="2"/>
      <c r="CY288" s="2"/>
      <c r="CZ288" s="2"/>
      <c r="DA288" s="1"/>
      <c r="DB288" s="1"/>
      <c r="DC288" s="1"/>
      <c r="DD288" s="1"/>
      <c r="DE288" s="1"/>
      <c r="DF288" s="1"/>
      <c r="DG288" s="2"/>
      <c r="DH288" s="2"/>
      <c r="DI288" s="2"/>
      <c r="DJ288" s="2"/>
      <c r="DK288" s="1"/>
      <c r="DL288" s="1"/>
    </row>
    <row r="289" spans="1:11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273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34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2"/>
      <c r="CP289" s="2"/>
      <c r="CQ289" s="2"/>
      <c r="CR289" s="2"/>
      <c r="CS289" s="1"/>
      <c r="CT289" s="1"/>
      <c r="CU289" s="34"/>
      <c r="CV289" s="2"/>
      <c r="CW289" s="1"/>
      <c r="CX289" s="2"/>
      <c r="CY289" s="2"/>
      <c r="CZ289" s="2"/>
      <c r="DA289" s="1"/>
      <c r="DB289" s="1"/>
      <c r="DC289" s="1"/>
      <c r="DD289" s="1"/>
      <c r="DE289" s="1"/>
      <c r="DF289" s="1"/>
      <c r="DG289" s="2"/>
      <c r="DH289" s="2"/>
      <c r="DI289" s="2"/>
      <c r="DJ289" s="2"/>
      <c r="DK289" s="1"/>
      <c r="DL289" s="1"/>
    </row>
    <row r="290" spans="1:11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273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34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2"/>
      <c r="CP290" s="2"/>
      <c r="CQ290" s="2"/>
      <c r="CR290" s="2"/>
      <c r="CS290" s="1"/>
      <c r="CT290" s="1"/>
      <c r="CU290" s="34"/>
      <c r="CV290" s="2"/>
      <c r="CW290" s="1"/>
      <c r="CX290" s="2"/>
      <c r="CY290" s="2"/>
      <c r="CZ290" s="2"/>
      <c r="DA290" s="1"/>
      <c r="DB290" s="1"/>
      <c r="DC290" s="1"/>
      <c r="DD290" s="1"/>
      <c r="DE290" s="1"/>
      <c r="DF290" s="1"/>
      <c r="DG290" s="2"/>
      <c r="DH290" s="2"/>
      <c r="DI290" s="2"/>
      <c r="DJ290" s="2"/>
      <c r="DK290" s="1"/>
      <c r="DL290" s="1"/>
    </row>
    <row r="291" spans="1:11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273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34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2"/>
      <c r="CP291" s="2"/>
      <c r="CQ291" s="2"/>
      <c r="CR291" s="2"/>
      <c r="CS291" s="1"/>
      <c r="CT291" s="1"/>
      <c r="CU291" s="34"/>
      <c r="CV291" s="2"/>
      <c r="CW291" s="1"/>
      <c r="CX291" s="2"/>
      <c r="CY291" s="2"/>
      <c r="CZ291" s="2"/>
      <c r="DA291" s="1"/>
      <c r="DB291" s="1"/>
      <c r="DC291" s="1"/>
      <c r="DD291" s="1"/>
      <c r="DE291" s="1"/>
      <c r="DF291" s="1"/>
      <c r="DG291" s="2"/>
      <c r="DH291" s="2"/>
      <c r="DI291" s="2"/>
      <c r="DJ291" s="2"/>
      <c r="DK291" s="1"/>
      <c r="DL291" s="1"/>
    </row>
    <row r="292" spans="1:11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273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34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2"/>
      <c r="CP292" s="2"/>
      <c r="CQ292" s="2"/>
      <c r="CR292" s="2"/>
      <c r="CS292" s="1"/>
      <c r="CT292" s="1"/>
      <c r="CU292" s="34"/>
      <c r="CV292" s="2"/>
      <c r="CW292" s="1"/>
      <c r="CX292" s="2"/>
      <c r="CY292" s="2"/>
      <c r="CZ292" s="2"/>
      <c r="DA292" s="1"/>
      <c r="DB292" s="1"/>
      <c r="DC292" s="1"/>
      <c r="DD292" s="1"/>
      <c r="DE292" s="1"/>
      <c r="DF292" s="1"/>
      <c r="DG292" s="2"/>
      <c r="DH292" s="2"/>
      <c r="DI292" s="2"/>
      <c r="DJ292" s="2"/>
      <c r="DK292" s="1"/>
      <c r="DL292" s="1"/>
    </row>
    <row r="293" spans="1:11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273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34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2"/>
      <c r="CP293" s="2"/>
      <c r="CQ293" s="2"/>
      <c r="CR293" s="2"/>
      <c r="CS293" s="1"/>
      <c r="CT293" s="1"/>
      <c r="CU293" s="34"/>
      <c r="CV293" s="2"/>
      <c r="CW293" s="1"/>
      <c r="CX293" s="2"/>
      <c r="CY293" s="2"/>
      <c r="CZ293" s="2"/>
      <c r="DA293" s="1"/>
      <c r="DB293" s="1"/>
      <c r="DC293" s="1"/>
      <c r="DD293" s="1"/>
      <c r="DE293" s="1"/>
      <c r="DF293" s="1"/>
      <c r="DG293" s="2"/>
      <c r="DH293" s="2"/>
      <c r="DI293" s="2"/>
      <c r="DJ293" s="2"/>
      <c r="DK293" s="1"/>
      <c r="DL293" s="1"/>
    </row>
    <row r="294" spans="1:11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273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34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2"/>
      <c r="CP294" s="2"/>
      <c r="CQ294" s="2"/>
      <c r="CR294" s="2"/>
      <c r="CS294" s="1"/>
      <c r="CT294" s="1"/>
      <c r="CU294" s="34"/>
      <c r="CV294" s="2"/>
      <c r="CW294" s="1"/>
      <c r="CX294" s="2"/>
      <c r="CY294" s="2"/>
      <c r="CZ294" s="2"/>
      <c r="DA294" s="1"/>
      <c r="DB294" s="1"/>
      <c r="DC294" s="1"/>
      <c r="DD294" s="1"/>
      <c r="DE294" s="1"/>
      <c r="DF294" s="1"/>
      <c r="DG294" s="2"/>
      <c r="DH294" s="2"/>
      <c r="DI294" s="2"/>
      <c r="DJ294" s="2"/>
      <c r="DK294" s="1"/>
      <c r="DL294" s="1"/>
    </row>
    <row r="295" spans="1:11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273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34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2"/>
      <c r="CP295" s="2"/>
      <c r="CQ295" s="2"/>
      <c r="CR295" s="2"/>
      <c r="CS295" s="1"/>
      <c r="CT295" s="1"/>
      <c r="CU295" s="34"/>
      <c r="CV295" s="2"/>
      <c r="CW295" s="1"/>
      <c r="CX295" s="2"/>
      <c r="CY295" s="2"/>
      <c r="CZ295" s="2"/>
      <c r="DA295" s="1"/>
      <c r="DB295" s="1"/>
      <c r="DC295" s="1"/>
      <c r="DD295" s="1"/>
      <c r="DE295" s="1"/>
      <c r="DF295" s="1"/>
      <c r="DG295" s="2"/>
      <c r="DH295" s="2"/>
      <c r="DI295" s="2"/>
      <c r="DJ295" s="2"/>
      <c r="DK295" s="1"/>
      <c r="DL295" s="1"/>
    </row>
    <row r="296" spans="1:11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273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34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2"/>
      <c r="CP296" s="2"/>
      <c r="CQ296" s="2"/>
      <c r="CR296" s="2"/>
      <c r="CS296" s="1"/>
      <c r="CT296" s="1"/>
      <c r="CU296" s="34"/>
      <c r="CV296" s="2"/>
      <c r="CW296" s="1"/>
      <c r="CX296" s="2"/>
      <c r="CY296" s="2"/>
      <c r="CZ296" s="2"/>
      <c r="DA296" s="1"/>
      <c r="DB296" s="1"/>
      <c r="DC296" s="1"/>
      <c r="DD296" s="1"/>
      <c r="DE296" s="1"/>
      <c r="DF296" s="1"/>
      <c r="DG296" s="2"/>
      <c r="DH296" s="2"/>
      <c r="DI296" s="2"/>
      <c r="DJ296" s="2"/>
      <c r="DK296" s="1"/>
      <c r="DL296" s="1"/>
    </row>
    <row r="297" spans="1:11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273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34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2"/>
      <c r="CP297" s="2"/>
      <c r="CQ297" s="2"/>
      <c r="CR297" s="2"/>
      <c r="CS297" s="1"/>
      <c r="CT297" s="1"/>
      <c r="CU297" s="34"/>
      <c r="CV297" s="2"/>
      <c r="CW297" s="1"/>
      <c r="CX297" s="2"/>
      <c r="CY297" s="2"/>
      <c r="CZ297" s="2"/>
      <c r="DA297" s="1"/>
      <c r="DB297" s="1"/>
      <c r="DC297" s="1"/>
      <c r="DD297" s="1"/>
      <c r="DE297" s="1"/>
      <c r="DF297" s="1"/>
      <c r="DG297" s="2"/>
      <c r="DH297" s="2"/>
      <c r="DI297" s="2"/>
      <c r="DJ297" s="2"/>
      <c r="DK297" s="1"/>
      <c r="DL297" s="1"/>
    </row>
    <row r="298" spans="1:11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273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34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2"/>
      <c r="CP298" s="2"/>
      <c r="CQ298" s="2"/>
      <c r="CR298" s="2"/>
      <c r="CS298" s="1"/>
      <c r="CT298" s="1"/>
      <c r="CU298" s="34"/>
      <c r="CV298" s="2"/>
      <c r="CW298" s="1"/>
      <c r="CX298" s="2"/>
      <c r="CY298" s="2"/>
      <c r="CZ298" s="2"/>
      <c r="DA298" s="1"/>
      <c r="DB298" s="1"/>
      <c r="DC298" s="1"/>
      <c r="DD298" s="1"/>
      <c r="DE298" s="1"/>
      <c r="DF298" s="1"/>
      <c r="DG298" s="2"/>
      <c r="DH298" s="2"/>
      <c r="DI298" s="2"/>
      <c r="DJ298" s="2"/>
      <c r="DK298" s="1"/>
      <c r="DL298" s="1"/>
    </row>
    <row r="299" spans="1:11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273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34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2"/>
      <c r="CP299" s="2"/>
      <c r="CQ299" s="2"/>
      <c r="CR299" s="2"/>
      <c r="CS299" s="1"/>
      <c r="CT299" s="1"/>
      <c r="CU299" s="34"/>
      <c r="CV299" s="2"/>
      <c r="CW299" s="1"/>
      <c r="CX299" s="2"/>
      <c r="CY299" s="2"/>
      <c r="CZ299" s="2"/>
      <c r="DA299" s="1"/>
      <c r="DB299" s="1"/>
      <c r="DC299" s="1"/>
      <c r="DD299" s="1"/>
      <c r="DE299" s="1"/>
      <c r="DF299" s="1"/>
      <c r="DG299" s="2"/>
      <c r="DH299" s="2"/>
      <c r="DI299" s="2"/>
      <c r="DJ299" s="2"/>
      <c r="DK299" s="1"/>
      <c r="DL299" s="1"/>
    </row>
    <row r="300" spans="1:11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273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34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2"/>
      <c r="CP300" s="2"/>
      <c r="CQ300" s="2"/>
      <c r="CR300" s="2"/>
      <c r="CS300" s="1"/>
      <c r="CT300" s="1"/>
      <c r="CU300" s="34"/>
      <c r="CV300" s="2"/>
      <c r="CW300" s="1"/>
      <c r="CX300" s="2"/>
      <c r="CY300" s="2"/>
      <c r="CZ300" s="2"/>
      <c r="DA300" s="1"/>
      <c r="DB300" s="1"/>
      <c r="DC300" s="1"/>
      <c r="DD300" s="1"/>
      <c r="DE300" s="1"/>
      <c r="DF300" s="1"/>
      <c r="DG300" s="2"/>
      <c r="DH300" s="2"/>
      <c r="DI300" s="2"/>
      <c r="DJ300" s="2"/>
      <c r="DK300" s="1"/>
      <c r="DL300" s="1"/>
    </row>
    <row r="301" spans="1:11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273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34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2"/>
      <c r="CP301" s="2"/>
      <c r="CQ301" s="2"/>
      <c r="CR301" s="2"/>
      <c r="CS301" s="1"/>
      <c r="CT301" s="1"/>
      <c r="CU301" s="34"/>
      <c r="CV301" s="2"/>
      <c r="CW301" s="1"/>
      <c r="CX301" s="2"/>
      <c r="CY301" s="2"/>
      <c r="CZ301" s="2"/>
      <c r="DA301" s="1"/>
      <c r="DB301" s="1"/>
      <c r="DC301" s="1"/>
      <c r="DD301" s="1"/>
      <c r="DE301" s="1"/>
      <c r="DF301" s="1"/>
      <c r="DG301" s="2"/>
      <c r="DH301" s="2"/>
      <c r="DI301" s="2"/>
      <c r="DJ301" s="2"/>
      <c r="DK301" s="1"/>
      <c r="DL301" s="1"/>
    </row>
    <row r="302" spans="1:11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273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34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2"/>
      <c r="CP302" s="2"/>
      <c r="CQ302" s="2"/>
      <c r="CR302" s="2"/>
      <c r="CS302" s="1"/>
      <c r="CT302" s="1"/>
      <c r="CU302" s="34"/>
      <c r="CV302" s="2"/>
      <c r="CW302" s="1"/>
      <c r="CX302" s="2"/>
      <c r="CY302" s="2"/>
      <c r="CZ302" s="2"/>
      <c r="DA302" s="1"/>
      <c r="DB302" s="1"/>
      <c r="DC302" s="1"/>
      <c r="DD302" s="1"/>
      <c r="DE302" s="1"/>
      <c r="DF302" s="1"/>
      <c r="DG302" s="2"/>
      <c r="DH302" s="2"/>
      <c r="DI302" s="2"/>
      <c r="DJ302" s="2"/>
      <c r="DK302" s="1"/>
      <c r="DL302" s="1"/>
    </row>
    <row r="303" spans="1:11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273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34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2"/>
      <c r="CP303" s="2"/>
      <c r="CQ303" s="2"/>
      <c r="CR303" s="2"/>
      <c r="CS303" s="1"/>
      <c r="CT303" s="1"/>
      <c r="CU303" s="34"/>
      <c r="CV303" s="2"/>
      <c r="CW303" s="1"/>
      <c r="CX303" s="2"/>
      <c r="CY303" s="2"/>
      <c r="CZ303" s="2"/>
      <c r="DA303" s="1"/>
      <c r="DB303" s="1"/>
      <c r="DC303" s="1"/>
      <c r="DD303" s="1"/>
      <c r="DE303" s="1"/>
      <c r="DF303" s="1"/>
      <c r="DG303" s="2"/>
      <c r="DH303" s="2"/>
      <c r="DI303" s="2"/>
      <c r="DJ303" s="2"/>
      <c r="DK303" s="1"/>
      <c r="DL303" s="1"/>
    </row>
    <row r="304" spans="1:11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273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34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2"/>
      <c r="CP304" s="2"/>
      <c r="CQ304" s="2"/>
      <c r="CR304" s="2"/>
      <c r="CS304" s="1"/>
      <c r="CT304" s="1"/>
      <c r="CU304" s="34"/>
      <c r="CV304" s="2"/>
      <c r="CW304" s="1"/>
      <c r="CX304" s="2"/>
      <c r="CY304" s="2"/>
      <c r="CZ304" s="2"/>
      <c r="DA304" s="1"/>
      <c r="DB304" s="1"/>
      <c r="DC304" s="1"/>
      <c r="DD304" s="1"/>
      <c r="DE304" s="1"/>
      <c r="DF304" s="1"/>
      <c r="DG304" s="2"/>
      <c r="DH304" s="2"/>
      <c r="DI304" s="2"/>
      <c r="DJ304" s="2"/>
      <c r="DK304" s="1"/>
      <c r="DL304" s="1"/>
    </row>
    <row r="305" spans="1:11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273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34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2"/>
      <c r="CP305" s="2"/>
      <c r="CQ305" s="2"/>
      <c r="CR305" s="2"/>
      <c r="CS305" s="1"/>
      <c r="CT305" s="1"/>
      <c r="CU305" s="34"/>
      <c r="CV305" s="2"/>
      <c r="CW305" s="1"/>
      <c r="CX305" s="2"/>
      <c r="CY305" s="2"/>
      <c r="CZ305" s="2"/>
      <c r="DA305" s="1"/>
      <c r="DB305" s="1"/>
      <c r="DC305" s="1"/>
      <c r="DD305" s="1"/>
      <c r="DE305" s="1"/>
      <c r="DF305" s="1"/>
      <c r="DG305" s="2"/>
      <c r="DH305" s="2"/>
      <c r="DI305" s="2"/>
      <c r="DJ305" s="2"/>
      <c r="DK305" s="1"/>
      <c r="DL305" s="1"/>
    </row>
    <row r="306" spans="1:11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27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34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2"/>
      <c r="CP306" s="2"/>
      <c r="CQ306" s="2"/>
      <c r="CR306" s="2"/>
      <c r="CS306" s="1"/>
      <c r="CT306" s="1"/>
      <c r="CU306" s="34"/>
      <c r="CV306" s="2"/>
      <c r="CW306" s="1"/>
      <c r="CX306" s="2"/>
      <c r="CY306" s="2"/>
      <c r="CZ306" s="2"/>
      <c r="DA306" s="1"/>
      <c r="DB306" s="1"/>
      <c r="DC306" s="1"/>
      <c r="DD306" s="1"/>
      <c r="DE306" s="1"/>
      <c r="DF306" s="1"/>
      <c r="DG306" s="2"/>
      <c r="DH306" s="2"/>
      <c r="DI306" s="2"/>
      <c r="DJ306" s="2"/>
      <c r="DK306" s="1"/>
      <c r="DL306" s="1"/>
    </row>
    <row r="307" spans="1:11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273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34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2"/>
      <c r="CP307" s="2"/>
      <c r="CQ307" s="2"/>
      <c r="CR307" s="2"/>
      <c r="CS307" s="1"/>
      <c r="CT307" s="1"/>
      <c r="CU307" s="34"/>
      <c r="CV307" s="2"/>
      <c r="CW307" s="1"/>
      <c r="CX307" s="2"/>
      <c r="CY307" s="2"/>
      <c r="CZ307" s="2"/>
      <c r="DA307" s="1"/>
      <c r="DB307" s="1"/>
      <c r="DC307" s="1"/>
      <c r="DD307" s="1"/>
      <c r="DE307" s="1"/>
      <c r="DF307" s="1"/>
      <c r="DG307" s="2"/>
      <c r="DH307" s="2"/>
      <c r="DI307" s="2"/>
      <c r="DJ307" s="2"/>
      <c r="DK307" s="1"/>
      <c r="DL307" s="1"/>
    </row>
    <row r="308" spans="1:11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273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34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2"/>
      <c r="CP308" s="2"/>
      <c r="CQ308" s="2"/>
      <c r="CR308" s="2"/>
      <c r="CS308" s="1"/>
      <c r="CT308" s="1"/>
      <c r="CU308" s="34"/>
      <c r="CV308" s="2"/>
      <c r="CW308" s="1"/>
      <c r="CX308" s="2"/>
      <c r="CY308" s="2"/>
      <c r="CZ308" s="2"/>
      <c r="DA308" s="1"/>
      <c r="DB308" s="1"/>
      <c r="DC308" s="1"/>
      <c r="DD308" s="1"/>
      <c r="DE308" s="1"/>
      <c r="DF308" s="1"/>
      <c r="DG308" s="2"/>
      <c r="DH308" s="2"/>
      <c r="DI308" s="2"/>
      <c r="DJ308" s="2"/>
      <c r="DK308" s="1"/>
      <c r="DL308" s="1"/>
    </row>
    <row r="309" spans="1:11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273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34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2"/>
      <c r="CP309" s="2"/>
      <c r="CQ309" s="2"/>
      <c r="CR309" s="2"/>
      <c r="CS309" s="1"/>
      <c r="CT309" s="1"/>
      <c r="CU309" s="34"/>
      <c r="CV309" s="2"/>
      <c r="CW309" s="1"/>
      <c r="CX309" s="2"/>
      <c r="CY309" s="2"/>
      <c r="CZ309" s="2"/>
      <c r="DA309" s="1"/>
      <c r="DB309" s="1"/>
      <c r="DC309" s="1"/>
      <c r="DD309" s="1"/>
      <c r="DE309" s="1"/>
      <c r="DF309" s="1"/>
      <c r="DG309" s="2"/>
      <c r="DH309" s="2"/>
      <c r="DI309" s="2"/>
      <c r="DJ309" s="2"/>
      <c r="DK309" s="1"/>
      <c r="DL309" s="1"/>
    </row>
    <row r="310" spans="1:11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273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34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2"/>
      <c r="CP310" s="2"/>
      <c r="CQ310" s="2"/>
      <c r="CR310" s="2"/>
      <c r="CS310" s="1"/>
      <c r="CT310" s="1"/>
      <c r="CU310" s="34"/>
      <c r="CV310" s="2"/>
      <c r="CW310" s="1"/>
      <c r="CX310" s="2"/>
      <c r="CY310" s="2"/>
      <c r="CZ310" s="2"/>
      <c r="DA310" s="1"/>
      <c r="DB310" s="1"/>
      <c r="DC310" s="1"/>
      <c r="DD310" s="1"/>
      <c r="DE310" s="1"/>
      <c r="DF310" s="1"/>
      <c r="DG310" s="2"/>
      <c r="DH310" s="2"/>
      <c r="DI310" s="2"/>
      <c r="DJ310" s="2"/>
      <c r="DK310" s="1"/>
      <c r="DL310" s="1"/>
    </row>
    <row r="311" spans="1:11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273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34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2"/>
      <c r="CP311" s="2"/>
      <c r="CQ311" s="2"/>
      <c r="CR311" s="2"/>
      <c r="CS311" s="1"/>
      <c r="CT311" s="1"/>
      <c r="CU311" s="34"/>
      <c r="CV311" s="2"/>
      <c r="CW311" s="1"/>
      <c r="CX311" s="2"/>
      <c r="CY311" s="2"/>
      <c r="CZ311" s="2"/>
      <c r="DA311" s="1"/>
      <c r="DB311" s="1"/>
      <c r="DC311" s="1"/>
      <c r="DD311" s="1"/>
      <c r="DE311" s="1"/>
      <c r="DF311" s="1"/>
      <c r="DG311" s="2"/>
      <c r="DH311" s="2"/>
      <c r="DI311" s="2"/>
      <c r="DJ311" s="2"/>
      <c r="DK311" s="1"/>
      <c r="DL311" s="1"/>
    </row>
    <row r="312" spans="1:11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273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34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2"/>
      <c r="CP312" s="2"/>
      <c r="CQ312" s="2"/>
      <c r="CR312" s="2"/>
      <c r="CS312" s="1"/>
      <c r="CT312" s="1"/>
      <c r="CU312" s="34"/>
      <c r="CV312" s="2"/>
      <c r="CW312" s="1"/>
      <c r="CX312" s="2"/>
      <c r="CY312" s="2"/>
      <c r="CZ312" s="2"/>
      <c r="DA312" s="1"/>
      <c r="DB312" s="1"/>
      <c r="DC312" s="1"/>
      <c r="DD312" s="1"/>
      <c r="DE312" s="1"/>
      <c r="DF312" s="1"/>
      <c r="DG312" s="2"/>
      <c r="DH312" s="2"/>
      <c r="DI312" s="2"/>
      <c r="DJ312" s="2"/>
      <c r="DK312" s="1"/>
      <c r="DL312" s="1"/>
    </row>
    <row r="313" spans="1:11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273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34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2"/>
      <c r="CP313" s="2"/>
      <c r="CQ313" s="2"/>
      <c r="CR313" s="2"/>
      <c r="CS313" s="1"/>
      <c r="CT313" s="1"/>
      <c r="CU313" s="34"/>
      <c r="CV313" s="2"/>
      <c r="CW313" s="1"/>
      <c r="CX313" s="2"/>
      <c r="CY313" s="2"/>
      <c r="CZ313" s="2"/>
      <c r="DA313" s="1"/>
      <c r="DB313" s="1"/>
      <c r="DC313" s="1"/>
      <c r="DD313" s="1"/>
      <c r="DE313" s="1"/>
      <c r="DF313" s="1"/>
      <c r="DG313" s="2"/>
      <c r="DH313" s="2"/>
      <c r="DI313" s="2"/>
      <c r="DJ313" s="2"/>
      <c r="DK313" s="1"/>
      <c r="DL313" s="1"/>
    </row>
    <row r="314" spans="1:11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273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34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2"/>
      <c r="CP314" s="2"/>
      <c r="CQ314" s="2"/>
      <c r="CR314" s="2"/>
      <c r="CS314" s="1"/>
      <c r="CT314" s="1"/>
      <c r="CU314" s="34"/>
      <c r="CV314" s="2"/>
      <c r="CW314" s="1"/>
      <c r="CX314" s="2"/>
      <c r="CY314" s="2"/>
      <c r="CZ314" s="2"/>
      <c r="DA314" s="1"/>
      <c r="DB314" s="1"/>
      <c r="DC314" s="1"/>
      <c r="DD314" s="1"/>
      <c r="DE314" s="1"/>
      <c r="DF314" s="1"/>
      <c r="DG314" s="2"/>
      <c r="DH314" s="2"/>
      <c r="DI314" s="2"/>
      <c r="DJ314" s="2"/>
      <c r="DK314" s="1"/>
      <c r="DL314" s="1"/>
    </row>
    <row r="315" spans="1:11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273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34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2"/>
      <c r="CP315" s="2"/>
      <c r="CQ315" s="2"/>
      <c r="CR315" s="2"/>
      <c r="CS315" s="1"/>
      <c r="CT315" s="1"/>
      <c r="CU315" s="34"/>
      <c r="CV315" s="2"/>
      <c r="CW315" s="1"/>
      <c r="CX315" s="2"/>
      <c r="CY315" s="2"/>
      <c r="CZ315" s="2"/>
      <c r="DA315" s="1"/>
      <c r="DB315" s="1"/>
      <c r="DC315" s="1"/>
      <c r="DD315" s="1"/>
      <c r="DE315" s="1"/>
      <c r="DF315" s="1"/>
      <c r="DG315" s="2"/>
      <c r="DH315" s="2"/>
      <c r="DI315" s="2"/>
      <c r="DJ315" s="2"/>
      <c r="DK315" s="1"/>
      <c r="DL315" s="1"/>
    </row>
    <row r="316" spans="1:11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273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34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2"/>
      <c r="CP316" s="2"/>
      <c r="CQ316" s="2"/>
      <c r="CR316" s="2"/>
      <c r="CS316" s="1"/>
      <c r="CT316" s="1"/>
      <c r="CU316" s="34"/>
      <c r="CV316" s="2"/>
      <c r="CW316" s="1"/>
      <c r="CX316" s="2"/>
      <c r="CY316" s="2"/>
      <c r="CZ316" s="2"/>
      <c r="DA316" s="1"/>
      <c r="DB316" s="1"/>
      <c r="DC316" s="1"/>
      <c r="DD316" s="1"/>
      <c r="DE316" s="1"/>
      <c r="DF316" s="1"/>
      <c r="DG316" s="2"/>
      <c r="DH316" s="2"/>
      <c r="DI316" s="2"/>
      <c r="DJ316" s="2"/>
      <c r="DK316" s="1"/>
      <c r="DL316" s="1"/>
    </row>
    <row r="317" spans="1:11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273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34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2"/>
      <c r="CP317" s="2"/>
      <c r="CQ317" s="2"/>
      <c r="CR317" s="2"/>
      <c r="CS317" s="1"/>
      <c r="CT317" s="1"/>
      <c r="CU317" s="34"/>
      <c r="CV317" s="2"/>
      <c r="CW317" s="1"/>
      <c r="CX317" s="2"/>
      <c r="CY317" s="2"/>
      <c r="CZ317" s="2"/>
      <c r="DA317" s="1"/>
      <c r="DB317" s="1"/>
      <c r="DC317" s="1"/>
      <c r="DD317" s="1"/>
      <c r="DE317" s="1"/>
      <c r="DF317" s="1"/>
      <c r="DG317" s="2"/>
      <c r="DH317" s="2"/>
      <c r="DI317" s="2"/>
      <c r="DJ317" s="2"/>
      <c r="DK317" s="1"/>
      <c r="DL317" s="1"/>
    </row>
    <row r="318" spans="1:11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273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34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2"/>
      <c r="CP318" s="2"/>
      <c r="CQ318" s="2"/>
      <c r="CR318" s="2"/>
      <c r="CS318" s="1"/>
      <c r="CT318" s="1"/>
      <c r="CU318" s="34"/>
      <c r="CV318" s="2"/>
      <c r="CW318" s="1"/>
      <c r="CX318" s="2"/>
      <c r="CY318" s="2"/>
      <c r="CZ318" s="2"/>
      <c r="DA318" s="1"/>
      <c r="DB318" s="1"/>
      <c r="DC318" s="1"/>
      <c r="DD318" s="1"/>
      <c r="DE318" s="1"/>
      <c r="DF318" s="1"/>
      <c r="DG318" s="2"/>
      <c r="DH318" s="2"/>
      <c r="DI318" s="2"/>
      <c r="DJ318" s="2"/>
      <c r="DK318" s="1"/>
      <c r="DL318" s="1"/>
    </row>
    <row r="319" spans="1:11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273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34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2"/>
      <c r="CP319" s="2"/>
      <c r="CQ319" s="2"/>
      <c r="CR319" s="2"/>
      <c r="CS319" s="1"/>
      <c r="CT319" s="1"/>
      <c r="CU319" s="34"/>
      <c r="CV319" s="2"/>
      <c r="CW319" s="1"/>
      <c r="CX319" s="2"/>
      <c r="CY319" s="2"/>
      <c r="CZ319" s="2"/>
      <c r="DA319" s="1"/>
      <c r="DB319" s="1"/>
      <c r="DC319" s="1"/>
      <c r="DD319" s="1"/>
      <c r="DE319" s="1"/>
      <c r="DF319" s="1"/>
      <c r="DG319" s="2"/>
      <c r="DH319" s="2"/>
      <c r="DI319" s="2"/>
      <c r="DJ319" s="2"/>
      <c r="DK319" s="1"/>
      <c r="DL319" s="1"/>
    </row>
    <row r="320" spans="1:11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273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34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2"/>
      <c r="CP320" s="2"/>
      <c r="CQ320" s="2"/>
      <c r="CR320" s="2"/>
      <c r="CS320" s="1"/>
      <c r="CT320" s="1"/>
      <c r="CU320" s="34"/>
      <c r="CV320" s="2"/>
      <c r="CW320" s="1"/>
      <c r="CX320" s="2"/>
      <c r="CY320" s="2"/>
      <c r="CZ320" s="2"/>
      <c r="DA320" s="1"/>
      <c r="DB320" s="1"/>
      <c r="DC320" s="1"/>
      <c r="DD320" s="1"/>
      <c r="DE320" s="1"/>
      <c r="DF320" s="1"/>
      <c r="DG320" s="2"/>
      <c r="DH320" s="2"/>
      <c r="DI320" s="2"/>
      <c r="DJ320" s="2"/>
      <c r="DK320" s="1"/>
      <c r="DL320" s="1"/>
    </row>
    <row r="321" spans="1:11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273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34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2"/>
      <c r="CP321" s="2"/>
      <c r="CQ321" s="2"/>
      <c r="CR321" s="2"/>
      <c r="CS321" s="1"/>
      <c r="CT321" s="1"/>
      <c r="CU321" s="34"/>
      <c r="CV321" s="2"/>
      <c r="CW321" s="1"/>
      <c r="CX321" s="2"/>
      <c r="CY321" s="2"/>
      <c r="CZ321" s="2"/>
      <c r="DA321" s="1"/>
      <c r="DB321" s="1"/>
      <c r="DC321" s="1"/>
      <c r="DD321" s="1"/>
      <c r="DE321" s="1"/>
      <c r="DF321" s="1"/>
      <c r="DG321" s="2"/>
      <c r="DH321" s="2"/>
      <c r="DI321" s="2"/>
      <c r="DJ321" s="2"/>
      <c r="DK321" s="1"/>
      <c r="DL321" s="1"/>
    </row>
    <row r="322" spans="1:11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273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34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2"/>
      <c r="CP322" s="2"/>
      <c r="CQ322" s="2"/>
      <c r="CR322" s="2"/>
      <c r="CS322" s="1"/>
      <c r="CT322" s="1"/>
      <c r="CU322" s="34"/>
      <c r="CV322" s="2"/>
      <c r="CW322" s="1"/>
      <c r="CX322" s="2"/>
      <c r="CY322" s="2"/>
      <c r="CZ322" s="2"/>
      <c r="DA322" s="1"/>
      <c r="DB322" s="1"/>
      <c r="DC322" s="1"/>
      <c r="DD322" s="1"/>
      <c r="DE322" s="1"/>
      <c r="DF322" s="1"/>
      <c r="DG322" s="2"/>
      <c r="DH322" s="2"/>
      <c r="DI322" s="2"/>
      <c r="DJ322" s="2"/>
      <c r="DK322" s="1"/>
      <c r="DL322" s="1"/>
    </row>
    <row r="323" spans="1:11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273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34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2"/>
      <c r="CP323" s="2"/>
      <c r="CQ323" s="2"/>
      <c r="CR323" s="2"/>
      <c r="CS323" s="1"/>
      <c r="CT323" s="1"/>
      <c r="CU323" s="34"/>
      <c r="CV323" s="2"/>
      <c r="CW323" s="1"/>
      <c r="CX323" s="2"/>
      <c r="CY323" s="2"/>
      <c r="CZ323" s="2"/>
      <c r="DA323" s="1"/>
      <c r="DB323" s="1"/>
      <c r="DC323" s="1"/>
      <c r="DD323" s="1"/>
      <c r="DE323" s="1"/>
      <c r="DF323" s="1"/>
      <c r="DG323" s="2"/>
      <c r="DH323" s="2"/>
      <c r="DI323" s="2"/>
      <c r="DJ323" s="2"/>
      <c r="DK323" s="1"/>
      <c r="DL323" s="1"/>
    </row>
    <row r="324" spans="1:11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273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34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2"/>
      <c r="CP324" s="2"/>
      <c r="CQ324" s="2"/>
      <c r="CR324" s="2"/>
      <c r="CS324" s="1"/>
      <c r="CT324" s="1"/>
      <c r="CU324" s="34"/>
      <c r="CV324" s="2"/>
      <c r="CW324" s="1"/>
      <c r="CX324" s="2"/>
      <c r="CY324" s="2"/>
      <c r="CZ324" s="2"/>
      <c r="DA324" s="1"/>
      <c r="DB324" s="1"/>
      <c r="DC324" s="1"/>
      <c r="DD324" s="1"/>
      <c r="DE324" s="1"/>
      <c r="DF324" s="1"/>
      <c r="DG324" s="2"/>
      <c r="DH324" s="2"/>
      <c r="DI324" s="2"/>
      <c r="DJ324" s="2"/>
      <c r="DK324" s="1"/>
      <c r="DL324" s="1"/>
    </row>
    <row r="325" spans="1:11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273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34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2"/>
      <c r="CP325" s="2"/>
      <c r="CQ325" s="2"/>
      <c r="CR325" s="2"/>
      <c r="CS325" s="1"/>
      <c r="CT325" s="1"/>
      <c r="CU325" s="34"/>
      <c r="CV325" s="2"/>
      <c r="CW325" s="1"/>
      <c r="CX325" s="2"/>
      <c r="CY325" s="2"/>
      <c r="CZ325" s="2"/>
      <c r="DA325" s="1"/>
      <c r="DB325" s="1"/>
      <c r="DC325" s="1"/>
      <c r="DD325" s="1"/>
      <c r="DE325" s="1"/>
      <c r="DF325" s="1"/>
      <c r="DG325" s="2"/>
      <c r="DH325" s="2"/>
      <c r="DI325" s="2"/>
      <c r="DJ325" s="2"/>
      <c r="DK325" s="1"/>
      <c r="DL325" s="1"/>
    </row>
    <row r="326" spans="1:11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273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34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2"/>
      <c r="CP326" s="2"/>
      <c r="CQ326" s="2"/>
      <c r="CR326" s="2"/>
      <c r="CS326" s="1"/>
      <c r="CT326" s="1"/>
      <c r="CU326" s="34"/>
      <c r="CV326" s="2"/>
      <c r="CW326" s="1"/>
      <c r="CX326" s="2"/>
      <c r="CY326" s="2"/>
      <c r="CZ326" s="2"/>
      <c r="DA326" s="1"/>
      <c r="DB326" s="1"/>
      <c r="DC326" s="1"/>
      <c r="DD326" s="1"/>
      <c r="DE326" s="1"/>
      <c r="DF326" s="1"/>
      <c r="DG326" s="2"/>
      <c r="DH326" s="2"/>
      <c r="DI326" s="2"/>
      <c r="DJ326" s="2"/>
      <c r="DK326" s="1"/>
      <c r="DL326" s="1"/>
    </row>
    <row r="327" spans="1:11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273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34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2"/>
      <c r="CP327" s="2"/>
      <c r="CQ327" s="2"/>
      <c r="CR327" s="2"/>
      <c r="CS327" s="1"/>
      <c r="CT327" s="1"/>
      <c r="CU327" s="34"/>
      <c r="CV327" s="2"/>
      <c r="CW327" s="1"/>
      <c r="CX327" s="2"/>
      <c r="CY327" s="2"/>
      <c r="CZ327" s="2"/>
      <c r="DA327" s="1"/>
      <c r="DB327" s="1"/>
      <c r="DC327" s="1"/>
      <c r="DD327" s="1"/>
      <c r="DE327" s="1"/>
      <c r="DF327" s="1"/>
      <c r="DG327" s="2"/>
      <c r="DH327" s="2"/>
      <c r="DI327" s="2"/>
      <c r="DJ327" s="2"/>
      <c r="DK327" s="1"/>
      <c r="DL327" s="1"/>
    </row>
    <row r="328" spans="1:11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273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34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2"/>
      <c r="CP328" s="2"/>
      <c r="CQ328" s="2"/>
      <c r="CR328" s="2"/>
      <c r="CS328" s="1"/>
      <c r="CT328" s="1"/>
      <c r="CU328" s="34"/>
      <c r="CV328" s="2"/>
      <c r="CW328" s="1"/>
      <c r="CX328" s="2"/>
      <c r="CY328" s="2"/>
      <c r="CZ328" s="2"/>
      <c r="DA328" s="1"/>
      <c r="DB328" s="1"/>
      <c r="DC328" s="1"/>
      <c r="DD328" s="1"/>
      <c r="DE328" s="1"/>
      <c r="DF328" s="1"/>
      <c r="DG328" s="2"/>
      <c r="DH328" s="2"/>
      <c r="DI328" s="2"/>
      <c r="DJ328" s="2"/>
      <c r="DK328" s="1"/>
      <c r="DL328" s="1"/>
    </row>
    <row r="329" spans="1:11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273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34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2"/>
      <c r="CP329" s="2"/>
      <c r="CQ329" s="2"/>
      <c r="CR329" s="2"/>
      <c r="CS329" s="1"/>
      <c r="CT329" s="1"/>
      <c r="CU329" s="34"/>
      <c r="CV329" s="2"/>
      <c r="CW329" s="1"/>
      <c r="CX329" s="2"/>
      <c r="CY329" s="2"/>
      <c r="CZ329" s="2"/>
      <c r="DA329" s="1"/>
      <c r="DB329" s="1"/>
      <c r="DC329" s="1"/>
      <c r="DD329" s="1"/>
      <c r="DE329" s="1"/>
      <c r="DF329" s="1"/>
      <c r="DG329" s="2"/>
      <c r="DH329" s="2"/>
      <c r="DI329" s="2"/>
      <c r="DJ329" s="2"/>
      <c r="DK329" s="1"/>
      <c r="DL329" s="1"/>
    </row>
    <row r="330" spans="1:11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273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34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2"/>
      <c r="CP330" s="2"/>
      <c r="CQ330" s="2"/>
      <c r="CR330" s="2"/>
      <c r="CS330" s="1"/>
      <c r="CT330" s="1"/>
      <c r="CU330" s="34"/>
      <c r="CV330" s="2"/>
      <c r="CW330" s="1"/>
      <c r="CX330" s="2"/>
      <c r="CY330" s="2"/>
      <c r="CZ330" s="2"/>
      <c r="DA330" s="1"/>
      <c r="DB330" s="1"/>
      <c r="DC330" s="1"/>
      <c r="DD330" s="1"/>
      <c r="DE330" s="1"/>
      <c r="DF330" s="1"/>
      <c r="DG330" s="2"/>
      <c r="DH330" s="2"/>
      <c r="DI330" s="2"/>
      <c r="DJ330" s="2"/>
      <c r="DK330" s="1"/>
      <c r="DL330" s="1"/>
    </row>
    <row r="331" spans="1:11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273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34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2"/>
      <c r="CP331" s="2"/>
      <c r="CQ331" s="2"/>
      <c r="CR331" s="2"/>
      <c r="CS331" s="1"/>
      <c r="CT331" s="1"/>
      <c r="CU331" s="34"/>
      <c r="CV331" s="2"/>
      <c r="CW331" s="1"/>
      <c r="CX331" s="2"/>
      <c r="CY331" s="2"/>
      <c r="CZ331" s="2"/>
      <c r="DA331" s="1"/>
      <c r="DB331" s="1"/>
      <c r="DC331" s="1"/>
      <c r="DD331" s="1"/>
      <c r="DE331" s="1"/>
      <c r="DF331" s="1"/>
      <c r="DG331" s="2"/>
      <c r="DH331" s="2"/>
      <c r="DI331" s="2"/>
      <c r="DJ331" s="2"/>
      <c r="DK331" s="1"/>
      <c r="DL331" s="1"/>
    </row>
    <row r="332" spans="1:11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273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34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2"/>
      <c r="CP332" s="2"/>
      <c r="CQ332" s="2"/>
      <c r="CR332" s="2"/>
      <c r="CS332" s="1"/>
      <c r="CT332" s="1"/>
      <c r="CU332" s="34"/>
      <c r="CV332" s="2"/>
      <c r="CW332" s="1"/>
      <c r="CX332" s="2"/>
      <c r="CY332" s="2"/>
      <c r="CZ332" s="2"/>
      <c r="DA332" s="1"/>
      <c r="DB332" s="1"/>
      <c r="DC332" s="1"/>
      <c r="DD332" s="1"/>
      <c r="DE332" s="1"/>
      <c r="DF332" s="1"/>
      <c r="DG332" s="2"/>
      <c r="DH332" s="2"/>
      <c r="DI332" s="2"/>
      <c r="DJ332" s="2"/>
      <c r="DK332" s="1"/>
      <c r="DL332" s="1"/>
    </row>
    <row r="333" spans="1:11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273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34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2"/>
      <c r="CP333" s="2"/>
      <c r="CQ333" s="2"/>
      <c r="CR333" s="2"/>
      <c r="CS333" s="1"/>
      <c r="CT333" s="1"/>
      <c r="CU333" s="34"/>
      <c r="CV333" s="2"/>
      <c r="CW333" s="1"/>
      <c r="CX333" s="2"/>
      <c r="CY333" s="2"/>
      <c r="CZ333" s="2"/>
      <c r="DA333" s="1"/>
      <c r="DB333" s="1"/>
      <c r="DC333" s="1"/>
      <c r="DD333" s="1"/>
      <c r="DE333" s="1"/>
      <c r="DF333" s="1"/>
      <c r="DG333" s="2"/>
      <c r="DH333" s="2"/>
      <c r="DI333" s="2"/>
      <c r="DJ333" s="2"/>
      <c r="DK333" s="1"/>
      <c r="DL333" s="1"/>
    </row>
    <row r="334" spans="1:11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273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34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2"/>
      <c r="CP334" s="2"/>
      <c r="CQ334" s="2"/>
      <c r="CR334" s="2"/>
      <c r="CS334" s="1"/>
      <c r="CT334" s="1"/>
      <c r="CU334" s="34"/>
      <c r="CV334" s="2"/>
      <c r="CW334" s="1"/>
      <c r="CX334" s="2"/>
      <c r="CY334" s="2"/>
      <c r="CZ334" s="2"/>
      <c r="DA334" s="1"/>
      <c r="DB334" s="1"/>
      <c r="DC334" s="1"/>
      <c r="DD334" s="1"/>
      <c r="DE334" s="1"/>
      <c r="DF334" s="1"/>
      <c r="DG334" s="2"/>
      <c r="DH334" s="2"/>
      <c r="DI334" s="2"/>
      <c r="DJ334" s="2"/>
      <c r="DK334" s="1"/>
      <c r="DL334" s="1"/>
    </row>
    <row r="335" spans="1:11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273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34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2"/>
      <c r="CP335" s="2"/>
      <c r="CQ335" s="2"/>
      <c r="CR335" s="2"/>
      <c r="CS335" s="1"/>
      <c r="CT335" s="1"/>
      <c r="CU335" s="34"/>
      <c r="CV335" s="2"/>
      <c r="CW335" s="1"/>
      <c r="CX335" s="2"/>
      <c r="CY335" s="2"/>
      <c r="CZ335" s="2"/>
      <c r="DA335" s="1"/>
      <c r="DB335" s="1"/>
      <c r="DC335" s="1"/>
      <c r="DD335" s="1"/>
      <c r="DE335" s="1"/>
      <c r="DF335" s="1"/>
      <c r="DG335" s="2"/>
      <c r="DH335" s="2"/>
      <c r="DI335" s="2"/>
      <c r="DJ335" s="2"/>
      <c r="DK335" s="1"/>
      <c r="DL335" s="1"/>
    </row>
    <row r="336" spans="1:11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273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34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2"/>
      <c r="CP336" s="2"/>
      <c r="CQ336" s="2"/>
      <c r="CR336" s="2"/>
      <c r="CS336" s="1"/>
      <c r="CT336" s="1"/>
      <c r="CU336" s="34"/>
      <c r="CV336" s="2"/>
      <c r="CW336" s="1"/>
      <c r="CX336" s="2"/>
      <c r="CY336" s="2"/>
      <c r="CZ336" s="2"/>
      <c r="DA336" s="1"/>
      <c r="DB336" s="1"/>
      <c r="DC336" s="1"/>
      <c r="DD336" s="1"/>
      <c r="DE336" s="1"/>
      <c r="DF336" s="1"/>
      <c r="DG336" s="2"/>
      <c r="DH336" s="2"/>
      <c r="DI336" s="2"/>
      <c r="DJ336" s="2"/>
      <c r="DK336" s="1"/>
      <c r="DL336" s="1"/>
    </row>
    <row r="337" spans="1:11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273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34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2"/>
      <c r="CP337" s="2"/>
      <c r="CQ337" s="2"/>
      <c r="CR337" s="2"/>
      <c r="CS337" s="1"/>
      <c r="CT337" s="1"/>
      <c r="CU337" s="34"/>
      <c r="CV337" s="2"/>
      <c r="CW337" s="1"/>
      <c r="CX337" s="2"/>
      <c r="CY337" s="2"/>
      <c r="CZ337" s="2"/>
      <c r="DA337" s="1"/>
      <c r="DB337" s="1"/>
      <c r="DC337" s="1"/>
      <c r="DD337" s="1"/>
      <c r="DE337" s="1"/>
      <c r="DF337" s="1"/>
      <c r="DG337" s="2"/>
      <c r="DH337" s="2"/>
      <c r="DI337" s="2"/>
      <c r="DJ337" s="2"/>
      <c r="DK337" s="1"/>
      <c r="DL337" s="1"/>
    </row>
    <row r="338" spans="1:11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273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34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2"/>
      <c r="CP338" s="2"/>
      <c r="CQ338" s="2"/>
      <c r="CR338" s="2"/>
      <c r="CS338" s="1"/>
      <c r="CT338" s="1"/>
      <c r="CU338" s="34"/>
      <c r="CV338" s="2"/>
      <c r="CW338" s="1"/>
      <c r="CX338" s="2"/>
      <c r="CY338" s="2"/>
      <c r="CZ338" s="2"/>
      <c r="DA338" s="1"/>
      <c r="DB338" s="1"/>
      <c r="DC338" s="1"/>
      <c r="DD338" s="1"/>
      <c r="DE338" s="1"/>
      <c r="DF338" s="1"/>
      <c r="DG338" s="2"/>
      <c r="DH338" s="2"/>
      <c r="DI338" s="2"/>
      <c r="DJ338" s="2"/>
      <c r="DK338" s="1"/>
      <c r="DL338" s="1"/>
    </row>
    <row r="339" spans="1:11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273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34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2"/>
      <c r="CP339" s="2"/>
      <c r="CQ339" s="2"/>
      <c r="CR339" s="2"/>
      <c r="CS339" s="1"/>
      <c r="CT339" s="1"/>
      <c r="CU339" s="34"/>
      <c r="CV339" s="2"/>
      <c r="CW339" s="1"/>
      <c r="CX339" s="2"/>
      <c r="CY339" s="2"/>
      <c r="CZ339" s="2"/>
      <c r="DA339" s="1"/>
      <c r="DB339" s="1"/>
      <c r="DC339" s="1"/>
      <c r="DD339" s="1"/>
      <c r="DE339" s="1"/>
      <c r="DF339" s="1"/>
      <c r="DG339" s="2"/>
      <c r="DH339" s="2"/>
      <c r="DI339" s="2"/>
      <c r="DJ339" s="2"/>
      <c r="DK339" s="1"/>
      <c r="DL339" s="1"/>
    </row>
    <row r="340" spans="1:11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273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34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2"/>
      <c r="CP340" s="2"/>
      <c r="CQ340" s="2"/>
      <c r="CR340" s="2"/>
      <c r="CS340" s="1"/>
      <c r="CT340" s="1"/>
      <c r="CU340" s="34"/>
      <c r="CV340" s="2"/>
      <c r="CW340" s="1"/>
      <c r="CX340" s="2"/>
      <c r="CY340" s="2"/>
      <c r="CZ340" s="2"/>
      <c r="DA340" s="1"/>
      <c r="DB340" s="1"/>
      <c r="DC340" s="1"/>
      <c r="DD340" s="1"/>
      <c r="DE340" s="1"/>
      <c r="DF340" s="1"/>
      <c r="DG340" s="2"/>
      <c r="DH340" s="2"/>
      <c r="DI340" s="2"/>
      <c r="DJ340" s="2"/>
      <c r="DK340" s="1"/>
      <c r="DL340" s="1"/>
    </row>
    <row r="341" spans="1:11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273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34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2"/>
      <c r="CP341" s="2"/>
      <c r="CQ341" s="2"/>
      <c r="CR341" s="2"/>
      <c r="CS341" s="1"/>
      <c r="CT341" s="1"/>
      <c r="CU341" s="34"/>
      <c r="CV341" s="2"/>
      <c r="CW341" s="1"/>
      <c r="CX341" s="2"/>
      <c r="CY341" s="2"/>
      <c r="CZ341" s="2"/>
      <c r="DA341" s="1"/>
      <c r="DB341" s="1"/>
      <c r="DC341" s="1"/>
      <c r="DD341" s="1"/>
      <c r="DE341" s="1"/>
      <c r="DF341" s="1"/>
      <c r="DG341" s="2"/>
      <c r="DH341" s="2"/>
      <c r="DI341" s="2"/>
      <c r="DJ341" s="2"/>
      <c r="DK341" s="1"/>
      <c r="DL341" s="1"/>
    </row>
    <row r="342" spans="1:11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273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34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2"/>
      <c r="CP342" s="2"/>
      <c r="CQ342" s="2"/>
      <c r="CR342" s="2"/>
      <c r="CS342" s="1"/>
      <c r="CT342" s="1"/>
      <c r="CU342" s="34"/>
      <c r="CV342" s="2"/>
      <c r="CW342" s="1"/>
      <c r="CX342" s="2"/>
      <c r="CY342" s="2"/>
      <c r="CZ342" s="2"/>
      <c r="DA342" s="1"/>
      <c r="DB342" s="1"/>
      <c r="DC342" s="1"/>
      <c r="DD342" s="1"/>
      <c r="DE342" s="1"/>
      <c r="DF342" s="1"/>
      <c r="DG342" s="2"/>
      <c r="DH342" s="2"/>
      <c r="DI342" s="2"/>
      <c r="DJ342" s="2"/>
      <c r="DK342" s="1"/>
      <c r="DL342" s="1"/>
    </row>
    <row r="343" spans="1:11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273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34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2"/>
      <c r="CP343" s="2"/>
      <c r="CQ343" s="2"/>
      <c r="CR343" s="2"/>
      <c r="CS343" s="1"/>
      <c r="CT343" s="1"/>
      <c r="CU343" s="34"/>
      <c r="CV343" s="2"/>
      <c r="CW343" s="1"/>
      <c r="CX343" s="2"/>
      <c r="CY343" s="2"/>
      <c r="CZ343" s="2"/>
      <c r="DA343" s="1"/>
      <c r="DB343" s="1"/>
      <c r="DC343" s="1"/>
      <c r="DD343" s="1"/>
      <c r="DE343" s="1"/>
      <c r="DF343" s="1"/>
      <c r="DG343" s="2"/>
      <c r="DH343" s="2"/>
      <c r="DI343" s="2"/>
      <c r="DJ343" s="2"/>
      <c r="DK343" s="1"/>
      <c r="DL343" s="1"/>
    </row>
    <row r="344" spans="1:11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273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34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2"/>
      <c r="CP344" s="2"/>
      <c r="CQ344" s="2"/>
      <c r="CR344" s="2"/>
      <c r="CS344" s="1"/>
      <c r="CT344" s="1"/>
      <c r="CU344" s="34"/>
      <c r="CV344" s="2"/>
      <c r="CW344" s="1"/>
      <c r="CX344" s="2"/>
      <c r="CY344" s="2"/>
      <c r="CZ344" s="2"/>
      <c r="DA344" s="1"/>
      <c r="DB344" s="1"/>
      <c r="DC344" s="1"/>
      <c r="DD344" s="1"/>
      <c r="DE344" s="1"/>
      <c r="DF344" s="1"/>
      <c r="DG344" s="2"/>
      <c r="DH344" s="2"/>
      <c r="DI344" s="2"/>
      <c r="DJ344" s="2"/>
      <c r="DK344" s="1"/>
      <c r="DL344" s="1"/>
    </row>
    <row r="345" spans="1:11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273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34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2"/>
      <c r="CP345" s="2"/>
      <c r="CQ345" s="2"/>
      <c r="CR345" s="2"/>
      <c r="CS345" s="1"/>
      <c r="CT345" s="1"/>
      <c r="CU345" s="34"/>
      <c r="CV345" s="2"/>
      <c r="CW345" s="1"/>
      <c r="CX345" s="2"/>
      <c r="CY345" s="2"/>
      <c r="CZ345" s="2"/>
      <c r="DA345" s="1"/>
      <c r="DB345" s="1"/>
      <c r="DC345" s="1"/>
      <c r="DD345" s="1"/>
      <c r="DE345" s="1"/>
      <c r="DF345" s="1"/>
      <c r="DG345" s="2"/>
      <c r="DH345" s="2"/>
      <c r="DI345" s="2"/>
      <c r="DJ345" s="2"/>
      <c r="DK345" s="1"/>
      <c r="DL345" s="1"/>
    </row>
    <row r="346" spans="1:11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273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34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2"/>
      <c r="CP346" s="2"/>
      <c r="CQ346" s="2"/>
      <c r="CR346" s="2"/>
      <c r="CS346" s="1"/>
      <c r="CT346" s="1"/>
      <c r="CU346" s="34"/>
      <c r="CV346" s="2"/>
      <c r="CW346" s="1"/>
      <c r="CX346" s="2"/>
      <c r="CY346" s="2"/>
      <c r="CZ346" s="2"/>
      <c r="DA346" s="1"/>
      <c r="DB346" s="1"/>
      <c r="DC346" s="1"/>
      <c r="DD346" s="1"/>
      <c r="DE346" s="1"/>
      <c r="DF346" s="1"/>
      <c r="DG346" s="2"/>
      <c r="DH346" s="2"/>
      <c r="DI346" s="2"/>
      <c r="DJ346" s="2"/>
      <c r="DK346" s="1"/>
      <c r="DL346" s="1"/>
    </row>
    <row r="347" spans="1:11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273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34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2"/>
      <c r="CP347" s="2"/>
      <c r="CQ347" s="2"/>
      <c r="CR347" s="2"/>
      <c r="CS347" s="1"/>
      <c r="CT347" s="1"/>
      <c r="CU347" s="34"/>
      <c r="CV347" s="2"/>
      <c r="CW347" s="1"/>
      <c r="CX347" s="2"/>
      <c r="CY347" s="2"/>
      <c r="CZ347" s="2"/>
      <c r="DA347" s="1"/>
      <c r="DB347" s="1"/>
      <c r="DC347" s="1"/>
      <c r="DD347" s="1"/>
      <c r="DE347" s="1"/>
      <c r="DF347" s="1"/>
      <c r="DG347" s="2"/>
      <c r="DH347" s="2"/>
      <c r="DI347" s="2"/>
      <c r="DJ347" s="2"/>
      <c r="DK347" s="1"/>
      <c r="DL347" s="1"/>
    </row>
    <row r="348" spans="1:11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273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34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2"/>
      <c r="CP348" s="2"/>
      <c r="CQ348" s="2"/>
      <c r="CR348" s="2"/>
      <c r="CS348" s="1"/>
      <c r="CT348" s="1"/>
      <c r="CU348" s="34"/>
      <c r="CV348" s="2"/>
      <c r="CW348" s="1"/>
      <c r="CX348" s="2"/>
      <c r="CY348" s="2"/>
      <c r="CZ348" s="2"/>
      <c r="DA348" s="1"/>
      <c r="DB348" s="1"/>
      <c r="DC348" s="1"/>
      <c r="DD348" s="1"/>
      <c r="DE348" s="1"/>
      <c r="DF348" s="1"/>
      <c r="DG348" s="2"/>
      <c r="DH348" s="2"/>
      <c r="DI348" s="2"/>
      <c r="DJ348" s="2"/>
      <c r="DK348" s="1"/>
      <c r="DL348" s="1"/>
    </row>
    <row r="349" spans="1:11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273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34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2"/>
      <c r="CP349" s="2"/>
      <c r="CQ349" s="2"/>
      <c r="CR349" s="2"/>
      <c r="CS349" s="1"/>
      <c r="CT349" s="1"/>
      <c r="CU349" s="34"/>
      <c r="CV349" s="2"/>
      <c r="CW349" s="1"/>
      <c r="CX349" s="2"/>
      <c r="CY349" s="2"/>
      <c r="CZ349" s="2"/>
      <c r="DA349" s="1"/>
      <c r="DB349" s="1"/>
      <c r="DC349" s="1"/>
      <c r="DD349" s="1"/>
      <c r="DE349" s="1"/>
      <c r="DF349" s="1"/>
      <c r="DG349" s="2"/>
      <c r="DH349" s="2"/>
      <c r="DI349" s="2"/>
      <c r="DJ349" s="2"/>
      <c r="DK349" s="1"/>
      <c r="DL349" s="1"/>
    </row>
    <row r="350" spans="1:11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273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34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2"/>
      <c r="CP350" s="2"/>
      <c r="CQ350" s="2"/>
      <c r="CR350" s="2"/>
      <c r="CS350" s="1"/>
      <c r="CT350" s="1"/>
      <c r="CU350" s="34"/>
      <c r="CV350" s="2"/>
      <c r="CW350" s="1"/>
      <c r="CX350" s="2"/>
      <c r="CY350" s="2"/>
      <c r="CZ350" s="2"/>
      <c r="DA350" s="1"/>
      <c r="DB350" s="1"/>
      <c r="DC350" s="1"/>
      <c r="DD350" s="1"/>
      <c r="DE350" s="1"/>
      <c r="DF350" s="1"/>
      <c r="DG350" s="2"/>
      <c r="DH350" s="2"/>
      <c r="DI350" s="2"/>
      <c r="DJ350" s="2"/>
      <c r="DK350" s="1"/>
      <c r="DL350" s="1"/>
    </row>
    <row r="351" spans="1:11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273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34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2"/>
      <c r="CP351" s="2"/>
      <c r="CQ351" s="2"/>
      <c r="CR351" s="2"/>
      <c r="CS351" s="1"/>
      <c r="CT351" s="1"/>
      <c r="CU351" s="34"/>
      <c r="CV351" s="2"/>
      <c r="CW351" s="1"/>
      <c r="CX351" s="2"/>
      <c r="CY351" s="2"/>
      <c r="CZ351" s="2"/>
      <c r="DA351" s="1"/>
      <c r="DB351" s="1"/>
      <c r="DC351" s="1"/>
      <c r="DD351" s="1"/>
      <c r="DE351" s="1"/>
      <c r="DF351" s="1"/>
      <c r="DG351" s="2"/>
      <c r="DH351" s="2"/>
      <c r="DI351" s="2"/>
      <c r="DJ351" s="2"/>
      <c r="DK351" s="1"/>
      <c r="DL351" s="1"/>
    </row>
    <row r="352" spans="1:11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273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34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2"/>
      <c r="CP352" s="2"/>
      <c r="CQ352" s="2"/>
      <c r="CR352" s="2"/>
      <c r="CS352" s="1"/>
      <c r="CT352" s="1"/>
      <c r="CU352" s="34"/>
      <c r="CV352" s="2"/>
      <c r="CW352" s="1"/>
      <c r="CX352" s="2"/>
      <c r="CY352" s="2"/>
      <c r="CZ352" s="2"/>
      <c r="DA352" s="1"/>
      <c r="DB352" s="1"/>
      <c r="DC352" s="1"/>
      <c r="DD352" s="1"/>
      <c r="DE352" s="1"/>
      <c r="DF352" s="1"/>
      <c r="DG352" s="2"/>
      <c r="DH352" s="2"/>
      <c r="DI352" s="2"/>
      <c r="DJ352" s="2"/>
      <c r="DK352" s="1"/>
      <c r="DL352" s="1"/>
    </row>
    <row r="353" spans="1:11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273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34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2"/>
      <c r="CP353" s="2"/>
      <c r="CQ353" s="2"/>
      <c r="CR353" s="2"/>
      <c r="CS353" s="1"/>
      <c r="CT353" s="1"/>
      <c r="CU353" s="34"/>
      <c r="CV353" s="2"/>
      <c r="CW353" s="1"/>
      <c r="CX353" s="2"/>
      <c r="CY353" s="2"/>
      <c r="CZ353" s="2"/>
      <c r="DA353" s="1"/>
      <c r="DB353" s="1"/>
      <c r="DC353" s="1"/>
      <c r="DD353" s="1"/>
      <c r="DE353" s="1"/>
      <c r="DF353" s="1"/>
      <c r="DG353" s="2"/>
      <c r="DH353" s="2"/>
      <c r="DI353" s="2"/>
      <c r="DJ353" s="2"/>
      <c r="DK353" s="1"/>
      <c r="DL353" s="1"/>
    </row>
    <row r="354" spans="1:11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273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34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2"/>
      <c r="CP354" s="2"/>
      <c r="CQ354" s="2"/>
      <c r="CR354" s="2"/>
      <c r="CS354" s="1"/>
      <c r="CT354" s="1"/>
      <c r="CU354" s="34"/>
      <c r="CV354" s="2"/>
      <c r="CW354" s="1"/>
      <c r="CX354" s="2"/>
      <c r="CY354" s="2"/>
      <c r="CZ354" s="2"/>
      <c r="DA354" s="1"/>
      <c r="DB354" s="1"/>
      <c r="DC354" s="1"/>
      <c r="DD354" s="1"/>
      <c r="DE354" s="1"/>
      <c r="DF354" s="1"/>
      <c r="DG354" s="2"/>
      <c r="DH354" s="2"/>
      <c r="DI354" s="2"/>
      <c r="DJ354" s="2"/>
      <c r="DK354" s="1"/>
      <c r="DL354" s="1"/>
    </row>
    <row r="355" spans="1:11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273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34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2"/>
      <c r="CP355" s="2"/>
      <c r="CQ355" s="2"/>
      <c r="CR355" s="2"/>
      <c r="CS355" s="1"/>
      <c r="CT355" s="1"/>
      <c r="CU355" s="34"/>
      <c r="CV355" s="2"/>
      <c r="CW355" s="1"/>
      <c r="CX355" s="2"/>
      <c r="CY355" s="2"/>
      <c r="CZ355" s="2"/>
      <c r="DA355" s="1"/>
      <c r="DB355" s="1"/>
      <c r="DC355" s="1"/>
      <c r="DD355" s="1"/>
      <c r="DE355" s="1"/>
      <c r="DF355" s="1"/>
      <c r="DG355" s="2"/>
      <c r="DH355" s="2"/>
      <c r="DI355" s="2"/>
      <c r="DJ355" s="2"/>
      <c r="DK355" s="1"/>
      <c r="DL355" s="1"/>
    </row>
    <row r="356" spans="1:11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273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34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2"/>
      <c r="CP356" s="2"/>
      <c r="CQ356" s="2"/>
      <c r="CR356" s="2"/>
      <c r="CS356" s="1"/>
      <c r="CT356" s="1"/>
      <c r="CU356" s="34"/>
      <c r="CV356" s="2"/>
      <c r="CW356" s="1"/>
      <c r="CX356" s="2"/>
      <c r="CY356" s="2"/>
      <c r="CZ356" s="2"/>
      <c r="DA356" s="1"/>
      <c r="DB356" s="1"/>
      <c r="DC356" s="1"/>
      <c r="DD356" s="1"/>
      <c r="DE356" s="1"/>
      <c r="DF356" s="1"/>
      <c r="DG356" s="2"/>
      <c r="DH356" s="2"/>
      <c r="DI356" s="2"/>
      <c r="DJ356" s="2"/>
      <c r="DK356" s="1"/>
      <c r="DL356" s="1"/>
    </row>
    <row r="357" spans="1:11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273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34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2"/>
      <c r="CP357" s="2"/>
      <c r="CQ357" s="2"/>
      <c r="CR357" s="2"/>
      <c r="CS357" s="1"/>
      <c r="CT357" s="1"/>
      <c r="CU357" s="34"/>
      <c r="CV357" s="2"/>
      <c r="CW357" s="1"/>
      <c r="CX357" s="2"/>
      <c r="CY357" s="2"/>
      <c r="CZ357" s="2"/>
      <c r="DA357" s="1"/>
      <c r="DB357" s="1"/>
      <c r="DC357" s="1"/>
      <c r="DD357" s="1"/>
      <c r="DE357" s="1"/>
      <c r="DF357" s="1"/>
      <c r="DG357" s="2"/>
      <c r="DH357" s="2"/>
      <c r="DI357" s="2"/>
      <c r="DJ357" s="2"/>
      <c r="DK357" s="1"/>
      <c r="DL357" s="1"/>
    </row>
    <row r="358" spans="1:11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273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34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2"/>
      <c r="CP358" s="2"/>
      <c r="CQ358" s="2"/>
      <c r="CR358" s="2"/>
      <c r="CS358" s="1"/>
      <c r="CT358" s="1"/>
      <c r="CU358" s="34"/>
      <c r="CV358" s="2"/>
      <c r="CW358" s="1"/>
      <c r="CX358" s="2"/>
      <c r="CY358" s="2"/>
      <c r="CZ358" s="2"/>
      <c r="DA358" s="1"/>
      <c r="DB358" s="1"/>
      <c r="DC358" s="1"/>
      <c r="DD358" s="1"/>
      <c r="DE358" s="1"/>
      <c r="DF358" s="1"/>
      <c r="DG358" s="2"/>
      <c r="DH358" s="2"/>
      <c r="DI358" s="2"/>
      <c r="DJ358" s="2"/>
      <c r="DK358" s="1"/>
      <c r="DL358" s="1"/>
    </row>
    <row r="359" spans="1:11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273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34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2"/>
      <c r="CP359" s="2"/>
      <c r="CQ359" s="2"/>
      <c r="CR359" s="2"/>
      <c r="CS359" s="1"/>
      <c r="CT359" s="1"/>
      <c r="CU359" s="34"/>
      <c r="CV359" s="2"/>
      <c r="CW359" s="1"/>
      <c r="CX359" s="2"/>
      <c r="CY359" s="2"/>
      <c r="CZ359" s="2"/>
      <c r="DA359" s="1"/>
      <c r="DB359" s="1"/>
      <c r="DC359" s="1"/>
      <c r="DD359" s="1"/>
      <c r="DE359" s="1"/>
      <c r="DF359" s="1"/>
      <c r="DG359" s="2"/>
      <c r="DH359" s="2"/>
      <c r="DI359" s="2"/>
      <c r="DJ359" s="2"/>
      <c r="DK359" s="1"/>
      <c r="DL359" s="1"/>
    </row>
    <row r="360" spans="1:11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273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34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2"/>
      <c r="CP360" s="2"/>
      <c r="CQ360" s="2"/>
      <c r="CR360" s="2"/>
      <c r="CS360" s="1"/>
      <c r="CT360" s="1"/>
      <c r="CU360" s="34"/>
      <c r="CV360" s="2"/>
      <c r="CW360" s="1"/>
      <c r="CX360" s="2"/>
      <c r="CY360" s="2"/>
      <c r="CZ360" s="2"/>
      <c r="DA360" s="1"/>
      <c r="DB360" s="1"/>
      <c r="DC360" s="1"/>
      <c r="DD360" s="1"/>
      <c r="DE360" s="1"/>
      <c r="DF360" s="1"/>
      <c r="DG360" s="2"/>
      <c r="DH360" s="2"/>
      <c r="DI360" s="2"/>
      <c r="DJ360" s="2"/>
      <c r="DK360" s="1"/>
      <c r="DL360" s="1"/>
    </row>
    <row r="361" spans="1:11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273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34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2"/>
      <c r="CP361" s="2"/>
      <c r="CQ361" s="2"/>
      <c r="CR361" s="2"/>
      <c r="CS361" s="1"/>
      <c r="CT361" s="1"/>
      <c r="CU361" s="34"/>
      <c r="CV361" s="2"/>
      <c r="CW361" s="1"/>
      <c r="CX361" s="2"/>
      <c r="CY361" s="2"/>
      <c r="CZ361" s="2"/>
      <c r="DA361" s="1"/>
      <c r="DB361" s="1"/>
      <c r="DC361" s="1"/>
      <c r="DD361" s="1"/>
      <c r="DE361" s="1"/>
      <c r="DF361" s="1"/>
      <c r="DG361" s="2"/>
      <c r="DH361" s="2"/>
      <c r="DI361" s="2"/>
      <c r="DJ361" s="2"/>
      <c r="DK361" s="1"/>
      <c r="DL361" s="1"/>
    </row>
    <row r="362" spans="1:11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273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34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2"/>
      <c r="CP362" s="2"/>
      <c r="CQ362" s="2"/>
      <c r="CR362" s="2"/>
      <c r="CS362" s="1"/>
      <c r="CT362" s="1"/>
      <c r="CU362" s="34"/>
      <c r="CV362" s="2"/>
      <c r="CW362" s="1"/>
      <c r="CX362" s="2"/>
      <c r="CY362" s="2"/>
      <c r="CZ362" s="2"/>
      <c r="DA362" s="1"/>
      <c r="DB362" s="1"/>
      <c r="DC362" s="1"/>
      <c r="DD362" s="1"/>
      <c r="DE362" s="1"/>
      <c r="DF362" s="1"/>
      <c r="DG362" s="2"/>
      <c r="DH362" s="2"/>
      <c r="DI362" s="2"/>
      <c r="DJ362" s="2"/>
      <c r="DK362" s="1"/>
      <c r="DL362" s="1"/>
    </row>
    <row r="363" spans="1:11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273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34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2"/>
      <c r="CP363" s="2"/>
      <c r="CQ363" s="2"/>
      <c r="CR363" s="2"/>
      <c r="CS363" s="1"/>
      <c r="CT363" s="1"/>
      <c r="CU363" s="34"/>
      <c r="CV363" s="2"/>
      <c r="CW363" s="1"/>
      <c r="CX363" s="2"/>
      <c r="CY363" s="2"/>
      <c r="CZ363" s="2"/>
      <c r="DA363" s="1"/>
      <c r="DB363" s="1"/>
      <c r="DC363" s="1"/>
      <c r="DD363" s="1"/>
      <c r="DE363" s="1"/>
      <c r="DF363" s="1"/>
      <c r="DG363" s="2"/>
      <c r="DH363" s="2"/>
      <c r="DI363" s="2"/>
      <c r="DJ363" s="2"/>
      <c r="DK363" s="1"/>
      <c r="DL363" s="1"/>
    </row>
    <row r="364" spans="1:11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273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34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2"/>
      <c r="CP364" s="2"/>
      <c r="CQ364" s="2"/>
      <c r="CR364" s="2"/>
      <c r="CS364" s="1"/>
      <c r="CT364" s="1"/>
      <c r="CU364" s="34"/>
      <c r="CV364" s="2"/>
      <c r="CW364" s="1"/>
      <c r="CX364" s="2"/>
      <c r="CY364" s="2"/>
      <c r="CZ364" s="2"/>
      <c r="DA364" s="1"/>
      <c r="DB364" s="1"/>
      <c r="DC364" s="1"/>
      <c r="DD364" s="1"/>
      <c r="DE364" s="1"/>
      <c r="DF364" s="1"/>
      <c r="DG364" s="2"/>
      <c r="DH364" s="2"/>
      <c r="DI364" s="2"/>
      <c r="DJ364" s="2"/>
      <c r="DK364" s="1"/>
      <c r="DL364" s="1"/>
    </row>
    <row r="365" spans="1:11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273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34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2"/>
      <c r="CP365" s="2"/>
      <c r="CQ365" s="2"/>
      <c r="CR365" s="2"/>
      <c r="CS365" s="1"/>
      <c r="CT365" s="1"/>
      <c r="CU365" s="34"/>
      <c r="CV365" s="2"/>
      <c r="CW365" s="1"/>
      <c r="CX365" s="2"/>
      <c r="CY365" s="2"/>
      <c r="CZ365" s="2"/>
      <c r="DA365" s="1"/>
      <c r="DB365" s="1"/>
      <c r="DC365" s="1"/>
      <c r="DD365" s="1"/>
      <c r="DE365" s="1"/>
      <c r="DF365" s="1"/>
      <c r="DG365" s="2"/>
      <c r="DH365" s="2"/>
      <c r="DI365" s="2"/>
      <c r="DJ365" s="2"/>
      <c r="DK365" s="1"/>
      <c r="DL365" s="1"/>
    </row>
    <row r="366" spans="1:11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273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34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2"/>
      <c r="CP366" s="2"/>
      <c r="CQ366" s="2"/>
      <c r="CR366" s="2"/>
      <c r="CS366" s="1"/>
      <c r="CT366" s="1"/>
      <c r="CU366" s="34"/>
      <c r="CV366" s="2"/>
      <c r="CW366" s="1"/>
      <c r="CX366" s="2"/>
      <c r="CY366" s="2"/>
      <c r="CZ366" s="2"/>
      <c r="DA366" s="1"/>
      <c r="DB366" s="1"/>
      <c r="DC366" s="1"/>
      <c r="DD366" s="1"/>
      <c r="DE366" s="1"/>
      <c r="DF366" s="1"/>
      <c r="DG366" s="2"/>
      <c r="DH366" s="2"/>
      <c r="DI366" s="2"/>
      <c r="DJ366" s="2"/>
      <c r="DK366" s="1"/>
      <c r="DL366" s="1"/>
    </row>
    <row r="367" spans="1:11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273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34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2"/>
      <c r="CP367" s="2"/>
      <c r="CQ367" s="2"/>
      <c r="CR367" s="2"/>
      <c r="CS367" s="1"/>
      <c r="CT367" s="1"/>
      <c r="CU367" s="34"/>
      <c r="CV367" s="2"/>
      <c r="CW367" s="1"/>
      <c r="CX367" s="2"/>
      <c r="CY367" s="2"/>
      <c r="CZ367" s="2"/>
      <c r="DA367" s="1"/>
      <c r="DB367" s="1"/>
      <c r="DC367" s="1"/>
      <c r="DD367" s="1"/>
      <c r="DE367" s="1"/>
      <c r="DF367" s="1"/>
      <c r="DG367" s="2"/>
      <c r="DH367" s="2"/>
      <c r="DI367" s="2"/>
      <c r="DJ367" s="2"/>
      <c r="DK367" s="1"/>
      <c r="DL367" s="1"/>
    </row>
    <row r="368" spans="1:11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273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34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2"/>
      <c r="CP368" s="2"/>
      <c r="CQ368" s="2"/>
      <c r="CR368" s="2"/>
      <c r="CS368" s="1"/>
      <c r="CT368" s="1"/>
      <c r="CU368" s="34"/>
      <c r="CV368" s="2"/>
      <c r="CW368" s="1"/>
      <c r="CX368" s="2"/>
      <c r="CY368" s="2"/>
      <c r="CZ368" s="2"/>
      <c r="DA368" s="1"/>
      <c r="DB368" s="1"/>
      <c r="DC368" s="1"/>
      <c r="DD368" s="1"/>
      <c r="DE368" s="1"/>
      <c r="DF368" s="1"/>
      <c r="DG368" s="2"/>
      <c r="DH368" s="2"/>
      <c r="DI368" s="2"/>
      <c r="DJ368" s="2"/>
      <c r="DK368" s="1"/>
      <c r="DL368" s="1"/>
    </row>
    <row r="369" spans="1:11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273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34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2"/>
      <c r="CP369" s="2"/>
      <c r="CQ369" s="2"/>
      <c r="CR369" s="2"/>
      <c r="CS369" s="1"/>
      <c r="CT369" s="1"/>
      <c r="CU369" s="34"/>
      <c r="CV369" s="2"/>
      <c r="CW369" s="1"/>
      <c r="CX369" s="2"/>
      <c r="CY369" s="2"/>
      <c r="CZ369" s="2"/>
      <c r="DA369" s="1"/>
      <c r="DB369" s="1"/>
      <c r="DC369" s="1"/>
      <c r="DD369" s="1"/>
      <c r="DE369" s="1"/>
      <c r="DF369" s="1"/>
      <c r="DG369" s="2"/>
      <c r="DH369" s="2"/>
      <c r="DI369" s="2"/>
      <c r="DJ369" s="2"/>
      <c r="DK369" s="1"/>
      <c r="DL369" s="1"/>
    </row>
    <row r="370" spans="1:11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273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34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2"/>
      <c r="CP370" s="2"/>
      <c r="CQ370" s="2"/>
      <c r="CR370" s="2"/>
      <c r="CS370" s="1"/>
      <c r="CT370" s="1"/>
      <c r="CU370" s="34"/>
      <c r="CV370" s="2"/>
      <c r="CW370" s="1"/>
      <c r="CX370" s="2"/>
      <c r="CY370" s="2"/>
      <c r="CZ370" s="2"/>
      <c r="DA370" s="1"/>
      <c r="DB370" s="1"/>
      <c r="DC370" s="1"/>
      <c r="DD370" s="1"/>
      <c r="DE370" s="1"/>
      <c r="DF370" s="1"/>
      <c r="DG370" s="2"/>
      <c r="DH370" s="2"/>
      <c r="DI370" s="2"/>
      <c r="DJ370" s="2"/>
      <c r="DK370" s="1"/>
      <c r="DL370" s="1"/>
    </row>
    <row r="371" spans="1:11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273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34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2"/>
      <c r="CP371" s="2"/>
      <c r="CQ371" s="2"/>
      <c r="CR371" s="2"/>
      <c r="CS371" s="1"/>
      <c r="CT371" s="1"/>
      <c r="CU371" s="34"/>
      <c r="CV371" s="2"/>
      <c r="CW371" s="1"/>
      <c r="CX371" s="2"/>
      <c r="CY371" s="2"/>
      <c r="CZ371" s="2"/>
      <c r="DA371" s="1"/>
      <c r="DB371" s="1"/>
      <c r="DC371" s="1"/>
      <c r="DD371" s="1"/>
      <c r="DE371" s="1"/>
      <c r="DF371" s="1"/>
      <c r="DG371" s="2"/>
      <c r="DH371" s="2"/>
      <c r="DI371" s="2"/>
      <c r="DJ371" s="2"/>
      <c r="DK371" s="1"/>
      <c r="DL371" s="1"/>
    </row>
    <row r="372" spans="1:11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273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34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2"/>
      <c r="CP372" s="2"/>
      <c r="CQ372" s="2"/>
      <c r="CR372" s="2"/>
      <c r="CS372" s="1"/>
      <c r="CT372" s="1"/>
      <c r="CU372" s="34"/>
      <c r="CV372" s="2"/>
      <c r="CW372" s="1"/>
      <c r="CX372" s="2"/>
      <c r="CY372" s="2"/>
      <c r="CZ372" s="2"/>
      <c r="DA372" s="1"/>
      <c r="DB372" s="1"/>
      <c r="DC372" s="1"/>
      <c r="DD372" s="1"/>
      <c r="DE372" s="1"/>
      <c r="DF372" s="1"/>
      <c r="DG372" s="2"/>
      <c r="DH372" s="2"/>
      <c r="DI372" s="2"/>
      <c r="DJ372" s="2"/>
      <c r="DK372" s="1"/>
      <c r="DL372" s="1"/>
    </row>
    <row r="373" spans="1:11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273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34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2"/>
      <c r="CP373" s="2"/>
      <c r="CQ373" s="2"/>
      <c r="CR373" s="2"/>
      <c r="CS373" s="1"/>
      <c r="CT373" s="1"/>
      <c r="CU373" s="34"/>
      <c r="CV373" s="2"/>
      <c r="CW373" s="1"/>
      <c r="CX373" s="2"/>
      <c r="CY373" s="2"/>
      <c r="CZ373" s="2"/>
      <c r="DA373" s="1"/>
      <c r="DB373" s="1"/>
      <c r="DC373" s="1"/>
      <c r="DD373" s="1"/>
      <c r="DE373" s="1"/>
      <c r="DF373" s="1"/>
      <c r="DG373" s="2"/>
      <c r="DH373" s="2"/>
      <c r="DI373" s="2"/>
      <c r="DJ373" s="2"/>
      <c r="DK373" s="1"/>
      <c r="DL373" s="1"/>
    </row>
    <row r="374" spans="1:11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273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34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2"/>
      <c r="CP374" s="2"/>
      <c r="CQ374" s="2"/>
      <c r="CR374" s="2"/>
      <c r="CS374" s="1"/>
      <c r="CT374" s="1"/>
      <c r="CU374" s="34"/>
      <c r="CV374" s="2"/>
      <c r="CW374" s="1"/>
      <c r="CX374" s="2"/>
      <c r="CY374" s="2"/>
      <c r="CZ374" s="2"/>
      <c r="DA374" s="1"/>
      <c r="DB374" s="1"/>
      <c r="DC374" s="1"/>
      <c r="DD374" s="1"/>
      <c r="DE374" s="1"/>
      <c r="DF374" s="1"/>
      <c r="DG374" s="2"/>
      <c r="DH374" s="2"/>
      <c r="DI374" s="2"/>
      <c r="DJ374" s="2"/>
      <c r="DK374" s="1"/>
      <c r="DL374" s="1"/>
    </row>
    <row r="375" spans="1:11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273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34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2"/>
      <c r="CP375" s="2"/>
      <c r="CQ375" s="2"/>
      <c r="CR375" s="2"/>
      <c r="CS375" s="1"/>
      <c r="CT375" s="1"/>
      <c r="CU375" s="34"/>
      <c r="CV375" s="2"/>
      <c r="CW375" s="1"/>
      <c r="CX375" s="2"/>
      <c r="CY375" s="2"/>
      <c r="CZ375" s="2"/>
      <c r="DA375" s="1"/>
      <c r="DB375" s="1"/>
      <c r="DC375" s="1"/>
      <c r="DD375" s="1"/>
      <c r="DE375" s="1"/>
      <c r="DF375" s="1"/>
      <c r="DG375" s="2"/>
      <c r="DH375" s="2"/>
      <c r="DI375" s="2"/>
      <c r="DJ375" s="2"/>
      <c r="DK375" s="1"/>
      <c r="DL375" s="1"/>
    </row>
    <row r="376" spans="1:11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273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34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2"/>
      <c r="CP376" s="2"/>
      <c r="CQ376" s="2"/>
      <c r="CR376" s="2"/>
      <c r="CS376" s="1"/>
      <c r="CT376" s="1"/>
      <c r="CU376" s="34"/>
      <c r="CV376" s="2"/>
      <c r="CW376" s="1"/>
      <c r="CX376" s="2"/>
      <c r="CY376" s="2"/>
      <c r="CZ376" s="2"/>
      <c r="DA376" s="1"/>
      <c r="DB376" s="1"/>
      <c r="DC376" s="1"/>
      <c r="DD376" s="1"/>
      <c r="DE376" s="1"/>
      <c r="DF376" s="1"/>
      <c r="DG376" s="2"/>
      <c r="DH376" s="2"/>
      <c r="DI376" s="2"/>
      <c r="DJ376" s="2"/>
      <c r="DK376" s="1"/>
      <c r="DL376" s="1"/>
    </row>
    <row r="377" spans="1:11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273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34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2"/>
      <c r="CP377" s="2"/>
      <c r="CQ377" s="2"/>
      <c r="CR377" s="2"/>
      <c r="CS377" s="1"/>
      <c r="CT377" s="1"/>
      <c r="CU377" s="34"/>
      <c r="CV377" s="2"/>
      <c r="CW377" s="1"/>
      <c r="CX377" s="2"/>
      <c r="CY377" s="2"/>
      <c r="CZ377" s="2"/>
      <c r="DA377" s="1"/>
      <c r="DB377" s="1"/>
      <c r="DC377" s="1"/>
      <c r="DD377" s="1"/>
      <c r="DE377" s="1"/>
      <c r="DF377" s="1"/>
      <c r="DG377" s="2"/>
      <c r="DH377" s="2"/>
      <c r="DI377" s="2"/>
      <c r="DJ377" s="2"/>
      <c r="DK377" s="1"/>
      <c r="DL377" s="1"/>
    </row>
    <row r="378" spans="1:11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273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34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2"/>
      <c r="CP378" s="2"/>
      <c r="CQ378" s="2"/>
      <c r="CR378" s="2"/>
      <c r="CS378" s="1"/>
      <c r="CT378" s="1"/>
      <c r="CU378" s="34"/>
      <c r="CV378" s="2"/>
      <c r="CW378" s="1"/>
      <c r="CX378" s="2"/>
      <c r="CY378" s="2"/>
      <c r="CZ378" s="2"/>
      <c r="DA378" s="1"/>
      <c r="DB378" s="1"/>
      <c r="DC378" s="1"/>
      <c r="DD378" s="1"/>
      <c r="DE378" s="1"/>
      <c r="DF378" s="1"/>
      <c r="DG378" s="2"/>
      <c r="DH378" s="2"/>
      <c r="DI378" s="2"/>
      <c r="DJ378" s="2"/>
      <c r="DK378" s="1"/>
      <c r="DL378" s="1"/>
    </row>
    <row r="379" spans="1:11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273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34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2"/>
      <c r="CP379" s="2"/>
      <c r="CQ379" s="2"/>
      <c r="CR379" s="2"/>
      <c r="CS379" s="1"/>
      <c r="CT379" s="1"/>
      <c r="CU379" s="34"/>
      <c r="CV379" s="2"/>
      <c r="CW379" s="1"/>
      <c r="CX379" s="2"/>
      <c r="CY379" s="2"/>
      <c r="CZ379" s="2"/>
      <c r="DA379" s="1"/>
      <c r="DB379" s="1"/>
      <c r="DC379" s="1"/>
      <c r="DD379" s="1"/>
      <c r="DE379" s="1"/>
      <c r="DF379" s="1"/>
      <c r="DG379" s="2"/>
      <c r="DH379" s="2"/>
      <c r="DI379" s="2"/>
      <c r="DJ379" s="2"/>
      <c r="DK379" s="1"/>
      <c r="DL379" s="1"/>
    </row>
    <row r="380" spans="1:11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273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34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2"/>
      <c r="CP380" s="2"/>
      <c r="CQ380" s="2"/>
      <c r="CR380" s="2"/>
      <c r="CS380" s="1"/>
      <c r="CT380" s="1"/>
      <c r="CU380" s="34"/>
      <c r="CV380" s="2"/>
      <c r="CW380" s="1"/>
      <c r="CX380" s="2"/>
      <c r="CY380" s="2"/>
      <c r="CZ380" s="2"/>
      <c r="DA380" s="1"/>
      <c r="DB380" s="1"/>
      <c r="DC380" s="1"/>
      <c r="DD380" s="1"/>
      <c r="DE380" s="1"/>
      <c r="DF380" s="1"/>
      <c r="DG380" s="2"/>
      <c r="DH380" s="2"/>
      <c r="DI380" s="2"/>
      <c r="DJ380" s="2"/>
      <c r="DK380" s="1"/>
      <c r="DL380" s="1"/>
    </row>
    <row r="381" spans="1:11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273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34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2"/>
      <c r="CP381" s="2"/>
      <c r="CQ381" s="2"/>
      <c r="CR381" s="2"/>
      <c r="CS381" s="1"/>
      <c r="CT381" s="1"/>
      <c r="CU381" s="34"/>
      <c r="CV381" s="2"/>
      <c r="CW381" s="1"/>
      <c r="CX381" s="2"/>
      <c r="CY381" s="2"/>
      <c r="CZ381" s="2"/>
      <c r="DA381" s="1"/>
      <c r="DB381" s="1"/>
      <c r="DC381" s="1"/>
      <c r="DD381" s="1"/>
      <c r="DE381" s="1"/>
      <c r="DF381" s="1"/>
      <c r="DG381" s="2"/>
      <c r="DH381" s="2"/>
      <c r="DI381" s="2"/>
      <c r="DJ381" s="2"/>
      <c r="DK381" s="1"/>
      <c r="DL381" s="1"/>
    </row>
    <row r="382" spans="1:11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273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34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2"/>
      <c r="CP382" s="2"/>
      <c r="CQ382" s="2"/>
      <c r="CR382" s="2"/>
      <c r="CS382" s="1"/>
      <c r="CT382" s="1"/>
      <c r="CU382" s="34"/>
      <c r="CV382" s="2"/>
      <c r="CW382" s="1"/>
      <c r="CX382" s="2"/>
      <c r="CY382" s="2"/>
      <c r="CZ382" s="2"/>
      <c r="DA382" s="1"/>
      <c r="DB382" s="1"/>
      <c r="DC382" s="1"/>
      <c r="DD382" s="1"/>
      <c r="DE382" s="1"/>
      <c r="DF382" s="1"/>
      <c r="DG382" s="2"/>
      <c r="DH382" s="2"/>
      <c r="DI382" s="2"/>
      <c r="DJ382" s="2"/>
      <c r="DK382" s="1"/>
      <c r="DL382" s="1"/>
    </row>
    <row r="383" spans="1:11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273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34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2"/>
      <c r="CP383" s="2"/>
      <c r="CQ383" s="2"/>
      <c r="CR383" s="2"/>
      <c r="CS383" s="1"/>
      <c r="CT383" s="1"/>
      <c r="CU383" s="34"/>
      <c r="CV383" s="2"/>
      <c r="CW383" s="1"/>
      <c r="CX383" s="2"/>
      <c r="CY383" s="2"/>
      <c r="CZ383" s="2"/>
      <c r="DA383" s="1"/>
      <c r="DB383" s="1"/>
      <c r="DC383" s="1"/>
      <c r="DD383" s="1"/>
      <c r="DE383" s="1"/>
      <c r="DF383" s="1"/>
      <c r="DG383" s="2"/>
      <c r="DH383" s="2"/>
      <c r="DI383" s="2"/>
      <c r="DJ383" s="2"/>
      <c r="DK383" s="1"/>
      <c r="DL383" s="1"/>
    </row>
    <row r="384" spans="1:11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273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34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2"/>
      <c r="CP384" s="2"/>
      <c r="CQ384" s="2"/>
      <c r="CR384" s="2"/>
      <c r="CS384" s="1"/>
      <c r="CT384" s="1"/>
      <c r="CU384" s="34"/>
      <c r="CV384" s="2"/>
      <c r="CW384" s="1"/>
      <c r="CX384" s="2"/>
      <c r="CY384" s="2"/>
      <c r="CZ384" s="2"/>
      <c r="DA384" s="1"/>
      <c r="DB384" s="1"/>
      <c r="DC384" s="1"/>
      <c r="DD384" s="1"/>
      <c r="DE384" s="1"/>
      <c r="DF384" s="1"/>
      <c r="DG384" s="2"/>
      <c r="DH384" s="2"/>
      <c r="DI384" s="2"/>
      <c r="DJ384" s="2"/>
      <c r="DK384" s="1"/>
      <c r="DL384" s="1"/>
    </row>
    <row r="385" spans="1:11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273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34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2"/>
      <c r="CP385" s="2"/>
      <c r="CQ385" s="2"/>
      <c r="CR385" s="2"/>
      <c r="CS385" s="1"/>
      <c r="CT385" s="1"/>
      <c r="CU385" s="34"/>
      <c r="CV385" s="2"/>
      <c r="CW385" s="1"/>
      <c r="CX385" s="2"/>
      <c r="CY385" s="2"/>
      <c r="CZ385" s="2"/>
      <c r="DA385" s="1"/>
      <c r="DB385" s="1"/>
      <c r="DC385" s="1"/>
      <c r="DD385" s="1"/>
      <c r="DE385" s="1"/>
      <c r="DF385" s="1"/>
      <c r="DG385" s="2"/>
      <c r="DH385" s="2"/>
      <c r="DI385" s="2"/>
      <c r="DJ385" s="2"/>
      <c r="DK385" s="1"/>
      <c r="DL385" s="1"/>
    </row>
    <row r="386" spans="1:11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273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34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2"/>
      <c r="CP386" s="2"/>
      <c r="CQ386" s="2"/>
      <c r="CR386" s="2"/>
      <c r="CS386" s="1"/>
      <c r="CT386" s="1"/>
      <c r="CU386" s="34"/>
      <c r="CV386" s="2"/>
      <c r="CW386" s="1"/>
      <c r="CX386" s="2"/>
      <c r="CY386" s="2"/>
      <c r="CZ386" s="2"/>
      <c r="DA386" s="1"/>
      <c r="DB386" s="1"/>
      <c r="DC386" s="1"/>
      <c r="DD386" s="1"/>
      <c r="DE386" s="1"/>
      <c r="DF386" s="1"/>
      <c r="DG386" s="2"/>
      <c r="DH386" s="2"/>
      <c r="DI386" s="2"/>
      <c r="DJ386" s="2"/>
      <c r="DK386" s="1"/>
      <c r="DL386" s="1"/>
    </row>
    <row r="387" spans="1:11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273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34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2"/>
      <c r="CP387" s="2"/>
      <c r="CQ387" s="2"/>
      <c r="CR387" s="2"/>
      <c r="CS387" s="1"/>
      <c r="CT387" s="1"/>
      <c r="CU387" s="34"/>
      <c r="CV387" s="2"/>
      <c r="CW387" s="1"/>
      <c r="CX387" s="2"/>
      <c r="CY387" s="2"/>
      <c r="CZ387" s="2"/>
      <c r="DA387" s="1"/>
      <c r="DB387" s="1"/>
      <c r="DC387" s="1"/>
      <c r="DD387" s="1"/>
      <c r="DE387" s="1"/>
      <c r="DF387" s="1"/>
      <c r="DG387" s="2"/>
      <c r="DH387" s="2"/>
      <c r="DI387" s="2"/>
      <c r="DJ387" s="2"/>
      <c r="DK387" s="1"/>
      <c r="DL387" s="1"/>
    </row>
    <row r="388" spans="1:11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273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34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2"/>
      <c r="CP388" s="2"/>
      <c r="CQ388" s="2"/>
      <c r="CR388" s="2"/>
      <c r="CS388" s="1"/>
      <c r="CT388" s="1"/>
      <c r="CU388" s="34"/>
      <c r="CV388" s="2"/>
      <c r="CW388" s="1"/>
      <c r="CX388" s="2"/>
      <c r="CY388" s="2"/>
      <c r="CZ388" s="2"/>
      <c r="DA388" s="1"/>
      <c r="DB388" s="1"/>
      <c r="DC388" s="1"/>
      <c r="DD388" s="1"/>
      <c r="DE388" s="1"/>
      <c r="DF388" s="1"/>
      <c r="DG388" s="2"/>
      <c r="DH388" s="2"/>
      <c r="DI388" s="2"/>
      <c r="DJ388" s="2"/>
      <c r="DK388" s="1"/>
      <c r="DL388" s="1"/>
    </row>
    <row r="389" spans="1:11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273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34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2"/>
      <c r="CP389" s="2"/>
      <c r="CQ389" s="2"/>
      <c r="CR389" s="2"/>
      <c r="CS389" s="1"/>
      <c r="CT389" s="1"/>
      <c r="CU389" s="34"/>
      <c r="CV389" s="2"/>
      <c r="CW389" s="1"/>
      <c r="CX389" s="2"/>
      <c r="CY389" s="2"/>
      <c r="CZ389" s="2"/>
      <c r="DA389" s="1"/>
      <c r="DB389" s="1"/>
      <c r="DC389" s="1"/>
      <c r="DD389" s="1"/>
      <c r="DE389" s="1"/>
      <c r="DF389" s="1"/>
      <c r="DG389" s="2"/>
      <c r="DH389" s="2"/>
      <c r="DI389" s="2"/>
      <c r="DJ389" s="2"/>
      <c r="DK389" s="1"/>
      <c r="DL389" s="1"/>
    </row>
    <row r="390" spans="1:11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273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34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2"/>
      <c r="CP390" s="2"/>
      <c r="CQ390" s="2"/>
      <c r="CR390" s="2"/>
      <c r="CS390" s="1"/>
      <c r="CT390" s="1"/>
      <c r="CU390" s="34"/>
      <c r="CV390" s="2"/>
      <c r="CW390" s="1"/>
      <c r="CX390" s="2"/>
      <c r="CY390" s="2"/>
      <c r="CZ390" s="2"/>
      <c r="DA390" s="1"/>
      <c r="DB390" s="1"/>
      <c r="DC390" s="1"/>
      <c r="DD390" s="1"/>
      <c r="DE390" s="1"/>
      <c r="DF390" s="1"/>
      <c r="DG390" s="2"/>
      <c r="DH390" s="2"/>
      <c r="DI390" s="2"/>
      <c r="DJ390" s="2"/>
      <c r="DK390" s="1"/>
      <c r="DL390" s="1"/>
    </row>
    <row r="391" spans="1:11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273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34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2"/>
      <c r="CP391" s="2"/>
      <c r="CQ391" s="2"/>
      <c r="CR391" s="2"/>
      <c r="CS391" s="1"/>
      <c r="CT391" s="1"/>
      <c r="CU391" s="34"/>
      <c r="CV391" s="2"/>
      <c r="CW391" s="1"/>
      <c r="CX391" s="2"/>
      <c r="CY391" s="2"/>
      <c r="CZ391" s="2"/>
      <c r="DA391" s="1"/>
      <c r="DB391" s="1"/>
      <c r="DC391" s="1"/>
      <c r="DD391" s="1"/>
      <c r="DE391" s="1"/>
      <c r="DF391" s="1"/>
      <c r="DG391" s="2"/>
      <c r="DH391" s="2"/>
      <c r="DI391" s="2"/>
      <c r="DJ391" s="2"/>
      <c r="DK391" s="1"/>
      <c r="DL391" s="1"/>
    </row>
    <row r="392" spans="1:11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273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34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2"/>
      <c r="CP392" s="2"/>
      <c r="CQ392" s="2"/>
      <c r="CR392" s="2"/>
      <c r="CS392" s="1"/>
      <c r="CT392" s="1"/>
      <c r="CU392" s="34"/>
      <c r="CV392" s="2"/>
      <c r="CW392" s="1"/>
      <c r="CX392" s="2"/>
      <c r="CY392" s="2"/>
      <c r="CZ392" s="2"/>
      <c r="DA392" s="1"/>
      <c r="DB392" s="1"/>
      <c r="DC392" s="1"/>
      <c r="DD392" s="1"/>
      <c r="DE392" s="1"/>
      <c r="DF392" s="1"/>
      <c r="DG392" s="2"/>
      <c r="DH392" s="2"/>
      <c r="DI392" s="2"/>
      <c r="DJ392" s="2"/>
      <c r="DK392" s="1"/>
      <c r="DL392" s="1"/>
    </row>
    <row r="393" spans="1:11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273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34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2"/>
      <c r="CP393" s="2"/>
      <c r="CQ393" s="2"/>
      <c r="CR393" s="2"/>
      <c r="CS393" s="1"/>
      <c r="CT393" s="1"/>
      <c r="CU393" s="34"/>
      <c r="CV393" s="2"/>
      <c r="CW393" s="1"/>
      <c r="CX393" s="2"/>
      <c r="CY393" s="2"/>
      <c r="CZ393" s="2"/>
      <c r="DA393" s="1"/>
      <c r="DB393" s="1"/>
      <c r="DC393" s="1"/>
      <c r="DD393" s="1"/>
      <c r="DE393" s="1"/>
      <c r="DF393" s="1"/>
      <c r="DG393" s="2"/>
      <c r="DH393" s="2"/>
      <c r="DI393" s="2"/>
      <c r="DJ393" s="2"/>
      <c r="DK393" s="1"/>
      <c r="DL393" s="1"/>
    </row>
    <row r="394" spans="1:11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273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34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2"/>
      <c r="CP394" s="2"/>
      <c r="CQ394" s="2"/>
      <c r="CR394" s="2"/>
      <c r="CS394" s="1"/>
      <c r="CT394" s="1"/>
      <c r="CU394" s="34"/>
      <c r="CV394" s="2"/>
      <c r="CW394" s="1"/>
      <c r="CX394" s="2"/>
      <c r="CY394" s="2"/>
      <c r="CZ394" s="2"/>
      <c r="DA394" s="1"/>
      <c r="DB394" s="1"/>
      <c r="DC394" s="1"/>
      <c r="DD394" s="1"/>
      <c r="DE394" s="1"/>
      <c r="DF394" s="1"/>
      <c r="DG394" s="2"/>
      <c r="DH394" s="2"/>
      <c r="DI394" s="2"/>
      <c r="DJ394" s="2"/>
      <c r="DK394" s="1"/>
      <c r="DL394" s="1"/>
    </row>
    <row r="395" spans="1:11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273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34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2"/>
      <c r="CP395" s="2"/>
      <c r="CQ395" s="2"/>
      <c r="CR395" s="2"/>
      <c r="CS395" s="1"/>
      <c r="CT395" s="1"/>
      <c r="CU395" s="34"/>
      <c r="CV395" s="2"/>
      <c r="CW395" s="1"/>
      <c r="CX395" s="2"/>
      <c r="CY395" s="2"/>
      <c r="CZ395" s="2"/>
      <c r="DA395" s="1"/>
      <c r="DB395" s="1"/>
      <c r="DC395" s="1"/>
      <c r="DD395" s="1"/>
      <c r="DE395" s="1"/>
      <c r="DF395" s="1"/>
      <c r="DG395" s="2"/>
      <c r="DH395" s="2"/>
      <c r="DI395" s="2"/>
      <c r="DJ395" s="2"/>
      <c r="DK395" s="1"/>
      <c r="DL395" s="1"/>
    </row>
    <row r="396" spans="1:11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273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34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2"/>
      <c r="CP396" s="2"/>
      <c r="CQ396" s="2"/>
      <c r="CR396" s="2"/>
      <c r="CS396" s="1"/>
      <c r="CT396" s="1"/>
      <c r="CU396" s="34"/>
      <c r="CV396" s="2"/>
      <c r="CW396" s="1"/>
      <c r="CX396" s="2"/>
      <c r="CY396" s="2"/>
      <c r="CZ396" s="2"/>
      <c r="DA396" s="1"/>
      <c r="DB396" s="1"/>
      <c r="DC396" s="1"/>
      <c r="DD396" s="1"/>
      <c r="DE396" s="1"/>
      <c r="DF396" s="1"/>
      <c r="DG396" s="2"/>
      <c r="DH396" s="2"/>
      <c r="DI396" s="2"/>
      <c r="DJ396" s="2"/>
      <c r="DK396" s="1"/>
      <c r="DL396" s="1"/>
    </row>
    <row r="397" spans="1:11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273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34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2"/>
      <c r="CP397" s="2"/>
      <c r="CQ397" s="2"/>
      <c r="CR397" s="2"/>
      <c r="CS397" s="1"/>
      <c r="CT397" s="1"/>
      <c r="CU397" s="34"/>
      <c r="CV397" s="2"/>
      <c r="CW397" s="1"/>
      <c r="CX397" s="2"/>
      <c r="CY397" s="2"/>
      <c r="CZ397" s="2"/>
      <c r="DA397" s="1"/>
      <c r="DB397" s="1"/>
      <c r="DC397" s="1"/>
      <c r="DD397" s="1"/>
      <c r="DE397" s="1"/>
      <c r="DF397" s="1"/>
      <c r="DG397" s="2"/>
      <c r="DH397" s="2"/>
      <c r="DI397" s="2"/>
      <c r="DJ397" s="2"/>
      <c r="DK397" s="1"/>
      <c r="DL397" s="1"/>
    </row>
    <row r="398" spans="1:11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273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34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2"/>
      <c r="CP398" s="2"/>
      <c r="CQ398" s="2"/>
      <c r="CR398" s="2"/>
      <c r="CS398" s="1"/>
      <c r="CT398" s="1"/>
      <c r="CU398" s="34"/>
      <c r="CV398" s="2"/>
      <c r="CW398" s="1"/>
      <c r="CX398" s="2"/>
      <c r="CY398" s="2"/>
      <c r="CZ398" s="2"/>
      <c r="DA398" s="1"/>
      <c r="DB398" s="1"/>
      <c r="DC398" s="1"/>
      <c r="DD398" s="1"/>
      <c r="DE398" s="1"/>
      <c r="DF398" s="1"/>
      <c r="DG398" s="2"/>
      <c r="DH398" s="2"/>
      <c r="DI398" s="2"/>
      <c r="DJ398" s="2"/>
      <c r="DK398" s="1"/>
      <c r="DL398" s="1"/>
    </row>
    <row r="399" spans="1:11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273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34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2"/>
      <c r="CP399" s="2"/>
      <c r="CQ399" s="2"/>
      <c r="CR399" s="2"/>
      <c r="CS399" s="1"/>
      <c r="CT399" s="1"/>
      <c r="CU399" s="34"/>
      <c r="CV399" s="2"/>
      <c r="CW399" s="1"/>
      <c r="CX399" s="2"/>
      <c r="CY399" s="2"/>
      <c r="CZ399" s="2"/>
      <c r="DA399" s="1"/>
      <c r="DB399" s="1"/>
      <c r="DC399" s="1"/>
      <c r="DD399" s="1"/>
      <c r="DE399" s="1"/>
      <c r="DF399" s="1"/>
      <c r="DG399" s="2"/>
      <c r="DH399" s="2"/>
      <c r="DI399" s="2"/>
      <c r="DJ399" s="2"/>
      <c r="DK399" s="1"/>
      <c r="DL399" s="1"/>
    </row>
    <row r="400" spans="1:11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273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34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2"/>
      <c r="CP400" s="2"/>
      <c r="CQ400" s="2"/>
      <c r="CR400" s="2"/>
      <c r="CS400" s="1"/>
      <c r="CT400" s="1"/>
      <c r="CU400" s="34"/>
      <c r="CV400" s="2"/>
      <c r="CW400" s="1"/>
      <c r="CX400" s="2"/>
      <c r="CY400" s="2"/>
      <c r="CZ400" s="2"/>
      <c r="DA400" s="1"/>
      <c r="DB400" s="1"/>
      <c r="DC400" s="1"/>
      <c r="DD400" s="1"/>
      <c r="DE400" s="1"/>
      <c r="DF400" s="1"/>
      <c r="DG400" s="2"/>
      <c r="DH400" s="2"/>
      <c r="DI400" s="2"/>
      <c r="DJ400" s="2"/>
      <c r="DK400" s="1"/>
      <c r="DL400" s="1"/>
    </row>
    <row r="401" spans="1:11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273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34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2"/>
      <c r="CP401" s="2"/>
      <c r="CQ401" s="2"/>
      <c r="CR401" s="2"/>
      <c r="CS401" s="1"/>
      <c r="CT401" s="1"/>
      <c r="CU401" s="34"/>
      <c r="CV401" s="2"/>
      <c r="CW401" s="1"/>
      <c r="CX401" s="2"/>
      <c r="CY401" s="2"/>
      <c r="CZ401" s="2"/>
      <c r="DA401" s="1"/>
      <c r="DB401" s="1"/>
      <c r="DC401" s="1"/>
      <c r="DD401" s="1"/>
      <c r="DE401" s="1"/>
      <c r="DF401" s="1"/>
      <c r="DG401" s="2"/>
      <c r="DH401" s="2"/>
      <c r="DI401" s="2"/>
      <c r="DJ401" s="2"/>
      <c r="DK401" s="1"/>
      <c r="DL401" s="1"/>
    </row>
    <row r="402" spans="1:11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273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34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2"/>
      <c r="CP402" s="2"/>
      <c r="CQ402" s="2"/>
      <c r="CR402" s="2"/>
      <c r="CS402" s="1"/>
      <c r="CT402" s="1"/>
      <c r="CU402" s="34"/>
      <c r="CV402" s="2"/>
      <c r="CW402" s="1"/>
      <c r="CX402" s="2"/>
      <c r="CY402" s="2"/>
      <c r="CZ402" s="2"/>
      <c r="DA402" s="1"/>
      <c r="DB402" s="1"/>
      <c r="DC402" s="1"/>
      <c r="DD402" s="1"/>
      <c r="DE402" s="1"/>
      <c r="DF402" s="1"/>
      <c r="DG402" s="2"/>
      <c r="DH402" s="2"/>
      <c r="DI402" s="2"/>
      <c r="DJ402" s="2"/>
      <c r="DK402" s="1"/>
      <c r="DL402" s="1"/>
    </row>
    <row r="403" spans="1:11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273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34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2"/>
      <c r="CP403" s="2"/>
      <c r="CQ403" s="2"/>
      <c r="CR403" s="2"/>
      <c r="CS403" s="1"/>
      <c r="CT403" s="1"/>
      <c r="CU403" s="34"/>
      <c r="CV403" s="2"/>
      <c r="CW403" s="1"/>
      <c r="CX403" s="2"/>
      <c r="CY403" s="2"/>
      <c r="CZ403" s="2"/>
      <c r="DA403" s="1"/>
      <c r="DB403" s="1"/>
      <c r="DC403" s="1"/>
      <c r="DD403" s="1"/>
      <c r="DE403" s="1"/>
      <c r="DF403" s="1"/>
      <c r="DG403" s="2"/>
      <c r="DH403" s="2"/>
      <c r="DI403" s="2"/>
      <c r="DJ403" s="2"/>
      <c r="DK403" s="1"/>
      <c r="DL403" s="1"/>
    </row>
    <row r="404" spans="1:11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273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34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2"/>
      <c r="CP404" s="2"/>
      <c r="CQ404" s="2"/>
      <c r="CR404" s="2"/>
      <c r="CS404" s="1"/>
      <c r="CT404" s="1"/>
      <c r="CU404" s="34"/>
      <c r="CV404" s="2"/>
      <c r="CW404" s="1"/>
      <c r="CX404" s="2"/>
      <c r="CY404" s="2"/>
      <c r="CZ404" s="2"/>
      <c r="DA404" s="1"/>
      <c r="DB404" s="1"/>
      <c r="DC404" s="1"/>
      <c r="DD404" s="1"/>
      <c r="DE404" s="1"/>
      <c r="DF404" s="1"/>
      <c r="DG404" s="2"/>
      <c r="DH404" s="2"/>
      <c r="DI404" s="2"/>
      <c r="DJ404" s="2"/>
      <c r="DK404" s="1"/>
      <c r="DL404" s="1"/>
    </row>
    <row r="405" spans="1:11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273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34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2"/>
      <c r="CP405" s="2"/>
      <c r="CQ405" s="2"/>
      <c r="CR405" s="2"/>
      <c r="CS405" s="1"/>
      <c r="CT405" s="1"/>
      <c r="CU405" s="34"/>
      <c r="CV405" s="2"/>
      <c r="CW405" s="1"/>
      <c r="CX405" s="2"/>
      <c r="CY405" s="2"/>
      <c r="CZ405" s="2"/>
      <c r="DA405" s="1"/>
      <c r="DB405" s="1"/>
      <c r="DC405" s="1"/>
      <c r="DD405" s="1"/>
      <c r="DE405" s="1"/>
      <c r="DF405" s="1"/>
      <c r="DG405" s="2"/>
      <c r="DH405" s="2"/>
      <c r="DI405" s="2"/>
      <c r="DJ405" s="2"/>
      <c r="DK405" s="1"/>
      <c r="DL405" s="1"/>
    </row>
    <row r="406" spans="1:11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273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34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2"/>
      <c r="CP406" s="2"/>
      <c r="CQ406" s="2"/>
      <c r="CR406" s="2"/>
      <c r="CS406" s="1"/>
      <c r="CT406" s="1"/>
      <c r="CU406" s="34"/>
      <c r="CV406" s="2"/>
      <c r="CW406" s="1"/>
      <c r="CX406" s="2"/>
      <c r="CY406" s="2"/>
      <c r="CZ406" s="2"/>
      <c r="DA406" s="1"/>
      <c r="DB406" s="1"/>
      <c r="DC406" s="1"/>
      <c r="DD406" s="1"/>
      <c r="DE406" s="1"/>
      <c r="DF406" s="1"/>
      <c r="DG406" s="2"/>
      <c r="DH406" s="2"/>
      <c r="DI406" s="2"/>
      <c r="DJ406" s="2"/>
      <c r="DK406" s="1"/>
      <c r="DL406" s="1"/>
    </row>
    <row r="407" spans="1:11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273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34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2"/>
      <c r="CP407" s="2"/>
      <c r="CQ407" s="2"/>
      <c r="CR407" s="2"/>
      <c r="CS407" s="1"/>
      <c r="CT407" s="1"/>
      <c r="CU407" s="34"/>
      <c r="CV407" s="2"/>
      <c r="CW407" s="1"/>
      <c r="CX407" s="2"/>
      <c r="CY407" s="2"/>
      <c r="CZ407" s="2"/>
      <c r="DA407" s="1"/>
      <c r="DB407" s="1"/>
      <c r="DC407" s="1"/>
      <c r="DD407" s="1"/>
      <c r="DE407" s="1"/>
      <c r="DF407" s="1"/>
      <c r="DG407" s="2"/>
      <c r="DH407" s="2"/>
      <c r="DI407" s="2"/>
      <c r="DJ407" s="2"/>
      <c r="DK407" s="1"/>
      <c r="DL407" s="1"/>
    </row>
    <row r="408" spans="1:11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273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34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2"/>
      <c r="CP408" s="2"/>
      <c r="CQ408" s="2"/>
      <c r="CR408" s="2"/>
      <c r="CS408" s="1"/>
      <c r="CT408" s="1"/>
      <c r="CU408" s="34"/>
      <c r="CV408" s="2"/>
      <c r="CW408" s="1"/>
      <c r="CX408" s="2"/>
      <c r="CY408" s="2"/>
      <c r="CZ408" s="2"/>
      <c r="DA408" s="1"/>
      <c r="DB408" s="1"/>
      <c r="DC408" s="1"/>
      <c r="DD408" s="1"/>
      <c r="DE408" s="1"/>
      <c r="DF408" s="1"/>
      <c r="DG408" s="2"/>
      <c r="DH408" s="2"/>
      <c r="DI408" s="2"/>
      <c r="DJ408" s="2"/>
      <c r="DK408" s="1"/>
      <c r="DL408" s="1"/>
    </row>
    <row r="409" spans="1:11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273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34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2"/>
      <c r="CP409" s="2"/>
      <c r="CQ409" s="2"/>
      <c r="CR409" s="2"/>
      <c r="CS409" s="1"/>
      <c r="CT409" s="1"/>
      <c r="CU409" s="34"/>
      <c r="CV409" s="2"/>
      <c r="CW409" s="1"/>
      <c r="CX409" s="2"/>
      <c r="CY409" s="2"/>
      <c r="CZ409" s="2"/>
      <c r="DA409" s="1"/>
      <c r="DB409" s="1"/>
      <c r="DC409" s="1"/>
      <c r="DD409" s="1"/>
      <c r="DE409" s="1"/>
      <c r="DF409" s="1"/>
      <c r="DG409" s="2"/>
      <c r="DH409" s="2"/>
      <c r="DI409" s="2"/>
      <c r="DJ409" s="2"/>
      <c r="DK409" s="1"/>
      <c r="DL409" s="1"/>
    </row>
    <row r="410" spans="1:11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273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34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2"/>
      <c r="CP410" s="2"/>
      <c r="CQ410" s="2"/>
      <c r="CR410" s="2"/>
      <c r="CS410" s="1"/>
      <c r="CT410" s="1"/>
      <c r="CU410" s="34"/>
      <c r="CV410" s="2"/>
      <c r="CW410" s="1"/>
      <c r="CX410" s="2"/>
      <c r="CY410" s="2"/>
      <c r="CZ410" s="2"/>
      <c r="DA410" s="1"/>
      <c r="DB410" s="1"/>
      <c r="DC410" s="1"/>
      <c r="DD410" s="1"/>
      <c r="DE410" s="1"/>
      <c r="DF410" s="1"/>
      <c r="DG410" s="2"/>
      <c r="DH410" s="2"/>
      <c r="DI410" s="2"/>
      <c r="DJ410" s="2"/>
      <c r="DK410" s="1"/>
      <c r="DL410" s="1"/>
    </row>
    <row r="411" spans="1:11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273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34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2"/>
      <c r="CP411" s="2"/>
      <c r="CQ411" s="2"/>
      <c r="CR411" s="2"/>
      <c r="CS411" s="1"/>
      <c r="CT411" s="1"/>
      <c r="CU411" s="34"/>
      <c r="CV411" s="2"/>
      <c r="CW411" s="1"/>
      <c r="CX411" s="2"/>
      <c r="CY411" s="2"/>
      <c r="CZ411" s="2"/>
      <c r="DA411" s="1"/>
      <c r="DB411" s="1"/>
      <c r="DC411" s="1"/>
      <c r="DD411" s="1"/>
      <c r="DE411" s="1"/>
      <c r="DF411" s="1"/>
      <c r="DG411" s="2"/>
      <c r="DH411" s="2"/>
      <c r="DI411" s="2"/>
      <c r="DJ411" s="2"/>
      <c r="DK411" s="1"/>
      <c r="DL411" s="1"/>
    </row>
    <row r="412" spans="1:11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273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34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2"/>
      <c r="CP412" s="2"/>
      <c r="CQ412" s="2"/>
      <c r="CR412" s="2"/>
      <c r="CS412" s="1"/>
      <c r="CT412" s="1"/>
      <c r="CU412" s="34"/>
      <c r="CV412" s="2"/>
      <c r="CW412" s="1"/>
      <c r="CX412" s="2"/>
      <c r="CY412" s="2"/>
      <c r="CZ412" s="2"/>
      <c r="DA412" s="1"/>
      <c r="DB412" s="1"/>
      <c r="DC412" s="1"/>
      <c r="DD412" s="1"/>
      <c r="DE412" s="1"/>
      <c r="DF412" s="1"/>
      <c r="DG412" s="2"/>
      <c r="DH412" s="2"/>
      <c r="DI412" s="2"/>
      <c r="DJ412" s="2"/>
      <c r="DK412" s="1"/>
      <c r="DL412" s="1"/>
    </row>
    <row r="413" spans="1:11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273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34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2"/>
      <c r="CP413" s="2"/>
      <c r="CQ413" s="2"/>
      <c r="CR413" s="2"/>
      <c r="CS413" s="1"/>
      <c r="CT413" s="1"/>
      <c r="CU413" s="34"/>
      <c r="CV413" s="2"/>
      <c r="CW413" s="1"/>
      <c r="CX413" s="2"/>
      <c r="CY413" s="2"/>
      <c r="CZ413" s="2"/>
      <c r="DA413" s="1"/>
      <c r="DB413" s="1"/>
      <c r="DC413" s="1"/>
      <c r="DD413" s="1"/>
      <c r="DE413" s="1"/>
      <c r="DF413" s="1"/>
      <c r="DG413" s="2"/>
      <c r="DH413" s="2"/>
      <c r="DI413" s="2"/>
      <c r="DJ413" s="2"/>
      <c r="DK413" s="1"/>
      <c r="DL413" s="1"/>
    </row>
    <row r="414" spans="1:11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273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34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2"/>
      <c r="CP414" s="2"/>
      <c r="CQ414" s="2"/>
      <c r="CR414" s="2"/>
      <c r="CS414" s="1"/>
      <c r="CT414" s="1"/>
      <c r="CU414" s="34"/>
      <c r="CV414" s="2"/>
      <c r="CW414" s="1"/>
      <c r="CX414" s="2"/>
      <c r="CY414" s="2"/>
      <c r="CZ414" s="2"/>
      <c r="DA414" s="1"/>
      <c r="DB414" s="1"/>
      <c r="DC414" s="1"/>
      <c r="DD414" s="1"/>
      <c r="DE414" s="1"/>
      <c r="DF414" s="1"/>
      <c r="DG414" s="2"/>
      <c r="DH414" s="2"/>
      <c r="DI414" s="2"/>
      <c r="DJ414" s="2"/>
      <c r="DK414" s="1"/>
      <c r="DL414" s="1"/>
    </row>
    <row r="415" spans="1:11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273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34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2"/>
      <c r="CP415" s="2"/>
      <c r="CQ415" s="2"/>
      <c r="CR415" s="2"/>
      <c r="CS415" s="1"/>
      <c r="CT415" s="1"/>
      <c r="CU415" s="34"/>
      <c r="CV415" s="2"/>
      <c r="CW415" s="1"/>
      <c r="CX415" s="2"/>
      <c r="CY415" s="2"/>
      <c r="CZ415" s="2"/>
      <c r="DA415" s="1"/>
      <c r="DB415" s="1"/>
      <c r="DC415" s="1"/>
      <c r="DD415" s="1"/>
      <c r="DE415" s="1"/>
      <c r="DF415" s="1"/>
      <c r="DG415" s="2"/>
      <c r="DH415" s="2"/>
      <c r="DI415" s="2"/>
      <c r="DJ415" s="2"/>
      <c r="DK415" s="1"/>
      <c r="DL415" s="1"/>
    </row>
    <row r="416" spans="1:11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273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34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2"/>
      <c r="CP416" s="2"/>
      <c r="CQ416" s="2"/>
      <c r="CR416" s="2"/>
      <c r="CS416" s="1"/>
      <c r="CT416" s="1"/>
      <c r="CU416" s="34"/>
      <c r="CV416" s="2"/>
      <c r="CW416" s="1"/>
      <c r="CX416" s="2"/>
      <c r="CY416" s="2"/>
      <c r="CZ416" s="2"/>
      <c r="DA416" s="1"/>
      <c r="DB416" s="1"/>
      <c r="DC416" s="1"/>
      <c r="DD416" s="1"/>
      <c r="DE416" s="1"/>
      <c r="DF416" s="1"/>
      <c r="DG416" s="2"/>
      <c r="DH416" s="2"/>
      <c r="DI416" s="2"/>
      <c r="DJ416" s="2"/>
      <c r="DK416" s="1"/>
      <c r="DL416" s="1"/>
    </row>
    <row r="417" spans="1:11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273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34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2"/>
      <c r="CP417" s="2"/>
      <c r="CQ417" s="2"/>
      <c r="CR417" s="2"/>
      <c r="CS417" s="1"/>
      <c r="CT417" s="1"/>
      <c r="CU417" s="34"/>
      <c r="CV417" s="2"/>
      <c r="CW417" s="1"/>
      <c r="CX417" s="2"/>
      <c r="CY417" s="2"/>
      <c r="CZ417" s="2"/>
      <c r="DA417" s="1"/>
      <c r="DB417" s="1"/>
      <c r="DC417" s="1"/>
      <c r="DD417" s="1"/>
      <c r="DE417" s="1"/>
      <c r="DF417" s="1"/>
      <c r="DG417" s="2"/>
      <c r="DH417" s="2"/>
      <c r="DI417" s="2"/>
      <c r="DJ417" s="2"/>
      <c r="DK417" s="1"/>
      <c r="DL417" s="1"/>
    </row>
    <row r="418" spans="1:11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273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34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2"/>
      <c r="CP418" s="2"/>
      <c r="CQ418" s="2"/>
      <c r="CR418" s="2"/>
      <c r="CS418" s="1"/>
      <c r="CT418" s="1"/>
      <c r="CU418" s="34"/>
      <c r="CV418" s="2"/>
      <c r="CW418" s="1"/>
      <c r="CX418" s="2"/>
      <c r="CY418" s="2"/>
      <c r="CZ418" s="2"/>
      <c r="DA418" s="1"/>
      <c r="DB418" s="1"/>
      <c r="DC418" s="1"/>
      <c r="DD418" s="1"/>
      <c r="DE418" s="1"/>
      <c r="DF418" s="1"/>
      <c r="DG418" s="2"/>
      <c r="DH418" s="2"/>
      <c r="DI418" s="2"/>
      <c r="DJ418" s="2"/>
      <c r="DK418" s="1"/>
      <c r="DL418" s="1"/>
    </row>
    <row r="419" spans="1:11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273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34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2"/>
      <c r="CP419" s="2"/>
      <c r="CQ419" s="2"/>
      <c r="CR419" s="2"/>
      <c r="CS419" s="1"/>
      <c r="CT419" s="1"/>
      <c r="CU419" s="34"/>
      <c r="CV419" s="2"/>
      <c r="CW419" s="1"/>
      <c r="CX419" s="2"/>
      <c r="CY419" s="2"/>
      <c r="CZ419" s="2"/>
      <c r="DA419" s="1"/>
      <c r="DB419" s="1"/>
      <c r="DC419" s="1"/>
      <c r="DD419" s="1"/>
      <c r="DE419" s="1"/>
      <c r="DF419" s="1"/>
      <c r="DG419" s="2"/>
      <c r="DH419" s="2"/>
      <c r="DI419" s="2"/>
      <c r="DJ419" s="2"/>
      <c r="DK419" s="1"/>
      <c r="DL419" s="1"/>
    </row>
    <row r="420" spans="1:11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273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34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2"/>
      <c r="CP420" s="2"/>
      <c r="CQ420" s="2"/>
      <c r="CR420" s="2"/>
      <c r="CS420" s="1"/>
      <c r="CT420" s="1"/>
      <c r="CU420" s="34"/>
      <c r="CV420" s="2"/>
      <c r="CW420" s="1"/>
      <c r="CX420" s="2"/>
      <c r="CY420" s="2"/>
      <c r="CZ420" s="2"/>
      <c r="DA420" s="1"/>
      <c r="DB420" s="1"/>
      <c r="DC420" s="1"/>
      <c r="DD420" s="1"/>
      <c r="DE420" s="1"/>
      <c r="DF420" s="1"/>
      <c r="DG420" s="2"/>
      <c r="DH420" s="2"/>
      <c r="DI420" s="2"/>
      <c r="DJ420" s="2"/>
      <c r="DK420" s="1"/>
      <c r="DL420" s="1"/>
    </row>
    <row r="421" spans="1:11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273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34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2"/>
      <c r="CP421" s="2"/>
      <c r="CQ421" s="2"/>
      <c r="CR421" s="2"/>
      <c r="CS421" s="1"/>
      <c r="CT421" s="1"/>
      <c r="CU421" s="34"/>
      <c r="CV421" s="2"/>
      <c r="CW421" s="1"/>
      <c r="CX421" s="2"/>
      <c r="CY421" s="2"/>
      <c r="CZ421" s="2"/>
      <c r="DA421" s="1"/>
      <c r="DB421" s="1"/>
      <c r="DC421" s="1"/>
      <c r="DD421" s="1"/>
      <c r="DE421" s="1"/>
      <c r="DF421" s="1"/>
      <c r="DG421" s="2"/>
      <c r="DH421" s="2"/>
      <c r="DI421" s="2"/>
      <c r="DJ421" s="2"/>
      <c r="DK421" s="1"/>
      <c r="DL421" s="1"/>
    </row>
    <row r="422" spans="1:11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273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34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2"/>
      <c r="CP422" s="2"/>
      <c r="CQ422" s="2"/>
      <c r="CR422" s="2"/>
      <c r="CS422" s="1"/>
      <c r="CT422" s="1"/>
      <c r="CU422" s="34"/>
      <c r="CV422" s="2"/>
      <c r="CW422" s="1"/>
      <c r="CX422" s="2"/>
      <c r="CY422" s="2"/>
      <c r="CZ422" s="2"/>
      <c r="DA422" s="1"/>
      <c r="DB422" s="1"/>
      <c r="DC422" s="1"/>
      <c r="DD422" s="1"/>
      <c r="DE422" s="1"/>
      <c r="DF422" s="1"/>
      <c r="DG422" s="2"/>
      <c r="DH422" s="2"/>
      <c r="DI422" s="2"/>
      <c r="DJ422" s="2"/>
      <c r="DK422" s="1"/>
      <c r="DL422" s="1"/>
    </row>
    <row r="423" spans="1:11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273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34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2"/>
      <c r="CP423" s="2"/>
      <c r="CQ423" s="2"/>
      <c r="CR423" s="2"/>
      <c r="CS423" s="1"/>
      <c r="CT423" s="1"/>
      <c r="CU423" s="34"/>
      <c r="CV423" s="2"/>
      <c r="CW423" s="1"/>
      <c r="CX423" s="2"/>
      <c r="CY423" s="2"/>
      <c r="CZ423" s="2"/>
      <c r="DA423" s="1"/>
      <c r="DB423" s="1"/>
      <c r="DC423" s="1"/>
      <c r="DD423" s="1"/>
      <c r="DE423" s="1"/>
      <c r="DF423" s="1"/>
      <c r="DG423" s="2"/>
      <c r="DH423" s="2"/>
      <c r="DI423" s="2"/>
      <c r="DJ423" s="2"/>
      <c r="DK423" s="1"/>
      <c r="DL423" s="1"/>
    </row>
    <row r="424" spans="1:11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273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34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2"/>
      <c r="CP424" s="2"/>
      <c r="CQ424" s="2"/>
      <c r="CR424" s="2"/>
      <c r="CS424" s="1"/>
      <c r="CT424" s="1"/>
      <c r="CU424" s="34"/>
      <c r="CV424" s="2"/>
      <c r="CW424" s="1"/>
      <c r="CX424" s="2"/>
      <c r="CY424" s="2"/>
      <c r="CZ424" s="2"/>
      <c r="DA424" s="1"/>
      <c r="DB424" s="1"/>
      <c r="DC424" s="1"/>
      <c r="DD424" s="1"/>
      <c r="DE424" s="1"/>
      <c r="DF424" s="1"/>
      <c r="DG424" s="2"/>
      <c r="DH424" s="2"/>
      <c r="DI424" s="2"/>
      <c r="DJ424" s="2"/>
      <c r="DK424" s="1"/>
      <c r="DL424" s="1"/>
    </row>
    <row r="425" spans="1:11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273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34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2"/>
      <c r="CP425" s="2"/>
      <c r="CQ425" s="2"/>
      <c r="CR425" s="2"/>
      <c r="CS425" s="1"/>
      <c r="CT425" s="1"/>
      <c r="CU425" s="34"/>
      <c r="CV425" s="2"/>
      <c r="CW425" s="1"/>
      <c r="CX425" s="2"/>
      <c r="CY425" s="2"/>
      <c r="CZ425" s="2"/>
      <c r="DA425" s="1"/>
      <c r="DB425" s="1"/>
      <c r="DC425" s="1"/>
      <c r="DD425" s="1"/>
      <c r="DE425" s="1"/>
      <c r="DF425" s="1"/>
      <c r="DG425" s="2"/>
      <c r="DH425" s="2"/>
      <c r="DI425" s="2"/>
      <c r="DJ425" s="2"/>
      <c r="DK425" s="1"/>
      <c r="DL425" s="1"/>
    </row>
    <row r="426" spans="1:11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273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34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2"/>
      <c r="CP426" s="2"/>
      <c r="CQ426" s="2"/>
      <c r="CR426" s="2"/>
      <c r="CS426" s="1"/>
      <c r="CT426" s="1"/>
      <c r="CU426" s="34"/>
      <c r="CV426" s="2"/>
      <c r="CW426" s="1"/>
      <c r="CX426" s="2"/>
      <c r="CY426" s="2"/>
      <c r="CZ426" s="2"/>
      <c r="DA426" s="1"/>
      <c r="DB426" s="1"/>
      <c r="DC426" s="1"/>
      <c r="DD426" s="1"/>
      <c r="DE426" s="1"/>
      <c r="DF426" s="1"/>
      <c r="DG426" s="2"/>
      <c r="DH426" s="2"/>
      <c r="DI426" s="2"/>
      <c r="DJ426" s="2"/>
      <c r="DK426" s="1"/>
      <c r="DL426" s="1"/>
    </row>
    <row r="427" spans="1:11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273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34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2"/>
      <c r="CP427" s="2"/>
      <c r="CQ427" s="2"/>
      <c r="CR427" s="2"/>
      <c r="CS427" s="1"/>
      <c r="CT427" s="1"/>
      <c r="CU427" s="34"/>
      <c r="CV427" s="2"/>
      <c r="CW427" s="1"/>
      <c r="CX427" s="2"/>
      <c r="CY427" s="2"/>
      <c r="CZ427" s="2"/>
      <c r="DA427" s="1"/>
      <c r="DB427" s="1"/>
      <c r="DC427" s="1"/>
      <c r="DD427" s="1"/>
      <c r="DE427" s="1"/>
      <c r="DF427" s="1"/>
      <c r="DG427" s="2"/>
      <c r="DH427" s="2"/>
      <c r="DI427" s="2"/>
      <c r="DJ427" s="2"/>
      <c r="DK427" s="1"/>
      <c r="DL427" s="1"/>
    </row>
    <row r="428" spans="1:11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273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34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2"/>
      <c r="CP428" s="2"/>
      <c r="CQ428" s="2"/>
      <c r="CR428" s="2"/>
      <c r="CS428" s="1"/>
      <c r="CT428" s="1"/>
      <c r="CU428" s="34"/>
      <c r="CV428" s="2"/>
      <c r="CW428" s="1"/>
      <c r="CX428" s="2"/>
      <c r="CY428" s="2"/>
      <c r="CZ428" s="2"/>
      <c r="DA428" s="1"/>
      <c r="DB428" s="1"/>
      <c r="DC428" s="1"/>
      <c r="DD428" s="1"/>
      <c r="DE428" s="1"/>
      <c r="DF428" s="1"/>
      <c r="DG428" s="2"/>
      <c r="DH428" s="2"/>
      <c r="DI428" s="2"/>
      <c r="DJ428" s="2"/>
      <c r="DK428" s="1"/>
      <c r="DL428" s="1"/>
    </row>
    <row r="429" spans="1:11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273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34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2"/>
      <c r="CP429" s="2"/>
      <c r="CQ429" s="2"/>
      <c r="CR429" s="2"/>
      <c r="CS429" s="1"/>
      <c r="CT429" s="1"/>
      <c r="CU429" s="34"/>
      <c r="CV429" s="2"/>
      <c r="CW429" s="1"/>
      <c r="CX429" s="2"/>
      <c r="CY429" s="2"/>
      <c r="CZ429" s="2"/>
      <c r="DA429" s="1"/>
      <c r="DB429" s="1"/>
      <c r="DC429" s="1"/>
      <c r="DD429" s="1"/>
      <c r="DE429" s="1"/>
      <c r="DF429" s="1"/>
      <c r="DG429" s="2"/>
      <c r="DH429" s="2"/>
      <c r="DI429" s="2"/>
      <c r="DJ429" s="2"/>
      <c r="DK429" s="1"/>
      <c r="DL429" s="1"/>
    </row>
    <row r="430" spans="1:11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273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34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2"/>
      <c r="CP430" s="2"/>
      <c r="CQ430" s="2"/>
      <c r="CR430" s="2"/>
      <c r="CS430" s="1"/>
      <c r="CT430" s="1"/>
      <c r="CU430" s="34"/>
      <c r="CV430" s="2"/>
      <c r="CW430" s="1"/>
      <c r="CX430" s="2"/>
      <c r="CY430" s="2"/>
      <c r="CZ430" s="2"/>
      <c r="DA430" s="1"/>
      <c r="DB430" s="1"/>
      <c r="DC430" s="1"/>
      <c r="DD430" s="1"/>
      <c r="DE430" s="1"/>
      <c r="DF430" s="1"/>
      <c r="DG430" s="2"/>
      <c r="DH430" s="2"/>
      <c r="DI430" s="2"/>
      <c r="DJ430" s="2"/>
      <c r="DK430" s="1"/>
      <c r="DL430" s="1"/>
    </row>
    <row r="431" spans="1:11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273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34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2"/>
      <c r="CP431" s="2"/>
      <c r="CQ431" s="2"/>
      <c r="CR431" s="2"/>
      <c r="CS431" s="1"/>
      <c r="CT431" s="1"/>
      <c r="CU431" s="34"/>
      <c r="CV431" s="2"/>
      <c r="CW431" s="1"/>
      <c r="CX431" s="2"/>
      <c r="CY431" s="2"/>
      <c r="CZ431" s="2"/>
      <c r="DA431" s="1"/>
      <c r="DB431" s="1"/>
      <c r="DC431" s="1"/>
      <c r="DD431" s="1"/>
      <c r="DE431" s="1"/>
      <c r="DF431" s="1"/>
      <c r="DG431" s="2"/>
      <c r="DH431" s="2"/>
      <c r="DI431" s="2"/>
      <c r="DJ431" s="2"/>
      <c r="DK431" s="1"/>
      <c r="DL431" s="1"/>
    </row>
    <row r="432" spans="1:11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273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34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2"/>
      <c r="CP432" s="2"/>
      <c r="CQ432" s="2"/>
      <c r="CR432" s="2"/>
      <c r="CS432" s="1"/>
      <c r="CT432" s="1"/>
      <c r="CU432" s="34"/>
      <c r="CV432" s="2"/>
      <c r="CW432" s="1"/>
      <c r="CX432" s="2"/>
      <c r="CY432" s="2"/>
      <c r="CZ432" s="2"/>
      <c r="DA432" s="1"/>
      <c r="DB432" s="1"/>
      <c r="DC432" s="1"/>
      <c r="DD432" s="1"/>
      <c r="DE432" s="1"/>
      <c r="DF432" s="1"/>
      <c r="DG432" s="2"/>
      <c r="DH432" s="2"/>
      <c r="DI432" s="2"/>
      <c r="DJ432" s="2"/>
      <c r="DK432" s="1"/>
      <c r="DL432" s="1"/>
    </row>
    <row r="433" spans="1:11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273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34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2"/>
      <c r="CP433" s="2"/>
      <c r="CQ433" s="2"/>
      <c r="CR433" s="2"/>
      <c r="CS433" s="1"/>
      <c r="CT433" s="1"/>
      <c r="CU433" s="34"/>
      <c r="CV433" s="2"/>
      <c r="CW433" s="1"/>
      <c r="CX433" s="2"/>
      <c r="CY433" s="2"/>
      <c r="CZ433" s="2"/>
      <c r="DA433" s="1"/>
      <c r="DB433" s="1"/>
      <c r="DC433" s="1"/>
      <c r="DD433" s="1"/>
      <c r="DE433" s="1"/>
      <c r="DF433" s="1"/>
      <c r="DG433" s="2"/>
      <c r="DH433" s="2"/>
      <c r="DI433" s="2"/>
      <c r="DJ433" s="2"/>
      <c r="DK433" s="1"/>
      <c r="DL433" s="1"/>
    </row>
    <row r="434" spans="1:11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273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34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2"/>
      <c r="CP434" s="2"/>
      <c r="CQ434" s="2"/>
      <c r="CR434" s="2"/>
      <c r="CS434" s="1"/>
      <c r="CT434" s="1"/>
      <c r="CU434" s="34"/>
      <c r="CV434" s="2"/>
      <c r="CW434" s="1"/>
      <c r="CX434" s="2"/>
      <c r="CY434" s="2"/>
      <c r="CZ434" s="2"/>
      <c r="DA434" s="1"/>
      <c r="DB434" s="1"/>
      <c r="DC434" s="1"/>
      <c r="DD434" s="1"/>
      <c r="DE434" s="1"/>
      <c r="DF434" s="1"/>
      <c r="DG434" s="2"/>
      <c r="DH434" s="2"/>
      <c r="DI434" s="2"/>
      <c r="DJ434" s="2"/>
      <c r="DK434" s="1"/>
      <c r="DL434" s="1"/>
    </row>
    <row r="435" spans="1:11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273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34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2"/>
      <c r="CP435" s="2"/>
      <c r="CQ435" s="2"/>
      <c r="CR435" s="2"/>
      <c r="CS435" s="1"/>
      <c r="CT435" s="1"/>
      <c r="CU435" s="34"/>
      <c r="CV435" s="2"/>
      <c r="CW435" s="1"/>
      <c r="CX435" s="2"/>
      <c r="CY435" s="2"/>
      <c r="CZ435" s="2"/>
      <c r="DA435" s="1"/>
      <c r="DB435" s="1"/>
      <c r="DC435" s="1"/>
      <c r="DD435" s="1"/>
      <c r="DE435" s="1"/>
      <c r="DF435" s="1"/>
      <c r="DG435" s="2"/>
      <c r="DH435" s="2"/>
      <c r="DI435" s="2"/>
      <c r="DJ435" s="2"/>
      <c r="DK435" s="1"/>
      <c r="DL435" s="1"/>
    </row>
    <row r="436" spans="1:11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273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34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2"/>
      <c r="CP436" s="2"/>
      <c r="CQ436" s="2"/>
      <c r="CR436" s="2"/>
      <c r="CS436" s="1"/>
      <c r="CT436" s="1"/>
      <c r="CU436" s="34"/>
      <c r="CV436" s="2"/>
      <c r="CW436" s="1"/>
      <c r="CX436" s="2"/>
      <c r="CY436" s="2"/>
      <c r="CZ436" s="2"/>
      <c r="DA436" s="1"/>
      <c r="DB436" s="1"/>
      <c r="DC436" s="1"/>
      <c r="DD436" s="1"/>
      <c r="DE436" s="1"/>
      <c r="DF436" s="1"/>
      <c r="DG436" s="2"/>
      <c r="DH436" s="2"/>
      <c r="DI436" s="2"/>
      <c r="DJ436" s="2"/>
      <c r="DK436" s="1"/>
      <c r="DL436" s="1"/>
    </row>
    <row r="437" spans="1:11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273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34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2"/>
      <c r="CP437" s="2"/>
      <c r="CQ437" s="2"/>
      <c r="CR437" s="2"/>
      <c r="CS437" s="1"/>
      <c r="CT437" s="1"/>
      <c r="CU437" s="34"/>
      <c r="CV437" s="2"/>
      <c r="CW437" s="1"/>
      <c r="CX437" s="2"/>
      <c r="CY437" s="2"/>
      <c r="CZ437" s="2"/>
      <c r="DA437" s="1"/>
      <c r="DB437" s="1"/>
      <c r="DC437" s="1"/>
      <c r="DD437" s="1"/>
      <c r="DE437" s="1"/>
      <c r="DF437" s="1"/>
      <c r="DG437" s="2"/>
      <c r="DH437" s="2"/>
      <c r="DI437" s="2"/>
      <c r="DJ437" s="2"/>
      <c r="DK437" s="1"/>
      <c r="DL437" s="1"/>
    </row>
    <row r="438" spans="1:11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273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34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2"/>
      <c r="CP438" s="2"/>
      <c r="CQ438" s="2"/>
      <c r="CR438" s="2"/>
      <c r="CS438" s="1"/>
      <c r="CT438" s="1"/>
      <c r="CU438" s="34"/>
      <c r="CV438" s="2"/>
      <c r="CW438" s="1"/>
      <c r="CX438" s="2"/>
      <c r="CY438" s="2"/>
      <c r="CZ438" s="2"/>
      <c r="DA438" s="1"/>
      <c r="DB438" s="1"/>
      <c r="DC438" s="1"/>
      <c r="DD438" s="1"/>
      <c r="DE438" s="1"/>
      <c r="DF438" s="1"/>
      <c r="DG438" s="2"/>
      <c r="DH438" s="2"/>
      <c r="DI438" s="2"/>
      <c r="DJ438" s="2"/>
      <c r="DK438" s="1"/>
      <c r="DL438" s="1"/>
    </row>
    <row r="439" spans="1:11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273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34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2"/>
      <c r="CP439" s="2"/>
      <c r="CQ439" s="2"/>
      <c r="CR439" s="2"/>
      <c r="CS439" s="1"/>
      <c r="CT439" s="1"/>
      <c r="CU439" s="34"/>
      <c r="CV439" s="2"/>
      <c r="CW439" s="1"/>
      <c r="CX439" s="2"/>
      <c r="CY439" s="2"/>
      <c r="CZ439" s="2"/>
      <c r="DA439" s="1"/>
      <c r="DB439" s="1"/>
      <c r="DC439" s="1"/>
      <c r="DD439" s="1"/>
      <c r="DE439" s="1"/>
      <c r="DF439" s="1"/>
      <c r="DG439" s="2"/>
      <c r="DH439" s="2"/>
      <c r="DI439" s="2"/>
      <c r="DJ439" s="2"/>
      <c r="DK439" s="1"/>
      <c r="DL439" s="1"/>
    </row>
    <row r="440" spans="1:11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273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34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2"/>
      <c r="CP440" s="2"/>
      <c r="CQ440" s="2"/>
      <c r="CR440" s="2"/>
      <c r="CS440" s="1"/>
      <c r="CT440" s="1"/>
      <c r="CU440" s="34"/>
      <c r="CV440" s="2"/>
      <c r="CW440" s="1"/>
      <c r="CX440" s="2"/>
      <c r="CY440" s="2"/>
      <c r="CZ440" s="2"/>
      <c r="DA440" s="1"/>
      <c r="DB440" s="1"/>
      <c r="DC440" s="1"/>
      <c r="DD440" s="1"/>
      <c r="DE440" s="1"/>
      <c r="DF440" s="1"/>
      <c r="DG440" s="2"/>
      <c r="DH440" s="2"/>
      <c r="DI440" s="2"/>
      <c r="DJ440" s="2"/>
      <c r="DK440" s="1"/>
      <c r="DL440" s="1"/>
    </row>
    <row r="441" spans="1:11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273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34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2"/>
      <c r="CP441" s="2"/>
      <c r="CQ441" s="2"/>
      <c r="CR441" s="2"/>
      <c r="CS441" s="1"/>
      <c r="CT441" s="1"/>
      <c r="CU441" s="34"/>
      <c r="CV441" s="2"/>
      <c r="CW441" s="1"/>
      <c r="CX441" s="2"/>
      <c r="CY441" s="2"/>
      <c r="CZ441" s="2"/>
      <c r="DA441" s="1"/>
      <c r="DB441" s="1"/>
      <c r="DC441" s="1"/>
      <c r="DD441" s="1"/>
      <c r="DE441" s="1"/>
      <c r="DF441" s="1"/>
      <c r="DG441" s="2"/>
      <c r="DH441" s="2"/>
      <c r="DI441" s="2"/>
      <c r="DJ441" s="2"/>
      <c r="DK441" s="1"/>
      <c r="DL441" s="1"/>
    </row>
    <row r="442" spans="1:11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273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34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2"/>
      <c r="CP442" s="2"/>
      <c r="CQ442" s="2"/>
      <c r="CR442" s="2"/>
      <c r="CS442" s="1"/>
      <c r="CT442" s="1"/>
      <c r="CU442" s="34"/>
      <c r="CV442" s="2"/>
      <c r="CW442" s="1"/>
      <c r="CX442" s="2"/>
      <c r="CY442" s="2"/>
      <c r="CZ442" s="2"/>
      <c r="DA442" s="1"/>
      <c r="DB442" s="1"/>
      <c r="DC442" s="1"/>
      <c r="DD442" s="1"/>
      <c r="DE442" s="1"/>
      <c r="DF442" s="1"/>
      <c r="DG442" s="2"/>
      <c r="DH442" s="2"/>
      <c r="DI442" s="2"/>
      <c r="DJ442" s="2"/>
      <c r="DK442" s="1"/>
      <c r="DL442" s="1"/>
    </row>
    <row r="443" spans="1:11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273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34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2"/>
      <c r="CP443" s="2"/>
      <c r="CQ443" s="2"/>
      <c r="CR443" s="2"/>
      <c r="CS443" s="1"/>
      <c r="CT443" s="1"/>
      <c r="CU443" s="34"/>
      <c r="CV443" s="2"/>
      <c r="CW443" s="1"/>
      <c r="CX443" s="2"/>
      <c r="CY443" s="2"/>
      <c r="CZ443" s="2"/>
      <c r="DA443" s="1"/>
      <c r="DB443" s="1"/>
      <c r="DC443" s="1"/>
      <c r="DD443" s="1"/>
      <c r="DE443" s="1"/>
      <c r="DF443" s="1"/>
      <c r="DG443" s="2"/>
      <c r="DH443" s="2"/>
      <c r="DI443" s="2"/>
      <c r="DJ443" s="2"/>
      <c r="DK443" s="1"/>
      <c r="DL443" s="1"/>
    </row>
    <row r="444" spans="1:11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273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34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2"/>
      <c r="CP444" s="2"/>
      <c r="CQ444" s="2"/>
      <c r="CR444" s="2"/>
      <c r="CS444" s="1"/>
      <c r="CT444" s="1"/>
      <c r="CU444" s="34"/>
      <c r="CV444" s="2"/>
      <c r="CW444" s="1"/>
      <c r="CX444" s="2"/>
      <c r="CY444" s="2"/>
      <c r="CZ444" s="2"/>
      <c r="DA444" s="1"/>
      <c r="DB444" s="1"/>
      <c r="DC444" s="1"/>
      <c r="DD444" s="1"/>
      <c r="DE444" s="1"/>
      <c r="DF444" s="1"/>
      <c r="DG444" s="2"/>
      <c r="DH444" s="2"/>
      <c r="DI444" s="2"/>
      <c r="DJ444" s="2"/>
      <c r="DK444" s="1"/>
      <c r="DL444" s="1"/>
    </row>
    <row r="445" spans="1:11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273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34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2"/>
      <c r="CP445" s="2"/>
      <c r="CQ445" s="2"/>
      <c r="CR445" s="2"/>
      <c r="CS445" s="1"/>
      <c r="CT445" s="1"/>
      <c r="CU445" s="34"/>
      <c r="CV445" s="2"/>
      <c r="CW445" s="1"/>
      <c r="CX445" s="2"/>
      <c r="CY445" s="2"/>
      <c r="CZ445" s="2"/>
      <c r="DA445" s="1"/>
      <c r="DB445" s="1"/>
      <c r="DC445" s="1"/>
      <c r="DD445" s="1"/>
      <c r="DE445" s="1"/>
      <c r="DF445" s="1"/>
      <c r="DG445" s="2"/>
      <c r="DH445" s="2"/>
      <c r="DI445" s="2"/>
      <c r="DJ445" s="2"/>
      <c r="DK445" s="1"/>
      <c r="DL445" s="1"/>
    </row>
    <row r="446" spans="1:11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273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34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2"/>
      <c r="CP446" s="2"/>
      <c r="CQ446" s="2"/>
      <c r="CR446" s="2"/>
      <c r="CS446" s="1"/>
      <c r="CT446" s="1"/>
      <c r="CU446" s="34"/>
      <c r="CV446" s="2"/>
      <c r="CW446" s="1"/>
      <c r="CX446" s="2"/>
      <c r="CY446" s="2"/>
      <c r="CZ446" s="2"/>
      <c r="DA446" s="1"/>
      <c r="DB446" s="1"/>
      <c r="DC446" s="1"/>
      <c r="DD446" s="1"/>
      <c r="DE446" s="1"/>
      <c r="DF446" s="1"/>
      <c r="DG446" s="2"/>
      <c r="DH446" s="2"/>
      <c r="DI446" s="2"/>
      <c r="DJ446" s="2"/>
      <c r="DK446" s="1"/>
      <c r="DL446" s="1"/>
    </row>
    <row r="447" spans="1:11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273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34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2"/>
      <c r="CP447" s="2"/>
      <c r="CQ447" s="2"/>
      <c r="CR447" s="2"/>
      <c r="CS447" s="1"/>
      <c r="CT447" s="1"/>
      <c r="CU447" s="34"/>
      <c r="CV447" s="2"/>
      <c r="CW447" s="1"/>
      <c r="CX447" s="2"/>
      <c r="CY447" s="2"/>
      <c r="CZ447" s="2"/>
      <c r="DA447" s="1"/>
      <c r="DB447" s="1"/>
      <c r="DC447" s="1"/>
      <c r="DD447" s="1"/>
      <c r="DE447" s="1"/>
      <c r="DF447" s="1"/>
      <c r="DG447" s="2"/>
      <c r="DH447" s="2"/>
      <c r="DI447" s="2"/>
      <c r="DJ447" s="2"/>
      <c r="DK447" s="1"/>
      <c r="DL447" s="1"/>
    </row>
    <row r="448" spans="1:11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273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34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2"/>
      <c r="CP448" s="2"/>
      <c r="CQ448" s="2"/>
      <c r="CR448" s="2"/>
      <c r="CS448" s="1"/>
      <c r="CT448" s="1"/>
      <c r="CU448" s="34"/>
      <c r="CV448" s="2"/>
      <c r="CW448" s="1"/>
      <c r="CX448" s="2"/>
      <c r="CY448" s="2"/>
      <c r="CZ448" s="2"/>
      <c r="DA448" s="1"/>
      <c r="DB448" s="1"/>
      <c r="DC448" s="1"/>
      <c r="DD448" s="1"/>
      <c r="DE448" s="1"/>
      <c r="DF448" s="1"/>
      <c r="DG448" s="2"/>
      <c r="DH448" s="2"/>
      <c r="DI448" s="2"/>
      <c r="DJ448" s="2"/>
      <c r="DK448" s="1"/>
      <c r="DL448" s="1"/>
    </row>
    <row r="449" spans="1:11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273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34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2"/>
      <c r="CP449" s="2"/>
      <c r="CQ449" s="2"/>
      <c r="CR449" s="2"/>
      <c r="CS449" s="1"/>
      <c r="CT449" s="1"/>
      <c r="CU449" s="34"/>
      <c r="CV449" s="2"/>
      <c r="CW449" s="1"/>
      <c r="CX449" s="2"/>
      <c r="CY449" s="2"/>
      <c r="CZ449" s="2"/>
      <c r="DA449" s="1"/>
      <c r="DB449" s="1"/>
      <c r="DC449" s="1"/>
      <c r="DD449" s="1"/>
      <c r="DE449" s="1"/>
      <c r="DF449" s="1"/>
      <c r="DG449" s="2"/>
      <c r="DH449" s="2"/>
      <c r="DI449" s="2"/>
      <c r="DJ449" s="2"/>
      <c r="DK449" s="1"/>
      <c r="DL449" s="1"/>
    </row>
    <row r="450" spans="1:11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273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34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2"/>
      <c r="CP450" s="2"/>
      <c r="CQ450" s="2"/>
      <c r="CR450" s="2"/>
      <c r="CS450" s="1"/>
      <c r="CT450" s="1"/>
      <c r="CU450" s="34"/>
      <c r="CV450" s="2"/>
      <c r="CW450" s="1"/>
      <c r="CX450" s="2"/>
      <c r="CY450" s="2"/>
      <c r="CZ450" s="2"/>
      <c r="DA450" s="1"/>
      <c r="DB450" s="1"/>
      <c r="DC450" s="1"/>
      <c r="DD450" s="1"/>
      <c r="DE450" s="1"/>
      <c r="DF450" s="1"/>
      <c r="DG450" s="2"/>
      <c r="DH450" s="2"/>
      <c r="DI450" s="2"/>
      <c r="DJ450" s="2"/>
      <c r="DK450" s="1"/>
      <c r="DL450" s="1"/>
    </row>
    <row r="451" spans="1:11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273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34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2"/>
      <c r="CP451" s="2"/>
      <c r="CQ451" s="2"/>
      <c r="CR451" s="2"/>
      <c r="CS451" s="1"/>
      <c r="CT451" s="1"/>
      <c r="CU451" s="34"/>
      <c r="CV451" s="2"/>
      <c r="CW451" s="1"/>
      <c r="CX451" s="2"/>
      <c r="CY451" s="2"/>
      <c r="CZ451" s="2"/>
      <c r="DA451" s="1"/>
      <c r="DB451" s="1"/>
      <c r="DC451" s="1"/>
      <c r="DD451" s="1"/>
      <c r="DE451" s="1"/>
      <c r="DF451" s="1"/>
      <c r="DG451" s="2"/>
      <c r="DH451" s="2"/>
      <c r="DI451" s="2"/>
      <c r="DJ451" s="2"/>
      <c r="DK451" s="1"/>
      <c r="DL451" s="1"/>
    </row>
    <row r="452" spans="1:11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273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34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2"/>
      <c r="CP452" s="2"/>
      <c r="CQ452" s="2"/>
      <c r="CR452" s="2"/>
      <c r="CS452" s="1"/>
      <c r="CT452" s="1"/>
      <c r="CU452" s="34"/>
      <c r="CV452" s="2"/>
      <c r="CW452" s="1"/>
      <c r="CX452" s="2"/>
      <c r="CY452" s="2"/>
      <c r="CZ452" s="2"/>
      <c r="DA452" s="1"/>
      <c r="DB452" s="1"/>
      <c r="DC452" s="1"/>
      <c r="DD452" s="1"/>
      <c r="DE452" s="1"/>
      <c r="DF452" s="1"/>
      <c r="DG452" s="2"/>
      <c r="DH452" s="2"/>
      <c r="DI452" s="2"/>
      <c r="DJ452" s="2"/>
      <c r="DK452" s="1"/>
      <c r="DL452" s="1"/>
    </row>
    <row r="453" spans="1:11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273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34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2"/>
      <c r="CP453" s="2"/>
      <c r="CQ453" s="2"/>
      <c r="CR453" s="2"/>
      <c r="CS453" s="1"/>
      <c r="CT453" s="1"/>
      <c r="CU453" s="34"/>
      <c r="CV453" s="2"/>
      <c r="CW453" s="1"/>
      <c r="CX453" s="2"/>
      <c r="CY453" s="2"/>
      <c r="CZ453" s="2"/>
      <c r="DA453" s="1"/>
      <c r="DB453" s="1"/>
      <c r="DC453" s="1"/>
      <c r="DD453" s="1"/>
      <c r="DE453" s="1"/>
      <c r="DF453" s="1"/>
      <c r="DG453" s="2"/>
      <c r="DH453" s="2"/>
      <c r="DI453" s="2"/>
      <c r="DJ453" s="2"/>
      <c r="DK453" s="1"/>
      <c r="DL453" s="1"/>
    </row>
    <row r="454" spans="1:11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273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34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2"/>
      <c r="CP454" s="2"/>
      <c r="CQ454" s="2"/>
      <c r="CR454" s="2"/>
      <c r="CS454" s="1"/>
      <c r="CT454" s="1"/>
      <c r="CU454" s="34"/>
      <c r="CV454" s="2"/>
      <c r="CW454" s="1"/>
      <c r="CX454" s="2"/>
      <c r="CY454" s="2"/>
      <c r="CZ454" s="2"/>
      <c r="DA454" s="1"/>
      <c r="DB454" s="1"/>
      <c r="DC454" s="1"/>
      <c r="DD454" s="1"/>
      <c r="DE454" s="1"/>
      <c r="DF454" s="1"/>
      <c r="DG454" s="2"/>
      <c r="DH454" s="2"/>
      <c r="DI454" s="2"/>
      <c r="DJ454" s="2"/>
      <c r="DK454" s="1"/>
      <c r="DL454" s="1"/>
    </row>
    <row r="455" spans="1:11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273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34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2"/>
      <c r="CP455" s="2"/>
      <c r="CQ455" s="2"/>
      <c r="CR455" s="2"/>
      <c r="CS455" s="1"/>
      <c r="CT455" s="1"/>
      <c r="CU455" s="34"/>
      <c r="CV455" s="2"/>
      <c r="CW455" s="1"/>
      <c r="CX455" s="2"/>
      <c r="CY455" s="2"/>
      <c r="CZ455" s="2"/>
      <c r="DA455" s="1"/>
      <c r="DB455" s="1"/>
      <c r="DC455" s="1"/>
      <c r="DD455" s="1"/>
      <c r="DE455" s="1"/>
      <c r="DF455" s="1"/>
      <c r="DG455" s="2"/>
      <c r="DH455" s="2"/>
      <c r="DI455" s="2"/>
      <c r="DJ455" s="2"/>
      <c r="DK455" s="1"/>
      <c r="DL455" s="1"/>
    </row>
    <row r="456" spans="1:11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273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34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2"/>
      <c r="CP456" s="2"/>
      <c r="CQ456" s="2"/>
      <c r="CR456" s="2"/>
      <c r="CS456" s="1"/>
      <c r="CT456" s="1"/>
      <c r="CU456" s="34"/>
      <c r="CV456" s="2"/>
      <c r="CW456" s="1"/>
      <c r="CX456" s="2"/>
      <c r="CY456" s="2"/>
      <c r="CZ456" s="2"/>
      <c r="DA456" s="1"/>
      <c r="DB456" s="1"/>
      <c r="DC456" s="1"/>
      <c r="DD456" s="1"/>
      <c r="DE456" s="1"/>
      <c r="DF456" s="1"/>
      <c r="DG456" s="2"/>
      <c r="DH456" s="2"/>
      <c r="DI456" s="2"/>
      <c r="DJ456" s="2"/>
      <c r="DK456" s="1"/>
      <c r="DL456" s="1"/>
    </row>
    <row r="457" spans="1:11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273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34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2"/>
      <c r="CP457" s="2"/>
      <c r="CQ457" s="2"/>
      <c r="CR457" s="2"/>
      <c r="CS457" s="1"/>
      <c r="CT457" s="1"/>
      <c r="CU457" s="34"/>
      <c r="CV457" s="2"/>
      <c r="CW457" s="1"/>
      <c r="CX457" s="2"/>
      <c r="CY457" s="2"/>
      <c r="CZ457" s="2"/>
      <c r="DA457" s="1"/>
      <c r="DB457" s="1"/>
      <c r="DC457" s="1"/>
      <c r="DD457" s="1"/>
      <c r="DE457" s="1"/>
      <c r="DF457" s="1"/>
      <c r="DG457" s="2"/>
      <c r="DH457" s="2"/>
      <c r="DI457" s="2"/>
      <c r="DJ457" s="2"/>
      <c r="DK457" s="1"/>
      <c r="DL457" s="1"/>
    </row>
    <row r="458" spans="1:11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273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34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2"/>
      <c r="CP458" s="2"/>
      <c r="CQ458" s="2"/>
      <c r="CR458" s="2"/>
      <c r="CS458" s="1"/>
      <c r="CT458" s="1"/>
      <c r="CU458" s="34"/>
      <c r="CV458" s="2"/>
      <c r="CW458" s="1"/>
      <c r="CX458" s="2"/>
      <c r="CY458" s="2"/>
      <c r="CZ458" s="2"/>
      <c r="DA458" s="1"/>
      <c r="DB458" s="1"/>
      <c r="DC458" s="1"/>
      <c r="DD458" s="1"/>
      <c r="DE458" s="1"/>
      <c r="DF458" s="1"/>
      <c r="DG458" s="2"/>
      <c r="DH458" s="2"/>
      <c r="DI458" s="2"/>
      <c r="DJ458" s="2"/>
      <c r="DK458" s="1"/>
      <c r="DL458" s="1"/>
    </row>
    <row r="459" spans="1:11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273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34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2"/>
      <c r="CP459" s="2"/>
      <c r="CQ459" s="2"/>
      <c r="CR459" s="2"/>
      <c r="CS459" s="1"/>
      <c r="CT459" s="1"/>
      <c r="CU459" s="34"/>
      <c r="CV459" s="2"/>
      <c r="CW459" s="1"/>
      <c r="CX459" s="2"/>
      <c r="CY459" s="2"/>
      <c r="CZ459" s="2"/>
      <c r="DA459" s="1"/>
      <c r="DB459" s="1"/>
      <c r="DC459" s="1"/>
      <c r="DD459" s="1"/>
      <c r="DE459" s="1"/>
      <c r="DF459" s="1"/>
      <c r="DG459" s="2"/>
      <c r="DH459" s="2"/>
      <c r="DI459" s="2"/>
      <c r="DJ459" s="2"/>
      <c r="DK459" s="1"/>
      <c r="DL459" s="1"/>
    </row>
    <row r="460" spans="1:11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273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34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2"/>
      <c r="CP460" s="2"/>
      <c r="CQ460" s="2"/>
      <c r="CR460" s="2"/>
      <c r="CS460" s="1"/>
      <c r="CT460" s="1"/>
      <c r="CU460" s="34"/>
      <c r="CV460" s="2"/>
      <c r="CW460" s="1"/>
      <c r="CX460" s="2"/>
      <c r="CY460" s="2"/>
      <c r="CZ460" s="2"/>
      <c r="DA460" s="1"/>
      <c r="DB460" s="1"/>
      <c r="DC460" s="1"/>
      <c r="DD460" s="1"/>
      <c r="DE460" s="1"/>
      <c r="DF460" s="1"/>
      <c r="DG460" s="2"/>
      <c r="DH460" s="2"/>
      <c r="DI460" s="2"/>
      <c r="DJ460" s="2"/>
      <c r="DK460" s="1"/>
      <c r="DL460" s="1"/>
    </row>
    <row r="461" spans="1:11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273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34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2"/>
      <c r="CP461" s="2"/>
      <c r="CQ461" s="2"/>
      <c r="CR461" s="2"/>
      <c r="CS461" s="1"/>
      <c r="CT461" s="1"/>
      <c r="CU461" s="34"/>
      <c r="CV461" s="2"/>
      <c r="CW461" s="1"/>
      <c r="CX461" s="2"/>
      <c r="CY461" s="2"/>
      <c r="CZ461" s="2"/>
      <c r="DA461" s="1"/>
      <c r="DB461" s="1"/>
      <c r="DC461" s="1"/>
      <c r="DD461" s="1"/>
      <c r="DE461" s="1"/>
      <c r="DF461" s="1"/>
      <c r="DG461" s="2"/>
      <c r="DH461" s="2"/>
      <c r="DI461" s="2"/>
      <c r="DJ461" s="2"/>
      <c r="DK461" s="1"/>
      <c r="DL461" s="1"/>
    </row>
    <row r="462" spans="1:11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273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34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2"/>
      <c r="CP462" s="2"/>
      <c r="CQ462" s="2"/>
      <c r="CR462" s="2"/>
      <c r="CS462" s="1"/>
      <c r="CT462" s="1"/>
      <c r="CU462" s="34"/>
      <c r="CV462" s="2"/>
      <c r="CW462" s="1"/>
      <c r="CX462" s="2"/>
      <c r="CY462" s="2"/>
      <c r="CZ462" s="2"/>
      <c r="DA462" s="1"/>
      <c r="DB462" s="1"/>
      <c r="DC462" s="1"/>
      <c r="DD462" s="1"/>
      <c r="DE462" s="1"/>
      <c r="DF462" s="1"/>
      <c r="DG462" s="2"/>
      <c r="DH462" s="2"/>
      <c r="DI462" s="2"/>
      <c r="DJ462" s="2"/>
      <c r="DK462" s="1"/>
      <c r="DL462" s="1"/>
    </row>
    <row r="463" spans="1:11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273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34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2"/>
      <c r="CP463" s="2"/>
      <c r="CQ463" s="2"/>
      <c r="CR463" s="2"/>
      <c r="CS463" s="1"/>
      <c r="CT463" s="1"/>
      <c r="CU463" s="34"/>
      <c r="CV463" s="2"/>
      <c r="CW463" s="1"/>
      <c r="CX463" s="2"/>
      <c r="CY463" s="2"/>
      <c r="CZ463" s="2"/>
      <c r="DA463" s="1"/>
      <c r="DB463" s="1"/>
      <c r="DC463" s="1"/>
      <c r="DD463" s="1"/>
      <c r="DE463" s="1"/>
      <c r="DF463" s="1"/>
      <c r="DG463" s="2"/>
      <c r="DH463" s="2"/>
      <c r="DI463" s="2"/>
      <c r="DJ463" s="2"/>
      <c r="DK463" s="1"/>
      <c r="DL463" s="1"/>
    </row>
    <row r="464" spans="1:11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273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34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2"/>
      <c r="CP464" s="2"/>
      <c r="CQ464" s="2"/>
      <c r="CR464" s="2"/>
      <c r="CS464" s="1"/>
      <c r="CT464" s="1"/>
      <c r="CU464" s="34"/>
      <c r="CV464" s="2"/>
      <c r="CW464" s="1"/>
      <c r="CX464" s="2"/>
      <c r="CY464" s="2"/>
      <c r="CZ464" s="2"/>
      <c r="DA464" s="1"/>
      <c r="DB464" s="1"/>
      <c r="DC464" s="1"/>
      <c r="DD464" s="1"/>
      <c r="DE464" s="1"/>
      <c r="DF464" s="1"/>
      <c r="DG464" s="2"/>
      <c r="DH464" s="2"/>
      <c r="DI464" s="2"/>
      <c r="DJ464" s="2"/>
      <c r="DK464" s="1"/>
      <c r="DL464" s="1"/>
    </row>
    <row r="465" spans="1:11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273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34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2"/>
      <c r="CP465" s="2"/>
      <c r="CQ465" s="2"/>
      <c r="CR465" s="2"/>
      <c r="CS465" s="1"/>
      <c r="CT465" s="1"/>
      <c r="CU465" s="34"/>
      <c r="CV465" s="2"/>
      <c r="CW465" s="1"/>
      <c r="CX465" s="2"/>
      <c r="CY465" s="2"/>
      <c r="CZ465" s="2"/>
      <c r="DA465" s="1"/>
      <c r="DB465" s="1"/>
      <c r="DC465" s="1"/>
      <c r="DD465" s="1"/>
      <c r="DE465" s="1"/>
      <c r="DF465" s="1"/>
      <c r="DG465" s="2"/>
      <c r="DH465" s="2"/>
      <c r="DI465" s="2"/>
      <c r="DJ465" s="2"/>
      <c r="DK465" s="1"/>
      <c r="DL465" s="1"/>
    </row>
    <row r="466" spans="1:11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273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34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2"/>
      <c r="CP466" s="2"/>
      <c r="CQ466" s="2"/>
      <c r="CR466" s="2"/>
      <c r="CS466" s="1"/>
      <c r="CT466" s="1"/>
      <c r="CU466" s="34"/>
      <c r="CV466" s="2"/>
      <c r="CW466" s="1"/>
      <c r="CX466" s="2"/>
      <c r="CY466" s="2"/>
      <c r="CZ466" s="2"/>
      <c r="DA466" s="1"/>
      <c r="DB466" s="1"/>
      <c r="DC466" s="1"/>
      <c r="DD466" s="1"/>
      <c r="DE466" s="1"/>
      <c r="DF466" s="1"/>
      <c r="DG466" s="2"/>
      <c r="DH466" s="2"/>
      <c r="DI466" s="2"/>
      <c r="DJ466" s="2"/>
      <c r="DK466" s="1"/>
      <c r="DL466" s="1"/>
    </row>
    <row r="467" spans="1:11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273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34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2"/>
      <c r="CP467" s="2"/>
      <c r="CQ467" s="2"/>
      <c r="CR467" s="2"/>
      <c r="CS467" s="1"/>
      <c r="CT467" s="1"/>
      <c r="CU467" s="34"/>
      <c r="CV467" s="2"/>
      <c r="CW467" s="1"/>
      <c r="CX467" s="2"/>
      <c r="CY467" s="2"/>
      <c r="CZ467" s="2"/>
      <c r="DA467" s="1"/>
      <c r="DB467" s="1"/>
      <c r="DC467" s="1"/>
      <c r="DD467" s="1"/>
      <c r="DE467" s="1"/>
      <c r="DF467" s="1"/>
      <c r="DG467" s="2"/>
      <c r="DH467" s="2"/>
      <c r="DI467" s="2"/>
      <c r="DJ467" s="2"/>
      <c r="DK467" s="1"/>
      <c r="DL467" s="1"/>
    </row>
    <row r="468" spans="1:11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273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34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2"/>
      <c r="CP468" s="2"/>
      <c r="CQ468" s="2"/>
      <c r="CR468" s="2"/>
      <c r="CS468" s="1"/>
      <c r="CT468" s="1"/>
      <c r="CU468" s="34"/>
      <c r="CV468" s="2"/>
      <c r="CW468" s="1"/>
      <c r="CX468" s="2"/>
      <c r="CY468" s="2"/>
      <c r="CZ468" s="2"/>
      <c r="DA468" s="1"/>
      <c r="DB468" s="1"/>
      <c r="DC468" s="1"/>
      <c r="DD468" s="1"/>
      <c r="DE468" s="1"/>
      <c r="DF468" s="1"/>
      <c r="DG468" s="2"/>
      <c r="DH468" s="2"/>
      <c r="DI468" s="2"/>
      <c r="DJ468" s="2"/>
      <c r="DK468" s="1"/>
      <c r="DL468" s="1"/>
    </row>
    <row r="469" spans="1:11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273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34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2"/>
      <c r="CP469" s="2"/>
      <c r="CQ469" s="2"/>
      <c r="CR469" s="2"/>
      <c r="CS469" s="1"/>
      <c r="CT469" s="1"/>
      <c r="CU469" s="34"/>
      <c r="CV469" s="2"/>
      <c r="CW469" s="1"/>
      <c r="CX469" s="2"/>
      <c r="CY469" s="2"/>
      <c r="CZ469" s="2"/>
      <c r="DA469" s="1"/>
      <c r="DB469" s="1"/>
      <c r="DC469" s="1"/>
      <c r="DD469" s="1"/>
      <c r="DE469" s="1"/>
      <c r="DF469" s="1"/>
      <c r="DG469" s="2"/>
      <c r="DH469" s="2"/>
      <c r="DI469" s="2"/>
      <c r="DJ469" s="2"/>
      <c r="DK469" s="1"/>
      <c r="DL469" s="1"/>
    </row>
    <row r="470" spans="1:11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273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34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2"/>
      <c r="CP470" s="2"/>
      <c r="CQ470" s="2"/>
      <c r="CR470" s="2"/>
      <c r="CS470" s="1"/>
      <c r="CT470" s="1"/>
      <c r="CU470" s="34"/>
      <c r="CV470" s="2"/>
      <c r="CW470" s="1"/>
      <c r="CX470" s="2"/>
      <c r="CY470" s="2"/>
      <c r="CZ470" s="2"/>
      <c r="DA470" s="1"/>
      <c r="DB470" s="1"/>
      <c r="DC470" s="1"/>
      <c r="DD470" s="1"/>
      <c r="DE470" s="1"/>
      <c r="DF470" s="1"/>
      <c r="DG470" s="2"/>
      <c r="DH470" s="2"/>
      <c r="DI470" s="2"/>
      <c r="DJ470" s="2"/>
      <c r="DK470" s="1"/>
      <c r="DL470" s="1"/>
    </row>
    <row r="471" spans="1:11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273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34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2"/>
      <c r="CP471" s="2"/>
      <c r="CQ471" s="2"/>
      <c r="CR471" s="2"/>
      <c r="CS471" s="1"/>
      <c r="CT471" s="1"/>
      <c r="CU471" s="34"/>
      <c r="CV471" s="2"/>
      <c r="CW471" s="1"/>
      <c r="CX471" s="2"/>
      <c r="CY471" s="2"/>
      <c r="CZ471" s="2"/>
      <c r="DA471" s="1"/>
      <c r="DB471" s="1"/>
      <c r="DC471" s="1"/>
      <c r="DD471" s="1"/>
      <c r="DE471" s="1"/>
      <c r="DF471" s="1"/>
      <c r="DG471" s="2"/>
      <c r="DH471" s="2"/>
      <c r="DI471" s="2"/>
      <c r="DJ471" s="2"/>
      <c r="DK471" s="1"/>
      <c r="DL471" s="1"/>
    </row>
    <row r="472" spans="1:11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273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34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2"/>
      <c r="CP472" s="2"/>
      <c r="CQ472" s="2"/>
      <c r="CR472" s="2"/>
      <c r="CS472" s="1"/>
      <c r="CT472" s="1"/>
      <c r="CU472" s="34"/>
      <c r="CV472" s="2"/>
      <c r="CW472" s="1"/>
      <c r="CX472" s="2"/>
      <c r="CY472" s="2"/>
      <c r="CZ472" s="2"/>
      <c r="DA472" s="1"/>
      <c r="DB472" s="1"/>
      <c r="DC472" s="1"/>
      <c r="DD472" s="1"/>
      <c r="DE472" s="1"/>
      <c r="DF472" s="1"/>
      <c r="DG472" s="2"/>
      <c r="DH472" s="2"/>
      <c r="DI472" s="2"/>
      <c r="DJ472" s="2"/>
      <c r="DK472" s="1"/>
      <c r="DL472" s="1"/>
    </row>
    <row r="473" spans="1:11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273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34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2"/>
      <c r="CP473" s="2"/>
      <c r="CQ473" s="2"/>
      <c r="CR473" s="2"/>
      <c r="CS473" s="1"/>
      <c r="CT473" s="1"/>
      <c r="CU473" s="34"/>
      <c r="CV473" s="2"/>
      <c r="CW473" s="1"/>
      <c r="CX473" s="2"/>
      <c r="CY473" s="2"/>
      <c r="CZ473" s="2"/>
      <c r="DA473" s="1"/>
      <c r="DB473" s="1"/>
      <c r="DC473" s="1"/>
      <c r="DD473" s="1"/>
      <c r="DE473" s="1"/>
      <c r="DF473" s="1"/>
      <c r="DG473" s="2"/>
      <c r="DH473" s="2"/>
      <c r="DI473" s="2"/>
      <c r="DJ473" s="2"/>
      <c r="DK473" s="1"/>
      <c r="DL473" s="1"/>
    </row>
    <row r="474" spans="1:11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273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34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2"/>
      <c r="CP474" s="2"/>
      <c r="CQ474" s="2"/>
      <c r="CR474" s="2"/>
      <c r="CS474" s="1"/>
      <c r="CT474" s="1"/>
      <c r="CU474" s="34"/>
      <c r="CV474" s="2"/>
      <c r="CW474" s="1"/>
      <c r="CX474" s="2"/>
      <c r="CY474" s="2"/>
      <c r="CZ474" s="2"/>
      <c r="DA474" s="1"/>
      <c r="DB474" s="1"/>
      <c r="DC474" s="1"/>
      <c r="DD474" s="1"/>
      <c r="DE474" s="1"/>
      <c r="DF474" s="1"/>
      <c r="DG474" s="2"/>
      <c r="DH474" s="2"/>
      <c r="DI474" s="2"/>
      <c r="DJ474" s="2"/>
      <c r="DK474" s="1"/>
      <c r="DL474" s="1"/>
    </row>
    <row r="475" spans="1:11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273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34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2"/>
      <c r="CP475" s="2"/>
      <c r="CQ475" s="2"/>
      <c r="CR475" s="2"/>
      <c r="CS475" s="1"/>
      <c r="CT475" s="1"/>
      <c r="CU475" s="34"/>
      <c r="CV475" s="2"/>
      <c r="CW475" s="1"/>
      <c r="CX475" s="2"/>
      <c r="CY475" s="2"/>
      <c r="CZ475" s="2"/>
      <c r="DA475" s="1"/>
      <c r="DB475" s="1"/>
      <c r="DC475" s="1"/>
      <c r="DD475" s="1"/>
      <c r="DE475" s="1"/>
      <c r="DF475" s="1"/>
      <c r="DG475" s="2"/>
      <c r="DH475" s="2"/>
      <c r="DI475" s="2"/>
      <c r="DJ475" s="2"/>
      <c r="DK475" s="1"/>
      <c r="DL475" s="1"/>
    </row>
    <row r="476" spans="1:11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273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34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2"/>
      <c r="CP476" s="2"/>
      <c r="CQ476" s="2"/>
      <c r="CR476" s="2"/>
      <c r="CS476" s="1"/>
      <c r="CT476" s="1"/>
      <c r="CU476" s="34"/>
      <c r="CV476" s="2"/>
      <c r="CW476" s="1"/>
      <c r="CX476" s="2"/>
      <c r="CY476" s="2"/>
      <c r="CZ476" s="2"/>
      <c r="DA476" s="1"/>
      <c r="DB476" s="1"/>
      <c r="DC476" s="1"/>
      <c r="DD476" s="1"/>
      <c r="DE476" s="1"/>
      <c r="DF476" s="1"/>
      <c r="DG476" s="2"/>
      <c r="DH476" s="2"/>
      <c r="DI476" s="2"/>
      <c r="DJ476" s="2"/>
      <c r="DK476" s="1"/>
      <c r="DL476" s="1"/>
    </row>
    <row r="477" spans="1:11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273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34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2"/>
      <c r="CP477" s="2"/>
      <c r="CQ477" s="2"/>
      <c r="CR477" s="2"/>
      <c r="CS477" s="1"/>
      <c r="CT477" s="1"/>
      <c r="CU477" s="34"/>
      <c r="CV477" s="2"/>
      <c r="CW477" s="1"/>
      <c r="CX477" s="2"/>
      <c r="CY477" s="2"/>
      <c r="CZ477" s="2"/>
      <c r="DA477" s="1"/>
      <c r="DB477" s="1"/>
      <c r="DC477" s="1"/>
      <c r="DD477" s="1"/>
      <c r="DE477" s="1"/>
      <c r="DF477" s="1"/>
      <c r="DG477" s="2"/>
      <c r="DH477" s="2"/>
      <c r="DI477" s="2"/>
      <c r="DJ477" s="2"/>
      <c r="DK477" s="1"/>
      <c r="DL477" s="1"/>
    </row>
    <row r="478" spans="1:11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273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34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2"/>
      <c r="CP478" s="2"/>
      <c r="CQ478" s="2"/>
      <c r="CR478" s="2"/>
      <c r="CS478" s="1"/>
      <c r="CT478" s="1"/>
      <c r="CU478" s="34"/>
      <c r="CV478" s="2"/>
      <c r="CW478" s="1"/>
      <c r="CX478" s="2"/>
      <c r="CY478" s="2"/>
      <c r="CZ478" s="2"/>
      <c r="DA478" s="1"/>
      <c r="DB478" s="1"/>
      <c r="DC478" s="1"/>
      <c r="DD478" s="1"/>
      <c r="DE478" s="1"/>
      <c r="DF478" s="1"/>
      <c r="DG478" s="2"/>
      <c r="DH478" s="2"/>
      <c r="DI478" s="2"/>
      <c r="DJ478" s="2"/>
      <c r="DK478" s="1"/>
      <c r="DL478" s="1"/>
    </row>
    <row r="479" spans="1:11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273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34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2"/>
      <c r="CP479" s="2"/>
      <c r="CQ479" s="2"/>
      <c r="CR479" s="2"/>
      <c r="CS479" s="1"/>
      <c r="CT479" s="1"/>
      <c r="CU479" s="34"/>
      <c r="CV479" s="2"/>
      <c r="CW479" s="1"/>
      <c r="CX479" s="2"/>
      <c r="CY479" s="2"/>
      <c r="CZ479" s="2"/>
      <c r="DA479" s="1"/>
      <c r="DB479" s="1"/>
      <c r="DC479" s="1"/>
      <c r="DD479" s="1"/>
      <c r="DE479" s="1"/>
      <c r="DF479" s="1"/>
      <c r="DG479" s="2"/>
      <c r="DH479" s="2"/>
      <c r="DI479" s="2"/>
      <c r="DJ479" s="2"/>
      <c r="DK479" s="1"/>
      <c r="DL479" s="1"/>
    </row>
    <row r="480" spans="1:11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273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34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2"/>
      <c r="CP480" s="2"/>
      <c r="CQ480" s="2"/>
      <c r="CR480" s="2"/>
      <c r="CS480" s="1"/>
      <c r="CT480" s="1"/>
      <c r="CU480" s="34"/>
      <c r="CV480" s="2"/>
      <c r="CW480" s="1"/>
      <c r="CX480" s="2"/>
      <c r="CY480" s="2"/>
      <c r="CZ480" s="2"/>
      <c r="DA480" s="1"/>
      <c r="DB480" s="1"/>
      <c r="DC480" s="1"/>
      <c r="DD480" s="1"/>
      <c r="DE480" s="1"/>
      <c r="DF480" s="1"/>
      <c r="DG480" s="2"/>
      <c r="DH480" s="2"/>
      <c r="DI480" s="2"/>
      <c r="DJ480" s="2"/>
      <c r="DK480" s="1"/>
      <c r="DL480" s="1"/>
    </row>
    <row r="481" spans="1:11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273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34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2"/>
      <c r="CP481" s="2"/>
      <c r="CQ481" s="2"/>
      <c r="CR481" s="2"/>
      <c r="CS481" s="1"/>
      <c r="CT481" s="1"/>
      <c r="CU481" s="34"/>
      <c r="CV481" s="2"/>
      <c r="CW481" s="1"/>
      <c r="CX481" s="2"/>
      <c r="CY481" s="2"/>
      <c r="CZ481" s="2"/>
      <c r="DA481" s="1"/>
      <c r="DB481" s="1"/>
      <c r="DC481" s="1"/>
      <c r="DD481" s="1"/>
      <c r="DE481" s="1"/>
      <c r="DF481" s="1"/>
      <c r="DG481" s="2"/>
      <c r="DH481" s="2"/>
      <c r="DI481" s="2"/>
      <c r="DJ481" s="2"/>
      <c r="DK481" s="1"/>
      <c r="DL481" s="1"/>
    </row>
    <row r="482" spans="1:11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273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34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2"/>
      <c r="CP482" s="2"/>
      <c r="CQ482" s="2"/>
      <c r="CR482" s="2"/>
      <c r="CS482" s="1"/>
      <c r="CT482" s="1"/>
      <c r="CU482" s="34"/>
      <c r="CV482" s="2"/>
      <c r="CW482" s="1"/>
      <c r="CX482" s="2"/>
      <c r="CY482" s="2"/>
      <c r="CZ482" s="2"/>
      <c r="DA482" s="1"/>
      <c r="DB482" s="1"/>
      <c r="DC482" s="1"/>
      <c r="DD482" s="1"/>
      <c r="DE482" s="1"/>
      <c r="DF482" s="1"/>
      <c r="DG482" s="2"/>
      <c r="DH482" s="2"/>
      <c r="DI482" s="2"/>
      <c r="DJ482" s="2"/>
      <c r="DK482" s="1"/>
      <c r="DL482" s="1"/>
    </row>
    <row r="483" spans="1:11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273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34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2"/>
      <c r="CP483" s="2"/>
      <c r="CQ483" s="2"/>
      <c r="CR483" s="2"/>
      <c r="CS483" s="1"/>
      <c r="CT483" s="1"/>
      <c r="CU483" s="34"/>
      <c r="CV483" s="2"/>
      <c r="CW483" s="1"/>
      <c r="CX483" s="2"/>
      <c r="CY483" s="2"/>
      <c r="CZ483" s="2"/>
      <c r="DA483" s="1"/>
      <c r="DB483" s="1"/>
      <c r="DC483" s="1"/>
      <c r="DD483" s="1"/>
      <c r="DE483" s="1"/>
      <c r="DF483" s="1"/>
      <c r="DG483" s="2"/>
      <c r="DH483" s="2"/>
      <c r="DI483" s="2"/>
      <c r="DJ483" s="2"/>
      <c r="DK483" s="1"/>
      <c r="DL483" s="1"/>
    </row>
    <row r="484" spans="1:11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273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34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2"/>
      <c r="CP484" s="2"/>
      <c r="CQ484" s="2"/>
      <c r="CR484" s="2"/>
      <c r="CS484" s="1"/>
      <c r="CT484" s="1"/>
      <c r="CU484" s="34"/>
      <c r="CV484" s="2"/>
      <c r="CW484" s="1"/>
      <c r="CX484" s="2"/>
      <c r="CY484" s="2"/>
      <c r="CZ484" s="2"/>
      <c r="DA484" s="1"/>
      <c r="DB484" s="1"/>
      <c r="DC484" s="1"/>
      <c r="DD484" s="1"/>
      <c r="DE484" s="1"/>
      <c r="DF484" s="1"/>
      <c r="DG484" s="2"/>
      <c r="DH484" s="2"/>
      <c r="DI484" s="2"/>
      <c r="DJ484" s="2"/>
      <c r="DK484" s="1"/>
      <c r="DL484" s="1"/>
    </row>
    <row r="485" spans="1:11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273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34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2"/>
      <c r="CP485" s="2"/>
      <c r="CQ485" s="2"/>
      <c r="CR485" s="2"/>
      <c r="CS485" s="1"/>
      <c r="CT485" s="1"/>
      <c r="CU485" s="34"/>
      <c r="CV485" s="2"/>
      <c r="CW485" s="1"/>
      <c r="CX485" s="2"/>
      <c r="CY485" s="2"/>
      <c r="CZ485" s="2"/>
      <c r="DA485" s="1"/>
      <c r="DB485" s="1"/>
      <c r="DC485" s="1"/>
      <c r="DD485" s="1"/>
      <c r="DE485" s="1"/>
      <c r="DF485" s="1"/>
      <c r="DG485" s="2"/>
      <c r="DH485" s="2"/>
      <c r="DI485" s="2"/>
      <c r="DJ485" s="2"/>
      <c r="DK485" s="1"/>
      <c r="DL485" s="1"/>
    </row>
    <row r="486" spans="1:11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273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34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2"/>
      <c r="CP486" s="2"/>
      <c r="CQ486" s="2"/>
      <c r="CR486" s="2"/>
      <c r="CS486" s="1"/>
      <c r="CT486" s="1"/>
      <c r="CU486" s="34"/>
      <c r="CV486" s="2"/>
      <c r="CW486" s="1"/>
      <c r="CX486" s="2"/>
      <c r="CY486" s="2"/>
      <c r="CZ486" s="2"/>
      <c r="DA486" s="1"/>
      <c r="DB486" s="1"/>
      <c r="DC486" s="1"/>
      <c r="DD486" s="1"/>
      <c r="DE486" s="1"/>
      <c r="DF486" s="1"/>
      <c r="DG486" s="2"/>
      <c r="DH486" s="2"/>
      <c r="DI486" s="2"/>
      <c r="DJ486" s="2"/>
      <c r="DK486" s="1"/>
      <c r="DL486" s="1"/>
    </row>
    <row r="487" spans="1:11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273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34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2"/>
      <c r="CP487" s="2"/>
      <c r="CQ487" s="2"/>
      <c r="CR487" s="2"/>
      <c r="CS487" s="1"/>
      <c r="CT487" s="1"/>
      <c r="CU487" s="34"/>
      <c r="CV487" s="2"/>
      <c r="CW487" s="1"/>
      <c r="CX487" s="2"/>
      <c r="CY487" s="2"/>
      <c r="CZ487" s="2"/>
      <c r="DA487" s="1"/>
      <c r="DB487" s="1"/>
      <c r="DC487" s="1"/>
      <c r="DD487" s="1"/>
      <c r="DE487" s="1"/>
      <c r="DF487" s="1"/>
      <c r="DG487" s="2"/>
      <c r="DH487" s="2"/>
      <c r="DI487" s="2"/>
      <c r="DJ487" s="2"/>
      <c r="DK487" s="1"/>
      <c r="DL487" s="1"/>
    </row>
    <row r="488" spans="1:11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273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34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2"/>
      <c r="CP488" s="2"/>
      <c r="CQ488" s="2"/>
      <c r="CR488" s="2"/>
      <c r="CS488" s="1"/>
      <c r="CT488" s="1"/>
      <c r="CU488" s="34"/>
      <c r="CV488" s="2"/>
      <c r="CW488" s="1"/>
      <c r="CX488" s="2"/>
      <c r="CY488" s="2"/>
      <c r="CZ488" s="2"/>
      <c r="DA488" s="1"/>
      <c r="DB488" s="1"/>
      <c r="DC488" s="1"/>
      <c r="DD488" s="1"/>
      <c r="DE488" s="1"/>
      <c r="DF488" s="1"/>
      <c r="DG488" s="2"/>
      <c r="DH488" s="2"/>
      <c r="DI488" s="2"/>
      <c r="DJ488" s="2"/>
      <c r="DK488" s="1"/>
      <c r="DL488" s="1"/>
    </row>
    <row r="489" spans="1:11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273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34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2"/>
      <c r="CP489" s="2"/>
      <c r="CQ489" s="2"/>
      <c r="CR489" s="2"/>
      <c r="CS489" s="1"/>
      <c r="CT489" s="1"/>
      <c r="CU489" s="34"/>
      <c r="CV489" s="2"/>
      <c r="CW489" s="1"/>
      <c r="CX489" s="2"/>
      <c r="CY489" s="2"/>
      <c r="CZ489" s="2"/>
      <c r="DA489" s="1"/>
      <c r="DB489" s="1"/>
      <c r="DC489" s="1"/>
      <c r="DD489" s="1"/>
      <c r="DE489" s="1"/>
      <c r="DF489" s="1"/>
      <c r="DG489" s="2"/>
      <c r="DH489" s="2"/>
      <c r="DI489" s="2"/>
      <c r="DJ489" s="2"/>
      <c r="DK489" s="1"/>
      <c r="DL489" s="1"/>
    </row>
    <row r="490" spans="1:11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273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34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2"/>
      <c r="CP490" s="2"/>
      <c r="CQ490" s="2"/>
      <c r="CR490" s="2"/>
      <c r="CS490" s="1"/>
      <c r="CT490" s="1"/>
      <c r="CU490" s="34"/>
      <c r="CV490" s="2"/>
      <c r="CW490" s="1"/>
      <c r="CX490" s="2"/>
      <c r="CY490" s="2"/>
      <c r="CZ490" s="2"/>
      <c r="DA490" s="1"/>
      <c r="DB490" s="1"/>
      <c r="DC490" s="1"/>
      <c r="DD490" s="1"/>
      <c r="DE490" s="1"/>
      <c r="DF490" s="1"/>
      <c r="DG490" s="2"/>
      <c r="DH490" s="2"/>
      <c r="DI490" s="2"/>
      <c r="DJ490" s="2"/>
      <c r="DK490" s="1"/>
      <c r="DL490" s="1"/>
    </row>
    <row r="491" spans="1:11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273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34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2"/>
      <c r="CP491" s="2"/>
      <c r="CQ491" s="2"/>
      <c r="CR491" s="2"/>
      <c r="CS491" s="1"/>
      <c r="CT491" s="1"/>
      <c r="CU491" s="34"/>
      <c r="CV491" s="2"/>
      <c r="CW491" s="1"/>
      <c r="CX491" s="2"/>
      <c r="CY491" s="2"/>
      <c r="CZ491" s="2"/>
      <c r="DA491" s="1"/>
      <c r="DB491" s="1"/>
      <c r="DC491" s="1"/>
      <c r="DD491" s="1"/>
      <c r="DE491" s="1"/>
      <c r="DF491" s="1"/>
      <c r="DG491" s="2"/>
      <c r="DH491" s="2"/>
      <c r="DI491" s="2"/>
      <c r="DJ491" s="2"/>
      <c r="DK491" s="1"/>
      <c r="DL491" s="1"/>
    </row>
    <row r="492" spans="1:11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273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34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2"/>
      <c r="CP492" s="2"/>
      <c r="CQ492" s="2"/>
      <c r="CR492" s="2"/>
      <c r="CS492" s="1"/>
      <c r="CT492" s="1"/>
      <c r="CU492" s="34"/>
      <c r="CV492" s="2"/>
      <c r="CW492" s="1"/>
      <c r="CX492" s="2"/>
      <c r="CY492" s="2"/>
      <c r="CZ492" s="2"/>
      <c r="DA492" s="1"/>
      <c r="DB492" s="1"/>
      <c r="DC492" s="1"/>
      <c r="DD492" s="1"/>
      <c r="DE492" s="1"/>
      <c r="DF492" s="1"/>
      <c r="DG492" s="2"/>
      <c r="DH492" s="2"/>
      <c r="DI492" s="2"/>
      <c r="DJ492" s="2"/>
      <c r="DK492" s="1"/>
      <c r="DL492" s="1"/>
    </row>
    <row r="493" spans="1:11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273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34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2"/>
      <c r="CP493" s="2"/>
      <c r="CQ493" s="2"/>
      <c r="CR493" s="2"/>
      <c r="CS493" s="1"/>
      <c r="CT493" s="1"/>
      <c r="CU493" s="34"/>
      <c r="CV493" s="2"/>
      <c r="CW493" s="1"/>
      <c r="CX493" s="2"/>
      <c r="CY493" s="2"/>
      <c r="CZ493" s="2"/>
      <c r="DA493" s="1"/>
      <c r="DB493" s="1"/>
      <c r="DC493" s="1"/>
      <c r="DD493" s="1"/>
      <c r="DE493" s="1"/>
      <c r="DF493" s="1"/>
      <c r="DG493" s="2"/>
      <c r="DH493" s="2"/>
      <c r="DI493" s="2"/>
      <c r="DJ493" s="2"/>
      <c r="DK493" s="1"/>
      <c r="DL493" s="1"/>
    </row>
    <row r="494" spans="1:11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273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34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2"/>
      <c r="CP494" s="2"/>
      <c r="CQ494" s="2"/>
      <c r="CR494" s="2"/>
      <c r="CS494" s="1"/>
      <c r="CT494" s="1"/>
      <c r="CU494" s="34"/>
      <c r="CV494" s="2"/>
      <c r="CW494" s="1"/>
      <c r="CX494" s="2"/>
      <c r="CY494" s="2"/>
      <c r="CZ494" s="2"/>
      <c r="DA494" s="1"/>
      <c r="DB494" s="1"/>
      <c r="DC494" s="1"/>
      <c r="DD494" s="1"/>
      <c r="DE494" s="1"/>
      <c r="DF494" s="1"/>
      <c r="DG494" s="2"/>
      <c r="DH494" s="2"/>
      <c r="DI494" s="2"/>
      <c r="DJ494" s="2"/>
      <c r="DK494" s="1"/>
      <c r="DL494" s="1"/>
    </row>
    <row r="495" spans="1:11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273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34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2"/>
      <c r="CP495" s="2"/>
      <c r="CQ495" s="2"/>
      <c r="CR495" s="2"/>
      <c r="CS495" s="1"/>
      <c r="CT495" s="1"/>
      <c r="CU495" s="34"/>
      <c r="CV495" s="2"/>
      <c r="CW495" s="1"/>
      <c r="CX495" s="2"/>
      <c r="CY495" s="2"/>
      <c r="CZ495" s="2"/>
      <c r="DA495" s="1"/>
      <c r="DB495" s="1"/>
      <c r="DC495" s="1"/>
      <c r="DD495" s="1"/>
      <c r="DE495" s="1"/>
      <c r="DF495" s="1"/>
      <c r="DG495" s="2"/>
      <c r="DH495" s="2"/>
      <c r="DI495" s="2"/>
      <c r="DJ495" s="2"/>
      <c r="DK495" s="1"/>
      <c r="DL495" s="1"/>
    </row>
    <row r="496" spans="1:11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273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34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2"/>
      <c r="CP496" s="2"/>
      <c r="CQ496" s="2"/>
      <c r="CR496" s="2"/>
      <c r="CS496" s="1"/>
      <c r="CT496" s="1"/>
      <c r="CU496" s="34"/>
      <c r="CV496" s="2"/>
      <c r="CW496" s="1"/>
      <c r="CX496" s="2"/>
      <c r="CY496" s="2"/>
      <c r="CZ496" s="2"/>
      <c r="DA496" s="1"/>
      <c r="DB496" s="1"/>
      <c r="DC496" s="1"/>
      <c r="DD496" s="1"/>
      <c r="DE496" s="1"/>
      <c r="DF496" s="1"/>
      <c r="DG496" s="2"/>
      <c r="DH496" s="2"/>
      <c r="DI496" s="2"/>
      <c r="DJ496" s="2"/>
      <c r="DK496" s="1"/>
      <c r="DL496" s="1"/>
    </row>
    <row r="497" spans="1:11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273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34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2"/>
      <c r="CP497" s="2"/>
      <c r="CQ497" s="2"/>
      <c r="CR497" s="2"/>
      <c r="CS497" s="1"/>
      <c r="CT497" s="1"/>
      <c r="CU497" s="34"/>
      <c r="CV497" s="2"/>
      <c r="CW497" s="1"/>
      <c r="CX497" s="2"/>
      <c r="CY497" s="2"/>
      <c r="CZ497" s="2"/>
      <c r="DA497" s="1"/>
      <c r="DB497" s="1"/>
      <c r="DC497" s="1"/>
      <c r="DD497" s="1"/>
      <c r="DE497" s="1"/>
      <c r="DF497" s="1"/>
      <c r="DG497" s="2"/>
      <c r="DH497" s="2"/>
      <c r="DI497" s="2"/>
      <c r="DJ497" s="2"/>
      <c r="DK497" s="1"/>
      <c r="DL497" s="1"/>
    </row>
    <row r="498" spans="1:11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273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34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2"/>
      <c r="CP498" s="2"/>
      <c r="CQ498" s="2"/>
      <c r="CR498" s="2"/>
      <c r="CS498" s="1"/>
      <c r="CT498" s="1"/>
      <c r="CU498" s="34"/>
      <c r="CV498" s="2"/>
      <c r="CW498" s="1"/>
      <c r="CX498" s="2"/>
      <c r="CY498" s="2"/>
      <c r="CZ498" s="2"/>
      <c r="DA498" s="1"/>
      <c r="DB498" s="1"/>
      <c r="DC498" s="1"/>
      <c r="DD498" s="1"/>
      <c r="DE498" s="1"/>
      <c r="DF498" s="1"/>
      <c r="DG498" s="2"/>
      <c r="DH498" s="2"/>
      <c r="DI498" s="2"/>
      <c r="DJ498" s="2"/>
      <c r="DK498" s="1"/>
      <c r="DL498" s="1"/>
    </row>
    <row r="499" spans="1:11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273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34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2"/>
      <c r="CP499" s="2"/>
      <c r="CQ499" s="2"/>
      <c r="CR499" s="2"/>
      <c r="CS499" s="1"/>
      <c r="CT499" s="1"/>
      <c r="CU499" s="34"/>
      <c r="CV499" s="2"/>
      <c r="CW499" s="1"/>
      <c r="CX499" s="2"/>
      <c r="CY499" s="2"/>
      <c r="CZ499" s="2"/>
      <c r="DA499" s="1"/>
      <c r="DB499" s="1"/>
      <c r="DC499" s="1"/>
      <c r="DD499" s="1"/>
      <c r="DE499" s="1"/>
      <c r="DF499" s="1"/>
      <c r="DG499" s="2"/>
      <c r="DH499" s="2"/>
      <c r="DI499" s="2"/>
      <c r="DJ499" s="2"/>
      <c r="DK499" s="1"/>
      <c r="DL499" s="1"/>
    </row>
    <row r="500" spans="1:11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273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34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2"/>
      <c r="CP500" s="2"/>
      <c r="CQ500" s="2"/>
      <c r="CR500" s="2"/>
      <c r="CS500" s="1"/>
      <c r="CT500" s="1"/>
      <c r="CU500" s="34"/>
      <c r="CV500" s="2"/>
      <c r="CW500" s="1"/>
      <c r="CX500" s="2"/>
      <c r="CY500" s="2"/>
      <c r="CZ500" s="2"/>
      <c r="DA500" s="1"/>
      <c r="DB500" s="1"/>
      <c r="DC500" s="1"/>
      <c r="DD500" s="1"/>
      <c r="DE500" s="1"/>
      <c r="DF500" s="1"/>
      <c r="DG500" s="2"/>
      <c r="DH500" s="2"/>
      <c r="DI500" s="2"/>
      <c r="DJ500" s="2"/>
      <c r="DK500" s="1"/>
      <c r="DL500" s="1"/>
    </row>
    <row r="501" spans="1:11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273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34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2"/>
      <c r="CP501" s="2"/>
      <c r="CQ501" s="2"/>
      <c r="CR501" s="2"/>
      <c r="CS501" s="1"/>
      <c r="CT501" s="1"/>
      <c r="CU501" s="34"/>
      <c r="CV501" s="2"/>
      <c r="CW501" s="1"/>
      <c r="CX501" s="2"/>
      <c r="CY501" s="2"/>
      <c r="CZ501" s="2"/>
      <c r="DA501" s="1"/>
      <c r="DB501" s="1"/>
      <c r="DC501" s="1"/>
      <c r="DD501" s="1"/>
      <c r="DE501" s="1"/>
      <c r="DF501" s="1"/>
      <c r="DG501" s="2"/>
      <c r="DH501" s="2"/>
      <c r="DI501" s="2"/>
      <c r="DJ501" s="2"/>
      <c r="DK501" s="1"/>
      <c r="DL501" s="1"/>
    </row>
    <row r="502" spans="1:11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273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34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2"/>
      <c r="CP502" s="2"/>
      <c r="CQ502" s="2"/>
      <c r="CR502" s="2"/>
      <c r="CS502" s="1"/>
      <c r="CT502" s="1"/>
      <c r="CU502" s="34"/>
      <c r="CV502" s="2"/>
      <c r="CW502" s="1"/>
      <c r="CX502" s="2"/>
      <c r="CY502" s="2"/>
      <c r="CZ502" s="2"/>
      <c r="DA502" s="1"/>
      <c r="DB502" s="1"/>
      <c r="DC502" s="1"/>
      <c r="DD502" s="1"/>
      <c r="DE502" s="1"/>
      <c r="DF502" s="1"/>
      <c r="DG502" s="2"/>
      <c r="DH502" s="2"/>
      <c r="DI502" s="2"/>
      <c r="DJ502" s="2"/>
      <c r="DK502" s="1"/>
      <c r="DL502" s="1"/>
    </row>
    <row r="503" spans="1:11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273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34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2"/>
      <c r="CP503" s="2"/>
      <c r="CQ503" s="2"/>
      <c r="CR503" s="2"/>
      <c r="CS503" s="1"/>
      <c r="CT503" s="1"/>
      <c r="CU503" s="34"/>
      <c r="CV503" s="2"/>
      <c r="CW503" s="1"/>
      <c r="CX503" s="2"/>
      <c r="CY503" s="2"/>
      <c r="CZ503" s="2"/>
      <c r="DA503" s="1"/>
      <c r="DB503" s="1"/>
      <c r="DC503" s="1"/>
      <c r="DD503" s="1"/>
      <c r="DE503" s="1"/>
      <c r="DF503" s="1"/>
      <c r="DG503" s="2"/>
      <c r="DH503" s="2"/>
      <c r="DI503" s="2"/>
      <c r="DJ503" s="2"/>
      <c r="DK503" s="1"/>
      <c r="DL503" s="1"/>
    </row>
    <row r="504" spans="1:11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273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34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2"/>
      <c r="CP504" s="2"/>
      <c r="CQ504" s="2"/>
      <c r="CR504" s="2"/>
      <c r="CS504" s="1"/>
      <c r="CT504" s="1"/>
      <c r="CU504" s="34"/>
      <c r="CV504" s="2"/>
      <c r="CW504" s="1"/>
      <c r="CX504" s="2"/>
      <c r="CY504" s="2"/>
      <c r="CZ504" s="2"/>
      <c r="DA504" s="1"/>
      <c r="DB504" s="1"/>
      <c r="DC504" s="1"/>
      <c r="DD504" s="1"/>
      <c r="DE504" s="1"/>
      <c r="DF504" s="1"/>
      <c r="DG504" s="2"/>
      <c r="DH504" s="2"/>
      <c r="DI504" s="2"/>
      <c r="DJ504" s="2"/>
      <c r="DK504" s="1"/>
      <c r="DL504" s="1"/>
    </row>
    <row r="505" spans="1:11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273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34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2"/>
      <c r="CP505" s="2"/>
      <c r="CQ505" s="2"/>
      <c r="CR505" s="2"/>
      <c r="CS505" s="1"/>
      <c r="CT505" s="1"/>
      <c r="CU505" s="34"/>
      <c r="CV505" s="2"/>
      <c r="CW505" s="1"/>
      <c r="CX505" s="2"/>
      <c r="CY505" s="2"/>
      <c r="CZ505" s="2"/>
      <c r="DA505" s="1"/>
      <c r="DB505" s="1"/>
      <c r="DC505" s="1"/>
      <c r="DD505" s="1"/>
      <c r="DE505" s="1"/>
      <c r="DF505" s="1"/>
      <c r="DG505" s="2"/>
      <c r="DH505" s="2"/>
      <c r="DI505" s="2"/>
      <c r="DJ505" s="2"/>
      <c r="DK505" s="1"/>
      <c r="DL505" s="1"/>
    </row>
    <row r="506" spans="1:11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273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34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2"/>
      <c r="CP506" s="2"/>
      <c r="CQ506" s="2"/>
      <c r="CR506" s="2"/>
      <c r="CS506" s="1"/>
      <c r="CT506" s="1"/>
      <c r="CU506" s="34"/>
      <c r="CV506" s="2"/>
      <c r="CW506" s="1"/>
      <c r="CX506" s="2"/>
      <c r="CY506" s="2"/>
      <c r="CZ506" s="2"/>
      <c r="DA506" s="1"/>
      <c r="DB506" s="1"/>
      <c r="DC506" s="1"/>
      <c r="DD506" s="1"/>
      <c r="DE506" s="1"/>
      <c r="DF506" s="1"/>
      <c r="DG506" s="2"/>
      <c r="DH506" s="2"/>
      <c r="DI506" s="2"/>
      <c r="DJ506" s="2"/>
      <c r="DK506" s="1"/>
      <c r="DL506" s="1"/>
    </row>
    <row r="507" spans="1:11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273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34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2"/>
      <c r="CP507" s="2"/>
      <c r="CQ507" s="2"/>
      <c r="CR507" s="2"/>
      <c r="CS507" s="1"/>
      <c r="CT507" s="1"/>
      <c r="CU507" s="34"/>
      <c r="CV507" s="2"/>
      <c r="CW507" s="1"/>
      <c r="CX507" s="2"/>
      <c r="CY507" s="2"/>
      <c r="CZ507" s="2"/>
      <c r="DA507" s="1"/>
      <c r="DB507" s="1"/>
      <c r="DC507" s="1"/>
      <c r="DD507" s="1"/>
      <c r="DE507" s="1"/>
      <c r="DF507" s="1"/>
      <c r="DG507" s="2"/>
      <c r="DH507" s="2"/>
      <c r="DI507" s="2"/>
      <c r="DJ507" s="2"/>
      <c r="DK507" s="1"/>
      <c r="DL507" s="1"/>
    </row>
    <row r="508" spans="1:11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273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34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2"/>
      <c r="CP508" s="2"/>
      <c r="CQ508" s="2"/>
      <c r="CR508" s="2"/>
      <c r="CS508" s="1"/>
      <c r="CT508" s="1"/>
      <c r="CU508" s="34"/>
      <c r="CV508" s="2"/>
      <c r="CW508" s="1"/>
      <c r="CX508" s="2"/>
      <c r="CY508" s="2"/>
      <c r="CZ508" s="2"/>
      <c r="DA508" s="1"/>
      <c r="DB508" s="1"/>
      <c r="DC508" s="1"/>
      <c r="DD508" s="1"/>
      <c r="DE508" s="1"/>
      <c r="DF508" s="1"/>
      <c r="DG508" s="2"/>
      <c r="DH508" s="2"/>
      <c r="DI508" s="2"/>
      <c r="DJ508" s="2"/>
      <c r="DK508" s="1"/>
      <c r="DL508" s="1"/>
    </row>
    <row r="509" spans="1:11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273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34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2"/>
      <c r="CP509" s="2"/>
      <c r="CQ509" s="2"/>
      <c r="CR509" s="2"/>
      <c r="CS509" s="1"/>
      <c r="CT509" s="1"/>
      <c r="CU509" s="34"/>
      <c r="CV509" s="2"/>
      <c r="CW509" s="1"/>
      <c r="CX509" s="2"/>
      <c r="CY509" s="2"/>
      <c r="CZ509" s="2"/>
      <c r="DA509" s="1"/>
      <c r="DB509" s="1"/>
      <c r="DC509" s="1"/>
      <c r="DD509" s="1"/>
      <c r="DE509" s="1"/>
      <c r="DF509" s="1"/>
      <c r="DG509" s="2"/>
      <c r="DH509" s="2"/>
      <c r="DI509" s="2"/>
      <c r="DJ509" s="2"/>
      <c r="DK509" s="1"/>
      <c r="DL509" s="1"/>
    </row>
    <row r="510" spans="1:11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273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34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2"/>
      <c r="CP510" s="2"/>
      <c r="CQ510" s="2"/>
      <c r="CR510" s="2"/>
      <c r="CS510" s="1"/>
      <c r="CT510" s="1"/>
      <c r="CU510" s="34"/>
      <c r="CV510" s="2"/>
      <c r="CW510" s="1"/>
      <c r="CX510" s="2"/>
      <c r="CY510" s="2"/>
      <c r="CZ510" s="2"/>
      <c r="DA510" s="1"/>
      <c r="DB510" s="1"/>
      <c r="DC510" s="1"/>
      <c r="DD510" s="1"/>
      <c r="DE510" s="1"/>
      <c r="DF510" s="1"/>
      <c r="DG510" s="2"/>
      <c r="DH510" s="2"/>
      <c r="DI510" s="2"/>
      <c r="DJ510" s="2"/>
      <c r="DK510" s="1"/>
      <c r="DL510" s="1"/>
    </row>
    <row r="511" spans="1:11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273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34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2"/>
      <c r="CP511" s="2"/>
      <c r="CQ511" s="2"/>
      <c r="CR511" s="2"/>
      <c r="CS511" s="1"/>
      <c r="CT511" s="1"/>
      <c r="CU511" s="34"/>
      <c r="CV511" s="2"/>
      <c r="CW511" s="1"/>
      <c r="CX511" s="2"/>
      <c r="CY511" s="2"/>
      <c r="CZ511" s="2"/>
      <c r="DA511" s="1"/>
      <c r="DB511" s="1"/>
      <c r="DC511" s="1"/>
      <c r="DD511" s="1"/>
      <c r="DE511" s="1"/>
      <c r="DF511" s="1"/>
      <c r="DG511" s="2"/>
      <c r="DH511" s="2"/>
      <c r="DI511" s="2"/>
      <c r="DJ511" s="2"/>
      <c r="DK511" s="1"/>
      <c r="DL511" s="1"/>
    </row>
    <row r="512" spans="1:11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273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34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2"/>
      <c r="CP512" s="2"/>
      <c r="CQ512" s="2"/>
      <c r="CR512" s="2"/>
      <c r="CS512" s="1"/>
      <c r="CT512" s="1"/>
      <c r="CU512" s="34"/>
      <c r="CV512" s="2"/>
      <c r="CW512" s="1"/>
      <c r="CX512" s="2"/>
      <c r="CY512" s="2"/>
      <c r="CZ512" s="2"/>
      <c r="DA512" s="1"/>
      <c r="DB512" s="1"/>
      <c r="DC512" s="1"/>
      <c r="DD512" s="1"/>
      <c r="DE512" s="1"/>
      <c r="DF512" s="1"/>
      <c r="DG512" s="2"/>
      <c r="DH512" s="2"/>
      <c r="DI512" s="2"/>
      <c r="DJ512" s="2"/>
      <c r="DK512" s="1"/>
      <c r="DL512" s="1"/>
    </row>
    <row r="513" spans="1:11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273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34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2"/>
      <c r="CP513" s="2"/>
      <c r="CQ513" s="2"/>
      <c r="CR513" s="2"/>
      <c r="CS513" s="1"/>
      <c r="CT513" s="1"/>
      <c r="CU513" s="34"/>
      <c r="CV513" s="2"/>
      <c r="CW513" s="1"/>
      <c r="CX513" s="2"/>
      <c r="CY513" s="2"/>
      <c r="CZ513" s="2"/>
      <c r="DA513" s="1"/>
      <c r="DB513" s="1"/>
      <c r="DC513" s="1"/>
      <c r="DD513" s="1"/>
      <c r="DE513" s="1"/>
      <c r="DF513" s="1"/>
      <c r="DG513" s="2"/>
      <c r="DH513" s="2"/>
      <c r="DI513" s="2"/>
      <c r="DJ513" s="2"/>
      <c r="DK513" s="1"/>
      <c r="DL513" s="1"/>
    </row>
    <row r="514" spans="1:11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273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34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2"/>
      <c r="CP514" s="2"/>
      <c r="CQ514" s="2"/>
      <c r="CR514" s="2"/>
      <c r="CS514" s="1"/>
      <c r="CT514" s="1"/>
      <c r="CU514" s="34"/>
      <c r="CV514" s="2"/>
      <c r="CW514" s="1"/>
      <c r="CX514" s="2"/>
      <c r="CY514" s="2"/>
      <c r="CZ514" s="2"/>
      <c r="DA514" s="1"/>
      <c r="DB514" s="1"/>
      <c r="DC514" s="1"/>
      <c r="DD514" s="1"/>
      <c r="DE514" s="1"/>
      <c r="DF514" s="1"/>
      <c r="DG514" s="2"/>
      <c r="DH514" s="2"/>
      <c r="DI514" s="2"/>
      <c r="DJ514" s="2"/>
      <c r="DK514" s="1"/>
      <c r="DL514" s="1"/>
    </row>
    <row r="515" spans="1:11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273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34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2"/>
      <c r="CP515" s="2"/>
      <c r="CQ515" s="2"/>
      <c r="CR515" s="2"/>
      <c r="CS515" s="1"/>
      <c r="CT515" s="1"/>
      <c r="CU515" s="34"/>
      <c r="CV515" s="2"/>
      <c r="CW515" s="1"/>
      <c r="CX515" s="2"/>
      <c r="CY515" s="2"/>
      <c r="CZ515" s="2"/>
      <c r="DA515" s="1"/>
      <c r="DB515" s="1"/>
      <c r="DC515" s="1"/>
      <c r="DD515" s="1"/>
      <c r="DE515" s="1"/>
      <c r="DF515" s="1"/>
      <c r="DG515" s="2"/>
      <c r="DH515" s="2"/>
      <c r="DI515" s="2"/>
      <c r="DJ515" s="2"/>
      <c r="DK515" s="1"/>
      <c r="DL515" s="1"/>
    </row>
    <row r="516" spans="1:11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273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34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2"/>
      <c r="CP516" s="2"/>
      <c r="CQ516" s="2"/>
      <c r="CR516" s="2"/>
      <c r="CS516" s="1"/>
      <c r="CT516" s="1"/>
      <c r="CU516" s="34"/>
      <c r="CV516" s="2"/>
      <c r="CW516" s="1"/>
      <c r="CX516" s="2"/>
      <c r="CY516" s="2"/>
      <c r="CZ516" s="2"/>
      <c r="DA516" s="1"/>
      <c r="DB516" s="1"/>
      <c r="DC516" s="1"/>
      <c r="DD516" s="1"/>
      <c r="DE516" s="1"/>
      <c r="DF516" s="1"/>
      <c r="DG516" s="2"/>
      <c r="DH516" s="2"/>
      <c r="DI516" s="2"/>
      <c r="DJ516" s="2"/>
      <c r="DK516" s="1"/>
      <c r="DL516" s="1"/>
    </row>
    <row r="517" spans="1:11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273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34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2"/>
      <c r="CP517" s="2"/>
      <c r="CQ517" s="2"/>
      <c r="CR517" s="2"/>
      <c r="CS517" s="1"/>
      <c r="CT517" s="1"/>
      <c r="CU517" s="34"/>
      <c r="CV517" s="2"/>
      <c r="CW517" s="1"/>
      <c r="CX517" s="2"/>
      <c r="CY517" s="2"/>
      <c r="CZ517" s="2"/>
      <c r="DA517" s="1"/>
      <c r="DB517" s="1"/>
      <c r="DC517" s="1"/>
      <c r="DD517" s="1"/>
      <c r="DE517" s="1"/>
      <c r="DF517" s="1"/>
      <c r="DG517" s="2"/>
      <c r="DH517" s="2"/>
      <c r="DI517" s="2"/>
      <c r="DJ517" s="2"/>
      <c r="DK517" s="1"/>
      <c r="DL517" s="1"/>
    </row>
    <row r="518" spans="1:11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273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34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2"/>
      <c r="CP518" s="2"/>
      <c r="CQ518" s="2"/>
      <c r="CR518" s="2"/>
      <c r="CS518" s="1"/>
      <c r="CT518" s="1"/>
      <c r="CU518" s="34"/>
      <c r="CV518" s="2"/>
      <c r="CW518" s="1"/>
      <c r="CX518" s="2"/>
      <c r="CY518" s="2"/>
      <c r="CZ518" s="2"/>
      <c r="DA518" s="1"/>
      <c r="DB518" s="1"/>
      <c r="DC518" s="1"/>
      <c r="DD518" s="1"/>
      <c r="DE518" s="1"/>
      <c r="DF518" s="1"/>
      <c r="DG518" s="2"/>
      <c r="DH518" s="2"/>
      <c r="DI518" s="2"/>
      <c r="DJ518" s="2"/>
      <c r="DK518" s="1"/>
      <c r="DL518" s="1"/>
    </row>
    <row r="519" spans="1:11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273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34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2"/>
      <c r="CP519" s="2"/>
      <c r="CQ519" s="2"/>
      <c r="CR519" s="2"/>
      <c r="CS519" s="1"/>
      <c r="CT519" s="1"/>
      <c r="CU519" s="34"/>
      <c r="CV519" s="2"/>
      <c r="CW519" s="1"/>
      <c r="CX519" s="2"/>
      <c r="CY519" s="2"/>
      <c r="CZ519" s="2"/>
      <c r="DA519" s="1"/>
      <c r="DB519" s="1"/>
      <c r="DC519" s="1"/>
      <c r="DD519" s="1"/>
      <c r="DE519" s="1"/>
      <c r="DF519" s="1"/>
      <c r="DG519" s="2"/>
      <c r="DH519" s="2"/>
      <c r="DI519" s="2"/>
      <c r="DJ519" s="2"/>
      <c r="DK519" s="1"/>
      <c r="DL519" s="1"/>
    </row>
    <row r="520" spans="1:11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273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34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2"/>
      <c r="CP520" s="2"/>
      <c r="CQ520" s="2"/>
      <c r="CR520" s="2"/>
      <c r="CS520" s="1"/>
      <c r="CT520" s="1"/>
      <c r="CU520" s="34"/>
      <c r="CV520" s="2"/>
      <c r="CW520" s="1"/>
      <c r="CX520" s="2"/>
      <c r="CY520" s="2"/>
      <c r="CZ520" s="2"/>
      <c r="DA520" s="1"/>
      <c r="DB520" s="1"/>
      <c r="DC520" s="1"/>
      <c r="DD520" s="1"/>
      <c r="DE520" s="1"/>
      <c r="DF520" s="1"/>
      <c r="DG520" s="2"/>
      <c r="DH520" s="2"/>
      <c r="DI520" s="2"/>
      <c r="DJ520" s="2"/>
      <c r="DK520" s="1"/>
      <c r="DL520" s="1"/>
    </row>
    <row r="521" spans="1:11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273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34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2"/>
      <c r="CP521" s="2"/>
      <c r="CQ521" s="2"/>
      <c r="CR521" s="2"/>
      <c r="CS521" s="1"/>
      <c r="CT521" s="1"/>
      <c r="CU521" s="34"/>
      <c r="CV521" s="2"/>
      <c r="CW521" s="1"/>
      <c r="CX521" s="2"/>
      <c r="CY521" s="2"/>
      <c r="CZ521" s="2"/>
      <c r="DA521" s="1"/>
      <c r="DB521" s="1"/>
      <c r="DC521" s="1"/>
      <c r="DD521" s="1"/>
      <c r="DE521" s="1"/>
      <c r="DF521" s="1"/>
      <c r="DG521" s="2"/>
      <c r="DH521" s="2"/>
      <c r="DI521" s="2"/>
      <c r="DJ521" s="2"/>
      <c r="DK521" s="1"/>
      <c r="DL521" s="1"/>
    </row>
    <row r="522" spans="1:11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273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34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2"/>
      <c r="CP522" s="2"/>
      <c r="CQ522" s="2"/>
      <c r="CR522" s="2"/>
      <c r="CS522" s="1"/>
      <c r="CT522" s="1"/>
      <c r="CU522" s="34"/>
      <c r="CV522" s="2"/>
      <c r="CW522" s="1"/>
      <c r="CX522" s="2"/>
      <c r="CY522" s="2"/>
      <c r="CZ522" s="2"/>
      <c r="DA522" s="1"/>
      <c r="DB522" s="1"/>
      <c r="DC522" s="1"/>
      <c r="DD522" s="1"/>
      <c r="DE522" s="1"/>
      <c r="DF522" s="1"/>
      <c r="DG522" s="2"/>
      <c r="DH522" s="2"/>
      <c r="DI522" s="2"/>
      <c r="DJ522" s="2"/>
      <c r="DK522" s="1"/>
      <c r="DL522" s="1"/>
    </row>
    <row r="523" spans="1:11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273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34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2"/>
      <c r="CP523" s="2"/>
      <c r="CQ523" s="2"/>
      <c r="CR523" s="2"/>
      <c r="CS523" s="1"/>
      <c r="CT523" s="1"/>
      <c r="CU523" s="34"/>
      <c r="CV523" s="2"/>
      <c r="CW523" s="1"/>
      <c r="CX523" s="2"/>
      <c r="CY523" s="2"/>
      <c r="CZ523" s="2"/>
      <c r="DA523" s="1"/>
      <c r="DB523" s="1"/>
      <c r="DC523" s="1"/>
      <c r="DD523" s="1"/>
      <c r="DE523" s="1"/>
      <c r="DF523" s="1"/>
      <c r="DG523" s="2"/>
      <c r="DH523" s="2"/>
      <c r="DI523" s="2"/>
      <c r="DJ523" s="2"/>
      <c r="DK523" s="1"/>
      <c r="DL523" s="1"/>
    </row>
    <row r="524" spans="1:11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273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34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2"/>
      <c r="CP524" s="2"/>
      <c r="CQ524" s="2"/>
      <c r="CR524" s="2"/>
      <c r="CS524" s="1"/>
      <c r="CT524" s="1"/>
      <c r="CU524" s="34"/>
      <c r="CV524" s="2"/>
      <c r="CW524" s="1"/>
      <c r="CX524" s="2"/>
      <c r="CY524" s="2"/>
      <c r="CZ524" s="2"/>
      <c r="DA524" s="1"/>
      <c r="DB524" s="1"/>
      <c r="DC524" s="1"/>
      <c r="DD524" s="1"/>
      <c r="DE524" s="1"/>
      <c r="DF524" s="1"/>
      <c r="DG524" s="2"/>
      <c r="DH524" s="2"/>
      <c r="DI524" s="2"/>
      <c r="DJ524" s="2"/>
      <c r="DK524" s="1"/>
      <c r="DL524" s="1"/>
    </row>
    <row r="525" spans="1:11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273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34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2"/>
      <c r="CP525" s="2"/>
      <c r="CQ525" s="2"/>
      <c r="CR525" s="2"/>
      <c r="CS525" s="1"/>
      <c r="CT525" s="1"/>
      <c r="CU525" s="34"/>
      <c r="CV525" s="2"/>
      <c r="CW525" s="1"/>
      <c r="CX525" s="2"/>
      <c r="CY525" s="2"/>
      <c r="CZ525" s="2"/>
      <c r="DA525" s="1"/>
      <c r="DB525" s="1"/>
      <c r="DC525" s="1"/>
      <c r="DD525" s="1"/>
      <c r="DE525" s="1"/>
      <c r="DF525" s="1"/>
      <c r="DG525" s="2"/>
      <c r="DH525" s="2"/>
      <c r="DI525" s="2"/>
      <c r="DJ525" s="2"/>
      <c r="DK525" s="1"/>
      <c r="DL525" s="1"/>
    </row>
    <row r="526" spans="1:11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273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34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2"/>
      <c r="CP526" s="2"/>
      <c r="CQ526" s="2"/>
      <c r="CR526" s="2"/>
      <c r="CS526" s="1"/>
      <c r="CT526" s="1"/>
      <c r="CU526" s="34"/>
      <c r="CV526" s="2"/>
      <c r="CW526" s="1"/>
      <c r="CX526" s="2"/>
      <c r="CY526" s="2"/>
      <c r="CZ526" s="2"/>
      <c r="DA526" s="1"/>
      <c r="DB526" s="1"/>
      <c r="DC526" s="1"/>
      <c r="DD526" s="1"/>
      <c r="DE526" s="1"/>
      <c r="DF526" s="1"/>
      <c r="DG526" s="2"/>
      <c r="DH526" s="2"/>
      <c r="DI526" s="2"/>
      <c r="DJ526" s="2"/>
      <c r="DK526" s="1"/>
      <c r="DL526" s="1"/>
    </row>
    <row r="527" spans="1:11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273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34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2"/>
      <c r="CP527" s="2"/>
      <c r="CQ527" s="2"/>
      <c r="CR527" s="2"/>
      <c r="CS527" s="1"/>
      <c r="CT527" s="1"/>
      <c r="CU527" s="34"/>
      <c r="CV527" s="2"/>
      <c r="CW527" s="1"/>
      <c r="CX527" s="2"/>
      <c r="CY527" s="2"/>
      <c r="CZ527" s="2"/>
      <c r="DA527" s="1"/>
      <c r="DB527" s="1"/>
      <c r="DC527" s="1"/>
      <c r="DD527" s="1"/>
      <c r="DE527" s="1"/>
      <c r="DF527" s="1"/>
      <c r="DG527" s="2"/>
      <c r="DH527" s="2"/>
      <c r="DI527" s="2"/>
      <c r="DJ527" s="2"/>
      <c r="DK527" s="1"/>
      <c r="DL527" s="1"/>
    </row>
    <row r="528" spans="1:11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273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34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2"/>
      <c r="CP528" s="2"/>
      <c r="CQ528" s="2"/>
      <c r="CR528" s="2"/>
      <c r="CS528" s="1"/>
      <c r="CT528" s="1"/>
      <c r="CU528" s="34"/>
      <c r="CV528" s="2"/>
      <c r="CW528" s="1"/>
      <c r="CX528" s="2"/>
      <c r="CY528" s="2"/>
      <c r="CZ528" s="2"/>
      <c r="DA528" s="1"/>
      <c r="DB528" s="1"/>
      <c r="DC528" s="1"/>
      <c r="DD528" s="1"/>
      <c r="DE528" s="1"/>
      <c r="DF528" s="1"/>
      <c r="DG528" s="2"/>
      <c r="DH528" s="2"/>
      <c r="DI528" s="2"/>
      <c r="DJ528" s="2"/>
      <c r="DK528" s="1"/>
      <c r="DL528" s="1"/>
    </row>
    <row r="529" spans="1:11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273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34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2"/>
      <c r="CP529" s="2"/>
      <c r="CQ529" s="2"/>
      <c r="CR529" s="2"/>
      <c r="CS529" s="1"/>
      <c r="CT529" s="1"/>
      <c r="CU529" s="34"/>
      <c r="CV529" s="2"/>
      <c r="CW529" s="1"/>
      <c r="CX529" s="2"/>
      <c r="CY529" s="2"/>
      <c r="CZ529" s="2"/>
      <c r="DA529" s="1"/>
      <c r="DB529" s="1"/>
      <c r="DC529" s="1"/>
      <c r="DD529" s="1"/>
      <c r="DE529" s="1"/>
      <c r="DF529" s="1"/>
      <c r="DG529" s="2"/>
      <c r="DH529" s="2"/>
      <c r="DI529" s="2"/>
      <c r="DJ529" s="2"/>
      <c r="DK529" s="1"/>
      <c r="DL529" s="1"/>
    </row>
    <row r="530" spans="1:11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273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34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2"/>
      <c r="CP530" s="2"/>
      <c r="CQ530" s="2"/>
      <c r="CR530" s="2"/>
      <c r="CS530" s="1"/>
      <c r="CT530" s="1"/>
      <c r="CU530" s="34"/>
      <c r="CV530" s="2"/>
      <c r="CW530" s="1"/>
      <c r="CX530" s="2"/>
      <c r="CY530" s="2"/>
      <c r="CZ530" s="2"/>
      <c r="DA530" s="1"/>
      <c r="DB530" s="1"/>
      <c r="DC530" s="1"/>
      <c r="DD530" s="1"/>
      <c r="DE530" s="1"/>
      <c r="DF530" s="1"/>
      <c r="DG530" s="2"/>
      <c r="DH530" s="2"/>
      <c r="DI530" s="2"/>
      <c r="DJ530" s="2"/>
      <c r="DK530" s="1"/>
      <c r="DL530" s="1"/>
    </row>
    <row r="531" spans="1:11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273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34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2"/>
      <c r="CP531" s="2"/>
      <c r="CQ531" s="2"/>
      <c r="CR531" s="2"/>
      <c r="CS531" s="1"/>
      <c r="CT531" s="1"/>
      <c r="CU531" s="34"/>
      <c r="CV531" s="2"/>
      <c r="CW531" s="1"/>
      <c r="CX531" s="2"/>
      <c r="CY531" s="2"/>
      <c r="CZ531" s="2"/>
      <c r="DA531" s="1"/>
      <c r="DB531" s="1"/>
      <c r="DC531" s="1"/>
      <c r="DD531" s="1"/>
      <c r="DE531" s="1"/>
      <c r="DF531" s="1"/>
      <c r="DG531" s="2"/>
      <c r="DH531" s="2"/>
      <c r="DI531" s="2"/>
      <c r="DJ531" s="2"/>
      <c r="DK531" s="1"/>
      <c r="DL531" s="1"/>
    </row>
    <row r="532" spans="1:11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273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34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2"/>
      <c r="CP532" s="2"/>
      <c r="CQ532" s="2"/>
      <c r="CR532" s="2"/>
      <c r="CS532" s="1"/>
      <c r="CT532" s="1"/>
      <c r="CU532" s="34"/>
      <c r="CV532" s="2"/>
      <c r="CW532" s="1"/>
      <c r="CX532" s="2"/>
      <c r="CY532" s="2"/>
      <c r="CZ532" s="2"/>
      <c r="DA532" s="1"/>
      <c r="DB532" s="1"/>
      <c r="DC532" s="1"/>
      <c r="DD532" s="1"/>
      <c r="DE532" s="1"/>
      <c r="DF532" s="1"/>
      <c r="DG532" s="2"/>
      <c r="DH532" s="2"/>
      <c r="DI532" s="2"/>
      <c r="DJ532" s="2"/>
      <c r="DK532" s="1"/>
      <c r="DL532" s="1"/>
    </row>
    <row r="533" spans="1:11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273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34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2"/>
      <c r="CP533" s="2"/>
      <c r="CQ533" s="2"/>
      <c r="CR533" s="2"/>
      <c r="CS533" s="1"/>
      <c r="CT533" s="1"/>
      <c r="CU533" s="34"/>
      <c r="CV533" s="2"/>
      <c r="CW533" s="1"/>
      <c r="CX533" s="2"/>
      <c r="CY533" s="2"/>
      <c r="CZ533" s="2"/>
      <c r="DA533" s="1"/>
      <c r="DB533" s="1"/>
      <c r="DC533" s="1"/>
      <c r="DD533" s="1"/>
      <c r="DE533" s="1"/>
      <c r="DF533" s="1"/>
      <c r="DG533" s="2"/>
      <c r="DH533" s="2"/>
      <c r="DI533" s="2"/>
      <c r="DJ533" s="2"/>
      <c r="DK533" s="1"/>
      <c r="DL533" s="1"/>
    </row>
    <row r="534" spans="1:11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273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34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2"/>
      <c r="CP534" s="2"/>
      <c r="CQ534" s="2"/>
      <c r="CR534" s="2"/>
      <c r="CS534" s="1"/>
      <c r="CT534" s="1"/>
      <c r="CU534" s="34"/>
      <c r="CV534" s="2"/>
      <c r="CW534" s="1"/>
      <c r="CX534" s="2"/>
      <c r="CY534" s="2"/>
      <c r="CZ534" s="2"/>
      <c r="DA534" s="1"/>
      <c r="DB534" s="1"/>
      <c r="DC534" s="1"/>
      <c r="DD534" s="1"/>
      <c r="DE534" s="1"/>
      <c r="DF534" s="1"/>
      <c r="DG534" s="2"/>
      <c r="DH534" s="2"/>
      <c r="DI534" s="2"/>
      <c r="DJ534" s="2"/>
      <c r="DK534" s="1"/>
      <c r="DL534" s="1"/>
    </row>
    <row r="535" spans="1:11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273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34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2"/>
      <c r="CP535" s="2"/>
      <c r="CQ535" s="2"/>
      <c r="CR535" s="2"/>
      <c r="CS535" s="1"/>
      <c r="CT535" s="1"/>
      <c r="CU535" s="34"/>
      <c r="CV535" s="2"/>
      <c r="CW535" s="1"/>
      <c r="CX535" s="2"/>
      <c r="CY535" s="2"/>
      <c r="CZ535" s="2"/>
      <c r="DA535" s="1"/>
      <c r="DB535" s="1"/>
      <c r="DC535" s="1"/>
      <c r="DD535" s="1"/>
      <c r="DE535" s="1"/>
      <c r="DF535" s="1"/>
      <c r="DG535" s="2"/>
      <c r="DH535" s="2"/>
      <c r="DI535" s="2"/>
      <c r="DJ535" s="2"/>
      <c r="DK535" s="1"/>
      <c r="DL535" s="1"/>
    </row>
    <row r="536" spans="1:11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273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34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2"/>
      <c r="CP536" s="2"/>
      <c r="CQ536" s="2"/>
      <c r="CR536" s="2"/>
      <c r="CS536" s="1"/>
      <c r="CT536" s="1"/>
      <c r="CU536" s="34"/>
      <c r="CV536" s="2"/>
      <c r="CW536" s="1"/>
      <c r="CX536" s="2"/>
      <c r="CY536" s="2"/>
      <c r="CZ536" s="2"/>
      <c r="DA536" s="1"/>
      <c r="DB536" s="1"/>
      <c r="DC536" s="1"/>
      <c r="DD536" s="1"/>
      <c r="DE536" s="1"/>
      <c r="DF536" s="1"/>
      <c r="DG536" s="2"/>
      <c r="DH536" s="2"/>
      <c r="DI536" s="2"/>
      <c r="DJ536" s="2"/>
      <c r="DK536" s="1"/>
      <c r="DL536" s="1"/>
    </row>
    <row r="537" spans="1:11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273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34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2"/>
      <c r="CP537" s="2"/>
      <c r="CQ537" s="2"/>
      <c r="CR537" s="2"/>
      <c r="CS537" s="1"/>
      <c r="CT537" s="1"/>
      <c r="CU537" s="34"/>
      <c r="CV537" s="2"/>
      <c r="CW537" s="1"/>
      <c r="CX537" s="2"/>
      <c r="CY537" s="2"/>
      <c r="CZ537" s="2"/>
      <c r="DA537" s="1"/>
      <c r="DB537" s="1"/>
      <c r="DC537" s="1"/>
      <c r="DD537" s="1"/>
      <c r="DE537" s="1"/>
      <c r="DF537" s="1"/>
      <c r="DG537" s="2"/>
      <c r="DH537" s="2"/>
      <c r="DI537" s="2"/>
      <c r="DJ537" s="2"/>
      <c r="DK537" s="1"/>
      <c r="DL537" s="1"/>
    </row>
    <row r="538" spans="1:11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273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34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2"/>
      <c r="CP538" s="2"/>
      <c r="CQ538" s="2"/>
      <c r="CR538" s="2"/>
      <c r="CS538" s="1"/>
      <c r="CT538" s="1"/>
      <c r="CU538" s="34"/>
      <c r="CV538" s="2"/>
      <c r="CW538" s="1"/>
      <c r="CX538" s="2"/>
      <c r="CY538" s="2"/>
      <c r="CZ538" s="2"/>
      <c r="DA538" s="1"/>
      <c r="DB538" s="1"/>
      <c r="DC538" s="1"/>
      <c r="DD538" s="1"/>
      <c r="DE538" s="1"/>
      <c r="DF538" s="1"/>
      <c r="DG538" s="2"/>
      <c r="DH538" s="2"/>
      <c r="DI538" s="2"/>
      <c r="DJ538" s="2"/>
      <c r="DK538" s="1"/>
      <c r="DL538" s="1"/>
    </row>
    <row r="539" spans="1:11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273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34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2"/>
      <c r="CP539" s="2"/>
      <c r="CQ539" s="2"/>
      <c r="CR539" s="2"/>
      <c r="CS539" s="1"/>
      <c r="CT539" s="1"/>
      <c r="CU539" s="34"/>
      <c r="CV539" s="2"/>
      <c r="CW539" s="1"/>
      <c r="CX539" s="2"/>
      <c r="CY539" s="2"/>
      <c r="CZ539" s="2"/>
      <c r="DA539" s="1"/>
      <c r="DB539" s="1"/>
      <c r="DC539" s="1"/>
      <c r="DD539" s="1"/>
      <c r="DE539" s="1"/>
      <c r="DF539" s="1"/>
      <c r="DG539" s="2"/>
      <c r="DH539" s="2"/>
      <c r="DI539" s="2"/>
      <c r="DJ539" s="2"/>
      <c r="DK539" s="1"/>
      <c r="DL539" s="1"/>
    </row>
    <row r="540" spans="1:11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273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34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2"/>
      <c r="CP540" s="2"/>
      <c r="CQ540" s="2"/>
      <c r="CR540" s="2"/>
      <c r="CS540" s="1"/>
      <c r="CT540" s="1"/>
      <c r="CU540" s="34"/>
      <c r="CV540" s="2"/>
      <c r="CW540" s="1"/>
      <c r="CX540" s="2"/>
      <c r="CY540" s="2"/>
      <c r="CZ540" s="2"/>
      <c r="DA540" s="1"/>
      <c r="DB540" s="1"/>
      <c r="DC540" s="1"/>
      <c r="DD540" s="1"/>
      <c r="DE540" s="1"/>
      <c r="DF540" s="1"/>
      <c r="DG540" s="2"/>
      <c r="DH540" s="2"/>
      <c r="DI540" s="2"/>
      <c r="DJ540" s="2"/>
      <c r="DK540" s="1"/>
      <c r="DL540" s="1"/>
    </row>
    <row r="541" spans="1:11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273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34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2"/>
      <c r="CP541" s="2"/>
      <c r="CQ541" s="2"/>
      <c r="CR541" s="2"/>
      <c r="CS541" s="1"/>
      <c r="CT541" s="1"/>
      <c r="CU541" s="34"/>
      <c r="CV541" s="2"/>
      <c r="CW541" s="1"/>
      <c r="CX541" s="2"/>
      <c r="CY541" s="2"/>
      <c r="CZ541" s="2"/>
      <c r="DA541" s="1"/>
      <c r="DB541" s="1"/>
      <c r="DC541" s="1"/>
      <c r="DD541" s="1"/>
      <c r="DE541" s="1"/>
      <c r="DF541" s="1"/>
      <c r="DG541" s="2"/>
      <c r="DH541" s="2"/>
      <c r="DI541" s="2"/>
      <c r="DJ541" s="2"/>
      <c r="DK541" s="1"/>
      <c r="DL541" s="1"/>
    </row>
    <row r="542" spans="1:11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273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34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2"/>
      <c r="CP542" s="2"/>
      <c r="CQ542" s="2"/>
      <c r="CR542" s="2"/>
      <c r="CS542" s="1"/>
      <c r="CT542" s="1"/>
      <c r="CU542" s="34"/>
      <c r="CV542" s="2"/>
      <c r="CW542" s="1"/>
      <c r="CX542" s="2"/>
      <c r="CY542" s="2"/>
      <c r="CZ542" s="2"/>
      <c r="DA542" s="1"/>
      <c r="DB542" s="1"/>
      <c r="DC542" s="1"/>
      <c r="DD542" s="1"/>
      <c r="DE542" s="1"/>
      <c r="DF542" s="1"/>
      <c r="DG542" s="2"/>
      <c r="DH542" s="2"/>
      <c r="DI542" s="2"/>
      <c r="DJ542" s="2"/>
      <c r="DK542" s="1"/>
      <c r="DL542" s="1"/>
    </row>
    <row r="543" spans="1:11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273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34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2"/>
      <c r="CP543" s="2"/>
      <c r="CQ543" s="2"/>
      <c r="CR543" s="2"/>
      <c r="CS543" s="1"/>
      <c r="CT543" s="1"/>
      <c r="CU543" s="34"/>
      <c r="CV543" s="2"/>
      <c r="CW543" s="1"/>
      <c r="CX543" s="2"/>
      <c r="CY543" s="2"/>
      <c r="CZ543" s="2"/>
      <c r="DA543" s="1"/>
      <c r="DB543" s="1"/>
      <c r="DC543" s="1"/>
      <c r="DD543" s="1"/>
      <c r="DE543" s="1"/>
      <c r="DF543" s="1"/>
      <c r="DG543" s="2"/>
      <c r="DH543" s="2"/>
      <c r="DI543" s="2"/>
      <c r="DJ543" s="2"/>
      <c r="DK543" s="1"/>
      <c r="DL543" s="1"/>
    </row>
    <row r="544" spans="1:11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273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34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2"/>
      <c r="CP544" s="2"/>
      <c r="CQ544" s="2"/>
      <c r="CR544" s="2"/>
      <c r="CS544" s="1"/>
      <c r="CT544" s="1"/>
      <c r="CU544" s="34"/>
      <c r="CV544" s="2"/>
      <c r="CW544" s="1"/>
      <c r="CX544" s="2"/>
      <c r="CY544" s="2"/>
      <c r="CZ544" s="2"/>
      <c r="DA544" s="1"/>
      <c r="DB544" s="1"/>
      <c r="DC544" s="1"/>
      <c r="DD544" s="1"/>
      <c r="DE544" s="1"/>
      <c r="DF544" s="1"/>
      <c r="DG544" s="2"/>
      <c r="DH544" s="2"/>
      <c r="DI544" s="2"/>
      <c r="DJ544" s="2"/>
      <c r="DK544" s="1"/>
      <c r="DL544" s="1"/>
    </row>
    <row r="545" spans="1:11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273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34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2"/>
      <c r="CP545" s="2"/>
      <c r="CQ545" s="2"/>
      <c r="CR545" s="2"/>
      <c r="CS545" s="1"/>
      <c r="CT545" s="1"/>
      <c r="CU545" s="34"/>
      <c r="CV545" s="2"/>
      <c r="CW545" s="1"/>
      <c r="CX545" s="2"/>
      <c r="CY545" s="2"/>
      <c r="CZ545" s="2"/>
      <c r="DA545" s="1"/>
      <c r="DB545" s="1"/>
      <c r="DC545" s="1"/>
      <c r="DD545" s="1"/>
      <c r="DE545" s="1"/>
      <c r="DF545" s="1"/>
      <c r="DG545" s="2"/>
      <c r="DH545" s="2"/>
      <c r="DI545" s="2"/>
      <c r="DJ545" s="2"/>
      <c r="DK545" s="1"/>
      <c r="DL545" s="1"/>
    </row>
    <row r="546" spans="1:11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273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34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2"/>
      <c r="CP546" s="2"/>
      <c r="CQ546" s="2"/>
      <c r="CR546" s="2"/>
      <c r="CS546" s="1"/>
      <c r="CT546" s="1"/>
      <c r="CU546" s="34"/>
      <c r="CV546" s="2"/>
      <c r="CW546" s="1"/>
      <c r="CX546" s="2"/>
      <c r="CY546" s="2"/>
      <c r="CZ546" s="2"/>
      <c r="DA546" s="1"/>
      <c r="DB546" s="1"/>
      <c r="DC546" s="1"/>
      <c r="DD546" s="1"/>
      <c r="DE546" s="1"/>
      <c r="DF546" s="1"/>
      <c r="DG546" s="2"/>
      <c r="DH546" s="2"/>
      <c r="DI546" s="2"/>
      <c r="DJ546" s="2"/>
      <c r="DK546" s="1"/>
      <c r="DL546" s="1"/>
    </row>
    <row r="547" spans="1:11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273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34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2"/>
      <c r="CP547" s="2"/>
      <c r="CQ547" s="2"/>
      <c r="CR547" s="2"/>
      <c r="CS547" s="1"/>
      <c r="CT547" s="1"/>
      <c r="CU547" s="34"/>
      <c r="CV547" s="2"/>
      <c r="CW547" s="1"/>
      <c r="CX547" s="2"/>
      <c r="CY547" s="2"/>
      <c r="CZ547" s="2"/>
      <c r="DA547" s="1"/>
      <c r="DB547" s="1"/>
      <c r="DC547" s="1"/>
      <c r="DD547" s="1"/>
      <c r="DE547" s="1"/>
      <c r="DF547" s="1"/>
      <c r="DG547" s="2"/>
      <c r="DH547" s="2"/>
      <c r="DI547" s="2"/>
      <c r="DJ547" s="2"/>
      <c r="DK547" s="1"/>
      <c r="DL547" s="1"/>
    </row>
    <row r="548" spans="1:11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273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34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2"/>
      <c r="CP548" s="2"/>
      <c r="CQ548" s="2"/>
      <c r="CR548" s="2"/>
      <c r="CS548" s="1"/>
      <c r="CT548" s="1"/>
      <c r="CU548" s="34"/>
      <c r="CV548" s="2"/>
      <c r="CW548" s="1"/>
      <c r="CX548" s="2"/>
      <c r="CY548" s="2"/>
      <c r="CZ548" s="2"/>
      <c r="DA548" s="1"/>
      <c r="DB548" s="1"/>
      <c r="DC548" s="1"/>
      <c r="DD548" s="1"/>
      <c r="DE548" s="1"/>
      <c r="DF548" s="1"/>
      <c r="DG548" s="2"/>
      <c r="DH548" s="2"/>
      <c r="DI548" s="2"/>
      <c r="DJ548" s="2"/>
      <c r="DK548" s="1"/>
      <c r="DL548" s="1"/>
    </row>
    <row r="549" spans="1:11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273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34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2"/>
      <c r="CP549" s="2"/>
      <c r="CQ549" s="2"/>
      <c r="CR549" s="2"/>
      <c r="CS549" s="1"/>
      <c r="CT549" s="1"/>
      <c r="CU549" s="34"/>
      <c r="CV549" s="2"/>
      <c r="CW549" s="1"/>
      <c r="CX549" s="2"/>
      <c r="CY549" s="2"/>
      <c r="CZ549" s="2"/>
      <c r="DA549" s="1"/>
      <c r="DB549" s="1"/>
      <c r="DC549" s="1"/>
      <c r="DD549" s="1"/>
      <c r="DE549" s="1"/>
      <c r="DF549" s="1"/>
      <c r="DG549" s="2"/>
      <c r="DH549" s="2"/>
      <c r="DI549" s="2"/>
      <c r="DJ549" s="2"/>
      <c r="DK549" s="1"/>
      <c r="DL549" s="1"/>
    </row>
    <row r="550" spans="1:11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273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34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2"/>
      <c r="CP550" s="2"/>
      <c r="CQ550" s="2"/>
      <c r="CR550" s="2"/>
      <c r="CS550" s="1"/>
      <c r="CT550" s="1"/>
      <c r="CU550" s="34"/>
      <c r="CV550" s="2"/>
      <c r="CW550" s="1"/>
      <c r="CX550" s="2"/>
      <c r="CY550" s="2"/>
      <c r="CZ550" s="2"/>
      <c r="DA550" s="1"/>
      <c r="DB550" s="1"/>
      <c r="DC550" s="1"/>
      <c r="DD550" s="1"/>
      <c r="DE550" s="1"/>
      <c r="DF550" s="1"/>
      <c r="DG550" s="2"/>
      <c r="DH550" s="2"/>
      <c r="DI550" s="2"/>
      <c r="DJ550" s="2"/>
      <c r="DK550" s="1"/>
      <c r="DL550" s="1"/>
    </row>
    <row r="551" spans="1:11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273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34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2"/>
      <c r="CP551" s="2"/>
      <c r="CQ551" s="2"/>
      <c r="CR551" s="2"/>
      <c r="CS551" s="1"/>
      <c r="CT551" s="1"/>
      <c r="CU551" s="34"/>
      <c r="CV551" s="2"/>
      <c r="CW551" s="1"/>
      <c r="CX551" s="2"/>
      <c r="CY551" s="2"/>
      <c r="CZ551" s="2"/>
      <c r="DA551" s="1"/>
      <c r="DB551" s="1"/>
      <c r="DC551" s="1"/>
      <c r="DD551" s="1"/>
      <c r="DE551" s="1"/>
      <c r="DF551" s="1"/>
      <c r="DG551" s="2"/>
      <c r="DH551" s="2"/>
      <c r="DI551" s="2"/>
      <c r="DJ551" s="2"/>
      <c r="DK551" s="1"/>
      <c r="DL551" s="1"/>
    </row>
    <row r="552" spans="1:11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273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34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2"/>
      <c r="CP552" s="2"/>
      <c r="CQ552" s="2"/>
      <c r="CR552" s="2"/>
      <c r="CS552" s="1"/>
      <c r="CT552" s="1"/>
      <c r="CU552" s="34"/>
      <c r="CV552" s="2"/>
      <c r="CW552" s="1"/>
      <c r="CX552" s="2"/>
      <c r="CY552" s="2"/>
      <c r="CZ552" s="2"/>
      <c r="DA552" s="1"/>
      <c r="DB552" s="1"/>
      <c r="DC552" s="1"/>
      <c r="DD552" s="1"/>
      <c r="DE552" s="1"/>
      <c r="DF552" s="1"/>
      <c r="DG552" s="2"/>
      <c r="DH552" s="2"/>
      <c r="DI552" s="2"/>
      <c r="DJ552" s="2"/>
      <c r="DK552" s="1"/>
      <c r="DL552" s="1"/>
    </row>
    <row r="553" spans="1:11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273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34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2"/>
      <c r="CP553" s="2"/>
      <c r="CQ553" s="2"/>
      <c r="CR553" s="2"/>
      <c r="CS553" s="1"/>
      <c r="CT553" s="1"/>
      <c r="CU553" s="34"/>
      <c r="CV553" s="2"/>
      <c r="CW553" s="1"/>
      <c r="CX553" s="2"/>
      <c r="CY553" s="2"/>
      <c r="CZ553" s="2"/>
      <c r="DA553" s="1"/>
      <c r="DB553" s="1"/>
      <c r="DC553" s="1"/>
      <c r="DD553" s="1"/>
      <c r="DE553" s="1"/>
      <c r="DF553" s="1"/>
      <c r="DG553" s="2"/>
      <c r="DH553" s="2"/>
      <c r="DI553" s="2"/>
      <c r="DJ553" s="2"/>
      <c r="DK553" s="1"/>
      <c r="DL553" s="1"/>
    </row>
    <row r="554" spans="1:11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273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34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2"/>
      <c r="CP554" s="2"/>
      <c r="CQ554" s="2"/>
      <c r="CR554" s="2"/>
      <c r="CS554" s="1"/>
      <c r="CT554" s="1"/>
      <c r="CU554" s="34"/>
      <c r="CV554" s="2"/>
      <c r="CW554" s="1"/>
      <c r="CX554" s="2"/>
      <c r="CY554" s="2"/>
      <c r="CZ554" s="2"/>
      <c r="DA554" s="1"/>
      <c r="DB554" s="1"/>
      <c r="DC554" s="1"/>
      <c r="DD554" s="1"/>
      <c r="DE554" s="1"/>
      <c r="DF554" s="1"/>
      <c r="DG554" s="2"/>
      <c r="DH554" s="2"/>
      <c r="DI554" s="2"/>
      <c r="DJ554" s="2"/>
      <c r="DK554" s="1"/>
      <c r="DL554" s="1"/>
    </row>
    <row r="555" spans="1:11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273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34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2"/>
      <c r="CP555" s="2"/>
      <c r="CQ555" s="2"/>
      <c r="CR555" s="2"/>
      <c r="CS555" s="1"/>
      <c r="CT555" s="1"/>
      <c r="CU555" s="34"/>
      <c r="CV555" s="2"/>
      <c r="CW555" s="1"/>
      <c r="CX555" s="2"/>
      <c r="CY555" s="2"/>
      <c r="CZ555" s="2"/>
      <c r="DA555" s="1"/>
      <c r="DB555" s="1"/>
      <c r="DC555" s="1"/>
      <c r="DD555" s="1"/>
      <c r="DE555" s="1"/>
      <c r="DF555" s="1"/>
      <c r="DG555" s="2"/>
      <c r="DH555" s="2"/>
      <c r="DI555" s="2"/>
      <c r="DJ555" s="2"/>
      <c r="DK555" s="1"/>
      <c r="DL555" s="1"/>
    </row>
    <row r="556" spans="1:11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273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34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2"/>
      <c r="CP556" s="2"/>
      <c r="CQ556" s="2"/>
      <c r="CR556" s="2"/>
      <c r="CS556" s="1"/>
      <c r="CT556" s="1"/>
      <c r="CU556" s="34"/>
      <c r="CV556" s="2"/>
      <c r="CW556" s="1"/>
      <c r="CX556" s="2"/>
      <c r="CY556" s="2"/>
      <c r="CZ556" s="2"/>
      <c r="DA556" s="1"/>
      <c r="DB556" s="1"/>
      <c r="DC556" s="1"/>
      <c r="DD556" s="1"/>
      <c r="DE556" s="1"/>
      <c r="DF556" s="1"/>
      <c r="DG556" s="2"/>
      <c r="DH556" s="2"/>
      <c r="DI556" s="2"/>
      <c r="DJ556" s="2"/>
      <c r="DK556" s="1"/>
      <c r="DL556" s="1"/>
    </row>
    <row r="557" spans="1:11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273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34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2"/>
      <c r="CP557" s="2"/>
      <c r="CQ557" s="2"/>
      <c r="CR557" s="2"/>
      <c r="CS557" s="1"/>
      <c r="CT557" s="1"/>
      <c r="CU557" s="34"/>
      <c r="CV557" s="2"/>
      <c r="CW557" s="1"/>
      <c r="CX557" s="2"/>
      <c r="CY557" s="2"/>
      <c r="CZ557" s="2"/>
      <c r="DA557" s="1"/>
      <c r="DB557" s="1"/>
      <c r="DC557" s="1"/>
      <c r="DD557" s="1"/>
      <c r="DE557" s="1"/>
      <c r="DF557" s="1"/>
      <c r="DG557" s="2"/>
      <c r="DH557" s="2"/>
      <c r="DI557" s="2"/>
      <c r="DJ557" s="2"/>
      <c r="DK557" s="1"/>
      <c r="DL557" s="1"/>
    </row>
    <row r="558" spans="1:11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273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34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2"/>
      <c r="CP558" s="2"/>
      <c r="CQ558" s="2"/>
      <c r="CR558" s="2"/>
      <c r="CS558" s="1"/>
      <c r="CT558" s="1"/>
      <c r="CU558" s="34"/>
      <c r="CV558" s="2"/>
      <c r="CW558" s="1"/>
      <c r="CX558" s="2"/>
      <c r="CY558" s="2"/>
      <c r="CZ558" s="2"/>
      <c r="DA558" s="1"/>
      <c r="DB558" s="1"/>
      <c r="DC558" s="1"/>
      <c r="DD558" s="1"/>
      <c r="DE558" s="1"/>
      <c r="DF558" s="1"/>
      <c r="DG558" s="2"/>
      <c r="DH558" s="2"/>
      <c r="DI558" s="2"/>
      <c r="DJ558" s="2"/>
      <c r="DK558" s="1"/>
      <c r="DL558" s="1"/>
    </row>
    <row r="559" spans="1:11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273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34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2"/>
      <c r="CP559" s="2"/>
      <c r="CQ559" s="2"/>
      <c r="CR559" s="2"/>
      <c r="CS559" s="1"/>
      <c r="CT559" s="1"/>
      <c r="CU559" s="34"/>
      <c r="CV559" s="2"/>
      <c r="CW559" s="1"/>
      <c r="CX559" s="2"/>
      <c r="CY559" s="2"/>
      <c r="CZ559" s="2"/>
      <c r="DA559" s="1"/>
      <c r="DB559" s="1"/>
      <c r="DC559" s="1"/>
      <c r="DD559" s="1"/>
      <c r="DE559" s="1"/>
      <c r="DF559" s="1"/>
      <c r="DG559" s="2"/>
      <c r="DH559" s="2"/>
      <c r="DI559" s="2"/>
      <c r="DJ559" s="2"/>
      <c r="DK559" s="1"/>
      <c r="DL559" s="1"/>
    </row>
    <row r="560" spans="1:11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273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34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2"/>
      <c r="CP560" s="2"/>
      <c r="CQ560" s="2"/>
      <c r="CR560" s="2"/>
      <c r="CS560" s="1"/>
      <c r="CT560" s="1"/>
      <c r="CU560" s="34"/>
      <c r="CV560" s="2"/>
      <c r="CW560" s="1"/>
      <c r="CX560" s="2"/>
      <c r="CY560" s="2"/>
      <c r="CZ560" s="2"/>
      <c r="DA560" s="1"/>
      <c r="DB560" s="1"/>
      <c r="DC560" s="1"/>
      <c r="DD560" s="1"/>
      <c r="DE560" s="1"/>
      <c r="DF560" s="1"/>
      <c r="DG560" s="2"/>
      <c r="DH560" s="2"/>
      <c r="DI560" s="2"/>
      <c r="DJ560" s="2"/>
      <c r="DK560" s="1"/>
      <c r="DL560" s="1"/>
    </row>
    <row r="561" spans="1:11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273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34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2"/>
      <c r="CP561" s="2"/>
      <c r="CQ561" s="2"/>
      <c r="CR561" s="2"/>
      <c r="CS561" s="1"/>
      <c r="CT561" s="1"/>
      <c r="CU561" s="34"/>
      <c r="CV561" s="2"/>
      <c r="CW561" s="1"/>
      <c r="CX561" s="2"/>
      <c r="CY561" s="2"/>
      <c r="CZ561" s="2"/>
      <c r="DA561" s="1"/>
      <c r="DB561" s="1"/>
      <c r="DC561" s="1"/>
      <c r="DD561" s="1"/>
      <c r="DE561" s="1"/>
      <c r="DF561" s="1"/>
      <c r="DG561" s="2"/>
      <c r="DH561" s="2"/>
      <c r="DI561" s="2"/>
      <c r="DJ561" s="2"/>
      <c r="DK561" s="1"/>
      <c r="DL561" s="1"/>
    </row>
    <row r="562" spans="1:11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273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34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2"/>
      <c r="CP562" s="2"/>
      <c r="CQ562" s="2"/>
      <c r="CR562" s="2"/>
      <c r="CS562" s="1"/>
      <c r="CT562" s="1"/>
      <c r="CU562" s="34"/>
      <c r="CV562" s="2"/>
      <c r="CW562" s="1"/>
      <c r="CX562" s="2"/>
      <c r="CY562" s="2"/>
      <c r="CZ562" s="2"/>
      <c r="DA562" s="1"/>
      <c r="DB562" s="1"/>
      <c r="DC562" s="1"/>
      <c r="DD562" s="1"/>
      <c r="DE562" s="1"/>
      <c r="DF562" s="1"/>
      <c r="DG562" s="2"/>
      <c r="DH562" s="2"/>
      <c r="DI562" s="2"/>
      <c r="DJ562" s="2"/>
      <c r="DK562" s="1"/>
      <c r="DL562" s="1"/>
    </row>
    <row r="563" spans="1:11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273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34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2"/>
      <c r="CP563" s="2"/>
      <c r="CQ563" s="2"/>
      <c r="CR563" s="2"/>
      <c r="CS563" s="1"/>
      <c r="CT563" s="1"/>
      <c r="CU563" s="34"/>
      <c r="CV563" s="2"/>
      <c r="CW563" s="1"/>
      <c r="CX563" s="2"/>
      <c r="CY563" s="2"/>
      <c r="CZ563" s="2"/>
      <c r="DA563" s="1"/>
      <c r="DB563" s="1"/>
      <c r="DC563" s="1"/>
      <c r="DD563" s="1"/>
      <c r="DE563" s="1"/>
      <c r="DF563" s="1"/>
      <c r="DG563" s="2"/>
      <c r="DH563" s="2"/>
      <c r="DI563" s="2"/>
      <c r="DJ563" s="2"/>
      <c r="DK563" s="1"/>
      <c r="DL563" s="1"/>
    </row>
    <row r="564" spans="1:11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273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34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2"/>
      <c r="CP564" s="2"/>
      <c r="CQ564" s="2"/>
      <c r="CR564" s="2"/>
      <c r="CS564" s="1"/>
      <c r="CT564" s="1"/>
      <c r="CU564" s="34"/>
      <c r="CV564" s="2"/>
      <c r="CW564" s="1"/>
      <c r="CX564" s="2"/>
      <c r="CY564" s="2"/>
      <c r="CZ564" s="2"/>
      <c r="DA564" s="1"/>
      <c r="DB564" s="1"/>
      <c r="DC564" s="1"/>
      <c r="DD564" s="1"/>
      <c r="DE564" s="1"/>
      <c r="DF564" s="1"/>
      <c r="DG564" s="2"/>
      <c r="DH564" s="2"/>
      <c r="DI564" s="2"/>
      <c r="DJ564" s="2"/>
      <c r="DK564" s="1"/>
      <c r="DL564" s="1"/>
    </row>
    <row r="565" spans="1:11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273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34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2"/>
      <c r="CP565" s="2"/>
      <c r="CQ565" s="2"/>
      <c r="CR565" s="2"/>
      <c r="CS565" s="1"/>
      <c r="CT565" s="1"/>
      <c r="CU565" s="34"/>
      <c r="CV565" s="2"/>
      <c r="CW565" s="1"/>
      <c r="CX565" s="2"/>
      <c r="CY565" s="2"/>
      <c r="CZ565" s="2"/>
      <c r="DA565" s="1"/>
      <c r="DB565" s="1"/>
      <c r="DC565" s="1"/>
      <c r="DD565" s="1"/>
      <c r="DE565" s="1"/>
      <c r="DF565" s="1"/>
      <c r="DG565" s="2"/>
      <c r="DH565" s="2"/>
      <c r="DI565" s="2"/>
      <c r="DJ565" s="2"/>
      <c r="DK565" s="1"/>
      <c r="DL565" s="1"/>
    </row>
    <row r="566" spans="1:11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273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34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2"/>
      <c r="CP566" s="2"/>
      <c r="CQ566" s="2"/>
      <c r="CR566" s="2"/>
      <c r="CS566" s="1"/>
      <c r="CT566" s="1"/>
      <c r="CU566" s="34"/>
      <c r="CV566" s="2"/>
      <c r="CW566" s="1"/>
      <c r="CX566" s="2"/>
      <c r="CY566" s="2"/>
      <c r="CZ566" s="2"/>
      <c r="DA566" s="1"/>
      <c r="DB566" s="1"/>
      <c r="DC566" s="1"/>
      <c r="DD566" s="1"/>
      <c r="DE566" s="1"/>
      <c r="DF566" s="1"/>
      <c r="DG566" s="2"/>
      <c r="DH566" s="2"/>
      <c r="DI566" s="2"/>
      <c r="DJ566" s="2"/>
      <c r="DK566" s="1"/>
      <c r="DL566" s="1"/>
    </row>
    <row r="567" spans="1:11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273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34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2"/>
      <c r="CP567" s="2"/>
      <c r="CQ567" s="2"/>
      <c r="CR567" s="2"/>
      <c r="CS567" s="1"/>
      <c r="CT567" s="1"/>
      <c r="CU567" s="34"/>
      <c r="CV567" s="2"/>
      <c r="CW567" s="1"/>
      <c r="CX567" s="2"/>
      <c r="CY567" s="2"/>
      <c r="CZ567" s="2"/>
      <c r="DA567" s="1"/>
      <c r="DB567" s="1"/>
      <c r="DC567" s="1"/>
      <c r="DD567" s="1"/>
      <c r="DE567" s="1"/>
      <c r="DF567" s="1"/>
      <c r="DG567" s="2"/>
      <c r="DH567" s="2"/>
      <c r="DI567" s="2"/>
      <c r="DJ567" s="2"/>
      <c r="DK567" s="1"/>
      <c r="DL567" s="1"/>
    </row>
    <row r="568" spans="1:11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273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34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2"/>
      <c r="CP568" s="2"/>
      <c r="CQ568" s="2"/>
      <c r="CR568" s="2"/>
      <c r="CS568" s="1"/>
      <c r="CT568" s="1"/>
      <c r="CU568" s="34"/>
      <c r="CV568" s="2"/>
      <c r="CW568" s="1"/>
      <c r="CX568" s="2"/>
      <c r="CY568" s="2"/>
      <c r="CZ568" s="2"/>
      <c r="DA568" s="1"/>
      <c r="DB568" s="1"/>
      <c r="DC568" s="1"/>
      <c r="DD568" s="1"/>
      <c r="DE568" s="1"/>
      <c r="DF568" s="1"/>
      <c r="DG568" s="2"/>
      <c r="DH568" s="2"/>
      <c r="DI568" s="2"/>
      <c r="DJ568" s="2"/>
      <c r="DK568" s="1"/>
      <c r="DL568" s="1"/>
    </row>
    <row r="569" spans="1:11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273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34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2"/>
      <c r="CP569" s="2"/>
      <c r="CQ569" s="2"/>
      <c r="CR569" s="2"/>
      <c r="CS569" s="1"/>
      <c r="CT569" s="1"/>
      <c r="CU569" s="34"/>
      <c r="CV569" s="2"/>
      <c r="CW569" s="1"/>
      <c r="CX569" s="2"/>
      <c r="CY569" s="2"/>
      <c r="CZ569" s="2"/>
      <c r="DA569" s="1"/>
      <c r="DB569" s="1"/>
      <c r="DC569" s="1"/>
      <c r="DD569" s="1"/>
      <c r="DE569" s="1"/>
      <c r="DF569" s="1"/>
      <c r="DG569" s="2"/>
      <c r="DH569" s="2"/>
      <c r="DI569" s="2"/>
      <c r="DJ569" s="2"/>
      <c r="DK569" s="1"/>
      <c r="DL569" s="1"/>
    </row>
    <row r="570" spans="1:11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273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34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2"/>
      <c r="CP570" s="2"/>
      <c r="CQ570" s="2"/>
      <c r="CR570" s="2"/>
      <c r="CS570" s="1"/>
      <c r="CT570" s="1"/>
      <c r="CU570" s="34"/>
      <c r="CV570" s="2"/>
      <c r="CW570" s="1"/>
      <c r="CX570" s="2"/>
      <c r="CY570" s="2"/>
      <c r="CZ570" s="2"/>
      <c r="DA570" s="1"/>
      <c r="DB570" s="1"/>
      <c r="DC570" s="1"/>
      <c r="DD570" s="1"/>
      <c r="DE570" s="1"/>
      <c r="DF570" s="1"/>
      <c r="DG570" s="2"/>
      <c r="DH570" s="2"/>
      <c r="DI570" s="2"/>
      <c r="DJ570" s="2"/>
      <c r="DK570" s="1"/>
      <c r="DL570" s="1"/>
    </row>
    <row r="571" spans="1:11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273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34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2"/>
      <c r="CP571" s="2"/>
      <c r="CQ571" s="2"/>
      <c r="CR571" s="2"/>
      <c r="CS571" s="1"/>
      <c r="CT571" s="1"/>
      <c r="CU571" s="34"/>
      <c r="CV571" s="2"/>
      <c r="CW571" s="1"/>
      <c r="CX571" s="2"/>
      <c r="CY571" s="2"/>
      <c r="CZ571" s="2"/>
      <c r="DA571" s="1"/>
      <c r="DB571" s="1"/>
      <c r="DC571" s="1"/>
      <c r="DD571" s="1"/>
      <c r="DE571" s="1"/>
      <c r="DF571" s="1"/>
      <c r="DG571" s="2"/>
      <c r="DH571" s="2"/>
      <c r="DI571" s="2"/>
      <c r="DJ571" s="2"/>
      <c r="DK571" s="1"/>
      <c r="DL571" s="1"/>
    </row>
    <row r="572" spans="1:11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273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34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2"/>
      <c r="CP572" s="2"/>
      <c r="CQ572" s="2"/>
      <c r="CR572" s="2"/>
      <c r="CS572" s="1"/>
      <c r="CT572" s="1"/>
      <c r="CU572" s="34"/>
      <c r="CV572" s="2"/>
      <c r="CW572" s="1"/>
      <c r="CX572" s="2"/>
      <c r="CY572" s="2"/>
      <c r="CZ572" s="2"/>
      <c r="DA572" s="1"/>
      <c r="DB572" s="1"/>
      <c r="DC572" s="1"/>
      <c r="DD572" s="1"/>
      <c r="DE572" s="1"/>
      <c r="DF572" s="1"/>
      <c r="DG572" s="2"/>
      <c r="DH572" s="2"/>
      <c r="DI572" s="2"/>
      <c r="DJ572" s="2"/>
      <c r="DK572" s="1"/>
      <c r="DL572" s="1"/>
    </row>
    <row r="573" spans="1:11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273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34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2"/>
      <c r="CP573" s="2"/>
      <c r="CQ573" s="2"/>
      <c r="CR573" s="2"/>
      <c r="CS573" s="1"/>
      <c r="CT573" s="1"/>
      <c r="CU573" s="34"/>
      <c r="CV573" s="2"/>
      <c r="CW573" s="1"/>
      <c r="CX573" s="2"/>
      <c r="CY573" s="2"/>
      <c r="CZ573" s="2"/>
      <c r="DA573" s="1"/>
      <c r="DB573" s="1"/>
      <c r="DC573" s="1"/>
      <c r="DD573" s="1"/>
      <c r="DE573" s="1"/>
      <c r="DF573" s="1"/>
      <c r="DG573" s="2"/>
      <c r="DH573" s="2"/>
      <c r="DI573" s="2"/>
      <c r="DJ573" s="2"/>
      <c r="DK573" s="1"/>
      <c r="DL573" s="1"/>
    </row>
    <row r="574" spans="1:11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273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34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2"/>
      <c r="CP574" s="2"/>
      <c r="CQ574" s="2"/>
      <c r="CR574" s="2"/>
      <c r="CS574" s="1"/>
      <c r="CT574" s="1"/>
      <c r="CU574" s="34"/>
      <c r="CV574" s="2"/>
      <c r="CW574" s="1"/>
      <c r="CX574" s="2"/>
      <c r="CY574" s="2"/>
      <c r="CZ574" s="2"/>
      <c r="DA574" s="1"/>
      <c r="DB574" s="1"/>
      <c r="DC574" s="1"/>
      <c r="DD574" s="1"/>
      <c r="DE574" s="1"/>
      <c r="DF574" s="1"/>
      <c r="DG574" s="2"/>
      <c r="DH574" s="2"/>
      <c r="DI574" s="2"/>
      <c r="DJ574" s="2"/>
      <c r="DK574" s="1"/>
      <c r="DL574" s="1"/>
    </row>
    <row r="575" spans="1:11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273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34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2"/>
      <c r="CP575" s="2"/>
      <c r="CQ575" s="2"/>
      <c r="CR575" s="2"/>
      <c r="CS575" s="1"/>
      <c r="CT575" s="1"/>
      <c r="CU575" s="34"/>
      <c r="CV575" s="2"/>
      <c r="CW575" s="1"/>
      <c r="CX575" s="2"/>
      <c r="CY575" s="2"/>
      <c r="CZ575" s="2"/>
      <c r="DA575" s="1"/>
      <c r="DB575" s="1"/>
      <c r="DC575" s="1"/>
      <c r="DD575" s="1"/>
      <c r="DE575" s="1"/>
      <c r="DF575" s="1"/>
      <c r="DG575" s="2"/>
      <c r="DH575" s="2"/>
      <c r="DI575" s="2"/>
      <c r="DJ575" s="2"/>
      <c r="DK575" s="1"/>
      <c r="DL575" s="1"/>
    </row>
    <row r="576" spans="1:11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273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34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2"/>
      <c r="CP576" s="2"/>
      <c r="CQ576" s="2"/>
      <c r="CR576" s="2"/>
      <c r="CS576" s="1"/>
      <c r="CT576" s="1"/>
      <c r="CU576" s="34"/>
      <c r="CV576" s="2"/>
      <c r="CW576" s="1"/>
      <c r="CX576" s="2"/>
      <c r="CY576" s="2"/>
      <c r="CZ576" s="2"/>
      <c r="DA576" s="1"/>
      <c r="DB576" s="1"/>
      <c r="DC576" s="1"/>
      <c r="DD576" s="1"/>
      <c r="DE576" s="1"/>
      <c r="DF576" s="1"/>
      <c r="DG576" s="2"/>
      <c r="DH576" s="2"/>
      <c r="DI576" s="2"/>
      <c r="DJ576" s="2"/>
      <c r="DK576" s="1"/>
      <c r="DL576" s="1"/>
    </row>
    <row r="577" spans="1:11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273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34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2"/>
      <c r="CP577" s="2"/>
      <c r="CQ577" s="2"/>
      <c r="CR577" s="2"/>
      <c r="CS577" s="1"/>
      <c r="CT577" s="1"/>
      <c r="CU577" s="34"/>
      <c r="CV577" s="2"/>
      <c r="CW577" s="1"/>
      <c r="CX577" s="2"/>
      <c r="CY577" s="2"/>
      <c r="CZ577" s="2"/>
      <c r="DA577" s="1"/>
      <c r="DB577" s="1"/>
      <c r="DC577" s="1"/>
      <c r="DD577" s="1"/>
      <c r="DE577" s="1"/>
      <c r="DF577" s="1"/>
      <c r="DG577" s="2"/>
      <c r="DH577" s="2"/>
      <c r="DI577" s="2"/>
      <c r="DJ577" s="2"/>
      <c r="DK577" s="1"/>
      <c r="DL577" s="1"/>
    </row>
    <row r="578" spans="1:11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273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34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2"/>
      <c r="CP578" s="2"/>
      <c r="CQ578" s="2"/>
      <c r="CR578" s="2"/>
      <c r="CS578" s="1"/>
      <c r="CT578" s="1"/>
      <c r="CU578" s="34"/>
      <c r="CV578" s="2"/>
      <c r="CW578" s="1"/>
      <c r="CX578" s="2"/>
      <c r="CY578" s="2"/>
      <c r="CZ578" s="2"/>
      <c r="DA578" s="1"/>
      <c r="DB578" s="1"/>
      <c r="DC578" s="1"/>
      <c r="DD578" s="1"/>
      <c r="DE578" s="1"/>
      <c r="DF578" s="1"/>
      <c r="DG578" s="2"/>
      <c r="DH578" s="2"/>
      <c r="DI578" s="2"/>
      <c r="DJ578" s="2"/>
      <c r="DK578" s="1"/>
      <c r="DL578" s="1"/>
    </row>
    <row r="579" spans="1:11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273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34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2"/>
      <c r="CP579" s="2"/>
      <c r="CQ579" s="2"/>
      <c r="CR579" s="2"/>
      <c r="CS579" s="1"/>
      <c r="CT579" s="1"/>
      <c r="CU579" s="34"/>
      <c r="CV579" s="2"/>
      <c r="CW579" s="1"/>
      <c r="CX579" s="2"/>
      <c r="CY579" s="2"/>
      <c r="CZ579" s="2"/>
      <c r="DA579" s="1"/>
      <c r="DB579" s="1"/>
      <c r="DC579" s="1"/>
      <c r="DD579" s="1"/>
      <c r="DE579" s="1"/>
      <c r="DF579" s="1"/>
      <c r="DG579" s="2"/>
      <c r="DH579" s="2"/>
      <c r="DI579" s="2"/>
      <c r="DJ579" s="2"/>
      <c r="DK579" s="1"/>
      <c r="DL579" s="1"/>
    </row>
    <row r="580" spans="1:11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273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34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2"/>
      <c r="CP580" s="2"/>
      <c r="CQ580" s="2"/>
      <c r="CR580" s="2"/>
      <c r="CS580" s="1"/>
      <c r="CT580" s="1"/>
      <c r="CU580" s="34"/>
      <c r="CV580" s="2"/>
      <c r="CW580" s="1"/>
      <c r="CX580" s="2"/>
      <c r="CY580" s="2"/>
      <c r="CZ580" s="2"/>
      <c r="DA580" s="1"/>
      <c r="DB580" s="1"/>
      <c r="DC580" s="1"/>
      <c r="DD580" s="1"/>
      <c r="DE580" s="1"/>
      <c r="DF580" s="1"/>
      <c r="DG580" s="2"/>
      <c r="DH580" s="2"/>
      <c r="DI580" s="2"/>
      <c r="DJ580" s="2"/>
      <c r="DK580" s="1"/>
      <c r="DL580" s="1"/>
    </row>
    <row r="581" spans="1:11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273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34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2"/>
      <c r="CP581" s="2"/>
      <c r="CQ581" s="2"/>
      <c r="CR581" s="2"/>
      <c r="CS581" s="1"/>
      <c r="CT581" s="1"/>
      <c r="CU581" s="34"/>
      <c r="CV581" s="2"/>
      <c r="CW581" s="1"/>
      <c r="CX581" s="2"/>
      <c r="CY581" s="2"/>
      <c r="CZ581" s="2"/>
      <c r="DA581" s="1"/>
      <c r="DB581" s="1"/>
      <c r="DC581" s="1"/>
      <c r="DD581" s="1"/>
      <c r="DE581" s="1"/>
      <c r="DF581" s="1"/>
      <c r="DG581" s="2"/>
      <c r="DH581" s="2"/>
      <c r="DI581" s="2"/>
      <c r="DJ581" s="2"/>
      <c r="DK581" s="1"/>
      <c r="DL581" s="1"/>
    </row>
    <row r="582" spans="1:11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273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34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2"/>
      <c r="CP582" s="2"/>
      <c r="CQ582" s="2"/>
      <c r="CR582" s="2"/>
      <c r="CS582" s="1"/>
      <c r="CT582" s="1"/>
      <c r="CU582" s="34"/>
      <c r="CV582" s="2"/>
      <c r="CW582" s="1"/>
      <c r="CX582" s="2"/>
      <c r="CY582" s="2"/>
      <c r="CZ582" s="2"/>
      <c r="DA582" s="1"/>
      <c r="DB582" s="1"/>
      <c r="DC582" s="1"/>
      <c r="DD582" s="1"/>
      <c r="DE582" s="1"/>
      <c r="DF582" s="1"/>
      <c r="DG582" s="2"/>
      <c r="DH582" s="2"/>
      <c r="DI582" s="2"/>
      <c r="DJ582" s="2"/>
      <c r="DK582" s="1"/>
      <c r="DL582" s="1"/>
    </row>
    <row r="583" spans="1:11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273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34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2"/>
      <c r="CP583" s="2"/>
      <c r="CQ583" s="2"/>
      <c r="CR583" s="2"/>
      <c r="CS583" s="1"/>
      <c r="CT583" s="1"/>
      <c r="CU583" s="34"/>
      <c r="CV583" s="2"/>
      <c r="CW583" s="1"/>
      <c r="CX583" s="2"/>
      <c r="CY583" s="2"/>
      <c r="CZ583" s="2"/>
      <c r="DA583" s="1"/>
      <c r="DB583" s="1"/>
      <c r="DC583" s="1"/>
      <c r="DD583" s="1"/>
      <c r="DE583" s="1"/>
      <c r="DF583" s="1"/>
      <c r="DG583" s="2"/>
      <c r="DH583" s="2"/>
      <c r="DI583" s="2"/>
      <c r="DJ583" s="2"/>
      <c r="DK583" s="1"/>
      <c r="DL583" s="1"/>
    </row>
    <row r="584" spans="1:11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273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34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2"/>
      <c r="CP584" s="2"/>
      <c r="CQ584" s="2"/>
      <c r="CR584" s="2"/>
      <c r="CS584" s="1"/>
      <c r="CT584" s="1"/>
      <c r="CU584" s="34"/>
      <c r="CV584" s="2"/>
      <c r="CW584" s="1"/>
      <c r="CX584" s="2"/>
      <c r="CY584" s="2"/>
      <c r="CZ584" s="2"/>
      <c r="DA584" s="1"/>
      <c r="DB584" s="1"/>
      <c r="DC584" s="1"/>
      <c r="DD584" s="1"/>
      <c r="DE584" s="1"/>
      <c r="DF584" s="1"/>
      <c r="DG584" s="2"/>
      <c r="DH584" s="2"/>
      <c r="DI584" s="2"/>
      <c r="DJ584" s="2"/>
      <c r="DK584" s="1"/>
      <c r="DL584" s="1"/>
    </row>
    <row r="585" spans="1:11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273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34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2"/>
      <c r="CP585" s="2"/>
      <c r="CQ585" s="2"/>
      <c r="CR585" s="2"/>
      <c r="CS585" s="1"/>
      <c r="CT585" s="1"/>
      <c r="CU585" s="34"/>
      <c r="CV585" s="2"/>
      <c r="CW585" s="1"/>
      <c r="CX585" s="2"/>
      <c r="CY585" s="2"/>
      <c r="CZ585" s="2"/>
      <c r="DA585" s="1"/>
      <c r="DB585" s="1"/>
      <c r="DC585" s="1"/>
      <c r="DD585" s="1"/>
      <c r="DE585" s="1"/>
      <c r="DF585" s="1"/>
      <c r="DG585" s="2"/>
      <c r="DH585" s="2"/>
      <c r="DI585" s="2"/>
      <c r="DJ585" s="2"/>
      <c r="DK585" s="1"/>
      <c r="DL585" s="1"/>
    </row>
    <row r="586" spans="1:11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273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34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2"/>
      <c r="CP586" s="2"/>
      <c r="CQ586" s="2"/>
      <c r="CR586" s="2"/>
      <c r="CS586" s="1"/>
      <c r="CT586" s="1"/>
      <c r="CU586" s="34"/>
      <c r="CV586" s="2"/>
      <c r="CW586" s="1"/>
      <c r="CX586" s="2"/>
      <c r="CY586" s="2"/>
      <c r="CZ586" s="2"/>
      <c r="DA586" s="1"/>
      <c r="DB586" s="1"/>
      <c r="DC586" s="1"/>
      <c r="DD586" s="1"/>
      <c r="DE586" s="1"/>
      <c r="DF586" s="1"/>
      <c r="DG586" s="2"/>
      <c r="DH586" s="2"/>
      <c r="DI586" s="2"/>
      <c r="DJ586" s="2"/>
      <c r="DK586" s="1"/>
      <c r="DL586" s="1"/>
    </row>
    <row r="587" spans="1:11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273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34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2"/>
      <c r="CP587" s="2"/>
      <c r="CQ587" s="2"/>
      <c r="CR587" s="2"/>
      <c r="CS587" s="1"/>
      <c r="CT587" s="1"/>
      <c r="CU587" s="34"/>
      <c r="CV587" s="2"/>
      <c r="CW587" s="1"/>
      <c r="CX587" s="2"/>
      <c r="CY587" s="2"/>
      <c r="CZ587" s="2"/>
      <c r="DA587" s="1"/>
      <c r="DB587" s="1"/>
      <c r="DC587" s="1"/>
      <c r="DD587" s="1"/>
      <c r="DE587" s="1"/>
      <c r="DF587" s="1"/>
      <c r="DG587" s="2"/>
      <c r="DH587" s="2"/>
      <c r="DI587" s="2"/>
      <c r="DJ587" s="2"/>
      <c r="DK587" s="1"/>
      <c r="DL587" s="1"/>
    </row>
    <row r="588" spans="1:11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273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34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2"/>
      <c r="CP588" s="2"/>
      <c r="CQ588" s="2"/>
      <c r="CR588" s="2"/>
      <c r="CS588" s="1"/>
      <c r="CT588" s="1"/>
      <c r="CU588" s="34"/>
      <c r="CV588" s="2"/>
      <c r="CW588" s="1"/>
      <c r="CX588" s="2"/>
      <c r="CY588" s="2"/>
      <c r="CZ588" s="2"/>
      <c r="DA588" s="1"/>
      <c r="DB588" s="1"/>
      <c r="DC588" s="1"/>
      <c r="DD588" s="1"/>
      <c r="DE588" s="1"/>
      <c r="DF588" s="1"/>
      <c r="DG588" s="2"/>
      <c r="DH588" s="2"/>
      <c r="DI588" s="2"/>
      <c r="DJ588" s="2"/>
      <c r="DK588" s="1"/>
      <c r="DL588" s="1"/>
    </row>
    <row r="589" spans="1:11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273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34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2"/>
      <c r="CP589" s="2"/>
      <c r="CQ589" s="2"/>
      <c r="CR589" s="2"/>
      <c r="CS589" s="1"/>
      <c r="CT589" s="1"/>
      <c r="CU589" s="34"/>
      <c r="CV589" s="2"/>
      <c r="CW589" s="1"/>
      <c r="CX589" s="2"/>
      <c r="CY589" s="2"/>
      <c r="CZ589" s="2"/>
      <c r="DA589" s="1"/>
      <c r="DB589" s="1"/>
      <c r="DC589" s="1"/>
      <c r="DD589" s="1"/>
      <c r="DE589" s="1"/>
      <c r="DF589" s="1"/>
      <c r="DG589" s="2"/>
      <c r="DH589" s="2"/>
      <c r="DI589" s="2"/>
      <c r="DJ589" s="2"/>
      <c r="DK589" s="1"/>
      <c r="DL589" s="1"/>
    </row>
    <row r="590" spans="1:11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273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34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2"/>
      <c r="CP590" s="2"/>
      <c r="CQ590" s="2"/>
      <c r="CR590" s="2"/>
      <c r="CS590" s="1"/>
      <c r="CT590" s="1"/>
      <c r="CU590" s="34"/>
      <c r="CV590" s="2"/>
      <c r="CW590" s="1"/>
      <c r="CX590" s="2"/>
      <c r="CY590" s="2"/>
      <c r="CZ590" s="2"/>
      <c r="DA590" s="1"/>
      <c r="DB590" s="1"/>
      <c r="DC590" s="1"/>
      <c r="DD590" s="1"/>
      <c r="DE590" s="1"/>
      <c r="DF590" s="1"/>
      <c r="DG590" s="2"/>
      <c r="DH590" s="2"/>
      <c r="DI590" s="2"/>
      <c r="DJ590" s="2"/>
      <c r="DK590" s="1"/>
      <c r="DL590" s="1"/>
    </row>
    <row r="591" spans="1:11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273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34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2"/>
      <c r="CP591" s="2"/>
      <c r="CQ591" s="2"/>
      <c r="CR591" s="2"/>
      <c r="CS591" s="1"/>
      <c r="CT591" s="1"/>
      <c r="CU591" s="34"/>
      <c r="CV591" s="2"/>
      <c r="CW591" s="1"/>
      <c r="CX591" s="2"/>
      <c r="CY591" s="2"/>
      <c r="CZ591" s="2"/>
      <c r="DA591" s="1"/>
      <c r="DB591" s="1"/>
      <c r="DC591" s="1"/>
      <c r="DD591" s="1"/>
      <c r="DE591" s="1"/>
      <c r="DF591" s="1"/>
      <c r="DG591" s="2"/>
      <c r="DH591" s="2"/>
      <c r="DI591" s="2"/>
      <c r="DJ591" s="2"/>
      <c r="DK591" s="1"/>
      <c r="DL591" s="1"/>
    </row>
    <row r="592" spans="1:11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273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34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2"/>
      <c r="CP592" s="2"/>
      <c r="CQ592" s="2"/>
      <c r="CR592" s="2"/>
      <c r="CS592" s="1"/>
      <c r="CT592" s="1"/>
      <c r="CU592" s="34"/>
      <c r="CV592" s="2"/>
      <c r="CW592" s="1"/>
      <c r="CX592" s="2"/>
      <c r="CY592" s="2"/>
      <c r="CZ592" s="2"/>
      <c r="DA592" s="1"/>
      <c r="DB592" s="1"/>
      <c r="DC592" s="1"/>
      <c r="DD592" s="1"/>
      <c r="DE592" s="1"/>
      <c r="DF592" s="1"/>
      <c r="DG592" s="2"/>
      <c r="DH592" s="2"/>
      <c r="DI592" s="2"/>
      <c r="DJ592" s="2"/>
      <c r="DK592" s="1"/>
      <c r="DL592" s="1"/>
    </row>
    <row r="593" spans="1:11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273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34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2"/>
      <c r="CP593" s="2"/>
      <c r="CQ593" s="2"/>
      <c r="CR593" s="2"/>
      <c r="CS593" s="1"/>
      <c r="CT593" s="1"/>
      <c r="CU593" s="34"/>
      <c r="CV593" s="2"/>
      <c r="CW593" s="1"/>
      <c r="CX593" s="2"/>
      <c r="CY593" s="2"/>
      <c r="CZ593" s="2"/>
      <c r="DA593" s="1"/>
      <c r="DB593" s="1"/>
      <c r="DC593" s="1"/>
      <c r="DD593" s="1"/>
      <c r="DE593" s="1"/>
      <c r="DF593" s="1"/>
      <c r="DG593" s="2"/>
      <c r="DH593" s="2"/>
      <c r="DI593" s="2"/>
      <c r="DJ593" s="2"/>
      <c r="DK593" s="1"/>
      <c r="DL593" s="1"/>
    </row>
    <row r="594" spans="1:11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273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34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2"/>
      <c r="CP594" s="2"/>
      <c r="CQ594" s="2"/>
      <c r="CR594" s="2"/>
      <c r="CS594" s="1"/>
      <c r="CT594" s="1"/>
      <c r="CU594" s="34"/>
      <c r="CV594" s="2"/>
      <c r="CW594" s="1"/>
      <c r="CX594" s="2"/>
      <c r="CY594" s="2"/>
      <c r="CZ594" s="2"/>
      <c r="DA594" s="1"/>
      <c r="DB594" s="1"/>
      <c r="DC594" s="1"/>
      <c r="DD594" s="1"/>
      <c r="DE594" s="1"/>
      <c r="DF594" s="1"/>
      <c r="DG594" s="2"/>
      <c r="DH594" s="2"/>
      <c r="DI594" s="2"/>
      <c r="DJ594" s="2"/>
      <c r="DK594" s="1"/>
      <c r="DL594" s="1"/>
    </row>
    <row r="595" spans="1:11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273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34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2"/>
      <c r="CP595" s="2"/>
      <c r="CQ595" s="2"/>
      <c r="CR595" s="2"/>
      <c r="CS595" s="1"/>
      <c r="CT595" s="1"/>
      <c r="CU595" s="34"/>
      <c r="CV595" s="2"/>
      <c r="CW595" s="1"/>
      <c r="CX595" s="2"/>
      <c r="CY595" s="2"/>
      <c r="CZ595" s="2"/>
      <c r="DA595" s="1"/>
      <c r="DB595" s="1"/>
      <c r="DC595" s="1"/>
      <c r="DD595" s="1"/>
      <c r="DE595" s="1"/>
      <c r="DF595" s="1"/>
      <c r="DG595" s="2"/>
      <c r="DH595" s="2"/>
      <c r="DI595" s="2"/>
      <c r="DJ595" s="2"/>
      <c r="DK595" s="1"/>
      <c r="DL595" s="1"/>
    </row>
    <row r="596" spans="1:11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273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34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2"/>
      <c r="CP596" s="2"/>
      <c r="CQ596" s="2"/>
      <c r="CR596" s="2"/>
      <c r="CS596" s="1"/>
      <c r="CT596" s="1"/>
      <c r="CU596" s="34"/>
      <c r="CV596" s="2"/>
      <c r="CW596" s="1"/>
      <c r="CX596" s="2"/>
      <c r="CY596" s="2"/>
      <c r="CZ596" s="2"/>
      <c r="DA596" s="1"/>
      <c r="DB596" s="1"/>
      <c r="DC596" s="1"/>
      <c r="DD596" s="1"/>
      <c r="DE596" s="1"/>
      <c r="DF596" s="1"/>
      <c r="DG596" s="2"/>
      <c r="DH596" s="2"/>
      <c r="DI596" s="2"/>
      <c r="DJ596" s="2"/>
      <c r="DK596" s="1"/>
      <c r="DL596" s="1"/>
    </row>
    <row r="597" spans="1:11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273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34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2"/>
      <c r="CP597" s="2"/>
      <c r="CQ597" s="2"/>
      <c r="CR597" s="2"/>
      <c r="CS597" s="1"/>
      <c r="CT597" s="1"/>
      <c r="CU597" s="34"/>
      <c r="CV597" s="2"/>
      <c r="CW597" s="1"/>
      <c r="CX597" s="2"/>
      <c r="CY597" s="2"/>
      <c r="CZ597" s="2"/>
      <c r="DA597" s="1"/>
      <c r="DB597" s="1"/>
      <c r="DC597" s="1"/>
      <c r="DD597" s="1"/>
      <c r="DE597" s="1"/>
      <c r="DF597" s="1"/>
      <c r="DG597" s="2"/>
      <c r="DH597" s="2"/>
      <c r="DI597" s="2"/>
      <c r="DJ597" s="2"/>
      <c r="DK597" s="1"/>
      <c r="DL597" s="1"/>
    </row>
    <row r="598" spans="1:11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273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34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2"/>
      <c r="CP598" s="2"/>
      <c r="CQ598" s="2"/>
      <c r="CR598" s="2"/>
      <c r="CS598" s="1"/>
      <c r="CT598" s="1"/>
      <c r="CU598" s="34"/>
      <c r="CV598" s="2"/>
      <c r="CW598" s="1"/>
      <c r="CX598" s="2"/>
      <c r="CY598" s="2"/>
      <c r="CZ598" s="2"/>
      <c r="DA598" s="1"/>
      <c r="DB598" s="1"/>
      <c r="DC598" s="1"/>
      <c r="DD598" s="1"/>
      <c r="DE598" s="1"/>
      <c r="DF598" s="1"/>
      <c r="DG598" s="2"/>
      <c r="DH598" s="2"/>
      <c r="DI598" s="2"/>
      <c r="DJ598" s="2"/>
      <c r="DK598" s="1"/>
      <c r="DL598" s="1"/>
    </row>
    <row r="599" spans="1:11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273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34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2"/>
      <c r="CP599" s="2"/>
      <c r="CQ599" s="2"/>
      <c r="CR599" s="2"/>
      <c r="CS599" s="1"/>
      <c r="CT599" s="1"/>
      <c r="CU599" s="34"/>
      <c r="CV599" s="2"/>
      <c r="CW599" s="1"/>
      <c r="CX599" s="2"/>
      <c r="CY599" s="2"/>
      <c r="CZ599" s="2"/>
      <c r="DA599" s="1"/>
      <c r="DB599" s="1"/>
      <c r="DC599" s="1"/>
      <c r="DD599" s="1"/>
      <c r="DE599" s="1"/>
      <c r="DF599" s="1"/>
      <c r="DG599" s="2"/>
      <c r="DH599" s="2"/>
      <c r="DI599" s="2"/>
      <c r="DJ599" s="2"/>
      <c r="DK599" s="1"/>
      <c r="DL599" s="1"/>
    </row>
    <row r="600" spans="1:11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273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34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2"/>
      <c r="CP600" s="2"/>
      <c r="CQ600" s="2"/>
      <c r="CR600" s="2"/>
      <c r="CS600" s="1"/>
      <c r="CT600" s="1"/>
      <c r="CU600" s="34"/>
      <c r="CV600" s="2"/>
      <c r="CW600" s="1"/>
      <c r="CX600" s="2"/>
      <c r="CY600" s="2"/>
      <c r="CZ600" s="2"/>
      <c r="DA600" s="1"/>
      <c r="DB600" s="1"/>
      <c r="DC600" s="1"/>
      <c r="DD600" s="1"/>
      <c r="DE600" s="1"/>
      <c r="DF600" s="1"/>
      <c r="DG600" s="2"/>
      <c r="DH600" s="2"/>
      <c r="DI600" s="2"/>
      <c r="DJ600" s="2"/>
      <c r="DK600" s="1"/>
      <c r="DL600" s="1"/>
    </row>
    <row r="601" spans="1:11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273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34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2"/>
      <c r="CP601" s="2"/>
      <c r="CQ601" s="2"/>
      <c r="CR601" s="2"/>
      <c r="CS601" s="1"/>
      <c r="CT601" s="1"/>
      <c r="CU601" s="34"/>
      <c r="CV601" s="2"/>
      <c r="CW601" s="1"/>
      <c r="CX601" s="2"/>
      <c r="CY601" s="2"/>
      <c r="CZ601" s="2"/>
      <c r="DA601" s="1"/>
      <c r="DB601" s="1"/>
      <c r="DC601" s="1"/>
      <c r="DD601" s="1"/>
      <c r="DE601" s="1"/>
      <c r="DF601" s="1"/>
      <c r="DG601" s="2"/>
      <c r="DH601" s="2"/>
      <c r="DI601" s="2"/>
      <c r="DJ601" s="2"/>
      <c r="DK601" s="1"/>
      <c r="DL601" s="1"/>
    </row>
    <row r="602" spans="1:11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273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34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2"/>
      <c r="CP602" s="2"/>
      <c r="CQ602" s="2"/>
      <c r="CR602" s="2"/>
      <c r="CS602" s="1"/>
      <c r="CT602" s="1"/>
      <c r="CU602" s="34"/>
      <c r="CV602" s="2"/>
      <c r="CW602" s="1"/>
      <c r="CX602" s="2"/>
      <c r="CY602" s="2"/>
      <c r="CZ602" s="2"/>
      <c r="DA602" s="1"/>
      <c r="DB602" s="1"/>
      <c r="DC602" s="1"/>
      <c r="DD602" s="1"/>
      <c r="DE602" s="1"/>
      <c r="DF602" s="1"/>
      <c r="DG602" s="2"/>
      <c r="DH602" s="2"/>
      <c r="DI602" s="2"/>
      <c r="DJ602" s="2"/>
      <c r="DK602" s="1"/>
      <c r="DL602" s="1"/>
    </row>
    <row r="603" spans="1:11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273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34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2"/>
      <c r="CP603" s="2"/>
      <c r="CQ603" s="2"/>
      <c r="CR603" s="2"/>
      <c r="CS603" s="1"/>
      <c r="CT603" s="1"/>
      <c r="CU603" s="34"/>
      <c r="CV603" s="2"/>
      <c r="CW603" s="1"/>
      <c r="CX603" s="2"/>
      <c r="CY603" s="2"/>
      <c r="CZ603" s="2"/>
      <c r="DA603" s="1"/>
      <c r="DB603" s="1"/>
      <c r="DC603" s="1"/>
      <c r="DD603" s="1"/>
      <c r="DE603" s="1"/>
      <c r="DF603" s="1"/>
      <c r="DG603" s="2"/>
      <c r="DH603" s="2"/>
      <c r="DI603" s="2"/>
      <c r="DJ603" s="2"/>
      <c r="DK603" s="1"/>
      <c r="DL603" s="1"/>
    </row>
    <row r="604" spans="1:11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273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34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2"/>
      <c r="CP604" s="2"/>
      <c r="CQ604" s="2"/>
      <c r="CR604" s="2"/>
      <c r="CS604" s="1"/>
      <c r="CT604" s="1"/>
      <c r="CU604" s="34"/>
      <c r="CV604" s="2"/>
      <c r="CW604" s="1"/>
      <c r="CX604" s="2"/>
      <c r="CY604" s="2"/>
      <c r="CZ604" s="2"/>
      <c r="DA604" s="1"/>
      <c r="DB604" s="1"/>
      <c r="DC604" s="1"/>
      <c r="DD604" s="1"/>
      <c r="DE604" s="1"/>
      <c r="DF604" s="1"/>
      <c r="DG604" s="2"/>
      <c r="DH604" s="2"/>
      <c r="DI604" s="2"/>
      <c r="DJ604" s="2"/>
      <c r="DK604" s="1"/>
      <c r="DL604" s="1"/>
    </row>
    <row r="605" spans="1:11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273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34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2"/>
      <c r="CP605" s="2"/>
      <c r="CQ605" s="2"/>
      <c r="CR605" s="2"/>
      <c r="CS605" s="1"/>
      <c r="CT605" s="1"/>
      <c r="CU605" s="34"/>
      <c r="CV605" s="2"/>
      <c r="CW605" s="1"/>
      <c r="CX605" s="2"/>
      <c r="CY605" s="2"/>
      <c r="CZ605" s="2"/>
      <c r="DA605" s="1"/>
      <c r="DB605" s="1"/>
      <c r="DC605" s="1"/>
      <c r="DD605" s="1"/>
      <c r="DE605" s="1"/>
      <c r="DF605" s="1"/>
      <c r="DG605" s="2"/>
      <c r="DH605" s="2"/>
      <c r="DI605" s="2"/>
      <c r="DJ605" s="2"/>
      <c r="DK605" s="1"/>
      <c r="DL605" s="1"/>
    </row>
    <row r="606" spans="1:11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273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34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2"/>
      <c r="CP606" s="2"/>
      <c r="CQ606" s="2"/>
      <c r="CR606" s="2"/>
      <c r="CS606" s="1"/>
      <c r="CT606" s="1"/>
      <c r="CU606" s="34"/>
      <c r="CV606" s="2"/>
      <c r="CW606" s="1"/>
      <c r="CX606" s="2"/>
      <c r="CY606" s="2"/>
      <c r="CZ606" s="2"/>
      <c r="DA606" s="1"/>
      <c r="DB606" s="1"/>
      <c r="DC606" s="1"/>
      <c r="DD606" s="1"/>
      <c r="DE606" s="1"/>
      <c r="DF606" s="1"/>
      <c r="DG606" s="2"/>
      <c r="DH606" s="2"/>
      <c r="DI606" s="2"/>
      <c r="DJ606" s="2"/>
      <c r="DK606" s="1"/>
      <c r="DL606" s="1"/>
    </row>
    <row r="607" spans="1:11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273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34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2"/>
      <c r="CP607" s="2"/>
      <c r="CQ607" s="2"/>
      <c r="CR607" s="2"/>
      <c r="CS607" s="1"/>
      <c r="CT607" s="1"/>
      <c r="CU607" s="34"/>
      <c r="CV607" s="2"/>
      <c r="CW607" s="1"/>
      <c r="CX607" s="2"/>
      <c r="CY607" s="2"/>
      <c r="CZ607" s="2"/>
      <c r="DA607" s="1"/>
      <c r="DB607" s="1"/>
      <c r="DC607" s="1"/>
      <c r="DD607" s="1"/>
      <c r="DE607" s="1"/>
      <c r="DF607" s="1"/>
      <c r="DG607" s="2"/>
      <c r="DH607" s="2"/>
      <c r="DI607" s="2"/>
      <c r="DJ607" s="2"/>
      <c r="DK607" s="1"/>
      <c r="DL607" s="1"/>
    </row>
    <row r="608" spans="1:11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273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34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2"/>
      <c r="CP608" s="2"/>
      <c r="CQ608" s="2"/>
      <c r="CR608" s="2"/>
      <c r="CS608" s="1"/>
      <c r="CT608" s="1"/>
      <c r="CU608" s="34"/>
      <c r="CV608" s="2"/>
      <c r="CW608" s="1"/>
      <c r="CX608" s="2"/>
      <c r="CY608" s="2"/>
      <c r="CZ608" s="2"/>
      <c r="DA608" s="1"/>
      <c r="DB608" s="1"/>
      <c r="DC608" s="1"/>
      <c r="DD608" s="1"/>
      <c r="DE608" s="1"/>
      <c r="DF608" s="1"/>
      <c r="DG608" s="2"/>
      <c r="DH608" s="2"/>
      <c r="DI608" s="2"/>
      <c r="DJ608" s="2"/>
      <c r="DK608" s="1"/>
      <c r="DL608" s="1"/>
    </row>
    <row r="609" spans="1:11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273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34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2"/>
      <c r="CP609" s="2"/>
      <c r="CQ609" s="2"/>
      <c r="CR609" s="2"/>
      <c r="CS609" s="1"/>
      <c r="CT609" s="1"/>
      <c r="CU609" s="34"/>
      <c r="CV609" s="2"/>
      <c r="CW609" s="1"/>
      <c r="CX609" s="2"/>
      <c r="CY609" s="2"/>
      <c r="CZ609" s="2"/>
      <c r="DA609" s="1"/>
      <c r="DB609" s="1"/>
      <c r="DC609" s="1"/>
      <c r="DD609" s="1"/>
      <c r="DE609" s="1"/>
      <c r="DF609" s="1"/>
      <c r="DG609" s="2"/>
      <c r="DH609" s="2"/>
      <c r="DI609" s="2"/>
      <c r="DJ609" s="2"/>
      <c r="DK609" s="1"/>
      <c r="DL609" s="1"/>
    </row>
    <row r="610" spans="1:11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273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34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2"/>
      <c r="CP610" s="2"/>
      <c r="CQ610" s="2"/>
      <c r="CR610" s="2"/>
      <c r="CS610" s="1"/>
      <c r="CT610" s="1"/>
      <c r="CU610" s="34"/>
      <c r="CV610" s="2"/>
      <c r="CW610" s="1"/>
      <c r="CX610" s="2"/>
      <c r="CY610" s="2"/>
      <c r="CZ610" s="2"/>
      <c r="DA610" s="1"/>
      <c r="DB610" s="1"/>
      <c r="DC610" s="1"/>
      <c r="DD610" s="1"/>
      <c r="DE610" s="1"/>
      <c r="DF610" s="1"/>
      <c r="DG610" s="2"/>
      <c r="DH610" s="2"/>
      <c r="DI610" s="2"/>
      <c r="DJ610" s="2"/>
      <c r="DK610" s="1"/>
      <c r="DL610" s="1"/>
    </row>
    <row r="611" spans="1:11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273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34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2"/>
      <c r="CP611" s="2"/>
      <c r="CQ611" s="2"/>
      <c r="CR611" s="2"/>
      <c r="CS611" s="1"/>
      <c r="CT611" s="1"/>
      <c r="CU611" s="34"/>
      <c r="CV611" s="2"/>
      <c r="CW611" s="1"/>
      <c r="CX611" s="2"/>
      <c r="CY611" s="2"/>
      <c r="CZ611" s="2"/>
      <c r="DA611" s="1"/>
      <c r="DB611" s="1"/>
      <c r="DC611" s="1"/>
      <c r="DD611" s="1"/>
      <c r="DE611" s="1"/>
      <c r="DF611" s="1"/>
      <c r="DG611" s="2"/>
      <c r="DH611" s="2"/>
      <c r="DI611" s="2"/>
      <c r="DJ611" s="2"/>
      <c r="DK611" s="1"/>
      <c r="DL611" s="1"/>
    </row>
    <row r="612" spans="1:11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273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34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2"/>
      <c r="CP612" s="2"/>
      <c r="CQ612" s="2"/>
      <c r="CR612" s="2"/>
      <c r="CS612" s="1"/>
      <c r="CT612" s="1"/>
      <c r="CU612" s="34"/>
      <c r="CV612" s="2"/>
      <c r="CW612" s="1"/>
      <c r="CX612" s="2"/>
      <c r="CY612" s="2"/>
      <c r="CZ612" s="2"/>
      <c r="DA612" s="1"/>
      <c r="DB612" s="1"/>
      <c r="DC612" s="1"/>
      <c r="DD612" s="1"/>
      <c r="DE612" s="1"/>
      <c r="DF612" s="1"/>
      <c r="DG612" s="2"/>
      <c r="DH612" s="2"/>
      <c r="DI612" s="2"/>
      <c r="DJ612" s="2"/>
      <c r="DK612" s="1"/>
      <c r="DL612" s="1"/>
    </row>
    <row r="613" spans="1:11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273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34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2"/>
      <c r="CP613" s="2"/>
      <c r="CQ613" s="2"/>
      <c r="CR613" s="2"/>
      <c r="CS613" s="1"/>
      <c r="CT613" s="1"/>
      <c r="CU613" s="34"/>
      <c r="CV613" s="2"/>
      <c r="CW613" s="1"/>
      <c r="CX613" s="2"/>
      <c r="CY613" s="2"/>
      <c r="CZ613" s="2"/>
      <c r="DA613" s="1"/>
      <c r="DB613" s="1"/>
      <c r="DC613" s="1"/>
      <c r="DD613" s="1"/>
      <c r="DE613" s="1"/>
      <c r="DF613" s="1"/>
      <c r="DG613" s="2"/>
      <c r="DH613" s="2"/>
      <c r="DI613" s="2"/>
      <c r="DJ613" s="2"/>
      <c r="DK613" s="1"/>
      <c r="DL613" s="1"/>
    </row>
    <row r="614" spans="1:11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273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34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2"/>
      <c r="CP614" s="2"/>
      <c r="CQ614" s="2"/>
      <c r="CR614" s="2"/>
      <c r="CS614" s="1"/>
      <c r="CT614" s="1"/>
      <c r="CU614" s="34"/>
      <c r="CV614" s="2"/>
      <c r="CW614" s="1"/>
      <c r="CX614" s="2"/>
      <c r="CY614" s="2"/>
      <c r="CZ614" s="2"/>
      <c r="DA614" s="1"/>
      <c r="DB614" s="1"/>
      <c r="DC614" s="1"/>
      <c r="DD614" s="1"/>
      <c r="DE614" s="1"/>
      <c r="DF614" s="1"/>
      <c r="DG614" s="2"/>
      <c r="DH614" s="2"/>
      <c r="DI614" s="2"/>
      <c r="DJ614" s="2"/>
      <c r="DK614" s="1"/>
      <c r="DL614" s="1"/>
    </row>
    <row r="615" spans="1:11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273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34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2"/>
      <c r="CP615" s="2"/>
      <c r="CQ615" s="2"/>
      <c r="CR615" s="2"/>
      <c r="CS615" s="1"/>
      <c r="CT615" s="1"/>
      <c r="CU615" s="34"/>
      <c r="CV615" s="2"/>
      <c r="CW615" s="1"/>
      <c r="CX615" s="2"/>
      <c r="CY615" s="2"/>
      <c r="CZ615" s="2"/>
      <c r="DA615" s="1"/>
      <c r="DB615" s="1"/>
      <c r="DC615" s="1"/>
      <c r="DD615" s="1"/>
      <c r="DE615" s="1"/>
      <c r="DF615" s="1"/>
      <c r="DG615" s="2"/>
      <c r="DH615" s="2"/>
      <c r="DI615" s="2"/>
      <c r="DJ615" s="2"/>
      <c r="DK615" s="1"/>
      <c r="DL615" s="1"/>
    </row>
    <row r="616" spans="1:11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273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34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2"/>
      <c r="CP616" s="2"/>
      <c r="CQ616" s="2"/>
      <c r="CR616" s="2"/>
      <c r="CS616" s="1"/>
      <c r="CT616" s="1"/>
      <c r="CU616" s="34"/>
      <c r="CV616" s="2"/>
      <c r="CW616" s="1"/>
      <c r="CX616" s="2"/>
      <c r="CY616" s="2"/>
      <c r="CZ616" s="2"/>
      <c r="DA616" s="1"/>
      <c r="DB616" s="1"/>
      <c r="DC616" s="1"/>
      <c r="DD616" s="1"/>
      <c r="DE616" s="1"/>
      <c r="DF616" s="1"/>
      <c r="DG616" s="2"/>
      <c r="DH616" s="2"/>
      <c r="DI616" s="2"/>
      <c r="DJ616" s="2"/>
      <c r="DK616" s="1"/>
      <c r="DL616" s="1"/>
    </row>
    <row r="617" spans="1:11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273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34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2"/>
      <c r="CP617" s="2"/>
      <c r="CQ617" s="2"/>
      <c r="CR617" s="2"/>
      <c r="CS617" s="1"/>
      <c r="CT617" s="1"/>
      <c r="CU617" s="34"/>
      <c r="CV617" s="2"/>
      <c r="CW617" s="1"/>
      <c r="CX617" s="2"/>
      <c r="CY617" s="2"/>
      <c r="CZ617" s="2"/>
      <c r="DA617" s="1"/>
      <c r="DB617" s="1"/>
      <c r="DC617" s="1"/>
      <c r="DD617" s="1"/>
      <c r="DE617" s="1"/>
      <c r="DF617" s="1"/>
      <c r="DG617" s="2"/>
      <c r="DH617" s="2"/>
      <c r="DI617" s="2"/>
      <c r="DJ617" s="2"/>
      <c r="DK617" s="1"/>
      <c r="DL617" s="1"/>
    </row>
    <row r="618" spans="1:11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273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34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2"/>
      <c r="CP618" s="2"/>
      <c r="CQ618" s="2"/>
      <c r="CR618" s="2"/>
      <c r="CS618" s="1"/>
      <c r="CT618" s="1"/>
      <c r="CU618" s="34"/>
      <c r="CV618" s="2"/>
      <c r="CW618" s="1"/>
      <c r="CX618" s="2"/>
      <c r="CY618" s="2"/>
      <c r="CZ618" s="2"/>
      <c r="DA618" s="1"/>
      <c r="DB618" s="1"/>
      <c r="DC618" s="1"/>
      <c r="DD618" s="1"/>
      <c r="DE618" s="1"/>
      <c r="DF618" s="1"/>
      <c r="DG618" s="2"/>
      <c r="DH618" s="2"/>
      <c r="DI618" s="2"/>
      <c r="DJ618" s="2"/>
      <c r="DK618" s="1"/>
      <c r="DL618" s="1"/>
    </row>
    <row r="619" spans="1:11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273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34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2"/>
      <c r="CP619" s="2"/>
      <c r="CQ619" s="2"/>
      <c r="CR619" s="2"/>
      <c r="CS619" s="1"/>
      <c r="CT619" s="1"/>
      <c r="CU619" s="34"/>
      <c r="CV619" s="2"/>
      <c r="CW619" s="1"/>
      <c r="CX619" s="2"/>
      <c r="CY619" s="2"/>
      <c r="CZ619" s="2"/>
      <c r="DA619" s="1"/>
      <c r="DB619" s="1"/>
      <c r="DC619" s="1"/>
      <c r="DD619" s="1"/>
      <c r="DE619" s="1"/>
      <c r="DF619" s="1"/>
      <c r="DG619" s="2"/>
      <c r="DH619" s="2"/>
      <c r="DI619" s="2"/>
      <c r="DJ619" s="2"/>
      <c r="DK619" s="1"/>
      <c r="DL619" s="1"/>
    </row>
    <row r="620" spans="1:11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273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34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2"/>
      <c r="CP620" s="2"/>
      <c r="CQ620" s="2"/>
      <c r="CR620" s="2"/>
      <c r="CS620" s="1"/>
      <c r="CT620" s="1"/>
      <c r="CU620" s="34"/>
      <c r="CV620" s="2"/>
      <c r="CW620" s="1"/>
      <c r="CX620" s="2"/>
      <c r="CY620" s="2"/>
      <c r="CZ620" s="2"/>
      <c r="DA620" s="1"/>
      <c r="DB620" s="1"/>
      <c r="DC620" s="1"/>
      <c r="DD620" s="1"/>
      <c r="DE620" s="1"/>
      <c r="DF620" s="1"/>
      <c r="DG620" s="2"/>
      <c r="DH620" s="2"/>
      <c r="DI620" s="2"/>
      <c r="DJ620" s="2"/>
      <c r="DK620" s="1"/>
      <c r="DL620" s="1"/>
    </row>
    <row r="621" spans="1:11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273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34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2"/>
      <c r="CP621" s="2"/>
      <c r="CQ621" s="2"/>
      <c r="CR621" s="2"/>
      <c r="CS621" s="1"/>
      <c r="CT621" s="1"/>
      <c r="CU621" s="34"/>
      <c r="CV621" s="2"/>
      <c r="CW621" s="1"/>
      <c r="CX621" s="2"/>
      <c r="CY621" s="2"/>
      <c r="CZ621" s="2"/>
      <c r="DA621" s="1"/>
      <c r="DB621" s="1"/>
      <c r="DC621" s="1"/>
      <c r="DD621" s="1"/>
      <c r="DE621" s="1"/>
      <c r="DF621" s="1"/>
      <c r="DG621" s="2"/>
      <c r="DH621" s="2"/>
      <c r="DI621" s="2"/>
      <c r="DJ621" s="2"/>
      <c r="DK621" s="1"/>
      <c r="DL621" s="1"/>
    </row>
    <row r="622" spans="1:11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273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34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2"/>
      <c r="CP622" s="2"/>
      <c r="CQ622" s="2"/>
      <c r="CR622" s="2"/>
      <c r="CS622" s="1"/>
      <c r="CT622" s="1"/>
      <c r="CU622" s="34"/>
      <c r="CV622" s="2"/>
      <c r="CW622" s="1"/>
      <c r="CX622" s="2"/>
      <c r="CY622" s="2"/>
      <c r="CZ622" s="2"/>
      <c r="DA622" s="1"/>
      <c r="DB622" s="1"/>
      <c r="DC622" s="1"/>
      <c r="DD622" s="1"/>
      <c r="DE622" s="1"/>
      <c r="DF622" s="1"/>
      <c r="DG622" s="2"/>
      <c r="DH622" s="2"/>
      <c r="DI622" s="2"/>
      <c r="DJ622" s="2"/>
      <c r="DK622" s="1"/>
      <c r="DL622" s="1"/>
    </row>
    <row r="623" spans="1:11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273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34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2"/>
      <c r="CP623" s="2"/>
      <c r="CQ623" s="2"/>
      <c r="CR623" s="2"/>
      <c r="CS623" s="1"/>
      <c r="CT623" s="1"/>
      <c r="CU623" s="34"/>
      <c r="CV623" s="2"/>
      <c r="CW623" s="1"/>
      <c r="CX623" s="2"/>
      <c r="CY623" s="2"/>
      <c r="CZ623" s="2"/>
      <c r="DA623" s="1"/>
      <c r="DB623" s="1"/>
      <c r="DC623" s="1"/>
      <c r="DD623" s="1"/>
      <c r="DE623" s="1"/>
      <c r="DF623" s="1"/>
      <c r="DG623" s="2"/>
      <c r="DH623" s="2"/>
      <c r="DI623" s="2"/>
      <c r="DJ623" s="2"/>
      <c r="DK623" s="1"/>
      <c r="DL623" s="1"/>
    </row>
    <row r="624" spans="1:11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273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34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2"/>
      <c r="CP624" s="2"/>
      <c r="CQ624" s="2"/>
      <c r="CR624" s="2"/>
      <c r="CS624" s="1"/>
      <c r="CT624" s="1"/>
      <c r="CU624" s="34"/>
      <c r="CV624" s="2"/>
      <c r="CW624" s="1"/>
      <c r="CX624" s="2"/>
      <c r="CY624" s="2"/>
      <c r="CZ624" s="2"/>
      <c r="DA624" s="1"/>
      <c r="DB624" s="1"/>
      <c r="DC624" s="1"/>
      <c r="DD624" s="1"/>
      <c r="DE624" s="1"/>
      <c r="DF624" s="1"/>
      <c r="DG624" s="2"/>
      <c r="DH624" s="2"/>
      <c r="DI624" s="2"/>
      <c r="DJ624" s="2"/>
      <c r="DK624" s="1"/>
      <c r="DL624" s="1"/>
    </row>
    <row r="625" spans="1:11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273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34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2"/>
      <c r="CP625" s="2"/>
      <c r="CQ625" s="2"/>
      <c r="CR625" s="2"/>
      <c r="CS625" s="1"/>
      <c r="CT625" s="1"/>
      <c r="CU625" s="34"/>
      <c r="CV625" s="2"/>
      <c r="CW625" s="1"/>
      <c r="CX625" s="2"/>
      <c r="CY625" s="2"/>
      <c r="CZ625" s="2"/>
      <c r="DA625" s="1"/>
      <c r="DB625" s="1"/>
      <c r="DC625" s="1"/>
      <c r="DD625" s="1"/>
      <c r="DE625" s="1"/>
      <c r="DF625" s="1"/>
      <c r="DG625" s="2"/>
      <c r="DH625" s="2"/>
      <c r="DI625" s="2"/>
      <c r="DJ625" s="2"/>
      <c r="DK625" s="1"/>
      <c r="DL625" s="1"/>
    </row>
    <row r="626" spans="1:11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273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34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2"/>
      <c r="CP626" s="2"/>
      <c r="CQ626" s="2"/>
      <c r="CR626" s="2"/>
      <c r="CS626" s="1"/>
      <c r="CT626" s="1"/>
      <c r="CU626" s="34"/>
      <c r="CV626" s="2"/>
      <c r="CW626" s="1"/>
      <c r="CX626" s="2"/>
      <c r="CY626" s="2"/>
      <c r="CZ626" s="2"/>
      <c r="DA626" s="1"/>
      <c r="DB626" s="1"/>
      <c r="DC626" s="1"/>
      <c r="DD626" s="1"/>
      <c r="DE626" s="1"/>
      <c r="DF626" s="1"/>
      <c r="DG626" s="2"/>
      <c r="DH626" s="2"/>
      <c r="DI626" s="2"/>
      <c r="DJ626" s="2"/>
      <c r="DK626" s="1"/>
      <c r="DL626" s="1"/>
    </row>
    <row r="627" spans="1:11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273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34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2"/>
      <c r="CP627" s="2"/>
      <c r="CQ627" s="2"/>
      <c r="CR627" s="2"/>
      <c r="CS627" s="1"/>
      <c r="CT627" s="1"/>
      <c r="CU627" s="34"/>
      <c r="CV627" s="2"/>
      <c r="CW627" s="1"/>
      <c r="CX627" s="2"/>
      <c r="CY627" s="2"/>
      <c r="CZ627" s="2"/>
      <c r="DA627" s="1"/>
      <c r="DB627" s="1"/>
      <c r="DC627" s="1"/>
      <c r="DD627" s="1"/>
      <c r="DE627" s="1"/>
      <c r="DF627" s="1"/>
      <c r="DG627" s="2"/>
      <c r="DH627" s="2"/>
      <c r="DI627" s="2"/>
      <c r="DJ627" s="2"/>
      <c r="DK627" s="1"/>
      <c r="DL627" s="1"/>
    </row>
    <row r="628" spans="1:11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273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34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2"/>
      <c r="CP628" s="2"/>
      <c r="CQ628" s="2"/>
      <c r="CR628" s="2"/>
      <c r="CS628" s="1"/>
      <c r="CT628" s="1"/>
      <c r="CU628" s="34"/>
      <c r="CV628" s="2"/>
      <c r="CW628" s="1"/>
      <c r="CX628" s="2"/>
      <c r="CY628" s="2"/>
      <c r="CZ628" s="2"/>
      <c r="DA628" s="1"/>
      <c r="DB628" s="1"/>
      <c r="DC628" s="1"/>
      <c r="DD628" s="1"/>
      <c r="DE628" s="1"/>
      <c r="DF628" s="1"/>
      <c r="DG628" s="2"/>
      <c r="DH628" s="2"/>
      <c r="DI628" s="2"/>
      <c r="DJ628" s="2"/>
      <c r="DK628" s="1"/>
      <c r="DL628" s="1"/>
    </row>
    <row r="629" spans="1:11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273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34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2"/>
      <c r="CP629" s="2"/>
      <c r="CQ629" s="2"/>
      <c r="CR629" s="2"/>
      <c r="CS629" s="1"/>
      <c r="CT629" s="1"/>
      <c r="CU629" s="34"/>
      <c r="CV629" s="2"/>
      <c r="CW629" s="1"/>
      <c r="CX629" s="2"/>
      <c r="CY629" s="2"/>
      <c r="CZ629" s="2"/>
      <c r="DA629" s="1"/>
      <c r="DB629" s="1"/>
      <c r="DC629" s="1"/>
      <c r="DD629" s="1"/>
      <c r="DE629" s="1"/>
      <c r="DF629" s="1"/>
      <c r="DG629" s="2"/>
      <c r="DH629" s="2"/>
      <c r="DI629" s="2"/>
      <c r="DJ629" s="2"/>
      <c r="DK629" s="1"/>
      <c r="DL629" s="1"/>
    </row>
    <row r="630" spans="1:11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273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34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2"/>
      <c r="CP630" s="2"/>
      <c r="CQ630" s="2"/>
      <c r="CR630" s="2"/>
      <c r="CS630" s="1"/>
      <c r="CT630" s="1"/>
      <c r="CU630" s="34"/>
      <c r="CV630" s="2"/>
      <c r="CW630" s="1"/>
      <c r="CX630" s="2"/>
      <c r="CY630" s="2"/>
      <c r="CZ630" s="2"/>
      <c r="DA630" s="1"/>
      <c r="DB630" s="1"/>
      <c r="DC630" s="1"/>
      <c r="DD630" s="1"/>
      <c r="DE630" s="1"/>
      <c r="DF630" s="1"/>
      <c r="DG630" s="2"/>
      <c r="DH630" s="2"/>
      <c r="DI630" s="2"/>
      <c r="DJ630" s="2"/>
      <c r="DK630" s="1"/>
      <c r="DL630" s="1"/>
    </row>
    <row r="631" spans="1:11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273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34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2"/>
      <c r="CP631" s="2"/>
      <c r="CQ631" s="2"/>
      <c r="CR631" s="2"/>
      <c r="CS631" s="1"/>
      <c r="CT631" s="1"/>
      <c r="CU631" s="34"/>
      <c r="CV631" s="2"/>
      <c r="CW631" s="1"/>
      <c r="CX631" s="2"/>
      <c r="CY631" s="2"/>
      <c r="CZ631" s="2"/>
      <c r="DA631" s="1"/>
      <c r="DB631" s="1"/>
      <c r="DC631" s="1"/>
      <c r="DD631" s="1"/>
      <c r="DE631" s="1"/>
      <c r="DF631" s="1"/>
      <c r="DG631" s="2"/>
      <c r="DH631" s="2"/>
      <c r="DI631" s="2"/>
      <c r="DJ631" s="2"/>
      <c r="DK631" s="1"/>
      <c r="DL631" s="1"/>
    </row>
    <row r="632" spans="1:11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273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34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2"/>
      <c r="CP632" s="2"/>
      <c r="CQ632" s="2"/>
      <c r="CR632" s="2"/>
      <c r="CS632" s="1"/>
      <c r="CT632" s="1"/>
      <c r="CU632" s="34"/>
      <c r="CV632" s="2"/>
      <c r="CW632" s="1"/>
      <c r="CX632" s="2"/>
      <c r="CY632" s="2"/>
      <c r="CZ632" s="2"/>
      <c r="DA632" s="1"/>
      <c r="DB632" s="1"/>
      <c r="DC632" s="1"/>
      <c r="DD632" s="1"/>
      <c r="DE632" s="1"/>
      <c r="DF632" s="1"/>
      <c r="DG632" s="2"/>
      <c r="DH632" s="2"/>
      <c r="DI632" s="2"/>
      <c r="DJ632" s="2"/>
      <c r="DK632" s="1"/>
      <c r="DL632" s="1"/>
    </row>
    <row r="633" spans="1:11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273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34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2"/>
      <c r="CP633" s="2"/>
      <c r="CQ633" s="2"/>
      <c r="CR633" s="2"/>
      <c r="CS633" s="1"/>
      <c r="CT633" s="1"/>
      <c r="CU633" s="34"/>
      <c r="CV633" s="2"/>
      <c r="CW633" s="1"/>
      <c r="CX633" s="2"/>
      <c r="CY633" s="2"/>
      <c r="CZ633" s="2"/>
      <c r="DA633" s="1"/>
      <c r="DB633" s="1"/>
      <c r="DC633" s="1"/>
      <c r="DD633" s="1"/>
      <c r="DE633" s="1"/>
      <c r="DF633" s="1"/>
      <c r="DG633" s="2"/>
      <c r="DH633" s="2"/>
      <c r="DI633" s="2"/>
      <c r="DJ633" s="2"/>
      <c r="DK633" s="1"/>
      <c r="DL633" s="1"/>
    </row>
    <row r="634" spans="1:11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273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34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2"/>
      <c r="CP634" s="2"/>
      <c r="CQ634" s="2"/>
      <c r="CR634" s="2"/>
      <c r="CS634" s="1"/>
      <c r="CT634" s="1"/>
      <c r="CU634" s="34"/>
      <c r="CV634" s="2"/>
      <c r="CW634" s="1"/>
      <c r="CX634" s="2"/>
      <c r="CY634" s="2"/>
      <c r="CZ634" s="2"/>
      <c r="DA634" s="1"/>
      <c r="DB634" s="1"/>
      <c r="DC634" s="1"/>
      <c r="DD634" s="1"/>
      <c r="DE634" s="1"/>
      <c r="DF634" s="1"/>
      <c r="DG634" s="2"/>
      <c r="DH634" s="2"/>
      <c r="DI634" s="2"/>
      <c r="DJ634" s="2"/>
      <c r="DK634" s="1"/>
      <c r="DL634" s="1"/>
    </row>
    <row r="635" spans="1:11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273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34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2"/>
      <c r="CP635" s="2"/>
      <c r="CQ635" s="2"/>
      <c r="CR635" s="2"/>
      <c r="CS635" s="1"/>
      <c r="CT635" s="1"/>
      <c r="CU635" s="34"/>
      <c r="CV635" s="2"/>
      <c r="CW635" s="1"/>
      <c r="CX635" s="2"/>
      <c r="CY635" s="2"/>
      <c r="CZ635" s="2"/>
      <c r="DA635" s="1"/>
      <c r="DB635" s="1"/>
      <c r="DC635" s="1"/>
      <c r="DD635" s="1"/>
      <c r="DE635" s="1"/>
      <c r="DF635" s="1"/>
      <c r="DG635" s="2"/>
      <c r="DH635" s="2"/>
      <c r="DI635" s="2"/>
      <c r="DJ635" s="2"/>
      <c r="DK635" s="1"/>
      <c r="DL635" s="1"/>
    </row>
    <row r="636" spans="1:11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273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34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2"/>
      <c r="CP636" s="2"/>
      <c r="CQ636" s="2"/>
      <c r="CR636" s="2"/>
      <c r="CS636" s="1"/>
      <c r="CT636" s="1"/>
      <c r="CU636" s="34"/>
      <c r="CV636" s="2"/>
      <c r="CW636" s="1"/>
      <c r="CX636" s="2"/>
      <c r="CY636" s="2"/>
      <c r="CZ636" s="2"/>
      <c r="DA636" s="1"/>
      <c r="DB636" s="1"/>
      <c r="DC636" s="1"/>
      <c r="DD636" s="1"/>
      <c r="DE636" s="1"/>
      <c r="DF636" s="1"/>
      <c r="DG636" s="2"/>
      <c r="DH636" s="2"/>
      <c r="DI636" s="2"/>
      <c r="DJ636" s="2"/>
      <c r="DK636" s="1"/>
      <c r="DL636" s="1"/>
    </row>
    <row r="637" spans="1:11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273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34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2"/>
      <c r="CP637" s="2"/>
      <c r="CQ637" s="2"/>
      <c r="CR637" s="2"/>
      <c r="CS637" s="1"/>
      <c r="CT637" s="1"/>
      <c r="CU637" s="34"/>
      <c r="CV637" s="2"/>
      <c r="CW637" s="1"/>
      <c r="CX637" s="2"/>
      <c r="CY637" s="2"/>
      <c r="CZ637" s="2"/>
      <c r="DA637" s="1"/>
      <c r="DB637" s="1"/>
      <c r="DC637" s="1"/>
      <c r="DD637" s="1"/>
      <c r="DE637" s="1"/>
      <c r="DF637" s="1"/>
      <c r="DG637" s="2"/>
      <c r="DH637" s="2"/>
      <c r="DI637" s="2"/>
      <c r="DJ637" s="2"/>
      <c r="DK637" s="1"/>
      <c r="DL637" s="1"/>
    </row>
    <row r="638" spans="1:11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273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34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2"/>
      <c r="CP638" s="2"/>
      <c r="CQ638" s="2"/>
      <c r="CR638" s="2"/>
      <c r="CS638" s="1"/>
      <c r="CT638" s="1"/>
      <c r="CU638" s="34"/>
      <c r="CV638" s="2"/>
      <c r="CW638" s="1"/>
      <c r="CX638" s="2"/>
      <c r="CY638" s="2"/>
      <c r="CZ638" s="2"/>
      <c r="DA638" s="1"/>
      <c r="DB638" s="1"/>
      <c r="DC638" s="1"/>
      <c r="DD638" s="1"/>
      <c r="DE638" s="1"/>
      <c r="DF638" s="1"/>
      <c r="DG638" s="2"/>
      <c r="DH638" s="2"/>
      <c r="DI638" s="2"/>
      <c r="DJ638" s="2"/>
      <c r="DK638" s="1"/>
      <c r="DL638" s="1"/>
    </row>
    <row r="639" spans="1:11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273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34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2"/>
      <c r="CP639" s="2"/>
      <c r="CQ639" s="2"/>
      <c r="CR639" s="2"/>
      <c r="CS639" s="1"/>
      <c r="CT639" s="1"/>
      <c r="CU639" s="34"/>
      <c r="CV639" s="2"/>
      <c r="CW639" s="1"/>
      <c r="CX639" s="2"/>
      <c r="CY639" s="2"/>
      <c r="CZ639" s="2"/>
      <c r="DA639" s="1"/>
      <c r="DB639" s="1"/>
      <c r="DC639" s="1"/>
      <c r="DD639" s="1"/>
      <c r="DE639" s="1"/>
      <c r="DF639" s="1"/>
      <c r="DG639" s="2"/>
      <c r="DH639" s="2"/>
      <c r="DI639" s="2"/>
      <c r="DJ639" s="2"/>
      <c r="DK639" s="1"/>
      <c r="DL639" s="1"/>
    </row>
    <row r="640" spans="1:11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273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34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2"/>
      <c r="CP640" s="2"/>
      <c r="CQ640" s="2"/>
      <c r="CR640" s="2"/>
      <c r="CS640" s="1"/>
      <c r="CT640" s="1"/>
      <c r="CU640" s="34"/>
      <c r="CV640" s="2"/>
      <c r="CW640" s="1"/>
      <c r="CX640" s="2"/>
      <c r="CY640" s="2"/>
      <c r="CZ640" s="2"/>
      <c r="DA640" s="1"/>
      <c r="DB640" s="1"/>
      <c r="DC640" s="1"/>
      <c r="DD640" s="1"/>
      <c r="DE640" s="1"/>
      <c r="DF640" s="1"/>
      <c r="DG640" s="2"/>
      <c r="DH640" s="2"/>
      <c r="DI640" s="2"/>
      <c r="DJ640" s="2"/>
      <c r="DK640" s="1"/>
      <c r="DL640" s="1"/>
    </row>
    <row r="641" spans="1:11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273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34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2"/>
      <c r="CP641" s="2"/>
      <c r="CQ641" s="2"/>
      <c r="CR641" s="2"/>
      <c r="CS641" s="1"/>
      <c r="CT641" s="1"/>
      <c r="CU641" s="34"/>
      <c r="CV641" s="2"/>
      <c r="CW641" s="1"/>
      <c r="CX641" s="2"/>
      <c r="CY641" s="2"/>
      <c r="CZ641" s="2"/>
      <c r="DA641" s="1"/>
      <c r="DB641" s="1"/>
      <c r="DC641" s="1"/>
      <c r="DD641" s="1"/>
      <c r="DE641" s="1"/>
      <c r="DF641" s="1"/>
      <c r="DG641" s="2"/>
      <c r="DH641" s="2"/>
      <c r="DI641" s="2"/>
      <c r="DJ641" s="2"/>
      <c r="DK641" s="1"/>
      <c r="DL641" s="1"/>
    </row>
    <row r="642" spans="1:11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273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34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2"/>
      <c r="CP642" s="2"/>
      <c r="CQ642" s="2"/>
      <c r="CR642" s="2"/>
      <c r="CS642" s="1"/>
      <c r="CT642" s="1"/>
      <c r="CU642" s="34"/>
      <c r="CV642" s="2"/>
      <c r="CW642" s="1"/>
      <c r="CX642" s="2"/>
      <c r="CY642" s="2"/>
      <c r="CZ642" s="2"/>
      <c r="DA642" s="1"/>
      <c r="DB642" s="1"/>
      <c r="DC642" s="1"/>
      <c r="DD642" s="1"/>
      <c r="DE642" s="1"/>
      <c r="DF642" s="1"/>
      <c r="DG642" s="2"/>
      <c r="DH642" s="2"/>
      <c r="DI642" s="2"/>
      <c r="DJ642" s="2"/>
      <c r="DK642" s="1"/>
      <c r="DL642" s="1"/>
    </row>
    <row r="643" spans="1:11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273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34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2"/>
      <c r="CP643" s="2"/>
      <c r="CQ643" s="2"/>
      <c r="CR643" s="2"/>
      <c r="CS643" s="1"/>
      <c r="CT643" s="1"/>
      <c r="CU643" s="34"/>
      <c r="CV643" s="2"/>
      <c r="CW643" s="1"/>
      <c r="CX643" s="2"/>
      <c r="CY643" s="2"/>
      <c r="CZ643" s="2"/>
      <c r="DA643" s="1"/>
      <c r="DB643" s="1"/>
      <c r="DC643" s="1"/>
      <c r="DD643" s="1"/>
      <c r="DE643" s="1"/>
      <c r="DF643" s="1"/>
      <c r="DG643" s="2"/>
      <c r="DH643" s="2"/>
      <c r="DI643" s="2"/>
      <c r="DJ643" s="2"/>
      <c r="DK643" s="1"/>
      <c r="DL643" s="1"/>
    </row>
    <row r="644" spans="1:11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273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34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2"/>
      <c r="CP644" s="2"/>
      <c r="CQ644" s="2"/>
      <c r="CR644" s="2"/>
      <c r="CS644" s="1"/>
      <c r="CT644" s="1"/>
      <c r="CU644" s="34"/>
      <c r="CV644" s="2"/>
      <c r="CW644" s="1"/>
      <c r="CX644" s="2"/>
      <c r="CY644" s="2"/>
      <c r="CZ644" s="2"/>
      <c r="DA644" s="1"/>
      <c r="DB644" s="1"/>
      <c r="DC644" s="1"/>
      <c r="DD644" s="1"/>
      <c r="DE644" s="1"/>
      <c r="DF644" s="1"/>
      <c r="DG644" s="2"/>
      <c r="DH644" s="2"/>
      <c r="DI644" s="2"/>
      <c r="DJ644" s="2"/>
      <c r="DK644" s="1"/>
      <c r="DL644" s="1"/>
    </row>
    <row r="645" spans="1:11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273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34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2"/>
      <c r="CP645" s="2"/>
      <c r="CQ645" s="2"/>
      <c r="CR645" s="2"/>
      <c r="CS645" s="1"/>
      <c r="CT645" s="1"/>
      <c r="CU645" s="34"/>
      <c r="CV645" s="2"/>
      <c r="CW645" s="1"/>
      <c r="CX645" s="2"/>
      <c r="CY645" s="2"/>
      <c r="CZ645" s="2"/>
      <c r="DA645" s="1"/>
      <c r="DB645" s="1"/>
      <c r="DC645" s="1"/>
      <c r="DD645" s="1"/>
      <c r="DE645" s="1"/>
      <c r="DF645" s="1"/>
      <c r="DG645" s="2"/>
      <c r="DH645" s="2"/>
      <c r="DI645" s="2"/>
      <c r="DJ645" s="2"/>
      <c r="DK645" s="1"/>
      <c r="DL645" s="1"/>
    </row>
    <row r="646" spans="1:11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273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34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2"/>
      <c r="CP646" s="2"/>
      <c r="CQ646" s="2"/>
      <c r="CR646" s="2"/>
      <c r="CS646" s="1"/>
      <c r="CT646" s="1"/>
      <c r="CU646" s="34"/>
      <c r="CV646" s="2"/>
      <c r="CW646" s="1"/>
      <c r="CX646" s="2"/>
      <c r="CY646" s="2"/>
      <c r="CZ646" s="2"/>
      <c r="DA646" s="1"/>
      <c r="DB646" s="1"/>
      <c r="DC646" s="1"/>
      <c r="DD646" s="1"/>
      <c r="DE646" s="1"/>
      <c r="DF646" s="1"/>
      <c r="DG646" s="2"/>
      <c r="DH646" s="2"/>
      <c r="DI646" s="2"/>
      <c r="DJ646" s="2"/>
      <c r="DK646" s="1"/>
      <c r="DL646" s="1"/>
    </row>
    <row r="647" spans="1:11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273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34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2"/>
      <c r="CP647" s="2"/>
      <c r="CQ647" s="2"/>
      <c r="CR647" s="2"/>
      <c r="CS647" s="1"/>
      <c r="CT647" s="1"/>
      <c r="CU647" s="34"/>
      <c r="CV647" s="2"/>
      <c r="CW647" s="1"/>
      <c r="CX647" s="2"/>
      <c r="CY647" s="2"/>
      <c r="CZ647" s="2"/>
      <c r="DA647" s="1"/>
      <c r="DB647" s="1"/>
      <c r="DC647" s="1"/>
      <c r="DD647" s="1"/>
      <c r="DE647" s="1"/>
      <c r="DF647" s="1"/>
      <c r="DG647" s="2"/>
      <c r="DH647" s="2"/>
      <c r="DI647" s="2"/>
      <c r="DJ647" s="2"/>
      <c r="DK647" s="1"/>
      <c r="DL647" s="1"/>
    </row>
    <row r="648" spans="1:11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273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34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2"/>
      <c r="CP648" s="2"/>
      <c r="CQ648" s="2"/>
      <c r="CR648" s="2"/>
      <c r="CS648" s="1"/>
      <c r="CT648" s="1"/>
      <c r="CU648" s="34"/>
      <c r="CV648" s="2"/>
      <c r="CW648" s="1"/>
      <c r="CX648" s="2"/>
      <c r="CY648" s="2"/>
      <c r="CZ648" s="2"/>
      <c r="DA648" s="1"/>
      <c r="DB648" s="1"/>
      <c r="DC648" s="1"/>
      <c r="DD648" s="1"/>
      <c r="DE648" s="1"/>
      <c r="DF648" s="1"/>
      <c r="DG648" s="2"/>
      <c r="DH648" s="2"/>
      <c r="DI648" s="2"/>
      <c r="DJ648" s="2"/>
      <c r="DK648" s="1"/>
      <c r="DL648" s="1"/>
    </row>
    <row r="649" spans="1:11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273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34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2"/>
      <c r="CP649" s="2"/>
      <c r="CQ649" s="2"/>
      <c r="CR649" s="2"/>
      <c r="CS649" s="1"/>
      <c r="CT649" s="1"/>
      <c r="CU649" s="34"/>
      <c r="CV649" s="2"/>
      <c r="CW649" s="1"/>
      <c r="CX649" s="2"/>
      <c r="CY649" s="2"/>
      <c r="CZ649" s="2"/>
      <c r="DA649" s="1"/>
      <c r="DB649" s="1"/>
      <c r="DC649" s="1"/>
      <c r="DD649" s="1"/>
      <c r="DE649" s="1"/>
      <c r="DF649" s="1"/>
      <c r="DG649" s="2"/>
      <c r="DH649" s="2"/>
      <c r="DI649" s="2"/>
      <c r="DJ649" s="2"/>
      <c r="DK649" s="1"/>
      <c r="DL649" s="1"/>
    </row>
    <row r="650" spans="1:11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273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34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2"/>
      <c r="CP650" s="2"/>
      <c r="CQ650" s="2"/>
      <c r="CR650" s="2"/>
      <c r="CS650" s="1"/>
      <c r="CT650" s="1"/>
      <c r="CU650" s="34"/>
      <c r="CV650" s="2"/>
      <c r="CW650" s="1"/>
      <c r="CX650" s="2"/>
      <c r="CY650" s="2"/>
      <c r="CZ650" s="2"/>
      <c r="DA650" s="1"/>
      <c r="DB650" s="1"/>
      <c r="DC650" s="1"/>
      <c r="DD650" s="1"/>
      <c r="DE650" s="1"/>
      <c r="DF650" s="1"/>
      <c r="DG650" s="2"/>
      <c r="DH650" s="2"/>
      <c r="DI650" s="2"/>
      <c r="DJ650" s="2"/>
      <c r="DK650" s="1"/>
      <c r="DL650" s="1"/>
    </row>
    <row r="651" spans="1:11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273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34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2"/>
      <c r="CP651" s="2"/>
      <c r="CQ651" s="2"/>
      <c r="CR651" s="2"/>
      <c r="CS651" s="1"/>
      <c r="CT651" s="1"/>
      <c r="CU651" s="34"/>
      <c r="CV651" s="2"/>
      <c r="CW651" s="1"/>
      <c r="CX651" s="2"/>
      <c r="CY651" s="2"/>
      <c r="CZ651" s="2"/>
      <c r="DA651" s="1"/>
      <c r="DB651" s="1"/>
      <c r="DC651" s="1"/>
      <c r="DD651" s="1"/>
      <c r="DE651" s="1"/>
      <c r="DF651" s="1"/>
      <c r="DG651" s="2"/>
      <c r="DH651" s="2"/>
      <c r="DI651" s="2"/>
      <c r="DJ651" s="2"/>
      <c r="DK651" s="1"/>
      <c r="DL651" s="1"/>
    </row>
    <row r="652" spans="1:11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273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34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2"/>
      <c r="CP652" s="2"/>
      <c r="CQ652" s="2"/>
      <c r="CR652" s="2"/>
      <c r="CS652" s="1"/>
      <c r="CT652" s="1"/>
      <c r="CU652" s="34"/>
      <c r="CV652" s="2"/>
      <c r="CW652" s="1"/>
      <c r="CX652" s="2"/>
      <c r="CY652" s="2"/>
      <c r="CZ652" s="2"/>
      <c r="DA652" s="1"/>
      <c r="DB652" s="1"/>
      <c r="DC652" s="1"/>
      <c r="DD652" s="1"/>
      <c r="DE652" s="1"/>
      <c r="DF652" s="1"/>
      <c r="DG652" s="2"/>
      <c r="DH652" s="2"/>
      <c r="DI652" s="2"/>
      <c r="DJ652" s="2"/>
      <c r="DK652" s="1"/>
      <c r="DL652" s="1"/>
    </row>
    <row r="653" spans="1:11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273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34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2"/>
      <c r="CP653" s="2"/>
      <c r="CQ653" s="2"/>
      <c r="CR653" s="2"/>
      <c r="CS653" s="1"/>
      <c r="CT653" s="1"/>
      <c r="CU653" s="34"/>
      <c r="CV653" s="2"/>
      <c r="CW653" s="1"/>
      <c r="CX653" s="2"/>
      <c r="CY653" s="2"/>
      <c r="CZ653" s="2"/>
      <c r="DA653" s="1"/>
      <c r="DB653" s="1"/>
      <c r="DC653" s="1"/>
      <c r="DD653" s="1"/>
      <c r="DE653" s="1"/>
      <c r="DF653" s="1"/>
      <c r="DG653" s="2"/>
      <c r="DH653" s="2"/>
      <c r="DI653" s="2"/>
      <c r="DJ653" s="2"/>
      <c r="DK653" s="1"/>
      <c r="DL653" s="1"/>
    </row>
    <row r="654" spans="1:11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273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34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2"/>
      <c r="CP654" s="2"/>
      <c r="CQ654" s="2"/>
      <c r="CR654" s="2"/>
      <c r="CS654" s="1"/>
      <c r="CT654" s="1"/>
      <c r="CU654" s="34"/>
      <c r="CV654" s="2"/>
      <c r="CW654" s="1"/>
      <c r="CX654" s="2"/>
      <c r="CY654" s="2"/>
      <c r="CZ654" s="2"/>
      <c r="DA654" s="1"/>
      <c r="DB654" s="1"/>
      <c r="DC654" s="1"/>
      <c r="DD654" s="1"/>
      <c r="DE654" s="1"/>
      <c r="DF654" s="1"/>
      <c r="DG654" s="2"/>
      <c r="DH654" s="2"/>
      <c r="DI654" s="2"/>
      <c r="DJ654" s="2"/>
      <c r="DK654" s="1"/>
      <c r="DL654" s="1"/>
    </row>
    <row r="655" spans="1:11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273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34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2"/>
      <c r="CP655" s="2"/>
      <c r="CQ655" s="2"/>
      <c r="CR655" s="2"/>
      <c r="CS655" s="1"/>
      <c r="CT655" s="1"/>
      <c r="CU655" s="34"/>
      <c r="CV655" s="2"/>
      <c r="CW655" s="1"/>
      <c r="CX655" s="2"/>
      <c r="CY655" s="2"/>
      <c r="CZ655" s="2"/>
      <c r="DA655" s="1"/>
      <c r="DB655" s="1"/>
      <c r="DC655" s="1"/>
      <c r="DD655" s="1"/>
      <c r="DE655" s="1"/>
      <c r="DF655" s="1"/>
      <c r="DG655" s="2"/>
      <c r="DH655" s="2"/>
      <c r="DI655" s="2"/>
      <c r="DJ655" s="2"/>
      <c r="DK655" s="1"/>
      <c r="DL655" s="1"/>
    </row>
    <row r="656" spans="1:11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273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34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2"/>
      <c r="CP656" s="2"/>
      <c r="CQ656" s="2"/>
      <c r="CR656" s="2"/>
      <c r="CS656" s="1"/>
      <c r="CT656" s="1"/>
      <c r="CU656" s="34"/>
      <c r="CV656" s="2"/>
      <c r="CW656" s="1"/>
      <c r="CX656" s="2"/>
      <c r="CY656" s="2"/>
      <c r="CZ656" s="2"/>
      <c r="DA656" s="1"/>
      <c r="DB656" s="1"/>
      <c r="DC656" s="1"/>
      <c r="DD656" s="1"/>
      <c r="DE656" s="1"/>
      <c r="DF656" s="1"/>
      <c r="DG656" s="2"/>
      <c r="DH656" s="2"/>
      <c r="DI656" s="2"/>
      <c r="DJ656" s="2"/>
      <c r="DK656" s="1"/>
      <c r="DL656" s="1"/>
    </row>
    <row r="657" spans="1:11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273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34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2"/>
      <c r="CP657" s="2"/>
      <c r="CQ657" s="2"/>
      <c r="CR657" s="2"/>
      <c r="CS657" s="1"/>
      <c r="CT657" s="1"/>
      <c r="CU657" s="34"/>
      <c r="CV657" s="2"/>
      <c r="CW657" s="1"/>
      <c r="CX657" s="2"/>
      <c r="CY657" s="2"/>
      <c r="CZ657" s="2"/>
      <c r="DA657" s="1"/>
      <c r="DB657" s="1"/>
      <c r="DC657" s="1"/>
      <c r="DD657" s="1"/>
      <c r="DE657" s="1"/>
      <c r="DF657" s="1"/>
      <c r="DG657" s="2"/>
      <c r="DH657" s="2"/>
      <c r="DI657" s="2"/>
      <c r="DJ657" s="2"/>
      <c r="DK657" s="1"/>
      <c r="DL657" s="1"/>
    </row>
    <row r="658" spans="1:11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273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34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2"/>
      <c r="CP658" s="2"/>
      <c r="CQ658" s="2"/>
      <c r="CR658" s="2"/>
      <c r="CS658" s="1"/>
      <c r="CT658" s="1"/>
      <c r="CU658" s="34"/>
      <c r="CV658" s="2"/>
      <c r="CW658" s="1"/>
      <c r="CX658" s="2"/>
      <c r="CY658" s="2"/>
      <c r="CZ658" s="2"/>
      <c r="DA658" s="1"/>
      <c r="DB658" s="1"/>
      <c r="DC658" s="1"/>
      <c r="DD658" s="1"/>
      <c r="DE658" s="1"/>
      <c r="DF658" s="1"/>
      <c r="DG658" s="2"/>
      <c r="DH658" s="2"/>
      <c r="DI658" s="2"/>
      <c r="DJ658" s="2"/>
      <c r="DK658" s="1"/>
      <c r="DL658" s="1"/>
    </row>
    <row r="659" spans="1:11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273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34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2"/>
      <c r="CP659" s="2"/>
      <c r="CQ659" s="2"/>
      <c r="CR659" s="2"/>
      <c r="CS659" s="1"/>
      <c r="CT659" s="1"/>
      <c r="CU659" s="34"/>
      <c r="CV659" s="2"/>
      <c r="CW659" s="1"/>
      <c r="CX659" s="2"/>
      <c r="CY659" s="2"/>
      <c r="CZ659" s="2"/>
      <c r="DA659" s="1"/>
      <c r="DB659" s="1"/>
      <c r="DC659" s="1"/>
      <c r="DD659" s="1"/>
      <c r="DE659" s="1"/>
      <c r="DF659" s="1"/>
      <c r="DG659" s="2"/>
      <c r="DH659" s="2"/>
      <c r="DI659" s="2"/>
      <c r="DJ659" s="2"/>
      <c r="DK659" s="1"/>
      <c r="DL659" s="1"/>
    </row>
    <row r="660" spans="1:11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273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34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2"/>
      <c r="CP660" s="2"/>
      <c r="CQ660" s="2"/>
      <c r="CR660" s="2"/>
      <c r="CS660" s="1"/>
      <c r="CT660" s="1"/>
      <c r="CU660" s="34"/>
      <c r="CV660" s="2"/>
      <c r="CW660" s="1"/>
      <c r="CX660" s="2"/>
      <c r="CY660" s="2"/>
      <c r="CZ660" s="2"/>
      <c r="DA660" s="1"/>
      <c r="DB660" s="1"/>
      <c r="DC660" s="1"/>
      <c r="DD660" s="1"/>
      <c r="DE660" s="1"/>
      <c r="DF660" s="1"/>
      <c r="DG660" s="2"/>
      <c r="DH660" s="2"/>
      <c r="DI660" s="2"/>
      <c r="DJ660" s="2"/>
      <c r="DK660" s="1"/>
      <c r="DL660" s="1"/>
    </row>
    <row r="661" spans="1:11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273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34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2"/>
      <c r="CP661" s="2"/>
      <c r="CQ661" s="2"/>
      <c r="CR661" s="2"/>
      <c r="CS661" s="1"/>
      <c r="CT661" s="1"/>
      <c r="CU661" s="34"/>
      <c r="CV661" s="2"/>
      <c r="CW661" s="1"/>
      <c r="CX661" s="2"/>
      <c r="CY661" s="2"/>
      <c r="CZ661" s="2"/>
      <c r="DA661" s="1"/>
      <c r="DB661" s="1"/>
      <c r="DC661" s="1"/>
      <c r="DD661" s="1"/>
      <c r="DE661" s="1"/>
      <c r="DF661" s="1"/>
      <c r="DG661" s="2"/>
      <c r="DH661" s="2"/>
      <c r="DI661" s="2"/>
      <c r="DJ661" s="2"/>
      <c r="DK661" s="1"/>
      <c r="DL661" s="1"/>
    </row>
    <row r="662" spans="1:11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273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34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2"/>
      <c r="CP662" s="2"/>
      <c r="CQ662" s="2"/>
      <c r="CR662" s="2"/>
      <c r="CS662" s="1"/>
      <c r="CT662" s="1"/>
      <c r="CU662" s="34"/>
      <c r="CV662" s="2"/>
      <c r="CW662" s="1"/>
      <c r="CX662" s="2"/>
      <c r="CY662" s="2"/>
      <c r="CZ662" s="2"/>
      <c r="DA662" s="1"/>
      <c r="DB662" s="1"/>
      <c r="DC662" s="1"/>
      <c r="DD662" s="1"/>
      <c r="DE662" s="1"/>
      <c r="DF662" s="1"/>
      <c r="DG662" s="2"/>
      <c r="DH662" s="2"/>
      <c r="DI662" s="2"/>
      <c r="DJ662" s="2"/>
      <c r="DK662" s="1"/>
      <c r="DL662" s="1"/>
    </row>
    <row r="663" spans="1:11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273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34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2"/>
      <c r="CP663" s="2"/>
      <c r="CQ663" s="2"/>
      <c r="CR663" s="2"/>
      <c r="CS663" s="1"/>
      <c r="CT663" s="1"/>
      <c r="CU663" s="34"/>
      <c r="CV663" s="2"/>
      <c r="CW663" s="1"/>
      <c r="CX663" s="2"/>
      <c r="CY663" s="2"/>
      <c r="CZ663" s="2"/>
      <c r="DA663" s="1"/>
      <c r="DB663" s="1"/>
      <c r="DC663" s="1"/>
      <c r="DD663" s="1"/>
      <c r="DE663" s="1"/>
      <c r="DF663" s="1"/>
      <c r="DG663" s="2"/>
      <c r="DH663" s="2"/>
      <c r="DI663" s="2"/>
      <c r="DJ663" s="2"/>
      <c r="DK663" s="1"/>
      <c r="DL663" s="1"/>
    </row>
    <row r="664" spans="1:11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273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34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2"/>
      <c r="CP664" s="2"/>
      <c r="CQ664" s="2"/>
      <c r="CR664" s="2"/>
      <c r="CS664" s="1"/>
      <c r="CT664" s="1"/>
      <c r="CU664" s="34"/>
      <c r="CV664" s="2"/>
      <c r="CW664" s="1"/>
      <c r="CX664" s="2"/>
      <c r="CY664" s="2"/>
      <c r="CZ664" s="2"/>
      <c r="DA664" s="1"/>
      <c r="DB664" s="1"/>
      <c r="DC664" s="1"/>
      <c r="DD664" s="1"/>
      <c r="DE664" s="1"/>
      <c r="DF664" s="1"/>
      <c r="DG664" s="2"/>
      <c r="DH664" s="2"/>
      <c r="DI664" s="2"/>
      <c r="DJ664" s="2"/>
      <c r="DK664" s="1"/>
      <c r="DL664" s="1"/>
    </row>
    <row r="665" spans="1:11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273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34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2"/>
      <c r="CP665" s="2"/>
      <c r="CQ665" s="2"/>
      <c r="CR665" s="2"/>
      <c r="CS665" s="1"/>
      <c r="CT665" s="1"/>
      <c r="CU665" s="34"/>
      <c r="CV665" s="2"/>
      <c r="CW665" s="1"/>
      <c r="CX665" s="2"/>
      <c r="CY665" s="2"/>
      <c r="CZ665" s="2"/>
      <c r="DA665" s="1"/>
      <c r="DB665" s="1"/>
      <c r="DC665" s="1"/>
      <c r="DD665" s="1"/>
      <c r="DE665" s="1"/>
      <c r="DF665" s="1"/>
      <c r="DG665" s="2"/>
      <c r="DH665" s="2"/>
      <c r="DI665" s="2"/>
      <c r="DJ665" s="2"/>
      <c r="DK665" s="1"/>
      <c r="DL665" s="1"/>
    </row>
    <row r="666" spans="1:11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273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34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2"/>
      <c r="CP666" s="2"/>
      <c r="CQ666" s="2"/>
      <c r="CR666" s="2"/>
      <c r="CS666" s="1"/>
      <c r="CT666" s="1"/>
      <c r="CU666" s="34"/>
      <c r="CV666" s="2"/>
      <c r="CW666" s="1"/>
      <c r="CX666" s="2"/>
      <c r="CY666" s="2"/>
      <c r="CZ666" s="2"/>
      <c r="DA666" s="1"/>
      <c r="DB666" s="1"/>
      <c r="DC666" s="1"/>
      <c r="DD666" s="1"/>
      <c r="DE666" s="1"/>
      <c r="DF666" s="1"/>
      <c r="DG666" s="2"/>
      <c r="DH666" s="2"/>
      <c r="DI666" s="2"/>
      <c r="DJ666" s="2"/>
      <c r="DK666" s="1"/>
      <c r="DL666" s="1"/>
    </row>
    <row r="667" spans="1:11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273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34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2"/>
      <c r="CP667" s="2"/>
      <c r="CQ667" s="2"/>
      <c r="CR667" s="2"/>
      <c r="CS667" s="1"/>
      <c r="CT667" s="1"/>
      <c r="CU667" s="34"/>
      <c r="CV667" s="2"/>
      <c r="CW667" s="1"/>
      <c r="CX667" s="2"/>
      <c r="CY667" s="2"/>
      <c r="CZ667" s="2"/>
      <c r="DA667" s="1"/>
      <c r="DB667" s="1"/>
      <c r="DC667" s="1"/>
      <c r="DD667" s="1"/>
      <c r="DE667" s="1"/>
      <c r="DF667" s="1"/>
      <c r="DG667" s="2"/>
      <c r="DH667" s="2"/>
      <c r="DI667" s="2"/>
      <c r="DJ667" s="2"/>
      <c r="DK667" s="1"/>
      <c r="DL667" s="1"/>
    </row>
    <row r="668" spans="1:11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273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34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2"/>
      <c r="CP668" s="2"/>
      <c r="CQ668" s="2"/>
      <c r="CR668" s="2"/>
      <c r="CS668" s="1"/>
      <c r="CT668" s="1"/>
      <c r="CU668" s="34"/>
      <c r="CV668" s="2"/>
      <c r="CW668" s="1"/>
      <c r="CX668" s="2"/>
      <c r="CY668" s="2"/>
      <c r="CZ668" s="2"/>
      <c r="DA668" s="1"/>
      <c r="DB668" s="1"/>
      <c r="DC668" s="1"/>
      <c r="DD668" s="1"/>
      <c r="DE668" s="1"/>
      <c r="DF668" s="1"/>
      <c r="DG668" s="2"/>
      <c r="DH668" s="2"/>
      <c r="DI668" s="2"/>
      <c r="DJ668" s="2"/>
      <c r="DK668" s="1"/>
      <c r="DL668" s="1"/>
    </row>
    <row r="669" spans="1:11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273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34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2"/>
      <c r="CP669" s="2"/>
      <c r="CQ669" s="2"/>
      <c r="CR669" s="2"/>
      <c r="CS669" s="1"/>
      <c r="CT669" s="1"/>
      <c r="CU669" s="34"/>
      <c r="CV669" s="2"/>
      <c r="CW669" s="1"/>
      <c r="CX669" s="2"/>
      <c r="CY669" s="2"/>
      <c r="CZ669" s="2"/>
      <c r="DA669" s="1"/>
      <c r="DB669" s="1"/>
      <c r="DC669" s="1"/>
      <c r="DD669" s="1"/>
      <c r="DE669" s="1"/>
      <c r="DF669" s="1"/>
      <c r="DG669" s="2"/>
      <c r="DH669" s="2"/>
      <c r="DI669" s="2"/>
      <c r="DJ669" s="2"/>
      <c r="DK669" s="1"/>
      <c r="DL669" s="1"/>
    </row>
    <row r="670" spans="1:11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273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34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2"/>
      <c r="CP670" s="2"/>
      <c r="CQ670" s="2"/>
      <c r="CR670" s="2"/>
      <c r="CS670" s="1"/>
      <c r="CT670" s="1"/>
      <c r="CU670" s="34"/>
      <c r="CV670" s="2"/>
      <c r="CW670" s="1"/>
      <c r="CX670" s="2"/>
      <c r="CY670" s="2"/>
      <c r="CZ670" s="2"/>
      <c r="DA670" s="1"/>
      <c r="DB670" s="1"/>
      <c r="DC670" s="1"/>
      <c r="DD670" s="1"/>
      <c r="DE670" s="1"/>
      <c r="DF670" s="1"/>
      <c r="DG670" s="2"/>
      <c r="DH670" s="2"/>
      <c r="DI670" s="2"/>
      <c r="DJ670" s="2"/>
      <c r="DK670" s="1"/>
      <c r="DL670" s="1"/>
    </row>
    <row r="671" spans="1:11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273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34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2"/>
      <c r="CP671" s="2"/>
      <c r="CQ671" s="2"/>
      <c r="CR671" s="2"/>
      <c r="CS671" s="1"/>
      <c r="CT671" s="1"/>
      <c r="CU671" s="34"/>
      <c r="CV671" s="2"/>
      <c r="CW671" s="1"/>
      <c r="CX671" s="2"/>
      <c r="CY671" s="2"/>
      <c r="CZ671" s="2"/>
      <c r="DA671" s="1"/>
      <c r="DB671" s="1"/>
      <c r="DC671" s="1"/>
      <c r="DD671" s="1"/>
      <c r="DE671" s="1"/>
      <c r="DF671" s="1"/>
      <c r="DG671" s="2"/>
      <c r="DH671" s="2"/>
      <c r="DI671" s="2"/>
      <c r="DJ671" s="2"/>
      <c r="DK671" s="1"/>
      <c r="DL671" s="1"/>
    </row>
    <row r="672" spans="1:11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273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34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2"/>
      <c r="CP672" s="2"/>
      <c r="CQ672" s="2"/>
      <c r="CR672" s="2"/>
      <c r="CS672" s="1"/>
      <c r="CT672" s="1"/>
      <c r="CU672" s="34"/>
      <c r="CV672" s="2"/>
      <c r="CW672" s="1"/>
      <c r="CX672" s="2"/>
      <c r="CY672" s="2"/>
      <c r="CZ672" s="2"/>
      <c r="DA672" s="1"/>
      <c r="DB672" s="1"/>
      <c r="DC672" s="1"/>
      <c r="DD672" s="1"/>
      <c r="DE672" s="1"/>
      <c r="DF672" s="1"/>
      <c r="DG672" s="2"/>
      <c r="DH672" s="2"/>
      <c r="DI672" s="2"/>
      <c r="DJ672" s="2"/>
      <c r="DK672" s="1"/>
      <c r="DL672" s="1"/>
    </row>
    <row r="673" spans="1:11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273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34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2"/>
      <c r="CP673" s="2"/>
      <c r="CQ673" s="2"/>
      <c r="CR673" s="2"/>
      <c r="CS673" s="1"/>
      <c r="CT673" s="1"/>
      <c r="CU673" s="34"/>
      <c r="CV673" s="2"/>
      <c r="CW673" s="1"/>
      <c r="CX673" s="2"/>
      <c r="CY673" s="2"/>
      <c r="CZ673" s="2"/>
      <c r="DA673" s="1"/>
      <c r="DB673" s="1"/>
      <c r="DC673" s="1"/>
      <c r="DD673" s="1"/>
      <c r="DE673" s="1"/>
      <c r="DF673" s="1"/>
      <c r="DG673" s="2"/>
      <c r="DH673" s="2"/>
      <c r="DI673" s="2"/>
      <c r="DJ673" s="2"/>
      <c r="DK673" s="1"/>
      <c r="DL673" s="1"/>
    </row>
    <row r="674" spans="1:11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273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34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2"/>
      <c r="CP674" s="2"/>
      <c r="CQ674" s="2"/>
      <c r="CR674" s="2"/>
      <c r="CS674" s="1"/>
      <c r="CT674" s="1"/>
      <c r="CU674" s="34"/>
      <c r="CV674" s="2"/>
      <c r="CW674" s="1"/>
      <c r="CX674" s="2"/>
      <c r="CY674" s="2"/>
      <c r="CZ674" s="2"/>
      <c r="DA674" s="1"/>
      <c r="DB674" s="1"/>
      <c r="DC674" s="1"/>
      <c r="DD674" s="1"/>
      <c r="DE674" s="1"/>
      <c r="DF674" s="1"/>
      <c r="DG674" s="2"/>
      <c r="DH674" s="2"/>
      <c r="DI674" s="2"/>
      <c r="DJ674" s="2"/>
      <c r="DK674" s="1"/>
      <c r="DL674" s="1"/>
    </row>
    <row r="675" spans="1:11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273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34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2"/>
      <c r="CP675" s="2"/>
      <c r="CQ675" s="2"/>
      <c r="CR675" s="2"/>
      <c r="CS675" s="1"/>
      <c r="CT675" s="1"/>
      <c r="CU675" s="34"/>
      <c r="CV675" s="2"/>
      <c r="CW675" s="1"/>
      <c r="CX675" s="2"/>
      <c r="CY675" s="2"/>
      <c r="CZ675" s="2"/>
      <c r="DA675" s="1"/>
      <c r="DB675" s="1"/>
      <c r="DC675" s="1"/>
      <c r="DD675" s="1"/>
      <c r="DE675" s="1"/>
      <c r="DF675" s="1"/>
      <c r="DG675" s="2"/>
      <c r="DH675" s="2"/>
      <c r="DI675" s="2"/>
      <c r="DJ675" s="2"/>
      <c r="DK675" s="1"/>
      <c r="DL675" s="1"/>
    </row>
    <row r="676" spans="1:11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273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34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2"/>
      <c r="CP676" s="2"/>
      <c r="CQ676" s="2"/>
      <c r="CR676" s="2"/>
      <c r="CS676" s="1"/>
      <c r="CT676" s="1"/>
      <c r="CU676" s="34"/>
      <c r="CV676" s="2"/>
      <c r="CW676" s="1"/>
      <c r="CX676" s="2"/>
      <c r="CY676" s="2"/>
      <c r="CZ676" s="2"/>
      <c r="DA676" s="1"/>
      <c r="DB676" s="1"/>
      <c r="DC676" s="1"/>
      <c r="DD676" s="1"/>
      <c r="DE676" s="1"/>
      <c r="DF676" s="1"/>
      <c r="DG676" s="2"/>
      <c r="DH676" s="2"/>
      <c r="DI676" s="2"/>
      <c r="DJ676" s="2"/>
      <c r="DK676" s="1"/>
      <c r="DL676" s="1"/>
    </row>
    <row r="677" spans="1:11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273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34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2"/>
      <c r="CP677" s="2"/>
      <c r="CQ677" s="2"/>
      <c r="CR677" s="2"/>
      <c r="CS677" s="1"/>
      <c r="CT677" s="1"/>
      <c r="CU677" s="34"/>
      <c r="CV677" s="2"/>
      <c r="CW677" s="1"/>
      <c r="CX677" s="2"/>
      <c r="CY677" s="2"/>
      <c r="CZ677" s="2"/>
      <c r="DA677" s="1"/>
      <c r="DB677" s="1"/>
      <c r="DC677" s="1"/>
      <c r="DD677" s="1"/>
      <c r="DE677" s="1"/>
      <c r="DF677" s="1"/>
      <c r="DG677" s="2"/>
      <c r="DH677" s="2"/>
      <c r="DI677" s="2"/>
      <c r="DJ677" s="2"/>
      <c r="DK677" s="1"/>
      <c r="DL677" s="1"/>
    </row>
    <row r="678" spans="1:11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273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34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2"/>
      <c r="CP678" s="2"/>
      <c r="CQ678" s="2"/>
      <c r="CR678" s="2"/>
      <c r="CS678" s="1"/>
      <c r="CT678" s="1"/>
      <c r="CU678" s="34"/>
      <c r="CV678" s="2"/>
      <c r="CW678" s="1"/>
      <c r="CX678" s="2"/>
      <c r="CY678" s="2"/>
      <c r="CZ678" s="2"/>
      <c r="DA678" s="1"/>
      <c r="DB678" s="1"/>
      <c r="DC678" s="1"/>
      <c r="DD678" s="1"/>
      <c r="DE678" s="1"/>
      <c r="DF678" s="1"/>
      <c r="DG678" s="2"/>
      <c r="DH678" s="2"/>
      <c r="DI678" s="2"/>
      <c r="DJ678" s="2"/>
      <c r="DK678" s="1"/>
      <c r="DL678" s="1"/>
    </row>
    <row r="679" spans="1:11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273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34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2"/>
      <c r="CP679" s="2"/>
      <c r="CQ679" s="2"/>
      <c r="CR679" s="2"/>
      <c r="CS679" s="1"/>
      <c r="CT679" s="1"/>
      <c r="CU679" s="34"/>
      <c r="CV679" s="2"/>
      <c r="CW679" s="1"/>
      <c r="CX679" s="2"/>
      <c r="CY679" s="2"/>
      <c r="CZ679" s="2"/>
      <c r="DA679" s="1"/>
      <c r="DB679" s="1"/>
      <c r="DC679" s="1"/>
      <c r="DD679" s="1"/>
      <c r="DE679" s="1"/>
      <c r="DF679" s="1"/>
      <c r="DG679" s="2"/>
      <c r="DH679" s="2"/>
      <c r="DI679" s="2"/>
      <c r="DJ679" s="2"/>
      <c r="DK679" s="1"/>
      <c r="DL679" s="1"/>
    </row>
    <row r="680" spans="1:11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273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34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2"/>
      <c r="CP680" s="2"/>
      <c r="CQ680" s="2"/>
      <c r="CR680" s="2"/>
      <c r="CS680" s="1"/>
      <c r="CT680" s="1"/>
      <c r="CU680" s="34"/>
      <c r="CV680" s="2"/>
      <c r="CW680" s="1"/>
      <c r="CX680" s="2"/>
      <c r="CY680" s="2"/>
      <c r="CZ680" s="2"/>
      <c r="DA680" s="1"/>
      <c r="DB680" s="1"/>
      <c r="DC680" s="1"/>
      <c r="DD680" s="1"/>
      <c r="DE680" s="1"/>
      <c r="DF680" s="1"/>
      <c r="DG680" s="2"/>
      <c r="DH680" s="2"/>
      <c r="DI680" s="2"/>
      <c r="DJ680" s="2"/>
      <c r="DK680" s="1"/>
      <c r="DL680" s="1"/>
    </row>
    <row r="681" spans="1:11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273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34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2"/>
      <c r="CP681" s="2"/>
      <c r="CQ681" s="2"/>
      <c r="CR681" s="2"/>
      <c r="CS681" s="1"/>
      <c r="CT681" s="1"/>
      <c r="CU681" s="34"/>
      <c r="CV681" s="2"/>
      <c r="CW681" s="1"/>
      <c r="CX681" s="2"/>
      <c r="CY681" s="2"/>
      <c r="CZ681" s="2"/>
      <c r="DA681" s="1"/>
      <c r="DB681" s="1"/>
      <c r="DC681" s="1"/>
      <c r="DD681" s="1"/>
      <c r="DE681" s="1"/>
      <c r="DF681" s="1"/>
      <c r="DG681" s="2"/>
      <c r="DH681" s="2"/>
      <c r="DI681" s="2"/>
      <c r="DJ681" s="2"/>
      <c r="DK681" s="1"/>
      <c r="DL681" s="1"/>
    </row>
    <row r="682" spans="1:11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273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34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2"/>
      <c r="CP682" s="2"/>
      <c r="CQ682" s="2"/>
      <c r="CR682" s="2"/>
      <c r="CS682" s="1"/>
      <c r="CT682" s="1"/>
      <c r="CU682" s="34"/>
      <c r="CV682" s="2"/>
      <c r="CW682" s="1"/>
      <c r="CX682" s="2"/>
      <c r="CY682" s="2"/>
      <c r="CZ682" s="2"/>
      <c r="DA682" s="1"/>
      <c r="DB682" s="1"/>
      <c r="DC682" s="1"/>
      <c r="DD682" s="1"/>
      <c r="DE682" s="1"/>
      <c r="DF682" s="1"/>
      <c r="DG682" s="2"/>
      <c r="DH682" s="2"/>
      <c r="DI682" s="2"/>
      <c r="DJ682" s="2"/>
      <c r="DK682" s="1"/>
      <c r="DL682" s="1"/>
    </row>
    <row r="683" spans="1:11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273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34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2"/>
      <c r="CP683" s="2"/>
      <c r="CQ683" s="2"/>
      <c r="CR683" s="2"/>
      <c r="CS683" s="1"/>
      <c r="CT683" s="1"/>
      <c r="CU683" s="34"/>
      <c r="CV683" s="2"/>
      <c r="CW683" s="1"/>
      <c r="CX683" s="2"/>
      <c r="CY683" s="2"/>
      <c r="CZ683" s="2"/>
      <c r="DA683" s="1"/>
      <c r="DB683" s="1"/>
      <c r="DC683" s="1"/>
      <c r="DD683" s="1"/>
      <c r="DE683" s="1"/>
      <c r="DF683" s="1"/>
      <c r="DG683" s="2"/>
      <c r="DH683" s="2"/>
      <c r="DI683" s="2"/>
      <c r="DJ683" s="2"/>
      <c r="DK683" s="1"/>
      <c r="DL683" s="1"/>
    </row>
    <row r="684" spans="1:11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273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34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2"/>
      <c r="CP684" s="2"/>
      <c r="CQ684" s="2"/>
      <c r="CR684" s="2"/>
      <c r="CS684" s="1"/>
      <c r="CT684" s="1"/>
      <c r="CU684" s="34"/>
      <c r="CV684" s="2"/>
      <c r="CW684" s="1"/>
      <c r="CX684" s="2"/>
      <c r="CY684" s="2"/>
      <c r="CZ684" s="2"/>
      <c r="DA684" s="1"/>
      <c r="DB684" s="1"/>
      <c r="DC684" s="1"/>
      <c r="DD684" s="1"/>
      <c r="DE684" s="1"/>
      <c r="DF684" s="1"/>
      <c r="DG684" s="2"/>
      <c r="DH684" s="2"/>
      <c r="DI684" s="2"/>
      <c r="DJ684" s="2"/>
      <c r="DK684" s="1"/>
      <c r="DL684" s="1"/>
    </row>
    <row r="685" spans="1:11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273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34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2"/>
      <c r="CP685" s="2"/>
      <c r="CQ685" s="2"/>
      <c r="CR685" s="2"/>
      <c r="CS685" s="1"/>
      <c r="CT685" s="1"/>
      <c r="CU685" s="34"/>
      <c r="CV685" s="2"/>
      <c r="CW685" s="1"/>
      <c r="CX685" s="2"/>
      <c r="CY685" s="2"/>
      <c r="CZ685" s="2"/>
      <c r="DA685" s="1"/>
      <c r="DB685" s="1"/>
      <c r="DC685" s="1"/>
      <c r="DD685" s="1"/>
      <c r="DE685" s="1"/>
      <c r="DF685" s="1"/>
      <c r="DG685" s="2"/>
      <c r="DH685" s="2"/>
      <c r="DI685" s="2"/>
      <c r="DJ685" s="2"/>
      <c r="DK685" s="1"/>
      <c r="DL685" s="1"/>
    </row>
    <row r="686" spans="1:11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273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34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2"/>
      <c r="CP686" s="2"/>
      <c r="CQ686" s="2"/>
      <c r="CR686" s="2"/>
      <c r="CS686" s="1"/>
      <c r="CT686" s="1"/>
      <c r="CU686" s="34"/>
      <c r="CV686" s="2"/>
      <c r="CW686" s="1"/>
      <c r="CX686" s="2"/>
      <c r="CY686" s="2"/>
      <c r="CZ686" s="2"/>
      <c r="DA686" s="1"/>
      <c r="DB686" s="1"/>
      <c r="DC686" s="1"/>
      <c r="DD686" s="1"/>
      <c r="DE686" s="1"/>
      <c r="DF686" s="1"/>
      <c r="DG686" s="2"/>
      <c r="DH686" s="2"/>
      <c r="DI686" s="2"/>
      <c r="DJ686" s="2"/>
      <c r="DK686" s="1"/>
      <c r="DL686" s="1"/>
    </row>
    <row r="687" spans="1:11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273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34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2"/>
      <c r="CP687" s="2"/>
      <c r="CQ687" s="2"/>
      <c r="CR687" s="2"/>
      <c r="CS687" s="1"/>
      <c r="CT687" s="1"/>
      <c r="CU687" s="34"/>
      <c r="CV687" s="2"/>
      <c r="CW687" s="1"/>
      <c r="CX687" s="2"/>
      <c r="CY687" s="2"/>
      <c r="CZ687" s="2"/>
      <c r="DA687" s="1"/>
      <c r="DB687" s="1"/>
      <c r="DC687" s="1"/>
      <c r="DD687" s="1"/>
      <c r="DE687" s="1"/>
      <c r="DF687" s="1"/>
      <c r="DG687" s="2"/>
      <c r="DH687" s="2"/>
      <c r="DI687" s="2"/>
      <c r="DJ687" s="2"/>
      <c r="DK687" s="1"/>
      <c r="DL687" s="1"/>
    </row>
    <row r="688" spans="1:11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273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34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2"/>
      <c r="CP688" s="2"/>
      <c r="CQ688" s="2"/>
      <c r="CR688" s="2"/>
      <c r="CS688" s="1"/>
      <c r="CT688" s="1"/>
      <c r="CU688" s="34"/>
      <c r="CV688" s="2"/>
      <c r="CW688" s="1"/>
      <c r="CX688" s="2"/>
      <c r="CY688" s="2"/>
      <c r="CZ688" s="2"/>
      <c r="DA688" s="1"/>
      <c r="DB688" s="1"/>
      <c r="DC688" s="1"/>
      <c r="DD688" s="1"/>
      <c r="DE688" s="1"/>
      <c r="DF688" s="1"/>
      <c r="DG688" s="2"/>
      <c r="DH688" s="2"/>
      <c r="DI688" s="2"/>
      <c r="DJ688" s="2"/>
      <c r="DK688" s="1"/>
      <c r="DL688" s="1"/>
    </row>
    <row r="689" spans="1:11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273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34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2"/>
      <c r="CP689" s="2"/>
      <c r="CQ689" s="2"/>
      <c r="CR689" s="2"/>
      <c r="CS689" s="1"/>
      <c r="CT689" s="1"/>
      <c r="CU689" s="34"/>
      <c r="CV689" s="2"/>
      <c r="CW689" s="1"/>
      <c r="CX689" s="2"/>
      <c r="CY689" s="2"/>
      <c r="CZ689" s="2"/>
      <c r="DA689" s="1"/>
      <c r="DB689" s="1"/>
      <c r="DC689" s="1"/>
      <c r="DD689" s="1"/>
      <c r="DE689" s="1"/>
      <c r="DF689" s="1"/>
      <c r="DG689" s="2"/>
      <c r="DH689" s="2"/>
      <c r="DI689" s="2"/>
      <c r="DJ689" s="2"/>
      <c r="DK689" s="1"/>
      <c r="DL689" s="1"/>
    </row>
    <row r="690" spans="1:11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273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34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2"/>
      <c r="CP690" s="2"/>
      <c r="CQ690" s="2"/>
      <c r="CR690" s="2"/>
      <c r="CS690" s="1"/>
      <c r="CT690" s="1"/>
      <c r="CU690" s="34"/>
      <c r="CV690" s="2"/>
      <c r="CW690" s="1"/>
      <c r="CX690" s="2"/>
      <c r="CY690" s="2"/>
      <c r="CZ690" s="2"/>
      <c r="DA690" s="1"/>
      <c r="DB690" s="1"/>
      <c r="DC690" s="1"/>
      <c r="DD690" s="1"/>
      <c r="DE690" s="1"/>
      <c r="DF690" s="1"/>
      <c r="DG690" s="2"/>
      <c r="DH690" s="2"/>
      <c r="DI690" s="2"/>
      <c r="DJ690" s="2"/>
      <c r="DK690" s="1"/>
      <c r="DL690" s="1"/>
    </row>
    <row r="691" spans="1:11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273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34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2"/>
      <c r="CP691" s="2"/>
      <c r="CQ691" s="2"/>
      <c r="CR691" s="2"/>
      <c r="CS691" s="1"/>
      <c r="CT691" s="1"/>
      <c r="CU691" s="34"/>
      <c r="CV691" s="2"/>
      <c r="CW691" s="1"/>
      <c r="CX691" s="2"/>
      <c r="CY691" s="2"/>
      <c r="CZ691" s="2"/>
      <c r="DA691" s="1"/>
      <c r="DB691" s="1"/>
      <c r="DC691" s="1"/>
      <c r="DD691" s="1"/>
      <c r="DE691" s="1"/>
      <c r="DF691" s="1"/>
      <c r="DG691" s="2"/>
      <c r="DH691" s="2"/>
      <c r="DI691" s="2"/>
      <c r="DJ691" s="2"/>
      <c r="DK691" s="1"/>
      <c r="DL691" s="1"/>
    </row>
    <row r="692" spans="1:11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273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34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2"/>
      <c r="CP692" s="2"/>
      <c r="CQ692" s="2"/>
      <c r="CR692" s="2"/>
      <c r="CS692" s="1"/>
      <c r="CT692" s="1"/>
      <c r="CU692" s="34"/>
      <c r="CV692" s="2"/>
      <c r="CW692" s="1"/>
      <c r="CX692" s="2"/>
      <c r="CY692" s="2"/>
      <c r="CZ692" s="2"/>
      <c r="DA692" s="1"/>
      <c r="DB692" s="1"/>
      <c r="DC692" s="1"/>
      <c r="DD692" s="1"/>
      <c r="DE692" s="1"/>
      <c r="DF692" s="1"/>
      <c r="DG692" s="2"/>
      <c r="DH692" s="2"/>
      <c r="DI692" s="2"/>
      <c r="DJ692" s="2"/>
      <c r="DK692" s="1"/>
      <c r="DL692" s="1"/>
    </row>
    <row r="693" spans="1:11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273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34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2"/>
      <c r="CP693" s="2"/>
      <c r="CQ693" s="2"/>
      <c r="CR693" s="2"/>
      <c r="CS693" s="1"/>
      <c r="CT693" s="1"/>
      <c r="CU693" s="34"/>
      <c r="CV693" s="2"/>
      <c r="CW693" s="1"/>
      <c r="CX693" s="2"/>
      <c r="CY693" s="2"/>
      <c r="CZ693" s="2"/>
      <c r="DA693" s="1"/>
      <c r="DB693" s="1"/>
      <c r="DC693" s="1"/>
      <c r="DD693" s="1"/>
      <c r="DE693" s="1"/>
      <c r="DF693" s="1"/>
      <c r="DG693" s="2"/>
      <c r="DH693" s="2"/>
      <c r="DI693" s="2"/>
      <c r="DJ693" s="2"/>
      <c r="DK693" s="1"/>
      <c r="DL693" s="1"/>
    </row>
    <row r="694" spans="1:11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273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34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2"/>
      <c r="CP694" s="2"/>
      <c r="CQ694" s="2"/>
      <c r="CR694" s="2"/>
      <c r="CS694" s="1"/>
      <c r="CT694" s="1"/>
      <c r="CU694" s="34"/>
      <c r="CV694" s="2"/>
      <c r="CW694" s="1"/>
      <c r="CX694" s="2"/>
      <c r="CY694" s="2"/>
      <c r="CZ694" s="2"/>
      <c r="DA694" s="1"/>
      <c r="DB694" s="1"/>
      <c r="DC694" s="1"/>
      <c r="DD694" s="1"/>
      <c r="DE694" s="1"/>
      <c r="DF694" s="1"/>
      <c r="DG694" s="2"/>
      <c r="DH694" s="2"/>
      <c r="DI694" s="2"/>
      <c r="DJ694" s="2"/>
      <c r="DK694" s="1"/>
      <c r="DL694" s="1"/>
    </row>
    <row r="695" spans="1:11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273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34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2"/>
      <c r="CP695" s="2"/>
      <c r="CQ695" s="2"/>
      <c r="CR695" s="2"/>
      <c r="CS695" s="1"/>
      <c r="CT695" s="1"/>
      <c r="CU695" s="34"/>
      <c r="CV695" s="2"/>
      <c r="CW695" s="1"/>
      <c r="CX695" s="2"/>
      <c r="CY695" s="2"/>
      <c r="CZ695" s="2"/>
      <c r="DA695" s="1"/>
      <c r="DB695" s="1"/>
      <c r="DC695" s="1"/>
      <c r="DD695" s="1"/>
      <c r="DE695" s="1"/>
      <c r="DF695" s="1"/>
      <c r="DG695" s="2"/>
      <c r="DH695" s="2"/>
      <c r="DI695" s="2"/>
      <c r="DJ695" s="2"/>
      <c r="DK695" s="1"/>
      <c r="DL695" s="1"/>
    </row>
    <row r="696" spans="1:11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273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34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2"/>
      <c r="CP696" s="2"/>
      <c r="CQ696" s="2"/>
      <c r="CR696" s="2"/>
      <c r="CS696" s="1"/>
      <c r="CT696" s="1"/>
      <c r="CU696" s="34"/>
      <c r="CV696" s="2"/>
      <c r="CW696" s="1"/>
      <c r="CX696" s="2"/>
      <c r="CY696" s="2"/>
      <c r="CZ696" s="2"/>
      <c r="DA696" s="1"/>
      <c r="DB696" s="1"/>
      <c r="DC696" s="1"/>
      <c r="DD696" s="1"/>
      <c r="DE696" s="1"/>
      <c r="DF696" s="1"/>
      <c r="DG696" s="2"/>
      <c r="DH696" s="2"/>
      <c r="DI696" s="2"/>
      <c r="DJ696" s="2"/>
      <c r="DK696" s="1"/>
      <c r="DL696" s="1"/>
    </row>
    <row r="697" spans="1:11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273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34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2"/>
      <c r="CP697" s="2"/>
      <c r="CQ697" s="2"/>
      <c r="CR697" s="2"/>
      <c r="CS697" s="1"/>
      <c r="CT697" s="1"/>
      <c r="CU697" s="34"/>
      <c r="CV697" s="2"/>
      <c r="CW697" s="1"/>
      <c r="CX697" s="2"/>
      <c r="CY697" s="2"/>
      <c r="CZ697" s="2"/>
      <c r="DA697" s="1"/>
      <c r="DB697" s="1"/>
      <c r="DC697" s="1"/>
      <c r="DD697" s="1"/>
      <c r="DE697" s="1"/>
      <c r="DF697" s="1"/>
      <c r="DG697" s="2"/>
      <c r="DH697" s="2"/>
      <c r="DI697" s="2"/>
      <c r="DJ697" s="2"/>
      <c r="DK697" s="1"/>
      <c r="DL697" s="1"/>
    </row>
    <row r="698" spans="1:11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273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34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2"/>
      <c r="CP698" s="2"/>
      <c r="CQ698" s="2"/>
      <c r="CR698" s="2"/>
      <c r="CS698" s="1"/>
      <c r="CT698" s="1"/>
      <c r="CU698" s="34"/>
      <c r="CV698" s="2"/>
      <c r="CW698" s="1"/>
      <c r="CX698" s="2"/>
      <c r="CY698" s="2"/>
      <c r="CZ698" s="2"/>
      <c r="DA698" s="1"/>
      <c r="DB698" s="1"/>
      <c r="DC698" s="1"/>
      <c r="DD698" s="1"/>
      <c r="DE698" s="1"/>
      <c r="DF698" s="1"/>
      <c r="DG698" s="2"/>
      <c r="DH698" s="2"/>
      <c r="DI698" s="2"/>
      <c r="DJ698" s="2"/>
      <c r="DK698" s="1"/>
      <c r="DL698" s="1"/>
    </row>
    <row r="699" spans="1:11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273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34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2"/>
      <c r="CP699" s="2"/>
      <c r="CQ699" s="2"/>
      <c r="CR699" s="2"/>
      <c r="CS699" s="1"/>
      <c r="CT699" s="1"/>
      <c r="CU699" s="34"/>
      <c r="CV699" s="2"/>
      <c r="CW699" s="1"/>
      <c r="CX699" s="2"/>
      <c r="CY699" s="2"/>
      <c r="CZ699" s="2"/>
      <c r="DA699" s="1"/>
      <c r="DB699" s="1"/>
      <c r="DC699" s="1"/>
      <c r="DD699" s="1"/>
      <c r="DE699" s="1"/>
      <c r="DF699" s="1"/>
      <c r="DG699" s="2"/>
      <c r="DH699" s="2"/>
      <c r="DI699" s="2"/>
      <c r="DJ699" s="2"/>
      <c r="DK699" s="1"/>
      <c r="DL699" s="1"/>
    </row>
    <row r="700" spans="1:11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273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34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2"/>
      <c r="CP700" s="2"/>
      <c r="CQ700" s="2"/>
      <c r="CR700" s="2"/>
      <c r="CS700" s="1"/>
      <c r="CT700" s="1"/>
      <c r="CU700" s="34"/>
      <c r="CV700" s="2"/>
      <c r="CW700" s="1"/>
      <c r="CX700" s="2"/>
      <c r="CY700" s="2"/>
      <c r="CZ700" s="2"/>
      <c r="DA700" s="1"/>
      <c r="DB700" s="1"/>
      <c r="DC700" s="1"/>
      <c r="DD700" s="1"/>
      <c r="DE700" s="1"/>
      <c r="DF700" s="1"/>
      <c r="DG700" s="2"/>
      <c r="DH700" s="2"/>
      <c r="DI700" s="2"/>
      <c r="DJ700" s="2"/>
      <c r="DK700" s="1"/>
      <c r="DL700" s="1"/>
    </row>
    <row r="701" spans="1:11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273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34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2"/>
      <c r="CP701" s="2"/>
      <c r="CQ701" s="2"/>
      <c r="CR701" s="2"/>
      <c r="CS701" s="1"/>
      <c r="CT701" s="1"/>
      <c r="CU701" s="34"/>
      <c r="CV701" s="2"/>
      <c r="CW701" s="1"/>
      <c r="CX701" s="2"/>
      <c r="CY701" s="2"/>
      <c r="CZ701" s="2"/>
      <c r="DA701" s="1"/>
      <c r="DB701" s="1"/>
      <c r="DC701" s="1"/>
      <c r="DD701" s="1"/>
      <c r="DE701" s="1"/>
      <c r="DF701" s="1"/>
      <c r="DG701" s="2"/>
      <c r="DH701" s="2"/>
      <c r="DI701" s="2"/>
      <c r="DJ701" s="2"/>
      <c r="DK701" s="1"/>
      <c r="DL701" s="1"/>
    </row>
    <row r="702" spans="1:11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273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34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2"/>
      <c r="CP702" s="2"/>
      <c r="CQ702" s="2"/>
      <c r="CR702" s="2"/>
      <c r="CS702" s="1"/>
      <c r="CT702" s="1"/>
      <c r="CU702" s="34"/>
      <c r="CV702" s="2"/>
      <c r="CW702" s="1"/>
      <c r="CX702" s="2"/>
      <c r="CY702" s="2"/>
      <c r="CZ702" s="2"/>
      <c r="DA702" s="1"/>
      <c r="DB702" s="1"/>
      <c r="DC702" s="1"/>
      <c r="DD702" s="1"/>
      <c r="DE702" s="1"/>
      <c r="DF702" s="1"/>
      <c r="DG702" s="2"/>
      <c r="DH702" s="2"/>
      <c r="DI702" s="2"/>
      <c r="DJ702" s="2"/>
      <c r="DK702" s="1"/>
      <c r="DL702" s="1"/>
    </row>
    <row r="703" spans="1:11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273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34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2"/>
      <c r="CP703" s="2"/>
      <c r="CQ703" s="2"/>
      <c r="CR703" s="2"/>
      <c r="CS703" s="1"/>
      <c r="CT703" s="1"/>
      <c r="CU703" s="34"/>
      <c r="CV703" s="2"/>
      <c r="CW703" s="1"/>
      <c r="CX703" s="2"/>
      <c r="CY703" s="2"/>
      <c r="CZ703" s="2"/>
      <c r="DA703" s="1"/>
      <c r="DB703" s="1"/>
      <c r="DC703" s="1"/>
      <c r="DD703" s="1"/>
      <c r="DE703" s="1"/>
      <c r="DF703" s="1"/>
      <c r="DG703" s="2"/>
      <c r="DH703" s="2"/>
      <c r="DI703" s="2"/>
      <c r="DJ703" s="2"/>
      <c r="DK703" s="1"/>
      <c r="DL703" s="1"/>
    </row>
    <row r="704" spans="1:11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273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34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2"/>
      <c r="CP704" s="2"/>
      <c r="CQ704" s="2"/>
      <c r="CR704" s="2"/>
      <c r="CS704" s="1"/>
      <c r="CT704" s="1"/>
      <c r="CU704" s="34"/>
      <c r="CV704" s="2"/>
      <c r="CW704" s="1"/>
      <c r="CX704" s="2"/>
      <c r="CY704" s="2"/>
      <c r="CZ704" s="2"/>
      <c r="DA704" s="1"/>
      <c r="DB704" s="1"/>
      <c r="DC704" s="1"/>
      <c r="DD704" s="1"/>
      <c r="DE704" s="1"/>
      <c r="DF704" s="1"/>
      <c r="DG704" s="2"/>
      <c r="DH704" s="2"/>
      <c r="DI704" s="2"/>
      <c r="DJ704" s="2"/>
      <c r="DK704" s="1"/>
      <c r="DL704" s="1"/>
    </row>
    <row r="705" spans="1:11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273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34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2"/>
      <c r="CP705" s="2"/>
      <c r="CQ705" s="2"/>
      <c r="CR705" s="2"/>
      <c r="CS705" s="1"/>
      <c r="CT705" s="1"/>
      <c r="CU705" s="34"/>
      <c r="CV705" s="2"/>
      <c r="CW705" s="1"/>
      <c r="CX705" s="2"/>
      <c r="CY705" s="2"/>
      <c r="CZ705" s="2"/>
      <c r="DA705" s="1"/>
      <c r="DB705" s="1"/>
      <c r="DC705" s="1"/>
      <c r="DD705" s="1"/>
      <c r="DE705" s="1"/>
      <c r="DF705" s="1"/>
      <c r="DG705" s="2"/>
      <c r="DH705" s="2"/>
      <c r="DI705" s="2"/>
      <c r="DJ705" s="2"/>
      <c r="DK705" s="1"/>
      <c r="DL705" s="1"/>
    </row>
    <row r="706" spans="1:11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273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34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2"/>
      <c r="CP706" s="2"/>
      <c r="CQ706" s="2"/>
      <c r="CR706" s="2"/>
      <c r="CS706" s="1"/>
      <c r="CT706" s="1"/>
      <c r="CU706" s="34"/>
      <c r="CV706" s="2"/>
      <c r="CW706" s="1"/>
      <c r="CX706" s="2"/>
      <c r="CY706" s="2"/>
      <c r="CZ706" s="2"/>
      <c r="DA706" s="1"/>
      <c r="DB706" s="1"/>
      <c r="DC706" s="1"/>
      <c r="DD706" s="1"/>
      <c r="DE706" s="1"/>
      <c r="DF706" s="1"/>
      <c r="DG706" s="2"/>
      <c r="DH706" s="2"/>
      <c r="DI706" s="2"/>
      <c r="DJ706" s="2"/>
      <c r="DK706" s="1"/>
      <c r="DL706" s="1"/>
    </row>
    <row r="707" spans="1:11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273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34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2"/>
      <c r="CP707" s="2"/>
      <c r="CQ707" s="2"/>
      <c r="CR707" s="2"/>
      <c r="CS707" s="1"/>
      <c r="CT707" s="1"/>
      <c r="CU707" s="34"/>
      <c r="CV707" s="2"/>
      <c r="CW707" s="1"/>
      <c r="CX707" s="2"/>
      <c r="CY707" s="2"/>
      <c r="CZ707" s="2"/>
      <c r="DA707" s="1"/>
      <c r="DB707" s="1"/>
      <c r="DC707" s="1"/>
      <c r="DD707" s="1"/>
      <c r="DE707" s="1"/>
      <c r="DF707" s="1"/>
      <c r="DG707" s="2"/>
      <c r="DH707" s="2"/>
      <c r="DI707" s="2"/>
      <c r="DJ707" s="2"/>
      <c r="DK707" s="1"/>
      <c r="DL707" s="1"/>
    </row>
    <row r="708" spans="1:11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273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34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2"/>
      <c r="CP708" s="2"/>
      <c r="CQ708" s="2"/>
      <c r="CR708" s="2"/>
      <c r="CS708" s="1"/>
      <c r="CT708" s="1"/>
      <c r="CU708" s="34"/>
      <c r="CV708" s="2"/>
      <c r="CW708" s="1"/>
      <c r="CX708" s="2"/>
      <c r="CY708" s="2"/>
      <c r="CZ708" s="2"/>
      <c r="DA708" s="1"/>
      <c r="DB708" s="1"/>
      <c r="DC708" s="1"/>
      <c r="DD708" s="1"/>
      <c r="DE708" s="1"/>
      <c r="DF708" s="1"/>
      <c r="DG708" s="2"/>
      <c r="DH708" s="2"/>
      <c r="DI708" s="2"/>
      <c r="DJ708" s="2"/>
      <c r="DK708" s="1"/>
      <c r="DL708" s="1"/>
    </row>
    <row r="709" spans="1:11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273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34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2"/>
      <c r="CP709" s="2"/>
      <c r="CQ709" s="2"/>
      <c r="CR709" s="2"/>
      <c r="CS709" s="1"/>
      <c r="CT709" s="1"/>
      <c r="CU709" s="34"/>
      <c r="CV709" s="2"/>
      <c r="CW709" s="1"/>
      <c r="CX709" s="2"/>
      <c r="CY709" s="2"/>
      <c r="CZ709" s="2"/>
      <c r="DA709" s="1"/>
      <c r="DB709" s="1"/>
      <c r="DC709" s="1"/>
      <c r="DD709" s="1"/>
      <c r="DE709" s="1"/>
      <c r="DF709" s="1"/>
      <c r="DG709" s="2"/>
      <c r="DH709" s="2"/>
      <c r="DI709" s="2"/>
      <c r="DJ709" s="2"/>
      <c r="DK709" s="1"/>
      <c r="DL709" s="1"/>
    </row>
    <row r="710" spans="1:11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273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34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2"/>
      <c r="CP710" s="2"/>
      <c r="CQ710" s="2"/>
      <c r="CR710" s="2"/>
      <c r="CS710" s="1"/>
      <c r="CT710" s="1"/>
      <c r="CU710" s="34"/>
      <c r="CV710" s="2"/>
      <c r="CW710" s="1"/>
      <c r="CX710" s="2"/>
      <c r="CY710" s="2"/>
      <c r="CZ710" s="2"/>
      <c r="DA710" s="1"/>
      <c r="DB710" s="1"/>
      <c r="DC710" s="1"/>
      <c r="DD710" s="1"/>
      <c r="DE710" s="1"/>
      <c r="DF710" s="1"/>
      <c r="DG710" s="2"/>
      <c r="DH710" s="2"/>
      <c r="DI710" s="2"/>
      <c r="DJ710" s="2"/>
      <c r="DK710" s="1"/>
      <c r="DL710" s="1"/>
    </row>
    <row r="711" spans="1:11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273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34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2"/>
      <c r="CP711" s="2"/>
      <c r="CQ711" s="2"/>
      <c r="CR711" s="2"/>
      <c r="CS711" s="1"/>
      <c r="CT711" s="1"/>
      <c r="CU711" s="34"/>
      <c r="CV711" s="2"/>
      <c r="CW711" s="1"/>
      <c r="CX711" s="2"/>
      <c r="CY711" s="2"/>
      <c r="CZ711" s="2"/>
      <c r="DA711" s="1"/>
      <c r="DB711" s="1"/>
      <c r="DC711" s="1"/>
      <c r="DD711" s="1"/>
      <c r="DE711" s="1"/>
      <c r="DF711" s="1"/>
      <c r="DG711" s="2"/>
      <c r="DH711" s="2"/>
      <c r="DI711" s="2"/>
      <c r="DJ711" s="2"/>
      <c r="DK711" s="1"/>
      <c r="DL711" s="1"/>
    </row>
    <row r="712" spans="1:11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273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34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2"/>
      <c r="CP712" s="2"/>
      <c r="CQ712" s="2"/>
      <c r="CR712" s="2"/>
      <c r="CS712" s="1"/>
      <c r="CT712" s="1"/>
      <c r="CU712" s="34"/>
      <c r="CV712" s="2"/>
      <c r="CW712" s="1"/>
      <c r="CX712" s="2"/>
      <c r="CY712" s="2"/>
      <c r="CZ712" s="2"/>
      <c r="DA712" s="1"/>
      <c r="DB712" s="1"/>
      <c r="DC712" s="1"/>
      <c r="DD712" s="1"/>
      <c r="DE712" s="1"/>
      <c r="DF712" s="1"/>
      <c r="DG712" s="2"/>
      <c r="DH712" s="2"/>
      <c r="DI712" s="2"/>
      <c r="DJ712" s="2"/>
      <c r="DK712" s="1"/>
      <c r="DL712" s="1"/>
    </row>
    <row r="713" spans="1:11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273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34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2"/>
      <c r="CP713" s="2"/>
      <c r="CQ713" s="2"/>
      <c r="CR713" s="2"/>
      <c r="CS713" s="1"/>
      <c r="CT713" s="1"/>
      <c r="CU713" s="34"/>
      <c r="CV713" s="2"/>
      <c r="CW713" s="1"/>
      <c r="CX713" s="2"/>
      <c r="CY713" s="2"/>
      <c r="CZ713" s="2"/>
      <c r="DA713" s="1"/>
      <c r="DB713" s="1"/>
      <c r="DC713" s="1"/>
      <c r="DD713" s="1"/>
      <c r="DE713" s="1"/>
      <c r="DF713" s="1"/>
      <c r="DG713" s="2"/>
      <c r="DH713" s="2"/>
      <c r="DI713" s="2"/>
      <c r="DJ713" s="2"/>
      <c r="DK713" s="1"/>
      <c r="DL713" s="1"/>
    </row>
    <row r="714" spans="1:11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273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34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2"/>
      <c r="CP714" s="2"/>
      <c r="CQ714" s="2"/>
      <c r="CR714" s="2"/>
      <c r="CS714" s="1"/>
      <c r="CT714" s="1"/>
      <c r="CU714" s="34"/>
      <c r="CV714" s="2"/>
      <c r="CW714" s="1"/>
      <c r="CX714" s="2"/>
      <c r="CY714" s="2"/>
      <c r="CZ714" s="2"/>
      <c r="DA714" s="1"/>
      <c r="DB714" s="1"/>
      <c r="DC714" s="1"/>
      <c r="DD714" s="1"/>
      <c r="DE714" s="1"/>
      <c r="DF714" s="1"/>
      <c r="DG714" s="2"/>
      <c r="DH714" s="2"/>
      <c r="DI714" s="2"/>
      <c r="DJ714" s="2"/>
      <c r="DK714" s="1"/>
      <c r="DL714" s="1"/>
    </row>
    <row r="715" spans="1:11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273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34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2"/>
      <c r="CP715" s="2"/>
      <c r="CQ715" s="2"/>
      <c r="CR715" s="2"/>
      <c r="CS715" s="1"/>
      <c r="CT715" s="1"/>
      <c r="CU715" s="34"/>
      <c r="CV715" s="2"/>
      <c r="CW715" s="1"/>
      <c r="CX715" s="2"/>
      <c r="CY715" s="2"/>
      <c r="CZ715" s="2"/>
      <c r="DA715" s="1"/>
      <c r="DB715" s="1"/>
      <c r="DC715" s="1"/>
      <c r="DD715" s="1"/>
      <c r="DE715" s="1"/>
      <c r="DF715" s="1"/>
      <c r="DG715" s="2"/>
      <c r="DH715" s="2"/>
      <c r="DI715" s="2"/>
      <c r="DJ715" s="2"/>
      <c r="DK715" s="1"/>
      <c r="DL715" s="1"/>
    </row>
    <row r="716" spans="1:11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273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34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2"/>
      <c r="CP716" s="2"/>
      <c r="CQ716" s="2"/>
      <c r="CR716" s="2"/>
      <c r="CS716" s="1"/>
      <c r="CT716" s="1"/>
      <c r="CU716" s="34"/>
      <c r="CV716" s="2"/>
      <c r="CW716" s="1"/>
      <c r="CX716" s="2"/>
      <c r="CY716" s="2"/>
      <c r="CZ716" s="2"/>
      <c r="DA716" s="1"/>
      <c r="DB716" s="1"/>
      <c r="DC716" s="1"/>
      <c r="DD716" s="1"/>
      <c r="DE716" s="1"/>
      <c r="DF716" s="1"/>
      <c r="DG716" s="2"/>
      <c r="DH716" s="2"/>
      <c r="DI716" s="2"/>
      <c r="DJ716" s="2"/>
      <c r="DK716" s="1"/>
      <c r="DL716" s="1"/>
    </row>
    <row r="717" spans="1:11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273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34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2"/>
      <c r="CP717" s="2"/>
      <c r="CQ717" s="2"/>
      <c r="CR717" s="2"/>
      <c r="CS717" s="1"/>
      <c r="CT717" s="1"/>
      <c r="CU717" s="34"/>
      <c r="CV717" s="2"/>
      <c r="CW717" s="1"/>
      <c r="CX717" s="2"/>
      <c r="CY717" s="2"/>
      <c r="CZ717" s="2"/>
      <c r="DA717" s="1"/>
      <c r="DB717" s="1"/>
      <c r="DC717" s="1"/>
      <c r="DD717" s="1"/>
      <c r="DE717" s="1"/>
      <c r="DF717" s="1"/>
      <c r="DG717" s="2"/>
      <c r="DH717" s="2"/>
      <c r="DI717" s="2"/>
      <c r="DJ717" s="2"/>
      <c r="DK717" s="1"/>
      <c r="DL717" s="1"/>
    </row>
    <row r="718" spans="1:11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273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34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2"/>
      <c r="CP718" s="2"/>
      <c r="CQ718" s="2"/>
      <c r="CR718" s="2"/>
      <c r="CS718" s="1"/>
      <c r="CT718" s="1"/>
      <c r="CU718" s="34"/>
      <c r="CV718" s="2"/>
      <c r="CW718" s="1"/>
      <c r="CX718" s="2"/>
      <c r="CY718" s="2"/>
      <c r="CZ718" s="2"/>
      <c r="DA718" s="1"/>
      <c r="DB718" s="1"/>
      <c r="DC718" s="1"/>
      <c r="DD718" s="1"/>
      <c r="DE718" s="1"/>
      <c r="DF718" s="1"/>
      <c r="DG718" s="2"/>
      <c r="DH718" s="2"/>
      <c r="DI718" s="2"/>
      <c r="DJ718" s="2"/>
      <c r="DK718" s="1"/>
      <c r="DL718" s="1"/>
    </row>
    <row r="719" spans="1:11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273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34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2"/>
      <c r="CP719" s="2"/>
      <c r="CQ719" s="2"/>
      <c r="CR719" s="2"/>
      <c r="CS719" s="1"/>
      <c r="CT719" s="1"/>
      <c r="CU719" s="34"/>
      <c r="CV719" s="2"/>
      <c r="CW719" s="1"/>
      <c r="CX719" s="2"/>
      <c r="CY719" s="2"/>
      <c r="CZ719" s="2"/>
      <c r="DA719" s="1"/>
      <c r="DB719" s="1"/>
      <c r="DC719" s="1"/>
      <c r="DD719" s="1"/>
      <c r="DE719" s="1"/>
      <c r="DF719" s="1"/>
      <c r="DG719" s="2"/>
      <c r="DH719" s="2"/>
      <c r="DI719" s="2"/>
      <c r="DJ719" s="2"/>
      <c r="DK719" s="1"/>
      <c r="DL719" s="1"/>
    </row>
    <row r="720" spans="1:11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273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34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2"/>
      <c r="CP720" s="2"/>
      <c r="CQ720" s="2"/>
      <c r="CR720" s="2"/>
      <c r="CS720" s="1"/>
      <c r="CT720" s="1"/>
      <c r="CU720" s="34"/>
      <c r="CV720" s="2"/>
      <c r="CW720" s="1"/>
      <c r="CX720" s="2"/>
      <c r="CY720" s="2"/>
      <c r="CZ720" s="2"/>
      <c r="DA720" s="1"/>
      <c r="DB720" s="1"/>
      <c r="DC720" s="1"/>
      <c r="DD720" s="1"/>
      <c r="DE720" s="1"/>
      <c r="DF720" s="1"/>
      <c r="DG720" s="2"/>
      <c r="DH720" s="2"/>
      <c r="DI720" s="2"/>
      <c r="DJ720" s="2"/>
      <c r="DK720" s="1"/>
      <c r="DL720" s="1"/>
    </row>
    <row r="721" spans="1:11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273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34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2"/>
      <c r="CP721" s="2"/>
      <c r="CQ721" s="2"/>
      <c r="CR721" s="2"/>
      <c r="CS721" s="1"/>
      <c r="CT721" s="1"/>
      <c r="CU721" s="34"/>
      <c r="CV721" s="2"/>
      <c r="CW721" s="1"/>
      <c r="CX721" s="2"/>
      <c r="CY721" s="2"/>
      <c r="CZ721" s="2"/>
      <c r="DA721" s="1"/>
      <c r="DB721" s="1"/>
      <c r="DC721" s="1"/>
      <c r="DD721" s="1"/>
      <c r="DE721" s="1"/>
      <c r="DF721" s="1"/>
      <c r="DG721" s="2"/>
      <c r="DH721" s="2"/>
      <c r="DI721" s="2"/>
      <c r="DJ721" s="2"/>
      <c r="DK721" s="1"/>
      <c r="DL721" s="1"/>
    </row>
    <row r="722" spans="1:11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273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34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2"/>
      <c r="CP722" s="2"/>
      <c r="CQ722" s="2"/>
      <c r="CR722" s="2"/>
      <c r="CS722" s="1"/>
      <c r="CT722" s="1"/>
      <c r="CU722" s="34"/>
      <c r="CV722" s="2"/>
      <c r="CW722" s="1"/>
      <c r="CX722" s="2"/>
      <c r="CY722" s="2"/>
      <c r="CZ722" s="2"/>
      <c r="DA722" s="1"/>
      <c r="DB722" s="1"/>
      <c r="DC722" s="1"/>
      <c r="DD722" s="1"/>
      <c r="DE722" s="1"/>
      <c r="DF722" s="1"/>
      <c r="DG722" s="2"/>
      <c r="DH722" s="2"/>
      <c r="DI722" s="2"/>
      <c r="DJ722" s="2"/>
      <c r="DK722" s="1"/>
      <c r="DL722" s="1"/>
    </row>
    <row r="723" spans="1:11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273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34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2"/>
      <c r="CP723" s="2"/>
      <c r="CQ723" s="2"/>
      <c r="CR723" s="2"/>
      <c r="CS723" s="1"/>
      <c r="CT723" s="1"/>
      <c r="CU723" s="34"/>
      <c r="CV723" s="2"/>
      <c r="CW723" s="1"/>
      <c r="CX723" s="2"/>
      <c r="CY723" s="2"/>
      <c r="CZ723" s="2"/>
      <c r="DA723" s="1"/>
      <c r="DB723" s="1"/>
      <c r="DC723" s="1"/>
      <c r="DD723" s="1"/>
      <c r="DE723" s="1"/>
      <c r="DF723" s="1"/>
      <c r="DG723" s="2"/>
      <c r="DH723" s="2"/>
      <c r="DI723" s="2"/>
      <c r="DJ723" s="2"/>
      <c r="DK723" s="1"/>
      <c r="DL723" s="1"/>
    </row>
    <row r="724" spans="1:11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273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34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2"/>
      <c r="CP724" s="2"/>
      <c r="CQ724" s="2"/>
      <c r="CR724" s="2"/>
      <c r="CS724" s="1"/>
      <c r="CT724" s="1"/>
      <c r="CU724" s="34"/>
      <c r="CV724" s="2"/>
      <c r="CW724" s="1"/>
      <c r="CX724" s="2"/>
      <c r="CY724" s="2"/>
      <c r="CZ724" s="2"/>
      <c r="DA724" s="1"/>
      <c r="DB724" s="1"/>
      <c r="DC724" s="1"/>
      <c r="DD724" s="1"/>
      <c r="DE724" s="1"/>
      <c r="DF724" s="1"/>
      <c r="DG724" s="2"/>
      <c r="DH724" s="2"/>
      <c r="DI724" s="2"/>
      <c r="DJ724" s="2"/>
      <c r="DK724" s="1"/>
      <c r="DL724" s="1"/>
    </row>
    <row r="725" spans="1:11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273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34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2"/>
      <c r="CP725" s="2"/>
      <c r="CQ725" s="2"/>
      <c r="CR725" s="2"/>
      <c r="CS725" s="1"/>
      <c r="CT725" s="1"/>
      <c r="CU725" s="34"/>
      <c r="CV725" s="2"/>
      <c r="CW725" s="1"/>
      <c r="CX725" s="2"/>
      <c r="CY725" s="2"/>
      <c r="CZ725" s="2"/>
      <c r="DA725" s="1"/>
      <c r="DB725" s="1"/>
      <c r="DC725" s="1"/>
      <c r="DD725" s="1"/>
      <c r="DE725" s="1"/>
      <c r="DF725" s="1"/>
      <c r="DG725" s="2"/>
      <c r="DH725" s="2"/>
      <c r="DI725" s="2"/>
      <c r="DJ725" s="2"/>
      <c r="DK725" s="1"/>
      <c r="DL725" s="1"/>
    </row>
    <row r="726" spans="1:11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273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34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2"/>
      <c r="CP726" s="2"/>
      <c r="CQ726" s="2"/>
      <c r="CR726" s="2"/>
      <c r="CS726" s="1"/>
      <c r="CT726" s="1"/>
      <c r="CU726" s="34"/>
      <c r="CV726" s="2"/>
      <c r="CW726" s="1"/>
      <c r="CX726" s="2"/>
      <c r="CY726" s="2"/>
      <c r="CZ726" s="2"/>
      <c r="DA726" s="1"/>
      <c r="DB726" s="1"/>
      <c r="DC726" s="1"/>
      <c r="DD726" s="1"/>
      <c r="DE726" s="1"/>
      <c r="DF726" s="1"/>
      <c r="DG726" s="2"/>
      <c r="DH726" s="2"/>
      <c r="DI726" s="2"/>
      <c r="DJ726" s="2"/>
      <c r="DK726" s="1"/>
      <c r="DL726" s="1"/>
    </row>
    <row r="727" spans="1:11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273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34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2"/>
      <c r="CP727" s="2"/>
      <c r="CQ727" s="2"/>
      <c r="CR727" s="2"/>
      <c r="CS727" s="1"/>
      <c r="CT727" s="1"/>
      <c r="CU727" s="34"/>
      <c r="CV727" s="2"/>
      <c r="CW727" s="1"/>
      <c r="CX727" s="2"/>
      <c r="CY727" s="2"/>
      <c r="CZ727" s="2"/>
      <c r="DA727" s="1"/>
      <c r="DB727" s="1"/>
      <c r="DC727" s="1"/>
      <c r="DD727" s="1"/>
      <c r="DE727" s="1"/>
      <c r="DF727" s="1"/>
      <c r="DG727" s="2"/>
      <c r="DH727" s="2"/>
      <c r="DI727" s="2"/>
      <c r="DJ727" s="2"/>
      <c r="DK727" s="1"/>
      <c r="DL727" s="1"/>
    </row>
    <row r="728" spans="1:11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273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34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2"/>
      <c r="CP728" s="2"/>
      <c r="CQ728" s="2"/>
      <c r="CR728" s="2"/>
      <c r="CS728" s="1"/>
      <c r="CT728" s="1"/>
      <c r="CU728" s="34"/>
      <c r="CV728" s="2"/>
      <c r="CW728" s="1"/>
      <c r="CX728" s="2"/>
      <c r="CY728" s="2"/>
      <c r="CZ728" s="2"/>
      <c r="DA728" s="1"/>
      <c r="DB728" s="1"/>
      <c r="DC728" s="1"/>
      <c r="DD728" s="1"/>
      <c r="DE728" s="1"/>
      <c r="DF728" s="1"/>
      <c r="DG728" s="2"/>
      <c r="DH728" s="2"/>
      <c r="DI728" s="2"/>
      <c r="DJ728" s="2"/>
      <c r="DK728" s="1"/>
      <c r="DL728" s="1"/>
    </row>
    <row r="729" spans="1:11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273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34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2"/>
      <c r="CP729" s="2"/>
      <c r="CQ729" s="2"/>
      <c r="CR729" s="2"/>
      <c r="CS729" s="1"/>
      <c r="CT729" s="1"/>
      <c r="CU729" s="34"/>
      <c r="CV729" s="2"/>
      <c r="CW729" s="1"/>
      <c r="CX729" s="2"/>
      <c r="CY729" s="2"/>
      <c r="CZ729" s="2"/>
      <c r="DA729" s="1"/>
      <c r="DB729" s="1"/>
      <c r="DC729" s="1"/>
      <c r="DD729" s="1"/>
      <c r="DE729" s="1"/>
      <c r="DF729" s="1"/>
      <c r="DG729" s="2"/>
      <c r="DH729" s="2"/>
      <c r="DI729" s="2"/>
      <c r="DJ729" s="2"/>
      <c r="DK729" s="1"/>
      <c r="DL729" s="1"/>
    </row>
    <row r="730" spans="1:11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273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34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2"/>
      <c r="CP730" s="2"/>
      <c r="CQ730" s="2"/>
      <c r="CR730" s="2"/>
      <c r="CS730" s="1"/>
      <c r="CT730" s="1"/>
      <c r="CU730" s="34"/>
      <c r="CV730" s="2"/>
      <c r="CW730" s="1"/>
      <c r="CX730" s="2"/>
      <c r="CY730" s="2"/>
      <c r="CZ730" s="2"/>
      <c r="DA730" s="1"/>
      <c r="DB730" s="1"/>
      <c r="DC730" s="1"/>
      <c r="DD730" s="1"/>
      <c r="DE730" s="1"/>
      <c r="DF730" s="1"/>
      <c r="DG730" s="2"/>
      <c r="DH730" s="2"/>
      <c r="DI730" s="2"/>
      <c r="DJ730" s="2"/>
      <c r="DK730" s="1"/>
      <c r="DL730" s="1"/>
    </row>
    <row r="731" spans="1:11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273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34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2"/>
      <c r="CP731" s="2"/>
      <c r="CQ731" s="2"/>
      <c r="CR731" s="2"/>
      <c r="CS731" s="1"/>
      <c r="CT731" s="1"/>
      <c r="CU731" s="34"/>
      <c r="CV731" s="2"/>
      <c r="CW731" s="1"/>
      <c r="CX731" s="2"/>
      <c r="CY731" s="2"/>
      <c r="CZ731" s="2"/>
      <c r="DA731" s="1"/>
      <c r="DB731" s="1"/>
      <c r="DC731" s="1"/>
      <c r="DD731" s="1"/>
      <c r="DE731" s="1"/>
      <c r="DF731" s="1"/>
      <c r="DG731" s="2"/>
      <c r="DH731" s="2"/>
      <c r="DI731" s="2"/>
      <c r="DJ731" s="2"/>
      <c r="DK731" s="1"/>
      <c r="DL731" s="1"/>
    </row>
    <row r="732" spans="1:11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273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34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2"/>
      <c r="CP732" s="2"/>
      <c r="CQ732" s="2"/>
      <c r="CR732" s="2"/>
      <c r="CS732" s="1"/>
      <c r="CT732" s="1"/>
      <c r="CU732" s="34"/>
      <c r="CV732" s="2"/>
      <c r="CW732" s="1"/>
      <c r="CX732" s="2"/>
      <c r="CY732" s="2"/>
      <c r="CZ732" s="2"/>
      <c r="DA732" s="1"/>
      <c r="DB732" s="1"/>
      <c r="DC732" s="1"/>
      <c r="DD732" s="1"/>
      <c r="DE732" s="1"/>
      <c r="DF732" s="1"/>
      <c r="DG732" s="2"/>
      <c r="DH732" s="2"/>
      <c r="DI732" s="2"/>
      <c r="DJ732" s="2"/>
      <c r="DK732" s="1"/>
      <c r="DL732" s="1"/>
    </row>
    <row r="733" spans="1:11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273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34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2"/>
      <c r="CP733" s="2"/>
      <c r="CQ733" s="2"/>
      <c r="CR733" s="2"/>
      <c r="CS733" s="1"/>
      <c r="CT733" s="1"/>
      <c r="CU733" s="34"/>
      <c r="CV733" s="2"/>
      <c r="CW733" s="1"/>
      <c r="CX733" s="2"/>
      <c r="CY733" s="2"/>
      <c r="CZ733" s="2"/>
      <c r="DA733" s="1"/>
      <c r="DB733" s="1"/>
      <c r="DC733" s="1"/>
      <c r="DD733" s="1"/>
      <c r="DE733" s="1"/>
      <c r="DF733" s="1"/>
      <c r="DG733" s="2"/>
      <c r="DH733" s="2"/>
      <c r="DI733" s="2"/>
      <c r="DJ733" s="2"/>
      <c r="DK733" s="1"/>
      <c r="DL733" s="1"/>
    </row>
    <row r="734" spans="1:11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273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34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2"/>
      <c r="CP734" s="2"/>
      <c r="CQ734" s="2"/>
      <c r="CR734" s="2"/>
      <c r="CS734" s="1"/>
      <c r="CT734" s="1"/>
      <c r="CU734" s="34"/>
      <c r="CV734" s="2"/>
      <c r="CW734" s="1"/>
      <c r="CX734" s="2"/>
      <c r="CY734" s="2"/>
      <c r="CZ734" s="2"/>
      <c r="DA734" s="1"/>
      <c r="DB734" s="1"/>
      <c r="DC734" s="1"/>
      <c r="DD734" s="1"/>
      <c r="DE734" s="1"/>
      <c r="DF734" s="1"/>
      <c r="DG734" s="2"/>
      <c r="DH734" s="2"/>
      <c r="DI734" s="2"/>
      <c r="DJ734" s="2"/>
      <c r="DK734" s="1"/>
      <c r="DL734" s="1"/>
    </row>
    <row r="735" spans="1:11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273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34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2"/>
      <c r="CP735" s="2"/>
      <c r="CQ735" s="2"/>
      <c r="CR735" s="2"/>
      <c r="CS735" s="1"/>
      <c r="CT735" s="1"/>
      <c r="CU735" s="34"/>
      <c r="CV735" s="2"/>
      <c r="CW735" s="1"/>
      <c r="CX735" s="2"/>
      <c r="CY735" s="2"/>
      <c r="CZ735" s="2"/>
      <c r="DA735" s="1"/>
      <c r="DB735" s="1"/>
      <c r="DC735" s="1"/>
      <c r="DD735" s="1"/>
      <c r="DE735" s="1"/>
      <c r="DF735" s="1"/>
      <c r="DG735" s="2"/>
      <c r="DH735" s="2"/>
      <c r="DI735" s="2"/>
      <c r="DJ735" s="2"/>
      <c r="DK735" s="1"/>
      <c r="DL735" s="1"/>
    </row>
    <row r="736" spans="1:11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273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34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2"/>
      <c r="CP736" s="2"/>
      <c r="CQ736" s="2"/>
      <c r="CR736" s="2"/>
      <c r="CS736" s="1"/>
      <c r="CT736" s="1"/>
      <c r="CU736" s="34"/>
      <c r="CV736" s="2"/>
      <c r="CW736" s="1"/>
      <c r="CX736" s="2"/>
      <c r="CY736" s="2"/>
      <c r="CZ736" s="2"/>
      <c r="DA736" s="1"/>
      <c r="DB736" s="1"/>
      <c r="DC736" s="1"/>
      <c r="DD736" s="1"/>
      <c r="DE736" s="1"/>
      <c r="DF736" s="1"/>
      <c r="DG736" s="2"/>
      <c r="DH736" s="2"/>
      <c r="DI736" s="2"/>
      <c r="DJ736" s="2"/>
      <c r="DK736" s="1"/>
      <c r="DL736" s="1"/>
    </row>
    <row r="737" spans="1:11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273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34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2"/>
      <c r="CP737" s="2"/>
      <c r="CQ737" s="2"/>
      <c r="CR737" s="2"/>
      <c r="CS737" s="1"/>
      <c r="CT737" s="1"/>
      <c r="CU737" s="34"/>
      <c r="CV737" s="2"/>
      <c r="CW737" s="1"/>
      <c r="CX737" s="2"/>
      <c r="CY737" s="2"/>
      <c r="CZ737" s="2"/>
      <c r="DA737" s="1"/>
      <c r="DB737" s="1"/>
      <c r="DC737" s="1"/>
      <c r="DD737" s="1"/>
      <c r="DE737" s="1"/>
      <c r="DF737" s="1"/>
      <c r="DG737" s="2"/>
      <c r="DH737" s="2"/>
      <c r="DI737" s="2"/>
      <c r="DJ737" s="2"/>
      <c r="DK737" s="1"/>
      <c r="DL737" s="1"/>
    </row>
    <row r="738" spans="1:11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273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34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2"/>
      <c r="CP738" s="2"/>
      <c r="CQ738" s="2"/>
      <c r="CR738" s="2"/>
      <c r="CS738" s="1"/>
      <c r="CT738" s="1"/>
      <c r="CU738" s="34"/>
      <c r="CV738" s="2"/>
      <c r="CW738" s="1"/>
      <c r="CX738" s="2"/>
      <c r="CY738" s="2"/>
      <c r="CZ738" s="2"/>
      <c r="DA738" s="1"/>
      <c r="DB738" s="1"/>
      <c r="DC738" s="1"/>
      <c r="DD738" s="1"/>
      <c r="DE738" s="1"/>
      <c r="DF738" s="1"/>
      <c r="DG738" s="2"/>
      <c r="DH738" s="2"/>
      <c r="DI738" s="2"/>
      <c r="DJ738" s="2"/>
      <c r="DK738" s="1"/>
      <c r="DL738" s="1"/>
    </row>
    <row r="739" spans="1:11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273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34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2"/>
      <c r="CP739" s="2"/>
      <c r="CQ739" s="2"/>
      <c r="CR739" s="2"/>
      <c r="CS739" s="1"/>
      <c r="CT739" s="1"/>
      <c r="CU739" s="34"/>
      <c r="CV739" s="2"/>
      <c r="CW739" s="1"/>
      <c r="CX739" s="2"/>
      <c r="CY739" s="2"/>
      <c r="CZ739" s="2"/>
      <c r="DA739" s="1"/>
      <c r="DB739" s="1"/>
      <c r="DC739" s="1"/>
      <c r="DD739" s="1"/>
      <c r="DE739" s="1"/>
      <c r="DF739" s="1"/>
      <c r="DG739" s="2"/>
      <c r="DH739" s="2"/>
      <c r="DI739" s="2"/>
      <c r="DJ739" s="2"/>
      <c r="DK739" s="1"/>
      <c r="DL739" s="1"/>
    </row>
    <row r="740" spans="1:11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273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34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2"/>
      <c r="CP740" s="2"/>
      <c r="CQ740" s="2"/>
      <c r="CR740" s="2"/>
      <c r="CS740" s="1"/>
      <c r="CT740" s="1"/>
      <c r="CU740" s="34"/>
      <c r="CV740" s="2"/>
      <c r="CW740" s="1"/>
      <c r="CX740" s="2"/>
      <c r="CY740" s="2"/>
      <c r="CZ740" s="2"/>
      <c r="DA740" s="1"/>
      <c r="DB740" s="1"/>
      <c r="DC740" s="1"/>
      <c r="DD740" s="1"/>
      <c r="DE740" s="1"/>
      <c r="DF740" s="1"/>
      <c r="DG740" s="2"/>
      <c r="DH740" s="2"/>
      <c r="DI740" s="2"/>
      <c r="DJ740" s="2"/>
      <c r="DK740" s="1"/>
      <c r="DL740" s="1"/>
    </row>
    <row r="741" spans="1:11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273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34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2"/>
      <c r="CP741" s="2"/>
      <c r="CQ741" s="2"/>
      <c r="CR741" s="2"/>
      <c r="CS741" s="1"/>
      <c r="CT741" s="1"/>
      <c r="CU741" s="34"/>
      <c r="CV741" s="2"/>
      <c r="CW741" s="1"/>
      <c r="CX741" s="2"/>
      <c r="CY741" s="2"/>
      <c r="CZ741" s="2"/>
      <c r="DA741" s="1"/>
      <c r="DB741" s="1"/>
      <c r="DC741" s="1"/>
      <c r="DD741" s="1"/>
      <c r="DE741" s="1"/>
      <c r="DF741" s="1"/>
      <c r="DG741" s="2"/>
      <c r="DH741" s="2"/>
      <c r="DI741" s="2"/>
      <c r="DJ741" s="2"/>
      <c r="DK741" s="1"/>
      <c r="DL741" s="1"/>
    </row>
    <row r="742" spans="1:11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273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34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2"/>
      <c r="CP742" s="2"/>
      <c r="CQ742" s="2"/>
      <c r="CR742" s="2"/>
      <c r="CS742" s="1"/>
      <c r="CT742" s="1"/>
      <c r="CU742" s="34"/>
      <c r="CV742" s="2"/>
      <c r="CW742" s="1"/>
      <c r="CX742" s="2"/>
      <c r="CY742" s="2"/>
      <c r="CZ742" s="2"/>
      <c r="DA742" s="1"/>
      <c r="DB742" s="1"/>
      <c r="DC742" s="1"/>
      <c r="DD742" s="1"/>
      <c r="DE742" s="1"/>
      <c r="DF742" s="1"/>
      <c r="DG742" s="2"/>
      <c r="DH742" s="2"/>
      <c r="DI742" s="2"/>
      <c r="DJ742" s="2"/>
      <c r="DK742" s="1"/>
      <c r="DL742" s="1"/>
    </row>
    <row r="743" spans="1:11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273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34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2"/>
      <c r="CP743" s="2"/>
      <c r="CQ743" s="2"/>
      <c r="CR743" s="2"/>
      <c r="CS743" s="1"/>
      <c r="CT743" s="1"/>
      <c r="CU743" s="34"/>
      <c r="CV743" s="2"/>
      <c r="CW743" s="1"/>
      <c r="CX743" s="2"/>
      <c r="CY743" s="2"/>
      <c r="CZ743" s="2"/>
      <c r="DA743" s="1"/>
      <c r="DB743" s="1"/>
      <c r="DC743" s="1"/>
      <c r="DD743" s="1"/>
      <c r="DE743" s="1"/>
      <c r="DF743" s="1"/>
      <c r="DG743" s="2"/>
      <c r="DH743" s="2"/>
      <c r="DI743" s="2"/>
      <c r="DJ743" s="2"/>
      <c r="DK743" s="1"/>
      <c r="DL743" s="1"/>
    </row>
    <row r="744" spans="1:11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273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34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2"/>
      <c r="CP744" s="2"/>
      <c r="CQ744" s="2"/>
      <c r="CR744" s="2"/>
      <c r="CS744" s="1"/>
      <c r="CT744" s="1"/>
      <c r="CU744" s="34"/>
      <c r="CV744" s="2"/>
      <c r="CW744" s="1"/>
      <c r="CX744" s="2"/>
      <c r="CY744" s="2"/>
      <c r="CZ744" s="2"/>
      <c r="DA744" s="1"/>
      <c r="DB744" s="1"/>
      <c r="DC744" s="1"/>
      <c r="DD744" s="1"/>
      <c r="DE744" s="1"/>
      <c r="DF744" s="1"/>
      <c r="DG744" s="2"/>
      <c r="DH744" s="2"/>
      <c r="DI744" s="2"/>
      <c r="DJ744" s="2"/>
      <c r="DK744" s="1"/>
      <c r="DL744" s="1"/>
    </row>
    <row r="745" spans="1:11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273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34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2"/>
      <c r="CP745" s="2"/>
      <c r="CQ745" s="2"/>
      <c r="CR745" s="2"/>
      <c r="CS745" s="1"/>
      <c r="CT745" s="1"/>
      <c r="CU745" s="34"/>
      <c r="CV745" s="2"/>
      <c r="CW745" s="1"/>
      <c r="CX745" s="2"/>
      <c r="CY745" s="2"/>
      <c r="CZ745" s="2"/>
      <c r="DA745" s="1"/>
      <c r="DB745" s="1"/>
      <c r="DC745" s="1"/>
      <c r="DD745" s="1"/>
      <c r="DE745" s="1"/>
      <c r="DF745" s="1"/>
      <c r="DG745" s="2"/>
      <c r="DH745" s="2"/>
      <c r="DI745" s="2"/>
      <c r="DJ745" s="2"/>
      <c r="DK745" s="1"/>
      <c r="DL745" s="1"/>
    </row>
    <row r="746" spans="1:11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273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34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2"/>
      <c r="CP746" s="2"/>
      <c r="CQ746" s="2"/>
      <c r="CR746" s="2"/>
      <c r="CS746" s="1"/>
      <c r="CT746" s="1"/>
      <c r="CU746" s="34"/>
      <c r="CV746" s="2"/>
      <c r="CW746" s="1"/>
      <c r="CX746" s="2"/>
      <c r="CY746" s="2"/>
      <c r="CZ746" s="2"/>
      <c r="DA746" s="1"/>
      <c r="DB746" s="1"/>
      <c r="DC746" s="1"/>
      <c r="DD746" s="1"/>
      <c r="DE746" s="1"/>
      <c r="DF746" s="1"/>
      <c r="DG746" s="2"/>
      <c r="DH746" s="2"/>
      <c r="DI746" s="2"/>
      <c r="DJ746" s="2"/>
      <c r="DK746" s="1"/>
      <c r="DL746" s="1"/>
    </row>
    <row r="747" spans="1:11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273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34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2"/>
      <c r="CP747" s="2"/>
      <c r="CQ747" s="2"/>
      <c r="CR747" s="2"/>
      <c r="CS747" s="1"/>
      <c r="CT747" s="1"/>
      <c r="CU747" s="34"/>
      <c r="CV747" s="2"/>
      <c r="CW747" s="1"/>
      <c r="CX747" s="2"/>
      <c r="CY747" s="2"/>
      <c r="CZ747" s="2"/>
      <c r="DA747" s="1"/>
      <c r="DB747" s="1"/>
      <c r="DC747" s="1"/>
      <c r="DD747" s="1"/>
      <c r="DE747" s="1"/>
      <c r="DF747" s="1"/>
      <c r="DG747" s="2"/>
      <c r="DH747" s="2"/>
      <c r="DI747" s="2"/>
      <c r="DJ747" s="2"/>
      <c r="DK747" s="1"/>
      <c r="DL747" s="1"/>
    </row>
    <row r="748" spans="1:11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273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34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2"/>
      <c r="CP748" s="2"/>
      <c r="CQ748" s="2"/>
      <c r="CR748" s="2"/>
      <c r="CS748" s="1"/>
      <c r="CT748" s="1"/>
      <c r="CU748" s="34"/>
      <c r="CV748" s="2"/>
      <c r="CW748" s="1"/>
      <c r="CX748" s="2"/>
      <c r="CY748" s="2"/>
      <c r="CZ748" s="2"/>
      <c r="DA748" s="1"/>
      <c r="DB748" s="1"/>
      <c r="DC748" s="1"/>
      <c r="DD748" s="1"/>
      <c r="DE748" s="1"/>
      <c r="DF748" s="1"/>
      <c r="DG748" s="2"/>
      <c r="DH748" s="2"/>
      <c r="DI748" s="2"/>
      <c r="DJ748" s="2"/>
      <c r="DK748" s="1"/>
      <c r="DL748" s="1"/>
    </row>
    <row r="749" spans="1:11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273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34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2"/>
      <c r="CP749" s="2"/>
      <c r="CQ749" s="2"/>
      <c r="CR749" s="2"/>
      <c r="CS749" s="1"/>
      <c r="CT749" s="1"/>
      <c r="CU749" s="34"/>
      <c r="CV749" s="2"/>
      <c r="CW749" s="1"/>
      <c r="CX749" s="2"/>
      <c r="CY749" s="2"/>
      <c r="CZ749" s="2"/>
      <c r="DA749" s="1"/>
      <c r="DB749" s="1"/>
      <c r="DC749" s="1"/>
      <c r="DD749" s="1"/>
      <c r="DE749" s="1"/>
      <c r="DF749" s="1"/>
      <c r="DG749" s="2"/>
      <c r="DH749" s="2"/>
      <c r="DI749" s="2"/>
      <c r="DJ749" s="2"/>
      <c r="DK749" s="1"/>
      <c r="DL749" s="1"/>
    </row>
    <row r="750" spans="1:11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273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34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2"/>
      <c r="CP750" s="2"/>
      <c r="CQ750" s="2"/>
      <c r="CR750" s="2"/>
      <c r="CS750" s="1"/>
      <c r="CT750" s="1"/>
      <c r="CU750" s="34"/>
      <c r="CV750" s="2"/>
      <c r="CW750" s="1"/>
      <c r="CX750" s="2"/>
      <c r="CY750" s="2"/>
      <c r="CZ750" s="2"/>
      <c r="DA750" s="1"/>
      <c r="DB750" s="1"/>
      <c r="DC750" s="1"/>
      <c r="DD750" s="1"/>
      <c r="DE750" s="1"/>
      <c r="DF750" s="1"/>
      <c r="DG750" s="2"/>
      <c r="DH750" s="2"/>
      <c r="DI750" s="2"/>
      <c r="DJ750" s="2"/>
      <c r="DK750" s="1"/>
      <c r="DL750" s="1"/>
    </row>
    <row r="751" spans="1:11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273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34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2"/>
      <c r="CP751" s="2"/>
      <c r="CQ751" s="2"/>
      <c r="CR751" s="2"/>
      <c r="CS751" s="1"/>
      <c r="CT751" s="1"/>
      <c r="CU751" s="34"/>
      <c r="CV751" s="2"/>
      <c r="CW751" s="1"/>
      <c r="CX751" s="2"/>
      <c r="CY751" s="2"/>
      <c r="CZ751" s="2"/>
      <c r="DA751" s="1"/>
      <c r="DB751" s="1"/>
      <c r="DC751" s="1"/>
      <c r="DD751" s="1"/>
      <c r="DE751" s="1"/>
      <c r="DF751" s="1"/>
      <c r="DG751" s="2"/>
      <c r="DH751" s="2"/>
      <c r="DI751" s="2"/>
      <c r="DJ751" s="2"/>
      <c r="DK751" s="1"/>
      <c r="DL751" s="1"/>
    </row>
    <row r="752" spans="1:11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273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34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2"/>
      <c r="CP752" s="2"/>
      <c r="CQ752" s="2"/>
      <c r="CR752" s="2"/>
      <c r="CS752" s="1"/>
      <c r="CT752" s="1"/>
      <c r="CU752" s="34"/>
      <c r="CV752" s="2"/>
      <c r="CW752" s="1"/>
      <c r="CX752" s="2"/>
      <c r="CY752" s="2"/>
      <c r="CZ752" s="2"/>
      <c r="DA752" s="1"/>
      <c r="DB752" s="1"/>
      <c r="DC752" s="1"/>
      <c r="DD752" s="1"/>
      <c r="DE752" s="1"/>
      <c r="DF752" s="1"/>
      <c r="DG752" s="2"/>
      <c r="DH752" s="2"/>
      <c r="DI752" s="2"/>
      <c r="DJ752" s="2"/>
      <c r="DK752" s="1"/>
      <c r="DL752" s="1"/>
    </row>
    <row r="753" spans="1:11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273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34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2"/>
      <c r="CP753" s="2"/>
      <c r="CQ753" s="2"/>
      <c r="CR753" s="2"/>
      <c r="CS753" s="1"/>
      <c r="CT753" s="1"/>
      <c r="CU753" s="34"/>
      <c r="CV753" s="2"/>
      <c r="CW753" s="1"/>
      <c r="CX753" s="2"/>
      <c r="CY753" s="2"/>
      <c r="CZ753" s="2"/>
      <c r="DA753" s="1"/>
      <c r="DB753" s="1"/>
      <c r="DC753" s="1"/>
      <c r="DD753" s="1"/>
      <c r="DE753" s="1"/>
      <c r="DF753" s="1"/>
      <c r="DG753" s="2"/>
      <c r="DH753" s="2"/>
      <c r="DI753" s="2"/>
      <c r="DJ753" s="2"/>
      <c r="DK753" s="1"/>
      <c r="DL753" s="1"/>
    </row>
    <row r="754" spans="1:11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273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34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2"/>
      <c r="CP754" s="2"/>
      <c r="CQ754" s="2"/>
      <c r="CR754" s="2"/>
      <c r="CS754" s="1"/>
      <c r="CT754" s="1"/>
      <c r="CU754" s="34"/>
      <c r="CV754" s="2"/>
      <c r="CW754" s="1"/>
      <c r="CX754" s="2"/>
      <c r="CY754" s="2"/>
      <c r="CZ754" s="2"/>
      <c r="DA754" s="1"/>
      <c r="DB754" s="1"/>
      <c r="DC754" s="1"/>
      <c r="DD754" s="1"/>
      <c r="DE754" s="1"/>
      <c r="DF754" s="1"/>
      <c r="DG754" s="2"/>
      <c r="DH754" s="2"/>
      <c r="DI754" s="2"/>
      <c r="DJ754" s="2"/>
      <c r="DK754" s="1"/>
      <c r="DL754" s="1"/>
    </row>
    <row r="755" spans="1:11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273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34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2"/>
      <c r="CP755" s="2"/>
      <c r="CQ755" s="2"/>
      <c r="CR755" s="2"/>
      <c r="CS755" s="1"/>
      <c r="CT755" s="1"/>
      <c r="CU755" s="34"/>
      <c r="CV755" s="2"/>
      <c r="CW755" s="1"/>
      <c r="CX755" s="2"/>
      <c r="CY755" s="2"/>
      <c r="CZ755" s="2"/>
      <c r="DA755" s="1"/>
      <c r="DB755" s="1"/>
      <c r="DC755" s="1"/>
      <c r="DD755" s="1"/>
      <c r="DE755" s="1"/>
      <c r="DF755" s="1"/>
      <c r="DG755" s="2"/>
      <c r="DH755" s="2"/>
      <c r="DI755" s="2"/>
      <c r="DJ755" s="2"/>
      <c r="DK755" s="1"/>
      <c r="DL755" s="1"/>
    </row>
    <row r="756" spans="1:11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273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34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2"/>
      <c r="CP756" s="2"/>
      <c r="CQ756" s="2"/>
      <c r="CR756" s="2"/>
      <c r="CS756" s="1"/>
      <c r="CT756" s="1"/>
      <c r="CU756" s="34"/>
      <c r="CV756" s="2"/>
      <c r="CW756" s="1"/>
      <c r="CX756" s="2"/>
      <c r="CY756" s="2"/>
      <c r="CZ756" s="2"/>
      <c r="DA756" s="1"/>
      <c r="DB756" s="1"/>
      <c r="DC756" s="1"/>
      <c r="DD756" s="1"/>
      <c r="DE756" s="1"/>
      <c r="DF756" s="1"/>
      <c r="DG756" s="2"/>
      <c r="DH756" s="2"/>
      <c r="DI756" s="2"/>
      <c r="DJ756" s="2"/>
      <c r="DK756" s="1"/>
      <c r="DL756" s="1"/>
    </row>
    <row r="757" spans="1:11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273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34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2"/>
      <c r="CP757" s="2"/>
      <c r="CQ757" s="2"/>
      <c r="CR757" s="2"/>
      <c r="CS757" s="1"/>
      <c r="CT757" s="1"/>
      <c r="CU757" s="34"/>
      <c r="CV757" s="2"/>
      <c r="CW757" s="1"/>
      <c r="CX757" s="2"/>
      <c r="CY757" s="2"/>
      <c r="CZ757" s="2"/>
      <c r="DA757" s="1"/>
      <c r="DB757" s="1"/>
      <c r="DC757" s="1"/>
      <c r="DD757" s="1"/>
      <c r="DE757" s="1"/>
      <c r="DF757" s="1"/>
      <c r="DG757" s="2"/>
      <c r="DH757" s="2"/>
      <c r="DI757" s="2"/>
      <c r="DJ757" s="2"/>
      <c r="DK757" s="1"/>
      <c r="DL757" s="1"/>
    </row>
    <row r="758" spans="1:11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273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34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2"/>
      <c r="CP758" s="2"/>
      <c r="CQ758" s="2"/>
      <c r="CR758" s="2"/>
      <c r="CS758" s="1"/>
      <c r="CT758" s="1"/>
      <c r="CU758" s="34"/>
      <c r="CV758" s="2"/>
      <c r="CW758" s="1"/>
      <c r="CX758" s="2"/>
      <c r="CY758" s="2"/>
      <c r="CZ758" s="2"/>
      <c r="DA758" s="1"/>
      <c r="DB758" s="1"/>
      <c r="DC758" s="1"/>
      <c r="DD758" s="1"/>
      <c r="DE758" s="1"/>
      <c r="DF758" s="1"/>
      <c r="DG758" s="2"/>
      <c r="DH758" s="2"/>
      <c r="DI758" s="2"/>
      <c r="DJ758" s="2"/>
      <c r="DK758" s="1"/>
      <c r="DL758" s="1"/>
    </row>
    <row r="759" spans="1:11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273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34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2"/>
      <c r="CP759" s="2"/>
      <c r="CQ759" s="2"/>
      <c r="CR759" s="2"/>
      <c r="CS759" s="1"/>
      <c r="CT759" s="1"/>
      <c r="CU759" s="34"/>
      <c r="CV759" s="2"/>
      <c r="CW759" s="1"/>
      <c r="CX759" s="2"/>
      <c r="CY759" s="2"/>
      <c r="CZ759" s="2"/>
      <c r="DA759" s="1"/>
      <c r="DB759" s="1"/>
      <c r="DC759" s="1"/>
      <c r="DD759" s="1"/>
      <c r="DE759" s="1"/>
      <c r="DF759" s="1"/>
      <c r="DG759" s="2"/>
      <c r="DH759" s="2"/>
      <c r="DI759" s="2"/>
      <c r="DJ759" s="2"/>
      <c r="DK759" s="1"/>
      <c r="DL759" s="1"/>
    </row>
    <row r="760" spans="1:11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273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34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2"/>
      <c r="CP760" s="2"/>
      <c r="CQ760" s="2"/>
      <c r="CR760" s="2"/>
      <c r="CS760" s="1"/>
      <c r="CT760" s="1"/>
      <c r="CU760" s="34"/>
      <c r="CV760" s="2"/>
      <c r="CW760" s="1"/>
      <c r="CX760" s="2"/>
      <c r="CY760" s="2"/>
      <c r="CZ760" s="2"/>
      <c r="DA760" s="1"/>
      <c r="DB760" s="1"/>
      <c r="DC760" s="1"/>
      <c r="DD760" s="1"/>
      <c r="DE760" s="1"/>
      <c r="DF760" s="1"/>
      <c r="DG760" s="2"/>
      <c r="DH760" s="2"/>
      <c r="DI760" s="2"/>
      <c r="DJ760" s="2"/>
      <c r="DK760" s="1"/>
      <c r="DL760" s="1"/>
    </row>
    <row r="761" spans="1:11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273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34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2"/>
      <c r="CP761" s="2"/>
      <c r="CQ761" s="2"/>
      <c r="CR761" s="2"/>
      <c r="CS761" s="1"/>
      <c r="CT761" s="1"/>
      <c r="CU761" s="34"/>
      <c r="CV761" s="2"/>
      <c r="CW761" s="1"/>
      <c r="CX761" s="2"/>
      <c r="CY761" s="2"/>
      <c r="CZ761" s="2"/>
      <c r="DA761" s="1"/>
      <c r="DB761" s="1"/>
      <c r="DC761" s="1"/>
      <c r="DD761" s="1"/>
      <c r="DE761" s="1"/>
      <c r="DF761" s="1"/>
      <c r="DG761" s="2"/>
      <c r="DH761" s="2"/>
      <c r="DI761" s="2"/>
      <c r="DJ761" s="2"/>
      <c r="DK761" s="1"/>
      <c r="DL761" s="1"/>
    </row>
    <row r="762" spans="1:11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273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34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2"/>
      <c r="CP762" s="2"/>
      <c r="CQ762" s="2"/>
      <c r="CR762" s="2"/>
      <c r="CS762" s="1"/>
      <c r="CT762" s="1"/>
      <c r="CU762" s="34"/>
      <c r="CV762" s="2"/>
      <c r="CW762" s="1"/>
      <c r="CX762" s="2"/>
      <c r="CY762" s="2"/>
      <c r="CZ762" s="2"/>
      <c r="DA762" s="1"/>
      <c r="DB762" s="1"/>
      <c r="DC762" s="1"/>
      <c r="DD762" s="1"/>
      <c r="DE762" s="1"/>
      <c r="DF762" s="1"/>
      <c r="DG762" s="2"/>
      <c r="DH762" s="2"/>
      <c r="DI762" s="2"/>
      <c r="DJ762" s="2"/>
      <c r="DK762" s="1"/>
      <c r="DL762" s="1"/>
    </row>
    <row r="763" spans="1:11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273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34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2"/>
      <c r="CP763" s="2"/>
      <c r="CQ763" s="2"/>
      <c r="CR763" s="2"/>
      <c r="CS763" s="1"/>
      <c r="CT763" s="1"/>
      <c r="CU763" s="34"/>
      <c r="CV763" s="2"/>
      <c r="CW763" s="1"/>
      <c r="CX763" s="2"/>
      <c r="CY763" s="2"/>
      <c r="CZ763" s="2"/>
      <c r="DA763" s="1"/>
      <c r="DB763" s="1"/>
      <c r="DC763" s="1"/>
      <c r="DD763" s="1"/>
      <c r="DE763" s="1"/>
      <c r="DF763" s="1"/>
      <c r="DG763" s="2"/>
      <c r="DH763" s="2"/>
      <c r="DI763" s="2"/>
      <c r="DJ763" s="2"/>
      <c r="DK763" s="1"/>
      <c r="DL763" s="1"/>
    </row>
    <row r="764" spans="1:11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273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34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2"/>
      <c r="CP764" s="2"/>
      <c r="CQ764" s="2"/>
      <c r="CR764" s="2"/>
      <c r="CS764" s="1"/>
      <c r="CT764" s="1"/>
      <c r="CU764" s="34"/>
      <c r="CV764" s="2"/>
      <c r="CW764" s="1"/>
      <c r="CX764" s="2"/>
      <c r="CY764" s="2"/>
      <c r="CZ764" s="2"/>
      <c r="DA764" s="1"/>
      <c r="DB764" s="1"/>
      <c r="DC764" s="1"/>
      <c r="DD764" s="1"/>
      <c r="DE764" s="1"/>
      <c r="DF764" s="1"/>
      <c r="DG764" s="2"/>
      <c r="DH764" s="2"/>
      <c r="DI764" s="2"/>
      <c r="DJ764" s="2"/>
      <c r="DK764" s="1"/>
      <c r="DL764" s="1"/>
    </row>
    <row r="765" spans="1:11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273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34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2"/>
      <c r="CP765" s="2"/>
      <c r="CQ765" s="2"/>
      <c r="CR765" s="2"/>
      <c r="CS765" s="1"/>
      <c r="CT765" s="1"/>
      <c r="CU765" s="34"/>
      <c r="CV765" s="2"/>
      <c r="CW765" s="1"/>
      <c r="CX765" s="2"/>
      <c r="CY765" s="2"/>
      <c r="CZ765" s="2"/>
      <c r="DA765" s="1"/>
      <c r="DB765" s="1"/>
      <c r="DC765" s="1"/>
      <c r="DD765" s="1"/>
      <c r="DE765" s="1"/>
      <c r="DF765" s="1"/>
      <c r="DG765" s="2"/>
      <c r="DH765" s="2"/>
      <c r="DI765" s="2"/>
      <c r="DJ765" s="2"/>
      <c r="DK765" s="1"/>
      <c r="DL765" s="1"/>
    </row>
    <row r="766" spans="1:11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273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34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2"/>
      <c r="CP766" s="2"/>
      <c r="CQ766" s="2"/>
      <c r="CR766" s="2"/>
      <c r="CS766" s="1"/>
      <c r="CT766" s="1"/>
      <c r="CU766" s="34"/>
      <c r="CV766" s="2"/>
      <c r="CW766" s="1"/>
      <c r="CX766" s="2"/>
      <c r="CY766" s="2"/>
      <c r="CZ766" s="2"/>
      <c r="DA766" s="1"/>
      <c r="DB766" s="1"/>
      <c r="DC766" s="1"/>
      <c r="DD766" s="1"/>
      <c r="DE766" s="1"/>
      <c r="DF766" s="1"/>
      <c r="DG766" s="2"/>
      <c r="DH766" s="2"/>
      <c r="DI766" s="2"/>
      <c r="DJ766" s="2"/>
      <c r="DK766" s="1"/>
      <c r="DL766" s="1"/>
    </row>
    <row r="767" spans="1:11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273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34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2"/>
      <c r="CP767" s="2"/>
      <c r="CQ767" s="2"/>
      <c r="CR767" s="2"/>
      <c r="CS767" s="1"/>
      <c r="CT767" s="1"/>
      <c r="CU767" s="34"/>
      <c r="CV767" s="2"/>
      <c r="CW767" s="1"/>
      <c r="CX767" s="2"/>
      <c r="CY767" s="2"/>
      <c r="CZ767" s="2"/>
      <c r="DA767" s="1"/>
      <c r="DB767" s="1"/>
      <c r="DC767" s="1"/>
      <c r="DD767" s="1"/>
      <c r="DE767" s="1"/>
      <c r="DF767" s="1"/>
      <c r="DG767" s="2"/>
      <c r="DH767" s="2"/>
      <c r="DI767" s="2"/>
      <c r="DJ767" s="2"/>
      <c r="DK767" s="1"/>
      <c r="DL767" s="1"/>
    </row>
    <row r="768" spans="1:11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273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34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2"/>
      <c r="CP768" s="2"/>
      <c r="CQ768" s="2"/>
      <c r="CR768" s="2"/>
      <c r="CS768" s="1"/>
      <c r="CT768" s="1"/>
      <c r="CU768" s="34"/>
      <c r="CV768" s="2"/>
      <c r="CW768" s="1"/>
      <c r="CX768" s="2"/>
      <c r="CY768" s="2"/>
      <c r="CZ768" s="2"/>
      <c r="DA768" s="1"/>
      <c r="DB768" s="1"/>
      <c r="DC768" s="1"/>
      <c r="DD768" s="1"/>
      <c r="DE768" s="1"/>
      <c r="DF768" s="1"/>
      <c r="DG768" s="2"/>
      <c r="DH768" s="2"/>
      <c r="DI768" s="2"/>
      <c r="DJ768" s="2"/>
      <c r="DK768" s="1"/>
      <c r="DL768" s="1"/>
    </row>
    <row r="769" spans="1:11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273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34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2"/>
      <c r="CP769" s="2"/>
      <c r="CQ769" s="2"/>
      <c r="CR769" s="2"/>
      <c r="CS769" s="1"/>
      <c r="CT769" s="1"/>
      <c r="CU769" s="34"/>
      <c r="CV769" s="2"/>
      <c r="CW769" s="1"/>
      <c r="CX769" s="2"/>
      <c r="CY769" s="2"/>
      <c r="CZ769" s="2"/>
      <c r="DA769" s="1"/>
      <c r="DB769" s="1"/>
      <c r="DC769" s="1"/>
      <c r="DD769" s="1"/>
      <c r="DE769" s="1"/>
      <c r="DF769" s="1"/>
      <c r="DG769" s="2"/>
      <c r="DH769" s="2"/>
      <c r="DI769" s="2"/>
      <c r="DJ769" s="2"/>
      <c r="DK769" s="1"/>
      <c r="DL769" s="1"/>
    </row>
    <row r="770" spans="1:11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273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34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2"/>
      <c r="CP770" s="2"/>
      <c r="CQ770" s="2"/>
      <c r="CR770" s="2"/>
      <c r="CS770" s="1"/>
      <c r="CT770" s="1"/>
      <c r="CU770" s="34"/>
      <c r="CV770" s="2"/>
      <c r="CW770" s="1"/>
      <c r="CX770" s="2"/>
      <c r="CY770" s="2"/>
      <c r="CZ770" s="2"/>
      <c r="DA770" s="1"/>
      <c r="DB770" s="1"/>
      <c r="DC770" s="1"/>
      <c r="DD770" s="1"/>
      <c r="DE770" s="1"/>
      <c r="DF770" s="1"/>
      <c r="DG770" s="2"/>
      <c r="DH770" s="2"/>
      <c r="DI770" s="2"/>
      <c r="DJ770" s="2"/>
      <c r="DK770" s="1"/>
      <c r="DL770" s="1"/>
    </row>
    <row r="771" spans="1:11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273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34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2"/>
      <c r="CP771" s="2"/>
      <c r="CQ771" s="2"/>
      <c r="CR771" s="2"/>
      <c r="CS771" s="1"/>
      <c r="CT771" s="1"/>
      <c r="CU771" s="34"/>
      <c r="CV771" s="2"/>
      <c r="CW771" s="1"/>
      <c r="CX771" s="2"/>
      <c r="CY771" s="2"/>
      <c r="CZ771" s="2"/>
      <c r="DA771" s="1"/>
      <c r="DB771" s="1"/>
      <c r="DC771" s="1"/>
      <c r="DD771" s="1"/>
      <c r="DE771" s="1"/>
      <c r="DF771" s="1"/>
      <c r="DG771" s="2"/>
      <c r="DH771" s="2"/>
      <c r="DI771" s="2"/>
      <c r="DJ771" s="2"/>
      <c r="DK771" s="1"/>
      <c r="DL771" s="1"/>
    </row>
    <row r="772" spans="1:11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273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34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2"/>
      <c r="CP772" s="2"/>
      <c r="CQ772" s="2"/>
      <c r="CR772" s="2"/>
      <c r="CS772" s="1"/>
      <c r="CT772" s="1"/>
      <c r="CU772" s="34"/>
      <c r="CV772" s="2"/>
      <c r="CW772" s="1"/>
      <c r="CX772" s="2"/>
      <c r="CY772" s="2"/>
      <c r="CZ772" s="2"/>
      <c r="DA772" s="1"/>
      <c r="DB772" s="1"/>
      <c r="DC772" s="1"/>
      <c r="DD772" s="1"/>
      <c r="DE772" s="1"/>
      <c r="DF772" s="1"/>
      <c r="DG772" s="2"/>
      <c r="DH772" s="2"/>
      <c r="DI772" s="2"/>
      <c r="DJ772" s="2"/>
      <c r="DK772" s="1"/>
      <c r="DL772" s="1"/>
    </row>
    <row r="773" spans="1:11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273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34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2"/>
      <c r="CP773" s="2"/>
      <c r="CQ773" s="2"/>
      <c r="CR773" s="2"/>
      <c r="CS773" s="1"/>
      <c r="CT773" s="1"/>
      <c r="CU773" s="34"/>
      <c r="CV773" s="2"/>
      <c r="CW773" s="1"/>
      <c r="CX773" s="2"/>
      <c r="CY773" s="2"/>
      <c r="CZ773" s="2"/>
      <c r="DA773" s="1"/>
      <c r="DB773" s="1"/>
      <c r="DC773" s="1"/>
      <c r="DD773" s="1"/>
      <c r="DE773" s="1"/>
      <c r="DF773" s="1"/>
      <c r="DG773" s="2"/>
      <c r="DH773" s="2"/>
      <c r="DI773" s="2"/>
      <c r="DJ773" s="2"/>
      <c r="DK773" s="1"/>
      <c r="DL773" s="1"/>
    </row>
    <row r="774" spans="1:11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273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34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2"/>
      <c r="CP774" s="2"/>
      <c r="CQ774" s="2"/>
      <c r="CR774" s="2"/>
      <c r="CS774" s="1"/>
      <c r="CT774" s="1"/>
      <c r="CU774" s="34"/>
      <c r="CV774" s="2"/>
      <c r="CW774" s="1"/>
      <c r="CX774" s="2"/>
      <c r="CY774" s="2"/>
      <c r="CZ774" s="2"/>
      <c r="DA774" s="1"/>
      <c r="DB774" s="1"/>
      <c r="DC774" s="1"/>
      <c r="DD774" s="1"/>
      <c r="DE774" s="1"/>
      <c r="DF774" s="1"/>
      <c r="DG774" s="2"/>
      <c r="DH774" s="2"/>
      <c r="DI774" s="2"/>
      <c r="DJ774" s="2"/>
      <c r="DK774" s="1"/>
      <c r="DL774" s="1"/>
    </row>
    <row r="775" spans="1:11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273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34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2"/>
      <c r="CP775" s="2"/>
      <c r="CQ775" s="2"/>
      <c r="CR775" s="2"/>
      <c r="CS775" s="1"/>
      <c r="CT775" s="1"/>
      <c r="CU775" s="34"/>
      <c r="CV775" s="2"/>
      <c r="CW775" s="1"/>
      <c r="CX775" s="2"/>
      <c r="CY775" s="2"/>
      <c r="CZ775" s="2"/>
      <c r="DA775" s="1"/>
      <c r="DB775" s="1"/>
      <c r="DC775" s="1"/>
      <c r="DD775" s="1"/>
      <c r="DE775" s="1"/>
      <c r="DF775" s="1"/>
      <c r="DG775" s="2"/>
      <c r="DH775" s="2"/>
      <c r="DI775" s="2"/>
      <c r="DJ775" s="2"/>
      <c r="DK775" s="1"/>
      <c r="DL775" s="1"/>
    </row>
    <row r="776" spans="1:11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273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34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2"/>
      <c r="CP776" s="2"/>
      <c r="CQ776" s="2"/>
      <c r="CR776" s="2"/>
      <c r="CS776" s="1"/>
      <c r="CT776" s="1"/>
      <c r="CU776" s="34"/>
      <c r="CV776" s="2"/>
      <c r="CW776" s="1"/>
      <c r="CX776" s="2"/>
      <c r="CY776" s="2"/>
      <c r="CZ776" s="2"/>
      <c r="DA776" s="1"/>
      <c r="DB776" s="1"/>
      <c r="DC776" s="1"/>
      <c r="DD776" s="1"/>
      <c r="DE776" s="1"/>
      <c r="DF776" s="1"/>
      <c r="DG776" s="2"/>
      <c r="DH776" s="2"/>
      <c r="DI776" s="2"/>
      <c r="DJ776" s="2"/>
      <c r="DK776" s="1"/>
      <c r="DL776" s="1"/>
    </row>
    <row r="777" spans="1:11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273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34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2"/>
      <c r="CP777" s="2"/>
      <c r="CQ777" s="2"/>
      <c r="CR777" s="2"/>
      <c r="CS777" s="1"/>
      <c r="CT777" s="1"/>
      <c r="CU777" s="34"/>
      <c r="CV777" s="2"/>
      <c r="CW777" s="1"/>
      <c r="CX777" s="2"/>
      <c r="CY777" s="2"/>
      <c r="CZ777" s="2"/>
      <c r="DA777" s="1"/>
      <c r="DB777" s="1"/>
      <c r="DC777" s="1"/>
      <c r="DD777" s="1"/>
      <c r="DE777" s="1"/>
      <c r="DF777" s="1"/>
      <c r="DG777" s="2"/>
      <c r="DH777" s="2"/>
      <c r="DI777" s="2"/>
      <c r="DJ777" s="2"/>
      <c r="DK777" s="1"/>
      <c r="DL777" s="1"/>
    </row>
    <row r="778" spans="1:11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273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34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2"/>
      <c r="CP778" s="2"/>
      <c r="CQ778" s="2"/>
      <c r="CR778" s="2"/>
      <c r="CS778" s="1"/>
      <c r="CT778" s="1"/>
      <c r="CU778" s="34"/>
      <c r="CV778" s="2"/>
      <c r="CW778" s="1"/>
      <c r="CX778" s="2"/>
      <c r="CY778" s="2"/>
      <c r="CZ778" s="2"/>
      <c r="DA778" s="1"/>
      <c r="DB778" s="1"/>
      <c r="DC778" s="1"/>
      <c r="DD778" s="1"/>
      <c r="DE778" s="1"/>
      <c r="DF778" s="1"/>
      <c r="DG778" s="2"/>
      <c r="DH778" s="2"/>
      <c r="DI778" s="2"/>
      <c r="DJ778" s="2"/>
      <c r="DK778" s="1"/>
      <c r="DL778" s="1"/>
    </row>
    <row r="779" spans="1:11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273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34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2"/>
      <c r="CP779" s="2"/>
      <c r="CQ779" s="2"/>
      <c r="CR779" s="2"/>
      <c r="CS779" s="1"/>
      <c r="CT779" s="1"/>
      <c r="CU779" s="34"/>
      <c r="CV779" s="2"/>
      <c r="CW779" s="1"/>
      <c r="CX779" s="2"/>
      <c r="CY779" s="2"/>
      <c r="CZ779" s="2"/>
      <c r="DA779" s="1"/>
      <c r="DB779" s="1"/>
      <c r="DC779" s="1"/>
      <c r="DD779" s="1"/>
      <c r="DE779" s="1"/>
      <c r="DF779" s="1"/>
      <c r="DG779" s="2"/>
      <c r="DH779" s="2"/>
      <c r="DI779" s="2"/>
      <c r="DJ779" s="2"/>
      <c r="DK779" s="1"/>
      <c r="DL779" s="1"/>
    </row>
    <row r="780" spans="1:11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273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34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2"/>
      <c r="CP780" s="2"/>
      <c r="CQ780" s="2"/>
      <c r="CR780" s="2"/>
      <c r="CS780" s="1"/>
      <c r="CT780" s="1"/>
      <c r="CU780" s="34"/>
      <c r="CV780" s="2"/>
      <c r="CW780" s="1"/>
      <c r="CX780" s="2"/>
      <c r="CY780" s="2"/>
      <c r="CZ780" s="2"/>
      <c r="DA780" s="1"/>
      <c r="DB780" s="1"/>
      <c r="DC780" s="1"/>
      <c r="DD780" s="1"/>
      <c r="DE780" s="1"/>
      <c r="DF780" s="1"/>
      <c r="DG780" s="2"/>
      <c r="DH780" s="2"/>
      <c r="DI780" s="2"/>
      <c r="DJ780" s="2"/>
      <c r="DK780" s="1"/>
      <c r="DL780" s="1"/>
    </row>
    <row r="781" spans="1:11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273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34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2"/>
      <c r="CP781" s="2"/>
      <c r="CQ781" s="2"/>
      <c r="CR781" s="2"/>
      <c r="CS781" s="1"/>
      <c r="CT781" s="1"/>
      <c r="CU781" s="34"/>
      <c r="CV781" s="2"/>
      <c r="CW781" s="1"/>
      <c r="CX781" s="2"/>
      <c r="CY781" s="2"/>
      <c r="CZ781" s="2"/>
      <c r="DA781" s="1"/>
      <c r="DB781" s="1"/>
      <c r="DC781" s="1"/>
      <c r="DD781" s="1"/>
      <c r="DE781" s="1"/>
      <c r="DF781" s="1"/>
      <c r="DG781" s="2"/>
      <c r="DH781" s="2"/>
      <c r="DI781" s="2"/>
      <c r="DJ781" s="2"/>
      <c r="DK781" s="1"/>
      <c r="DL781" s="1"/>
    </row>
    <row r="782" spans="1:11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273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34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2"/>
      <c r="CP782" s="2"/>
      <c r="CQ782" s="2"/>
      <c r="CR782" s="2"/>
      <c r="CS782" s="1"/>
      <c r="CT782" s="1"/>
      <c r="CU782" s="34"/>
      <c r="CV782" s="2"/>
      <c r="CW782" s="1"/>
      <c r="CX782" s="2"/>
      <c r="CY782" s="2"/>
      <c r="CZ782" s="2"/>
      <c r="DA782" s="1"/>
      <c r="DB782" s="1"/>
      <c r="DC782" s="1"/>
      <c r="DD782" s="1"/>
      <c r="DE782" s="1"/>
      <c r="DF782" s="1"/>
      <c r="DG782" s="2"/>
      <c r="DH782" s="2"/>
      <c r="DI782" s="2"/>
      <c r="DJ782" s="2"/>
      <c r="DK782" s="1"/>
      <c r="DL782" s="1"/>
    </row>
    <row r="783" spans="1:11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273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34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2"/>
      <c r="CP783" s="2"/>
      <c r="CQ783" s="2"/>
      <c r="CR783" s="2"/>
      <c r="CS783" s="1"/>
      <c r="CT783" s="1"/>
      <c r="CU783" s="34"/>
      <c r="CV783" s="2"/>
      <c r="CW783" s="1"/>
      <c r="CX783" s="2"/>
      <c r="CY783" s="2"/>
      <c r="CZ783" s="2"/>
      <c r="DA783" s="1"/>
      <c r="DB783" s="1"/>
      <c r="DC783" s="1"/>
      <c r="DD783" s="1"/>
      <c r="DE783" s="1"/>
      <c r="DF783" s="1"/>
      <c r="DG783" s="2"/>
      <c r="DH783" s="2"/>
      <c r="DI783" s="2"/>
      <c r="DJ783" s="2"/>
      <c r="DK783" s="1"/>
      <c r="DL783" s="1"/>
    </row>
    <row r="784" spans="1:11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273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34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2"/>
      <c r="CP784" s="2"/>
      <c r="CQ784" s="2"/>
      <c r="CR784" s="2"/>
      <c r="CS784" s="1"/>
      <c r="CT784" s="1"/>
      <c r="CU784" s="34"/>
      <c r="CV784" s="2"/>
      <c r="CW784" s="1"/>
      <c r="CX784" s="2"/>
      <c r="CY784" s="2"/>
      <c r="CZ784" s="2"/>
      <c r="DA784" s="1"/>
      <c r="DB784" s="1"/>
      <c r="DC784" s="1"/>
      <c r="DD784" s="1"/>
      <c r="DE784" s="1"/>
      <c r="DF784" s="1"/>
      <c r="DG784" s="2"/>
      <c r="DH784" s="2"/>
      <c r="DI784" s="2"/>
      <c r="DJ784" s="2"/>
      <c r="DK784" s="1"/>
      <c r="DL784" s="1"/>
    </row>
    <row r="785" spans="1:11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273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34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2"/>
      <c r="CP785" s="2"/>
      <c r="CQ785" s="2"/>
      <c r="CR785" s="2"/>
      <c r="CS785" s="1"/>
      <c r="CT785" s="1"/>
      <c r="CU785" s="34"/>
      <c r="CV785" s="2"/>
      <c r="CW785" s="1"/>
      <c r="CX785" s="2"/>
      <c r="CY785" s="2"/>
      <c r="CZ785" s="2"/>
      <c r="DA785" s="1"/>
      <c r="DB785" s="1"/>
      <c r="DC785" s="1"/>
      <c r="DD785" s="1"/>
      <c r="DE785" s="1"/>
      <c r="DF785" s="1"/>
      <c r="DG785" s="2"/>
      <c r="DH785" s="2"/>
      <c r="DI785" s="2"/>
      <c r="DJ785" s="2"/>
      <c r="DK785" s="1"/>
      <c r="DL785" s="1"/>
    </row>
    <row r="786" spans="1:11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273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34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2"/>
      <c r="CP786" s="2"/>
      <c r="CQ786" s="2"/>
      <c r="CR786" s="2"/>
      <c r="CS786" s="1"/>
      <c r="CT786" s="1"/>
      <c r="CU786" s="34"/>
      <c r="CV786" s="2"/>
      <c r="CW786" s="1"/>
      <c r="CX786" s="2"/>
      <c r="CY786" s="2"/>
      <c r="CZ786" s="2"/>
      <c r="DA786" s="1"/>
      <c r="DB786" s="1"/>
      <c r="DC786" s="1"/>
      <c r="DD786" s="1"/>
      <c r="DE786" s="1"/>
      <c r="DF786" s="1"/>
      <c r="DG786" s="2"/>
      <c r="DH786" s="2"/>
      <c r="DI786" s="2"/>
      <c r="DJ786" s="2"/>
      <c r="DK786" s="1"/>
      <c r="DL786" s="1"/>
    </row>
    <row r="787" spans="1:11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273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34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2"/>
      <c r="CP787" s="2"/>
      <c r="CQ787" s="2"/>
      <c r="CR787" s="2"/>
      <c r="CS787" s="1"/>
      <c r="CT787" s="1"/>
      <c r="CU787" s="34"/>
      <c r="CV787" s="2"/>
      <c r="CW787" s="1"/>
      <c r="CX787" s="2"/>
      <c r="CY787" s="2"/>
      <c r="CZ787" s="2"/>
      <c r="DA787" s="1"/>
      <c r="DB787" s="1"/>
      <c r="DC787" s="1"/>
      <c r="DD787" s="1"/>
      <c r="DE787" s="1"/>
      <c r="DF787" s="1"/>
      <c r="DG787" s="2"/>
      <c r="DH787" s="2"/>
      <c r="DI787" s="2"/>
      <c r="DJ787" s="2"/>
      <c r="DK787" s="1"/>
      <c r="DL787" s="1"/>
    </row>
    <row r="788" spans="1:11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273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34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2"/>
      <c r="CP788" s="2"/>
      <c r="CQ788" s="2"/>
      <c r="CR788" s="2"/>
      <c r="CS788" s="1"/>
      <c r="CT788" s="1"/>
      <c r="CU788" s="34"/>
      <c r="CV788" s="2"/>
      <c r="CW788" s="1"/>
      <c r="CX788" s="2"/>
      <c r="CY788" s="2"/>
      <c r="CZ788" s="2"/>
      <c r="DA788" s="1"/>
      <c r="DB788" s="1"/>
      <c r="DC788" s="1"/>
      <c r="DD788" s="1"/>
      <c r="DE788" s="1"/>
      <c r="DF788" s="1"/>
      <c r="DG788" s="2"/>
      <c r="DH788" s="2"/>
      <c r="DI788" s="2"/>
      <c r="DJ788" s="2"/>
      <c r="DK788" s="1"/>
      <c r="DL788" s="1"/>
    </row>
    <row r="789" spans="1:11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273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34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2"/>
      <c r="CP789" s="2"/>
      <c r="CQ789" s="2"/>
      <c r="CR789" s="2"/>
      <c r="CS789" s="1"/>
      <c r="CT789" s="1"/>
      <c r="CU789" s="34"/>
      <c r="CV789" s="2"/>
      <c r="CW789" s="1"/>
      <c r="CX789" s="2"/>
      <c r="CY789" s="2"/>
      <c r="CZ789" s="2"/>
      <c r="DA789" s="1"/>
      <c r="DB789" s="1"/>
      <c r="DC789" s="1"/>
      <c r="DD789" s="1"/>
      <c r="DE789" s="1"/>
      <c r="DF789" s="1"/>
      <c r="DG789" s="2"/>
      <c r="DH789" s="2"/>
      <c r="DI789" s="2"/>
      <c r="DJ789" s="2"/>
      <c r="DK789" s="1"/>
      <c r="DL789" s="1"/>
    </row>
    <row r="790" spans="1:11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273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34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2"/>
      <c r="CP790" s="2"/>
      <c r="CQ790" s="2"/>
      <c r="CR790" s="2"/>
      <c r="CS790" s="1"/>
      <c r="CT790" s="1"/>
      <c r="CU790" s="34"/>
      <c r="CV790" s="2"/>
      <c r="CW790" s="1"/>
      <c r="CX790" s="2"/>
      <c r="CY790" s="2"/>
      <c r="CZ790" s="2"/>
      <c r="DA790" s="1"/>
      <c r="DB790" s="1"/>
      <c r="DC790" s="1"/>
      <c r="DD790" s="1"/>
      <c r="DE790" s="1"/>
      <c r="DF790" s="1"/>
      <c r="DG790" s="2"/>
      <c r="DH790" s="2"/>
      <c r="DI790" s="2"/>
      <c r="DJ790" s="2"/>
      <c r="DK790" s="1"/>
      <c r="DL790" s="1"/>
    </row>
    <row r="791" spans="1:11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273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34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2"/>
      <c r="CP791" s="2"/>
      <c r="CQ791" s="2"/>
      <c r="CR791" s="2"/>
      <c r="CS791" s="1"/>
      <c r="CT791" s="1"/>
      <c r="CU791" s="34"/>
      <c r="CV791" s="2"/>
      <c r="CW791" s="1"/>
      <c r="CX791" s="2"/>
      <c r="CY791" s="2"/>
      <c r="CZ791" s="2"/>
      <c r="DA791" s="1"/>
      <c r="DB791" s="1"/>
      <c r="DC791" s="1"/>
      <c r="DD791" s="1"/>
      <c r="DE791" s="1"/>
      <c r="DF791" s="1"/>
      <c r="DG791" s="2"/>
      <c r="DH791" s="2"/>
      <c r="DI791" s="2"/>
      <c r="DJ791" s="2"/>
      <c r="DK791" s="1"/>
      <c r="DL791" s="1"/>
    </row>
    <row r="792" spans="1:11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273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34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2"/>
      <c r="CP792" s="2"/>
      <c r="CQ792" s="2"/>
      <c r="CR792" s="2"/>
      <c r="CS792" s="1"/>
      <c r="CT792" s="1"/>
      <c r="CU792" s="34"/>
      <c r="CV792" s="2"/>
      <c r="CW792" s="1"/>
      <c r="CX792" s="2"/>
      <c r="CY792" s="2"/>
      <c r="CZ792" s="2"/>
      <c r="DA792" s="1"/>
      <c r="DB792" s="1"/>
      <c r="DC792" s="1"/>
      <c r="DD792" s="1"/>
      <c r="DE792" s="1"/>
      <c r="DF792" s="1"/>
      <c r="DG792" s="2"/>
      <c r="DH792" s="2"/>
      <c r="DI792" s="2"/>
      <c r="DJ792" s="2"/>
      <c r="DK792" s="1"/>
      <c r="DL792" s="1"/>
    </row>
    <row r="793" spans="1:11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273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34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2"/>
      <c r="CP793" s="2"/>
      <c r="CQ793" s="2"/>
      <c r="CR793" s="2"/>
      <c r="CS793" s="1"/>
      <c r="CT793" s="1"/>
      <c r="CU793" s="34"/>
      <c r="CV793" s="2"/>
      <c r="CW793" s="1"/>
      <c r="CX793" s="2"/>
      <c r="CY793" s="2"/>
      <c r="CZ793" s="2"/>
      <c r="DA793" s="1"/>
      <c r="DB793" s="1"/>
      <c r="DC793" s="1"/>
      <c r="DD793" s="1"/>
      <c r="DE793" s="1"/>
      <c r="DF793" s="1"/>
      <c r="DG793" s="2"/>
      <c r="DH793" s="2"/>
      <c r="DI793" s="2"/>
      <c r="DJ793" s="2"/>
      <c r="DK793" s="1"/>
      <c r="DL793" s="1"/>
    </row>
    <row r="794" spans="1:11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273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34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2"/>
      <c r="CP794" s="2"/>
      <c r="CQ794" s="2"/>
      <c r="CR794" s="2"/>
      <c r="CS794" s="1"/>
      <c r="CT794" s="1"/>
      <c r="CU794" s="34"/>
      <c r="CV794" s="2"/>
      <c r="CW794" s="1"/>
      <c r="CX794" s="2"/>
      <c r="CY794" s="2"/>
      <c r="CZ794" s="2"/>
      <c r="DA794" s="1"/>
      <c r="DB794" s="1"/>
      <c r="DC794" s="1"/>
      <c r="DD794" s="1"/>
      <c r="DE794" s="1"/>
      <c r="DF794" s="1"/>
      <c r="DG794" s="2"/>
      <c r="DH794" s="2"/>
      <c r="DI794" s="2"/>
      <c r="DJ794" s="2"/>
      <c r="DK794" s="1"/>
      <c r="DL794" s="1"/>
    </row>
    <row r="795" spans="1:11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273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34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2"/>
      <c r="CP795" s="2"/>
      <c r="CQ795" s="2"/>
      <c r="CR795" s="2"/>
      <c r="CS795" s="1"/>
      <c r="CT795" s="1"/>
      <c r="CU795" s="34"/>
      <c r="CV795" s="2"/>
      <c r="CW795" s="1"/>
      <c r="CX795" s="2"/>
      <c r="CY795" s="2"/>
      <c r="CZ795" s="2"/>
      <c r="DA795" s="1"/>
      <c r="DB795" s="1"/>
      <c r="DC795" s="1"/>
      <c r="DD795" s="1"/>
      <c r="DE795" s="1"/>
      <c r="DF795" s="1"/>
      <c r="DG795" s="2"/>
      <c r="DH795" s="2"/>
      <c r="DI795" s="2"/>
      <c r="DJ795" s="2"/>
      <c r="DK795" s="1"/>
      <c r="DL795" s="1"/>
    </row>
    <row r="796" spans="1:11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273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34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2"/>
      <c r="CP796" s="2"/>
      <c r="CQ796" s="2"/>
      <c r="CR796" s="2"/>
      <c r="CS796" s="1"/>
      <c r="CT796" s="1"/>
      <c r="CU796" s="34"/>
      <c r="CV796" s="2"/>
      <c r="CW796" s="1"/>
      <c r="CX796" s="2"/>
      <c r="CY796" s="2"/>
      <c r="CZ796" s="2"/>
      <c r="DA796" s="1"/>
      <c r="DB796" s="1"/>
      <c r="DC796" s="1"/>
      <c r="DD796" s="1"/>
      <c r="DE796" s="1"/>
      <c r="DF796" s="1"/>
      <c r="DG796" s="2"/>
      <c r="DH796" s="2"/>
      <c r="DI796" s="2"/>
      <c r="DJ796" s="2"/>
      <c r="DK796" s="1"/>
      <c r="DL796" s="1"/>
    </row>
    <row r="797" spans="1:11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273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34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2"/>
      <c r="CP797" s="2"/>
      <c r="CQ797" s="2"/>
      <c r="CR797" s="2"/>
      <c r="CS797" s="1"/>
      <c r="CT797" s="1"/>
      <c r="CU797" s="34"/>
      <c r="CV797" s="2"/>
      <c r="CW797" s="1"/>
      <c r="CX797" s="2"/>
      <c r="CY797" s="2"/>
      <c r="CZ797" s="2"/>
      <c r="DA797" s="1"/>
      <c r="DB797" s="1"/>
      <c r="DC797" s="1"/>
      <c r="DD797" s="1"/>
      <c r="DE797" s="1"/>
      <c r="DF797" s="1"/>
      <c r="DG797" s="2"/>
      <c r="DH797" s="2"/>
      <c r="DI797" s="2"/>
      <c r="DJ797" s="2"/>
      <c r="DK797" s="1"/>
      <c r="DL797" s="1"/>
    </row>
    <row r="798" spans="1:11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273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34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2"/>
      <c r="CP798" s="2"/>
      <c r="CQ798" s="2"/>
      <c r="CR798" s="2"/>
      <c r="CS798" s="1"/>
      <c r="CT798" s="1"/>
      <c r="CU798" s="34"/>
      <c r="CV798" s="2"/>
      <c r="CW798" s="1"/>
      <c r="CX798" s="2"/>
      <c r="CY798" s="2"/>
      <c r="CZ798" s="2"/>
      <c r="DA798" s="1"/>
      <c r="DB798" s="1"/>
      <c r="DC798" s="1"/>
      <c r="DD798" s="1"/>
      <c r="DE798" s="1"/>
      <c r="DF798" s="1"/>
      <c r="DG798" s="2"/>
      <c r="DH798" s="2"/>
      <c r="DI798" s="2"/>
      <c r="DJ798" s="2"/>
      <c r="DK798" s="1"/>
      <c r="DL798" s="1"/>
    </row>
    <row r="799" spans="1:11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273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34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2"/>
      <c r="CP799" s="2"/>
      <c r="CQ799" s="2"/>
      <c r="CR799" s="2"/>
      <c r="CS799" s="1"/>
      <c r="CT799" s="1"/>
      <c r="CU799" s="34"/>
      <c r="CV799" s="2"/>
      <c r="CW799" s="1"/>
      <c r="CX799" s="2"/>
      <c r="CY799" s="2"/>
      <c r="CZ799" s="2"/>
      <c r="DA799" s="1"/>
      <c r="DB799" s="1"/>
      <c r="DC799" s="1"/>
      <c r="DD799" s="1"/>
      <c r="DE799" s="1"/>
      <c r="DF799" s="1"/>
      <c r="DG799" s="2"/>
      <c r="DH799" s="2"/>
      <c r="DI799" s="2"/>
      <c r="DJ799" s="2"/>
      <c r="DK799" s="1"/>
      <c r="DL799" s="1"/>
    </row>
    <row r="800" spans="1:11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273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34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2"/>
      <c r="CP800" s="2"/>
      <c r="CQ800" s="2"/>
      <c r="CR800" s="2"/>
      <c r="CS800" s="1"/>
      <c r="CT800" s="1"/>
      <c r="CU800" s="34"/>
      <c r="CV800" s="2"/>
      <c r="CW800" s="1"/>
      <c r="CX800" s="2"/>
      <c r="CY800" s="2"/>
      <c r="CZ800" s="2"/>
      <c r="DA800" s="1"/>
      <c r="DB800" s="1"/>
      <c r="DC800" s="1"/>
      <c r="DD800" s="1"/>
      <c r="DE800" s="1"/>
      <c r="DF800" s="1"/>
      <c r="DG800" s="2"/>
      <c r="DH800" s="2"/>
      <c r="DI800" s="2"/>
      <c r="DJ800" s="2"/>
      <c r="DK800" s="1"/>
      <c r="DL800" s="1"/>
    </row>
    <row r="801" spans="1:11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273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34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2"/>
      <c r="CP801" s="2"/>
      <c r="CQ801" s="2"/>
      <c r="CR801" s="2"/>
      <c r="CS801" s="1"/>
      <c r="CT801" s="1"/>
      <c r="CU801" s="34"/>
      <c r="CV801" s="2"/>
      <c r="CW801" s="1"/>
      <c r="CX801" s="2"/>
      <c r="CY801" s="2"/>
      <c r="CZ801" s="2"/>
      <c r="DA801" s="1"/>
      <c r="DB801" s="1"/>
      <c r="DC801" s="1"/>
      <c r="DD801" s="1"/>
      <c r="DE801" s="1"/>
      <c r="DF801" s="1"/>
      <c r="DG801" s="2"/>
      <c r="DH801" s="2"/>
      <c r="DI801" s="2"/>
      <c r="DJ801" s="2"/>
      <c r="DK801" s="1"/>
      <c r="DL801" s="1"/>
    </row>
    <row r="802" spans="1:11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273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34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2"/>
      <c r="CP802" s="2"/>
      <c r="CQ802" s="2"/>
      <c r="CR802" s="2"/>
      <c r="CS802" s="1"/>
      <c r="CT802" s="1"/>
      <c r="CU802" s="34"/>
      <c r="CV802" s="2"/>
      <c r="CW802" s="1"/>
      <c r="CX802" s="2"/>
      <c r="CY802" s="2"/>
      <c r="CZ802" s="2"/>
      <c r="DA802" s="1"/>
      <c r="DB802" s="1"/>
      <c r="DC802" s="1"/>
      <c r="DD802" s="1"/>
      <c r="DE802" s="1"/>
      <c r="DF802" s="1"/>
      <c r="DG802" s="2"/>
      <c r="DH802" s="2"/>
      <c r="DI802" s="2"/>
      <c r="DJ802" s="2"/>
      <c r="DK802" s="1"/>
      <c r="DL802" s="1"/>
    </row>
    <row r="803" spans="1:11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273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34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2"/>
      <c r="CP803" s="2"/>
      <c r="CQ803" s="2"/>
      <c r="CR803" s="2"/>
      <c r="CS803" s="1"/>
      <c r="CT803" s="1"/>
      <c r="CU803" s="34"/>
      <c r="CV803" s="2"/>
      <c r="CW803" s="1"/>
      <c r="CX803" s="2"/>
      <c r="CY803" s="2"/>
      <c r="CZ803" s="2"/>
      <c r="DA803" s="1"/>
      <c r="DB803" s="1"/>
      <c r="DC803" s="1"/>
      <c r="DD803" s="1"/>
      <c r="DE803" s="1"/>
      <c r="DF803" s="1"/>
      <c r="DG803" s="2"/>
      <c r="DH803" s="2"/>
      <c r="DI803" s="2"/>
      <c r="DJ803" s="2"/>
      <c r="DK803" s="1"/>
      <c r="DL803" s="1"/>
    </row>
    <row r="804" spans="1:11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273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34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2"/>
      <c r="CP804" s="2"/>
      <c r="CQ804" s="2"/>
      <c r="CR804" s="2"/>
      <c r="CS804" s="1"/>
      <c r="CT804" s="1"/>
      <c r="CU804" s="34"/>
      <c r="CV804" s="2"/>
      <c r="CW804" s="1"/>
      <c r="CX804" s="2"/>
      <c r="CY804" s="2"/>
      <c r="CZ804" s="2"/>
      <c r="DA804" s="1"/>
      <c r="DB804" s="1"/>
      <c r="DC804" s="1"/>
      <c r="DD804" s="1"/>
      <c r="DE804" s="1"/>
      <c r="DF804" s="1"/>
      <c r="DG804" s="2"/>
      <c r="DH804" s="2"/>
      <c r="DI804" s="2"/>
      <c r="DJ804" s="2"/>
      <c r="DK804" s="1"/>
      <c r="DL804" s="1"/>
    </row>
    <row r="805" spans="1:11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273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34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2"/>
      <c r="CP805" s="2"/>
      <c r="CQ805" s="2"/>
      <c r="CR805" s="2"/>
      <c r="CS805" s="1"/>
      <c r="CT805" s="1"/>
      <c r="CU805" s="34"/>
      <c r="CV805" s="2"/>
      <c r="CW805" s="1"/>
      <c r="CX805" s="2"/>
      <c r="CY805" s="2"/>
      <c r="CZ805" s="2"/>
      <c r="DA805" s="1"/>
      <c r="DB805" s="1"/>
      <c r="DC805" s="1"/>
      <c r="DD805" s="1"/>
      <c r="DE805" s="1"/>
      <c r="DF805" s="1"/>
      <c r="DG805" s="2"/>
      <c r="DH805" s="2"/>
      <c r="DI805" s="2"/>
      <c r="DJ805" s="2"/>
      <c r="DK805" s="1"/>
      <c r="DL805" s="1"/>
    </row>
    <row r="806" spans="1:11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273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34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2"/>
      <c r="CP806" s="2"/>
      <c r="CQ806" s="2"/>
      <c r="CR806" s="2"/>
      <c r="CS806" s="1"/>
      <c r="CT806" s="1"/>
      <c r="CU806" s="34"/>
      <c r="CV806" s="2"/>
      <c r="CW806" s="1"/>
      <c r="CX806" s="2"/>
      <c r="CY806" s="2"/>
      <c r="CZ806" s="2"/>
      <c r="DA806" s="1"/>
      <c r="DB806" s="1"/>
      <c r="DC806" s="1"/>
      <c r="DD806" s="1"/>
      <c r="DE806" s="1"/>
      <c r="DF806" s="1"/>
      <c r="DG806" s="2"/>
      <c r="DH806" s="2"/>
      <c r="DI806" s="2"/>
      <c r="DJ806" s="2"/>
      <c r="DK806" s="1"/>
      <c r="DL806" s="1"/>
    </row>
    <row r="807" spans="1:11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273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34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2"/>
      <c r="CP807" s="2"/>
      <c r="CQ807" s="2"/>
      <c r="CR807" s="2"/>
      <c r="CS807" s="1"/>
      <c r="CT807" s="1"/>
      <c r="CU807" s="34"/>
      <c r="CV807" s="2"/>
      <c r="CW807" s="1"/>
      <c r="CX807" s="2"/>
      <c r="CY807" s="2"/>
      <c r="CZ807" s="2"/>
      <c r="DA807" s="1"/>
      <c r="DB807" s="1"/>
      <c r="DC807" s="1"/>
      <c r="DD807" s="1"/>
      <c r="DE807" s="1"/>
      <c r="DF807" s="1"/>
      <c r="DG807" s="2"/>
      <c r="DH807" s="2"/>
      <c r="DI807" s="2"/>
      <c r="DJ807" s="2"/>
      <c r="DK807" s="1"/>
      <c r="DL807" s="1"/>
    </row>
    <row r="808" spans="1:11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273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34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2"/>
      <c r="CP808" s="2"/>
      <c r="CQ808" s="2"/>
      <c r="CR808" s="2"/>
      <c r="CS808" s="1"/>
      <c r="CT808" s="1"/>
      <c r="CU808" s="34"/>
      <c r="CV808" s="2"/>
      <c r="CW808" s="1"/>
      <c r="CX808" s="2"/>
      <c r="CY808" s="2"/>
      <c r="CZ808" s="2"/>
      <c r="DA808" s="1"/>
      <c r="DB808" s="1"/>
      <c r="DC808" s="1"/>
      <c r="DD808" s="1"/>
      <c r="DE808" s="1"/>
      <c r="DF808" s="1"/>
      <c r="DG808" s="2"/>
      <c r="DH808" s="2"/>
      <c r="DI808" s="2"/>
      <c r="DJ808" s="2"/>
      <c r="DK808" s="1"/>
      <c r="DL808" s="1"/>
    </row>
    <row r="809" spans="1:11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273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34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2"/>
      <c r="CP809" s="2"/>
      <c r="CQ809" s="2"/>
      <c r="CR809" s="2"/>
      <c r="CS809" s="1"/>
      <c r="CT809" s="1"/>
      <c r="CU809" s="34"/>
      <c r="CV809" s="2"/>
      <c r="CW809" s="1"/>
      <c r="CX809" s="2"/>
      <c r="CY809" s="2"/>
      <c r="CZ809" s="2"/>
      <c r="DA809" s="1"/>
      <c r="DB809" s="1"/>
      <c r="DC809" s="1"/>
      <c r="DD809" s="1"/>
      <c r="DE809" s="1"/>
      <c r="DF809" s="1"/>
      <c r="DG809" s="2"/>
      <c r="DH809" s="2"/>
      <c r="DI809" s="2"/>
      <c r="DJ809" s="2"/>
      <c r="DK809" s="1"/>
      <c r="DL809" s="1"/>
    </row>
    <row r="810" spans="1:11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273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34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2"/>
      <c r="CP810" s="2"/>
      <c r="CQ810" s="2"/>
      <c r="CR810" s="2"/>
      <c r="CS810" s="1"/>
      <c r="CT810" s="1"/>
      <c r="CU810" s="34"/>
      <c r="CV810" s="2"/>
      <c r="CW810" s="1"/>
      <c r="CX810" s="2"/>
      <c r="CY810" s="2"/>
      <c r="CZ810" s="2"/>
      <c r="DA810" s="1"/>
      <c r="DB810" s="1"/>
      <c r="DC810" s="1"/>
      <c r="DD810" s="1"/>
      <c r="DE810" s="1"/>
      <c r="DF810" s="1"/>
      <c r="DG810" s="2"/>
      <c r="DH810" s="2"/>
      <c r="DI810" s="2"/>
      <c r="DJ810" s="2"/>
      <c r="DK810" s="1"/>
      <c r="DL810" s="1"/>
    </row>
    <row r="811" spans="1:11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273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34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2"/>
      <c r="CP811" s="2"/>
      <c r="CQ811" s="2"/>
      <c r="CR811" s="2"/>
      <c r="CS811" s="1"/>
      <c r="CT811" s="1"/>
      <c r="CU811" s="34"/>
      <c r="CV811" s="2"/>
      <c r="CW811" s="1"/>
      <c r="CX811" s="2"/>
      <c r="CY811" s="2"/>
      <c r="CZ811" s="2"/>
      <c r="DA811" s="1"/>
      <c r="DB811" s="1"/>
      <c r="DC811" s="1"/>
      <c r="DD811" s="1"/>
      <c r="DE811" s="1"/>
      <c r="DF811" s="1"/>
      <c r="DG811" s="2"/>
      <c r="DH811" s="2"/>
      <c r="DI811" s="2"/>
      <c r="DJ811" s="2"/>
      <c r="DK811" s="1"/>
      <c r="DL811" s="1"/>
    </row>
    <row r="812" spans="1:11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273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34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2"/>
      <c r="CP812" s="2"/>
      <c r="CQ812" s="2"/>
      <c r="CR812" s="2"/>
      <c r="CS812" s="1"/>
      <c r="CT812" s="1"/>
      <c r="CU812" s="34"/>
      <c r="CV812" s="2"/>
      <c r="CW812" s="1"/>
      <c r="CX812" s="2"/>
      <c r="CY812" s="2"/>
      <c r="CZ812" s="2"/>
      <c r="DA812" s="1"/>
      <c r="DB812" s="1"/>
      <c r="DC812" s="1"/>
      <c r="DD812" s="1"/>
      <c r="DE812" s="1"/>
      <c r="DF812" s="1"/>
      <c r="DG812" s="2"/>
      <c r="DH812" s="2"/>
      <c r="DI812" s="2"/>
      <c r="DJ812" s="2"/>
      <c r="DK812" s="1"/>
      <c r="DL812" s="1"/>
    </row>
    <row r="813" spans="1:11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273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34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2"/>
      <c r="CP813" s="2"/>
      <c r="CQ813" s="2"/>
      <c r="CR813" s="2"/>
      <c r="CS813" s="1"/>
      <c r="CT813" s="1"/>
      <c r="CU813" s="34"/>
      <c r="CV813" s="2"/>
      <c r="CW813" s="1"/>
      <c r="CX813" s="2"/>
      <c r="CY813" s="2"/>
      <c r="CZ813" s="2"/>
      <c r="DA813" s="1"/>
      <c r="DB813" s="1"/>
      <c r="DC813" s="1"/>
      <c r="DD813" s="1"/>
      <c r="DE813" s="1"/>
      <c r="DF813" s="1"/>
      <c r="DG813" s="2"/>
      <c r="DH813" s="2"/>
      <c r="DI813" s="2"/>
      <c r="DJ813" s="2"/>
      <c r="DK813" s="1"/>
      <c r="DL813" s="1"/>
    </row>
    <row r="814" spans="1:11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273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34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2"/>
      <c r="CP814" s="2"/>
      <c r="CQ814" s="2"/>
      <c r="CR814" s="2"/>
      <c r="CS814" s="1"/>
      <c r="CT814" s="1"/>
      <c r="CU814" s="34"/>
      <c r="CV814" s="2"/>
      <c r="CW814" s="1"/>
      <c r="CX814" s="2"/>
      <c r="CY814" s="2"/>
      <c r="CZ814" s="2"/>
      <c r="DA814" s="1"/>
      <c r="DB814" s="1"/>
      <c r="DC814" s="1"/>
      <c r="DD814" s="1"/>
      <c r="DE814" s="1"/>
      <c r="DF814" s="1"/>
      <c r="DG814" s="2"/>
      <c r="DH814" s="2"/>
      <c r="DI814" s="2"/>
      <c r="DJ814" s="2"/>
      <c r="DK814" s="1"/>
      <c r="DL814" s="1"/>
    </row>
    <row r="815" spans="1:11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273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34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2"/>
      <c r="CP815" s="2"/>
      <c r="CQ815" s="2"/>
      <c r="CR815" s="2"/>
      <c r="CS815" s="1"/>
      <c r="CT815" s="1"/>
      <c r="CU815" s="34"/>
      <c r="CV815" s="2"/>
      <c r="CW815" s="1"/>
      <c r="CX815" s="2"/>
      <c r="CY815" s="2"/>
      <c r="CZ815" s="2"/>
      <c r="DA815" s="1"/>
      <c r="DB815" s="1"/>
      <c r="DC815" s="1"/>
      <c r="DD815" s="1"/>
      <c r="DE815" s="1"/>
      <c r="DF815" s="1"/>
      <c r="DG815" s="2"/>
      <c r="DH815" s="2"/>
      <c r="DI815" s="2"/>
      <c r="DJ815" s="2"/>
      <c r="DK815" s="1"/>
      <c r="DL815" s="1"/>
    </row>
    <row r="816" spans="1:11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273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34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2"/>
      <c r="CP816" s="2"/>
      <c r="CQ816" s="2"/>
      <c r="CR816" s="2"/>
      <c r="CS816" s="1"/>
      <c r="CT816" s="1"/>
      <c r="CU816" s="34"/>
      <c r="CV816" s="2"/>
      <c r="CW816" s="1"/>
      <c r="CX816" s="2"/>
      <c r="CY816" s="2"/>
      <c r="CZ816" s="2"/>
      <c r="DA816" s="1"/>
      <c r="DB816" s="1"/>
      <c r="DC816" s="1"/>
      <c r="DD816" s="1"/>
      <c r="DE816" s="1"/>
      <c r="DF816" s="1"/>
      <c r="DG816" s="2"/>
      <c r="DH816" s="2"/>
      <c r="DI816" s="2"/>
      <c r="DJ816" s="2"/>
      <c r="DK816" s="1"/>
      <c r="DL816" s="1"/>
    </row>
    <row r="817" spans="1:11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273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34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2"/>
      <c r="CP817" s="2"/>
      <c r="CQ817" s="2"/>
      <c r="CR817" s="2"/>
      <c r="CS817" s="1"/>
      <c r="CT817" s="1"/>
      <c r="CU817" s="34"/>
      <c r="CV817" s="2"/>
      <c r="CW817" s="1"/>
      <c r="CX817" s="2"/>
      <c r="CY817" s="2"/>
      <c r="CZ817" s="2"/>
      <c r="DA817" s="1"/>
      <c r="DB817" s="1"/>
      <c r="DC817" s="1"/>
      <c r="DD817" s="1"/>
      <c r="DE817" s="1"/>
      <c r="DF817" s="1"/>
      <c r="DG817" s="2"/>
      <c r="DH817" s="2"/>
      <c r="DI817" s="2"/>
      <c r="DJ817" s="2"/>
      <c r="DK817" s="1"/>
      <c r="DL817" s="1"/>
    </row>
    <row r="818" spans="1:11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273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34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2"/>
      <c r="CP818" s="2"/>
      <c r="CQ818" s="2"/>
      <c r="CR818" s="2"/>
      <c r="CS818" s="1"/>
      <c r="CT818" s="1"/>
      <c r="CU818" s="34"/>
      <c r="CV818" s="2"/>
      <c r="CW818" s="1"/>
      <c r="CX818" s="2"/>
      <c r="CY818" s="2"/>
      <c r="CZ818" s="2"/>
      <c r="DA818" s="1"/>
      <c r="DB818" s="1"/>
      <c r="DC818" s="1"/>
      <c r="DD818" s="1"/>
      <c r="DE818" s="1"/>
      <c r="DF818" s="1"/>
      <c r="DG818" s="2"/>
      <c r="DH818" s="2"/>
      <c r="DI818" s="2"/>
      <c r="DJ818" s="2"/>
      <c r="DK818" s="1"/>
      <c r="DL818" s="1"/>
    </row>
    <row r="819" spans="1:11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273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34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2"/>
      <c r="CP819" s="2"/>
      <c r="CQ819" s="2"/>
      <c r="CR819" s="2"/>
      <c r="CS819" s="1"/>
      <c r="CT819" s="1"/>
      <c r="CU819" s="34"/>
      <c r="CV819" s="2"/>
      <c r="CW819" s="1"/>
      <c r="CX819" s="2"/>
      <c r="CY819" s="2"/>
      <c r="CZ819" s="2"/>
      <c r="DA819" s="1"/>
      <c r="DB819" s="1"/>
      <c r="DC819" s="1"/>
      <c r="DD819" s="1"/>
      <c r="DE819" s="1"/>
      <c r="DF819" s="1"/>
      <c r="DG819" s="2"/>
      <c r="DH819" s="2"/>
      <c r="DI819" s="2"/>
      <c r="DJ819" s="2"/>
      <c r="DK819" s="1"/>
      <c r="DL819" s="1"/>
    </row>
    <row r="820" spans="1:11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273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34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2"/>
      <c r="CP820" s="2"/>
      <c r="CQ820" s="2"/>
      <c r="CR820" s="2"/>
      <c r="CS820" s="1"/>
      <c r="CT820" s="1"/>
      <c r="CU820" s="34"/>
      <c r="CV820" s="2"/>
      <c r="CW820" s="1"/>
      <c r="CX820" s="2"/>
      <c r="CY820" s="2"/>
      <c r="CZ820" s="2"/>
      <c r="DA820" s="1"/>
      <c r="DB820" s="1"/>
      <c r="DC820" s="1"/>
      <c r="DD820" s="1"/>
      <c r="DE820" s="1"/>
      <c r="DF820" s="1"/>
      <c r="DG820" s="2"/>
      <c r="DH820" s="2"/>
      <c r="DI820" s="2"/>
      <c r="DJ820" s="2"/>
      <c r="DK820" s="1"/>
      <c r="DL820" s="1"/>
    </row>
    <row r="821" spans="1:11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273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34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2"/>
      <c r="CP821" s="2"/>
      <c r="CQ821" s="2"/>
      <c r="CR821" s="2"/>
      <c r="CS821" s="1"/>
      <c r="CT821" s="1"/>
      <c r="CU821" s="34"/>
      <c r="CV821" s="2"/>
      <c r="CW821" s="1"/>
      <c r="CX821" s="2"/>
      <c r="CY821" s="2"/>
      <c r="CZ821" s="2"/>
      <c r="DA821" s="1"/>
      <c r="DB821" s="1"/>
      <c r="DC821" s="1"/>
      <c r="DD821" s="1"/>
      <c r="DE821" s="1"/>
      <c r="DF821" s="1"/>
      <c r="DG821" s="2"/>
      <c r="DH821" s="2"/>
      <c r="DI821" s="2"/>
      <c r="DJ821" s="2"/>
      <c r="DK821" s="1"/>
      <c r="DL821" s="1"/>
    </row>
    <row r="822" spans="1:11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273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34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2"/>
      <c r="CP822" s="2"/>
      <c r="CQ822" s="2"/>
      <c r="CR822" s="2"/>
      <c r="CS822" s="1"/>
      <c r="CT822" s="1"/>
      <c r="CU822" s="34"/>
      <c r="CV822" s="2"/>
      <c r="CW822" s="1"/>
      <c r="CX822" s="2"/>
      <c r="CY822" s="2"/>
      <c r="CZ822" s="2"/>
      <c r="DA822" s="1"/>
      <c r="DB822" s="1"/>
      <c r="DC822" s="1"/>
      <c r="DD822" s="1"/>
      <c r="DE822" s="1"/>
      <c r="DF822" s="1"/>
      <c r="DG822" s="2"/>
      <c r="DH822" s="2"/>
      <c r="DI822" s="2"/>
      <c r="DJ822" s="2"/>
      <c r="DK822" s="1"/>
      <c r="DL822" s="1"/>
    </row>
    <row r="823" spans="1:11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273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34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2"/>
      <c r="CP823" s="2"/>
      <c r="CQ823" s="2"/>
      <c r="CR823" s="2"/>
      <c r="CS823" s="1"/>
      <c r="CT823" s="1"/>
      <c r="CU823" s="34"/>
      <c r="CV823" s="2"/>
      <c r="CW823" s="1"/>
      <c r="CX823" s="2"/>
      <c r="CY823" s="2"/>
      <c r="CZ823" s="2"/>
      <c r="DA823" s="1"/>
      <c r="DB823" s="1"/>
      <c r="DC823" s="1"/>
      <c r="DD823" s="1"/>
      <c r="DE823" s="1"/>
      <c r="DF823" s="1"/>
      <c r="DG823" s="2"/>
      <c r="DH823" s="2"/>
      <c r="DI823" s="2"/>
      <c r="DJ823" s="2"/>
      <c r="DK823" s="1"/>
      <c r="DL823" s="1"/>
    </row>
    <row r="824" spans="1:11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273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34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2"/>
      <c r="CP824" s="2"/>
      <c r="CQ824" s="2"/>
      <c r="CR824" s="2"/>
      <c r="CS824" s="1"/>
      <c r="CT824" s="1"/>
      <c r="CU824" s="34"/>
      <c r="CV824" s="2"/>
      <c r="CW824" s="1"/>
      <c r="CX824" s="2"/>
      <c r="CY824" s="2"/>
      <c r="CZ824" s="2"/>
      <c r="DA824" s="1"/>
      <c r="DB824" s="1"/>
      <c r="DC824" s="1"/>
      <c r="DD824" s="1"/>
      <c r="DE824" s="1"/>
      <c r="DF824" s="1"/>
      <c r="DG824" s="2"/>
      <c r="DH824" s="2"/>
      <c r="DI824" s="2"/>
      <c r="DJ824" s="2"/>
      <c r="DK824" s="1"/>
      <c r="DL824" s="1"/>
    </row>
    <row r="825" spans="1:11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273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34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2"/>
      <c r="CP825" s="2"/>
      <c r="CQ825" s="2"/>
      <c r="CR825" s="2"/>
      <c r="CS825" s="1"/>
      <c r="CT825" s="1"/>
      <c r="CU825" s="34"/>
      <c r="CV825" s="2"/>
      <c r="CW825" s="1"/>
      <c r="CX825" s="2"/>
      <c r="CY825" s="2"/>
      <c r="CZ825" s="2"/>
      <c r="DA825" s="1"/>
      <c r="DB825" s="1"/>
      <c r="DC825" s="1"/>
      <c r="DD825" s="1"/>
      <c r="DE825" s="1"/>
      <c r="DF825" s="1"/>
      <c r="DG825" s="2"/>
      <c r="DH825" s="2"/>
      <c r="DI825" s="2"/>
      <c r="DJ825" s="2"/>
      <c r="DK825" s="1"/>
      <c r="DL825" s="1"/>
    </row>
    <row r="826" spans="1:11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273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34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2"/>
      <c r="CP826" s="2"/>
      <c r="CQ826" s="2"/>
      <c r="CR826" s="2"/>
      <c r="CS826" s="1"/>
      <c r="CT826" s="1"/>
      <c r="CU826" s="34"/>
      <c r="CV826" s="2"/>
      <c r="CW826" s="1"/>
      <c r="CX826" s="2"/>
      <c r="CY826" s="2"/>
      <c r="CZ826" s="2"/>
      <c r="DA826" s="1"/>
      <c r="DB826" s="1"/>
      <c r="DC826" s="1"/>
      <c r="DD826" s="1"/>
      <c r="DE826" s="1"/>
      <c r="DF826" s="1"/>
      <c r="DG826" s="2"/>
      <c r="DH826" s="2"/>
      <c r="DI826" s="2"/>
      <c r="DJ826" s="2"/>
      <c r="DK826" s="1"/>
      <c r="DL826" s="1"/>
    </row>
    <row r="827" spans="1:11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273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34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2"/>
      <c r="CP827" s="2"/>
      <c r="CQ827" s="2"/>
      <c r="CR827" s="2"/>
      <c r="CS827" s="1"/>
      <c r="CT827" s="1"/>
      <c r="CU827" s="34"/>
      <c r="CV827" s="2"/>
      <c r="CW827" s="1"/>
      <c r="CX827" s="2"/>
      <c r="CY827" s="2"/>
      <c r="CZ827" s="2"/>
      <c r="DA827" s="1"/>
      <c r="DB827" s="1"/>
      <c r="DC827" s="1"/>
      <c r="DD827" s="1"/>
      <c r="DE827" s="1"/>
      <c r="DF827" s="1"/>
      <c r="DG827" s="2"/>
      <c r="DH827" s="2"/>
      <c r="DI827" s="2"/>
      <c r="DJ827" s="2"/>
      <c r="DK827" s="1"/>
      <c r="DL827" s="1"/>
    </row>
    <row r="828" spans="1:11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273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34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2"/>
      <c r="CP828" s="2"/>
      <c r="CQ828" s="2"/>
      <c r="CR828" s="2"/>
      <c r="CS828" s="1"/>
      <c r="CT828" s="1"/>
      <c r="CU828" s="34"/>
      <c r="CV828" s="2"/>
      <c r="CW828" s="1"/>
      <c r="CX828" s="2"/>
      <c r="CY828" s="2"/>
      <c r="CZ828" s="2"/>
      <c r="DA828" s="1"/>
      <c r="DB828" s="1"/>
      <c r="DC828" s="1"/>
      <c r="DD828" s="1"/>
      <c r="DE828" s="1"/>
      <c r="DF828" s="1"/>
      <c r="DG828" s="2"/>
      <c r="DH828" s="2"/>
      <c r="DI828" s="2"/>
      <c r="DJ828" s="2"/>
      <c r="DK828" s="1"/>
      <c r="DL828" s="1"/>
    </row>
    <row r="829" spans="1:11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273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34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2"/>
      <c r="CP829" s="2"/>
      <c r="CQ829" s="2"/>
      <c r="CR829" s="2"/>
      <c r="CS829" s="1"/>
      <c r="CT829" s="1"/>
      <c r="CU829" s="34"/>
      <c r="CV829" s="2"/>
      <c r="CW829" s="1"/>
      <c r="CX829" s="2"/>
      <c r="CY829" s="2"/>
      <c r="CZ829" s="2"/>
      <c r="DA829" s="1"/>
      <c r="DB829" s="1"/>
      <c r="DC829" s="1"/>
      <c r="DD829" s="1"/>
      <c r="DE829" s="1"/>
      <c r="DF829" s="1"/>
      <c r="DG829" s="2"/>
      <c r="DH829" s="2"/>
      <c r="DI829" s="2"/>
      <c r="DJ829" s="2"/>
      <c r="DK829" s="1"/>
      <c r="DL829" s="1"/>
    </row>
    <row r="830" spans="1:11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273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34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2"/>
      <c r="CP830" s="2"/>
      <c r="CQ830" s="2"/>
      <c r="CR830" s="2"/>
      <c r="CS830" s="1"/>
      <c r="CT830" s="1"/>
      <c r="CU830" s="34"/>
      <c r="CV830" s="2"/>
      <c r="CW830" s="1"/>
      <c r="CX830" s="2"/>
      <c r="CY830" s="2"/>
      <c r="CZ830" s="2"/>
      <c r="DA830" s="1"/>
      <c r="DB830" s="1"/>
      <c r="DC830" s="1"/>
      <c r="DD830" s="1"/>
      <c r="DE830" s="1"/>
      <c r="DF830" s="1"/>
      <c r="DG830" s="2"/>
      <c r="DH830" s="2"/>
      <c r="DI830" s="2"/>
      <c r="DJ830" s="2"/>
      <c r="DK830" s="1"/>
      <c r="DL830" s="1"/>
    </row>
    <row r="831" spans="1:11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273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34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2"/>
      <c r="CP831" s="2"/>
      <c r="CQ831" s="2"/>
      <c r="CR831" s="2"/>
      <c r="CS831" s="1"/>
      <c r="CT831" s="1"/>
      <c r="CU831" s="34"/>
      <c r="CV831" s="2"/>
      <c r="CW831" s="1"/>
      <c r="CX831" s="2"/>
      <c r="CY831" s="2"/>
      <c r="CZ831" s="2"/>
      <c r="DA831" s="1"/>
      <c r="DB831" s="1"/>
      <c r="DC831" s="1"/>
      <c r="DD831" s="1"/>
      <c r="DE831" s="1"/>
      <c r="DF831" s="1"/>
      <c r="DG831" s="2"/>
      <c r="DH831" s="2"/>
      <c r="DI831" s="2"/>
      <c r="DJ831" s="2"/>
      <c r="DK831" s="1"/>
      <c r="DL831" s="1"/>
    </row>
    <row r="832" spans="1:11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273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34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2"/>
      <c r="CP832" s="2"/>
      <c r="CQ832" s="2"/>
      <c r="CR832" s="2"/>
      <c r="CS832" s="1"/>
      <c r="CT832" s="1"/>
      <c r="CU832" s="34"/>
      <c r="CV832" s="2"/>
      <c r="CW832" s="1"/>
      <c r="CX832" s="2"/>
      <c r="CY832" s="2"/>
      <c r="CZ832" s="2"/>
      <c r="DA832" s="1"/>
      <c r="DB832" s="1"/>
      <c r="DC832" s="1"/>
      <c r="DD832" s="1"/>
      <c r="DE832" s="1"/>
      <c r="DF832" s="1"/>
      <c r="DG832" s="2"/>
      <c r="DH832" s="2"/>
      <c r="DI832" s="2"/>
      <c r="DJ832" s="2"/>
      <c r="DK832" s="1"/>
      <c r="DL832" s="1"/>
    </row>
    <row r="833" spans="1:11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273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34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2"/>
      <c r="CP833" s="2"/>
      <c r="CQ833" s="2"/>
      <c r="CR833" s="2"/>
      <c r="CS833" s="1"/>
      <c r="CT833" s="1"/>
      <c r="CU833" s="34"/>
      <c r="CV833" s="2"/>
      <c r="CW833" s="1"/>
      <c r="CX833" s="2"/>
      <c r="CY833" s="2"/>
      <c r="CZ833" s="2"/>
      <c r="DA833" s="1"/>
      <c r="DB833" s="1"/>
      <c r="DC833" s="1"/>
      <c r="DD833" s="1"/>
      <c r="DE833" s="1"/>
      <c r="DF833" s="1"/>
      <c r="DG833" s="2"/>
      <c r="DH833" s="2"/>
      <c r="DI833" s="2"/>
      <c r="DJ833" s="2"/>
      <c r="DK833" s="1"/>
      <c r="DL833" s="1"/>
    </row>
    <row r="834" spans="1:11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273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34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2"/>
      <c r="CP834" s="2"/>
      <c r="CQ834" s="2"/>
      <c r="CR834" s="2"/>
      <c r="CS834" s="1"/>
      <c r="CT834" s="1"/>
      <c r="CU834" s="34"/>
      <c r="CV834" s="2"/>
      <c r="CW834" s="1"/>
      <c r="CX834" s="2"/>
      <c r="CY834" s="2"/>
      <c r="CZ834" s="2"/>
      <c r="DA834" s="1"/>
      <c r="DB834" s="1"/>
      <c r="DC834" s="1"/>
      <c r="DD834" s="1"/>
      <c r="DE834" s="1"/>
      <c r="DF834" s="1"/>
      <c r="DG834" s="2"/>
      <c r="DH834" s="2"/>
      <c r="DI834" s="2"/>
      <c r="DJ834" s="2"/>
      <c r="DK834" s="1"/>
      <c r="DL834" s="1"/>
    </row>
    <row r="835" spans="1:11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273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34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2"/>
      <c r="CP835" s="2"/>
      <c r="CQ835" s="2"/>
      <c r="CR835" s="2"/>
      <c r="CS835" s="1"/>
      <c r="CT835" s="1"/>
      <c r="CU835" s="34"/>
      <c r="CV835" s="2"/>
      <c r="CW835" s="1"/>
      <c r="CX835" s="2"/>
      <c r="CY835" s="2"/>
      <c r="CZ835" s="2"/>
      <c r="DA835" s="1"/>
      <c r="DB835" s="1"/>
      <c r="DC835" s="1"/>
      <c r="DD835" s="1"/>
      <c r="DE835" s="1"/>
      <c r="DF835" s="1"/>
      <c r="DG835" s="2"/>
      <c r="DH835" s="2"/>
      <c r="DI835" s="2"/>
      <c r="DJ835" s="2"/>
      <c r="DK835" s="1"/>
      <c r="DL835" s="1"/>
    </row>
    <row r="836" spans="1:11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273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34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2"/>
      <c r="CP836" s="2"/>
      <c r="CQ836" s="2"/>
      <c r="CR836" s="2"/>
      <c r="CS836" s="1"/>
      <c r="CT836" s="1"/>
      <c r="CU836" s="34"/>
      <c r="CV836" s="2"/>
      <c r="CW836" s="1"/>
      <c r="CX836" s="2"/>
      <c r="CY836" s="2"/>
      <c r="CZ836" s="2"/>
      <c r="DA836" s="1"/>
      <c r="DB836" s="1"/>
      <c r="DC836" s="1"/>
      <c r="DD836" s="1"/>
      <c r="DE836" s="1"/>
      <c r="DF836" s="1"/>
      <c r="DG836" s="2"/>
      <c r="DH836" s="2"/>
      <c r="DI836" s="2"/>
      <c r="DJ836" s="2"/>
      <c r="DK836" s="1"/>
      <c r="DL836" s="1"/>
    </row>
    <row r="837" spans="1:11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273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34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2"/>
      <c r="CP837" s="2"/>
      <c r="CQ837" s="2"/>
      <c r="CR837" s="2"/>
      <c r="CS837" s="1"/>
      <c r="CT837" s="1"/>
      <c r="CU837" s="34"/>
      <c r="CV837" s="2"/>
      <c r="CW837" s="1"/>
      <c r="CX837" s="2"/>
      <c r="CY837" s="2"/>
      <c r="CZ837" s="2"/>
      <c r="DA837" s="1"/>
      <c r="DB837" s="1"/>
      <c r="DC837" s="1"/>
      <c r="DD837" s="1"/>
      <c r="DE837" s="1"/>
      <c r="DF837" s="1"/>
      <c r="DG837" s="2"/>
      <c r="DH837" s="2"/>
      <c r="DI837" s="2"/>
      <c r="DJ837" s="2"/>
      <c r="DK837" s="1"/>
      <c r="DL837" s="1"/>
    </row>
    <row r="838" spans="1:11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273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34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2"/>
      <c r="CP838" s="2"/>
      <c r="CQ838" s="2"/>
      <c r="CR838" s="2"/>
      <c r="CS838" s="1"/>
      <c r="CT838" s="1"/>
      <c r="CU838" s="34"/>
      <c r="CV838" s="2"/>
      <c r="CW838" s="1"/>
      <c r="CX838" s="2"/>
      <c r="CY838" s="2"/>
      <c r="CZ838" s="2"/>
      <c r="DA838" s="1"/>
      <c r="DB838" s="1"/>
      <c r="DC838" s="1"/>
      <c r="DD838" s="1"/>
      <c r="DE838" s="1"/>
      <c r="DF838" s="1"/>
      <c r="DG838" s="2"/>
      <c r="DH838" s="2"/>
      <c r="DI838" s="2"/>
      <c r="DJ838" s="2"/>
      <c r="DK838" s="1"/>
      <c r="DL838" s="1"/>
    </row>
    <row r="839" spans="1:11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273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34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2"/>
      <c r="CP839" s="2"/>
      <c r="CQ839" s="2"/>
      <c r="CR839" s="2"/>
      <c r="CS839" s="1"/>
      <c r="CT839" s="1"/>
      <c r="CU839" s="34"/>
      <c r="CV839" s="2"/>
      <c r="CW839" s="1"/>
      <c r="CX839" s="2"/>
      <c r="CY839" s="2"/>
      <c r="CZ839" s="2"/>
      <c r="DA839" s="1"/>
      <c r="DB839" s="1"/>
      <c r="DC839" s="1"/>
      <c r="DD839" s="1"/>
      <c r="DE839" s="1"/>
      <c r="DF839" s="1"/>
      <c r="DG839" s="2"/>
      <c r="DH839" s="2"/>
      <c r="DI839" s="2"/>
      <c r="DJ839" s="2"/>
      <c r="DK839" s="1"/>
      <c r="DL839" s="1"/>
    </row>
    <row r="840" spans="1:11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273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34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2"/>
      <c r="CP840" s="2"/>
      <c r="CQ840" s="2"/>
      <c r="CR840" s="2"/>
      <c r="CS840" s="1"/>
      <c r="CT840" s="1"/>
      <c r="CU840" s="34"/>
      <c r="CV840" s="2"/>
      <c r="CW840" s="1"/>
      <c r="CX840" s="2"/>
      <c r="CY840" s="2"/>
      <c r="CZ840" s="2"/>
      <c r="DA840" s="1"/>
      <c r="DB840" s="1"/>
      <c r="DC840" s="1"/>
      <c r="DD840" s="1"/>
      <c r="DE840" s="1"/>
      <c r="DF840" s="1"/>
      <c r="DG840" s="2"/>
      <c r="DH840" s="2"/>
      <c r="DI840" s="2"/>
      <c r="DJ840" s="2"/>
      <c r="DK840" s="1"/>
      <c r="DL840" s="1"/>
    </row>
    <row r="841" spans="1:11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273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34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2"/>
      <c r="CP841" s="2"/>
      <c r="CQ841" s="2"/>
      <c r="CR841" s="2"/>
      <c r="CS841" s="1"/>
      <c r="CT841" s="1"/>
      <c r="CU841" s="34"/>
      <c r="CV841" s="2"/>
      <c r="CW841" s="1"/>
      <c r="CX841" s="2"/>
      <c r="CY841" s="2"/>
      <c r="CZ841" s="2"/>
      <c r="DA841" s="1"/>
      <c r="DB841" s="1"/>
      <c r="DC841" s="1"/>
      <c r="DD841" s="1"/>
      <c r="DE841" s="1"/>
      <c r="DF841" s="1"/>
      <c r="DG841" s="2"/>
      <c r="DH841" s="2"/>
      <c r="DI841" s="2"/>
      <c r="DJ841" s="2"/>
      <c r="DK841" s="1"/>
      <c r="DL841" s="1"/>
    </row>
    <row r="842" spans="1:11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273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34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2"/>
      <c r="CP842" s="2"/>
      <c r="CQ842" s="2"/>
      <c r="CR842" s="2"/>
      <c r="CS842" s="1"/>
      <c r="CT842" s="1"/>
      <c r="CU842" s="34"/>
      <c r="CV842" s="2"/>
      <c r="CW842" s="1"/>
      <c r="CX842" s="2"/>
      <c r="CY842" s="2"/>
      <c r="CZ842" s="2"/>
      <c r="DA842" s="1"/>
      <c r="DB842" s="1"/>
      <c r="DC842" s="1"/>
      <c r="DD842" s="1"/>
      <c r="DE842" s="1"/>
      <c r="DF842" s="1"/>
      <c r="DG842" s="2"/>
      <c r="DH842" s="2"/>
      <c r="DI842" s="2"/>
      <c r="DJ842" s="2"/>
      <c r="DK842" s="1"/>
      <c r="DL842" s="1"/>
    </row>
    <row r="843" spans="1:11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273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34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2"/>
      <c r="CP843" s="2"/>
      <c r="CQ843" s="2"/>
      <c r="CR843" s="2"/>
      <c r="CS843" s="1"/>
      <c r="CT843" s="1"/>
      <c r="CU843" s="34"/>
      <c r="CV843" s="2"/>
      <c r="CW843" s="1"/>
      <c r="CX843" s="2"/>
      <c r="CY843" s="2"/>
      <c r="CZ843" s="2"/>
      <c r="DA843" s="1"/>
      <c r="DB843" s="1"/>
      <c r="DC843" s="1"/>
      <c r="DD843" s="1"/>
      <c r="DE843" s="1"/>
      <c r="DF843" s="1"/>
      <c r="DG843" s="2"/>
      <c r="DH843" s="2"/>
      <c r="DI843" s="2"/>
      <c r="DJ843" s="2"/>
      <c r="DK843" s="1"/>
      <c r="DL843" s="1"/>
    </row>
    <row r="844" spans="1:11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273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34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2"/>
      <c r="CP844" s="2"/>
      <c r="CQ844" s="2"/>
      <c r="CR844" s="2"/>
      <c r="CS844" s="1"/>
      <c r="CT844" s="1"/>
      <c r="CU844" s="34"/>
      <c r="CV844" s="2"/>
      <c r="CW844" s="1"/>
      <c r="CX844" s="2"/>
      <c r="CY844" s="2"/>
      <c r="CZ844" s="2"/>
      <c r="DA844" s="1"/>
      <c r="DB844" s="1"/>
      <c r="DC844" s="1"/>
      <c r="DD844" s="1"/>
      <c r="DE844" s="1"/>
      <c r="DF844" s="1"/>
      <c r="DG844" s="2"/>
      <c r="DH844" s="2"/>
      <c r="DI844" s="2"/>
      <c r="DJ844" s="2"/>
      <c r="DK844" s="1"/>
      <c r="DL844" s="1"/>
    </row>
    <row r="845" spans="1:11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273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34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2"/>
      <c r="CP845" s="2"/>
      <c r="CQ845" s="2"/>
      <c r="CR845" s="2"/>
      <c r="CS845" s="1"/>
      <c r="CT845" s="1"/>
      <c r="CU845" s="34"/>
      <c r="CV845" s="2"/>
      <c r="CW845" s="1"/>
      <c r="CX845" s="2"/>
      <c r="CY845" s="2"/>
      <c r="CZ845" s="2"/>
      <c r="DA845" s="1"/>
      <c r="DB845" s="1"/>
      <c r="DC845" s="1"/>
      <c r="DD845" s="1"/>
      <c r="DE845" s="1"/>
      <c r="DF845" s="1"/>
      <c r="DG845" s="2"/>
      <c r="DH845" s="2"/>
      <c r="DI845" s="2"/>
      <c r="DJ845" s="2"/>
      <c r="DK845" s="1"/>
      <c r="DL845" s="1"/>
    </row>
    <row r="846" spans="1:11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273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34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2"/>
      <c r="CP846" s="2"/>
      <c r="CQ846" s="2"/>
      <c r="CR846" s="2"/>
      <c r="CS846" s="1"/>
      <c r="CT846" s="1"/>
      <c r="CU846" s="34"/>
      <c r="CV846" s="2"/>
      <c r="CW846" s="1"/>
      <c r="CX846" s="2"/>
      <c r="CY846" s="2"/>
      <c r="CZ846" s="2"/>
      <c r="DA846" s="1"/>
      <c r="DB846" s="1"/>
      <c r="DC846" s="1"/>
      <c r="DD846" s="1"/>
      <c r="DE846" s="1"/>
      <c r="DF846" s="1"/>
      <c r="DG846" s="2"/>
      <c r="DH846" s="2"/>
      <c r="DI846" s="2"/>
      <c r="DJ846" s="2"/>
      <c r="DK846" s="1"/>
      <c r="DL846" s="1"/>
    </row>
    <row r="847" spans="1:11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273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34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2"/>
      <c r="CP847" s="2"/>
      <c r="CQ847" s="2"/>
      <c r="CR847" s="2"/>
      <c r="CS847" s="1"/>
      <c r="CT847" s="1"/>
      <c r="CU847" s="34"/>
      <c r="CV847" s="2"/>
      <c r="CW847" s="1"/>
      <c r="CX847" s="2"/>
      <c r="CY847" s="2"/>
      <c r="CZ847" s="2"/>
      <c r="DA847" s="1"/>
      <c r="DB847" s="1"/>
      <c r="DC847" s="1"/>
      <c r="DD847" s="1"/>
      <c r="DE847" s="1"/>
      <c r="DF847" s="1"/>
      <c r="DG847" s="2"/>
      <c r="DH847" s="2"/>
      <c r="DI847" s="2"/>
      <c r="DJ847" s="2"/>
      <c r="DK847" s="1"/>
      <c r="DL847" s="1"/>
    </row>
    <row r="848" spans="1:11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273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34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2"/>
      <c r="CP848" s="2"/>
      <c r="CQ848" s="2"/>
      <c r="CR848" s="2"/>
      <c r="CS848" s="1"/>
      <c r="CT848" s="1"/>
      <c r="CU848" s="34"/>
      <c r="CV848" s="2"/>
      <c r="CW848" s="1"/>
      <c r="CX848" s="2"/>
      <c r="CY848" s="2"/>
      <c r="CZ848" s="2"/>
      <c r="DA848" s="1"/>
      <c r="DB848" s="1"/>
      <c r="DC848" s="1"/>
      <c r="DD848" s="1"/>
      <c r="DE848" s="1"/>
      <c r="DF848" s="1"/>
      <c r="DG848" s="2"/>
      <c r="DH848" s="2"/>
      <c r="DI848" s="2"/>
      <c r="DJ848" s="2"/>
      <c r="DK848" s="1"/>
      <c r="DL848" s="1"/>
    </row>
    <row r="849" spans="1:11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273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34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2"/>
      <c r="CP849" s="2"/>
      <c r="CQ849" s="2"/>
      <c r="CR849" s="2"/>
      <c r="CS849" s="1"/>
      <c r="CT849" s="1"/>
      <c r="CU849" s="34"/>
      <c r="CV849" s="2"/>
      <c r="CW849" s="1"/>
      <c r="CX849" s="2"/>
      <c r="CY849" s="2"/>
      <c r="CZ849" s="2"/>
      <c r="DA849" s="1"/>
      <c r="DB849" s="1"/>
      <c r="DC849" s="1"/>
      <c r="DD849" s="1"/>
      <c r="DE849" s="1"/>
      <c r="DF849" s="1"/>
      <c r="DG849" s="2"/>
      <c r="DH849" s="2"/>
      <c r="DI849" s="2"/>
      <c r="DJ849" s="2"/>
      <c r="DK849" s="1"/>
      <c r="DL849" s="1"/>
    </row>
    <row r="850" spans="1:11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273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34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2"/>
      <c r="CP850" s="2"/>
      <c r="CQ850" s="2"/>
      <c r="CR850" s="2"/>
      <c r="CS850" s="1"/>
      <c r="CT850" s="1"/>
      <c r="CU850" s="34"/>
      <c r="CV850" s="2"/>
      <c r="CW850" s="1"/>
      <c r="CX850" s="2"/>
      <c r="CY850" s="2"/>
      <c r="CZ850" s="2"/>
      <c r="DA850" s="1"/>
      <c r="DB850" s="1"/>
      <c r="DC850" s="1"/>
      <c r="DD850" s="1"/>
      <c r="DE850" s="1"/>
      <c r="DF850" s="1"/>
      <c r="DG850" s="2"/>
      <c r="DH850" s="2"/>
      <c r="DI850" s="2"/>
      <c r="DJ850" s="2"/>
      <c r="DK850" s="1"/>
      <c r="DL850" s="1"/>
    </row>
    <row r="851" spans="1:11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273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34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2"/>
      <c r="CP851" s="2"/>
      <c r="CQ851" s="2"/>
      <c r="CR851" s="2"/>
      <c r="CS851" s="1"/>
      <c r="CT851" s="1"/>
      <c r="CU851" s="34"/>
      <c r="CV851" s="2"/>
      <c r="CW851" s="1"/>
      <c r="CX851" s="2"/>
      <c r="CY851" s="2"/>
      <c r="CZ851" s="2"/>
      <c r="DA851" s="1"/>
      <c r="DB851" s="1"/>
      <c r="DC851" s="1"/>
      <c r="DD851" s="1"/>
      <c r="DE851" s="1"/>
      <c r="DF851" s="1"/>
      <c r="DG851" s="2"/>
      <c r="DH851" s="2"/>
      <c r="DI851" s="2"/>
      <c r="DJ851" s="2"/>
      <c r="DK851" s="1"/>
      <c r="DL851" s="1"/>
    </row>
    <row r="852" spans="1:11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273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34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2"/>
      <c r="CP852" s="2"/>
      <c r="CQ852" s="2"/>
      <c r="CR852" s="2"/>
      <c r="CS852" s="1"/>
      <c r="CT852" s="1"/>
      <c r="CU852" s="34"/>
      <c r="CV852" s="2"/>
      <c r="CW852" s="1"/>
      <c r="CX852" s="2"/>
      <c r="CY852" s="2"/>
      <c r="CZ852" s="2"/>
      <c r="DA852" s="1"/>
      <c r="DB852" s="1"/>
      <c r="DC852" s="1"/>
      <c r="DD852" s="1"/>
      <c r="DE852" s="1"/>
      <c r="DF852" s="1"/>
      <c r="DG852" s="2"/>
      <c r="DH852" s="2"/>
      <c r="DI852" s="2"/>
      <c r="DJ852" s="2"/>
      <c r="DK852" s="1"/>
      <c r="DL852" s="1"/>
    </row>
    <row r="853" spans="1:11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273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34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2"/>
      <c r="CP853" s="2"/>
      <c r="CQ853" s="2"/>
      <c r="CR853" s="2"/>
      <c r="CS853" s="1"/>
      <c r="CT853" s="1"/>
      <c r="CU853" s="34"/>
      <c r="CV853" s="2"/>
      <c r="CW853" s="1"/>
      <c r="CX853" s="2"/>
      <c r="CY853" s="2"/>
      <c r="CZ853" s="2"/>
      <c r="DA853" s="1"/>
      <c r="DB853" s="1"/>
      <c r="DC853" s="1"/>
      <c r="DD853" s="1"/>
      <c r="DE853" s="1"/>
      <c r="DF853" s="1"/>
      <c r="DG853" s="2"/>
      <c r="DH853" s="2"/>
      <c r="DI853" s="2"/>
      <c r="DJ853" s="2"/>
      <c r="DK853" s="1"/>
      <c r="DL853" s="1"/>
    </row>
    <row r="854" spans="1:11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273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34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2"/>
      <c r="CP854" s="2"/>
      <c r="CQ854" s="2"/>
      <c r="CR854" s="2"/>
      <c r="CS854" s="1"/>
      <c r="CT854" s="1"/>
      <c r="CU854" s="34"/>
      <c r="CV854" s="2"/>
      <c r="CW854" s="1"/>
      <c r="CX854" s="2"/>
      <c r="CY854" s="2"/>
      <c r="CZ854" s="2"/>
      <c r="DA854" s="1"/>
      <c r="DB854" s="1"/>
      <c r="DC854" s="1"/>
      <c r="DD854" s="1"/>
      <c r="DE854" s="1"/>
      <c r="DF854" s="1"/>
      <c r="DG854" s="2"/>
      <c r="DH854" s="2"/>
      <c r="DI854" s="2"/>
      <c r="DJ854" s="2"/>
      <c r="DK854" s="1"/>
      <c r="DL854" s="1"/>
    </row>
    <row r="855" spans="1:11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273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34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2"/>
      <c r="CP855" s="2"/>
      <c r="CQ855" s="2"/>
      <c r="CR855" s="2"/>
      <c r="CS855" s="1"/>
      <c r="CT855" s="1"/>
      <c r="CU855" s="34"/>
      <c r="CV855" s="2"/>
      <c r="CW855" s="1"/>
      <c r="CX855" s="2"/>
      <c r="CY855" s="2"/>
      <c r="CZ855" s="2"/>
      <c r="DA855" s="1"/>
      <c r="DB855" s="1"/>
      <c r="DC855" s="1"/>
      <c r="DD855" s="1"/>
      <c r="DE855" s="1"/>
      <c r="DF855" s="1"/>
      <c r="DG855" s="2"/>
      <c r="DH855" s="2"/>
      <c r="DI855" s="2"/>
      <c r="DJ855" s="2"/>
      <c r="DK855" s="1"/>
      <c r="DL855" s="1"/>
    </row>
    <row r="856" spans="1:11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273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34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2"/>
      <c r="CP856" s="2"/>
      <c r="CQ856" s="2"/>
      <c r="CR856" s="2"/>
      <c r="CS856" s="1"/>
      <c r="CT856" s="1"/>
      <c r="CU856" s="34"/>
      <c r="CV856" s="2"/>
      <c r="CW856" s="1"/>
      <c r="CX856" s="2"/>
      <c r="CY856" s="2"/>
      <c r="CZ856" s="2"/>
      <c r="DA856" s="1"/>
      <c r="DB856" s="1"/>
      <c r="DC856" s="1"/>
      <c r="DD856" s="1"/>
      <c r="DE856" s="1"/>
      <c r="DF856" s="1"/>
      <c r="DG856" s="2"/>
      <c r="DH856" s="2"/>
      <c r="DI856" s="2"/>
      <c r="DJ856" s="2"/>
      <c r="DK856" s="1"/>
      <c r="DL856" s="1"/>
    </row>
    <row r="857" spans="1:11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273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34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2"/>
      <c r="CP857" s="2"/>
      <c r="CQ857" s="2"/>
      <c r="CR857" s="2"/>
      <c r="CS857" s="1"/>
      <c r="CT857" s="1"/>
      <c r="CU857" s="34"/>
      <c r="CV857" s="2"/>
      <c r="CW857" s="1"/>
      <c r="CX857" s="2"/>
      <c r="CY857" s="2"/>
      <c r="CZ857" s="2"/>
      <c r="DA857" s="1"/>
      <c r="DB857" s="1"/>
      <c r="DC857" s="1"/>
      <c r="DD857" s="1"/>
      <c r="DE857" s="1"/>
      <c r="DF857" s="1"/>
      <c r="DG857" s="2"/>
      <c r="DH857" s="2"/>
      <c r="DI857" s="2"/>
      <c r="DJ857" s="2"/>
      <c r="DK857" s="1"/>
      <c r="DL857" s="1"/>
    </row>
    <row r="858" spans="1:11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273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34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2"/>
      <c r="CP858" s="2"/>
      <c r="CQ858" s="2"/>
      <c r="CR858" s="2"/>
      <c r="CS858" s="1"/>
      <c r="CT858" s="1"/>
      <c r="CU858" s="34"/>
      <c r="CV858" s="2"/>
      <c r="CW858" s="1"/>
      <c r="CX858" s="2"/>
      <c r="CY858" s="2"/>
      <c r="CZ858" s="2"/>
      <c r="DA858" s="1"/>
      <c r="DB858" s="1"/>
      <c r="DC858" s="1"/>
      <c r="DD858" s="1"/>
      <c r="DE858" s="1"/>
      <c r="DF858" s="1"/>
      <c r="DG858" s="2"/>
      <c r="DH858" s="2"/>
      <c r="DI858" s="2"/>
      <c r="DJ858" s="2"/>
      <c r="DK858" s="1"/>
      <c r="DL858" s="1"/>
    </row>
    <row r="859" spans="1:11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273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34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2"/>
      <c r="CP859" s="2"/>
      <c r="CQ859" s="2"/>
      <c r="CR859" s="2"/>
      <c r="CS859" s="1"/>
      <c r="CT859" s="1"/>
      <c r="CU859" s="34"/>
      <c r="CV859" s="2"/>
      <c r="CW859" s="1"/>
      <c r="CX859" s="2"/>
      <c r="CY859" s="2"/>
      <c r="CZ859" s="2"/>
      <c r="DA859" s="1"/>
      <c r="DB859" s="1"/>
      <c r="DC859" s="1"/>
      <c r="DD859" s="1"/>
      <c r="DE859" s="1"/>
      <c r="DF859" s="1"/>
      <c r="DG859" s="2"/>
      <c r="DH859" s="2"/>
      <c r="DI859" s="2"/>
      <c r="DJ859" s="2"/>
      <c r="DK859" s="1"/>
      <c r="DL859" s="1"/>
    </row>
    <row r="860" spans="1:11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273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34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2"/>
      <c r="CP860" s="2"/>
      <c r="CQ860" s="2"/>
      <c r="CR860" s="2"/>
      <c r="CS860" s="1"/>
      <c r="CT860" s="1"/>
      <c r="CU860" s="34"/>
      <c r="CV860" s="2"/>
      <c r="CW860" s="1"/>
      <c r="CX860" s="2"/>
      <c r="CY860" s="2"/>
      <c r="CZ860" s="2"/>
      <c r="DA860" s="1"/>
      <c r="DB860" s="1"/>
      <c r="DC860" s="1"/>
      <c r="DD860" s="1"/>
      <c r="DE860" s="1"/>
      <c r="DF860" s="1"/>
      <c r="DG860" s="2"/>
      <c r="DH860" s="2"/>
      <c r="DI860" s="2"/>
      <c r="DJ860" s="2"/>
      <c r="DK860" s="1"/>
      <c r="DL860" s="1"/>
    </row>
    <row r="861" spans="1:11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273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34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2"/>
      <c r="CP861" s="2"/>
      <c r="CQ861" s="2"/>
      <c r="CR861" s="2"/>
      <c r="CS861" s="1"/>
      <c r="CT861" s="1"/>
      <c r="CU861" s="34"/>
      <c r="CV861" s="2"/>
      <c r="CW861" s="1"/>
      <c r="CX861" s="2"/>
      <c r="CY861" s="2"/>
      <c r="CZ861" s="2"/>
      <c r="DA861" s="1"/>
      <c r="DB861" s="1"/>
      <c r="DC861" s="1"/>
      <c r="DD861" s="1"/>
      <c r="DE861" s="1"/>
      <c r="DF861" s="1"/>
      <c r="DG861" s="2"/>
      <c r="DH861" s="2"/>
      <c r="DI861" s="2"/>
      <c r="DJ861" s="2"/>
      <c r="DK861" s="1"/>
      <c r="DL861" s="1"/>
    </row>
    <row r="862" spans="1:11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273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34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2"/>
      <c r="CP862" s="2"/>
      <c r="CQ862" s="2"/>
      <c r="CR862" s="2"/>
      <c r="CS862" s="1"/>
      <c r="CT862" s="1"/>
      <c r="CU862" s="34"/>
      <c r="CV862" s="2"/>
      <c r="CW862" s="1"/>
      <c r="CX862" s="2"/>
      <c r="CY862" s="2"/>
      <c r="CZ862" s="2"/>
      <c r="DA862" s="1"/>
      <c r="DB862" s="1"/>
      <c r="DC862" s="1"/>
      <c r="DD862" s="1"/>
      <c r="DE862" s="1"/>
      <c r="DF862" s="1"/>
      <c r="DG862" s="2"/>
      <c r="DH862" s="2"/>
      <c r="DI862" s="2"/>
      <c r="DJ862" s="2"/>
      <c r="DK862" s="1"/>
      <c r="DL862" s="1"/>
    </row>
    <row r="863" spans="1:11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273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34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2"/>
      <c r="CP863" s="2"/>
      <c r="CQ863" s="2"/>
      <c r="CR863" s="2"/>
      <c r="CS863" s="1"/>
      <c r="CT863" s="1"/>
      <c r="CU863" s="34"/>
      <c r="CV863" s="2"/>
      <c r="CW863" s="1"/>
      <c r="CX863" s="2"/>
      <c r="CY863" s="2"/>
      <c r="CZ863" s="2"/>
      <c r="DA863" s="1"/>
      <c r="DB863" s="1"/>
      <c r="DC863" s="1"/>
      <c r="DD863" s="1"/>
      <c r="DE863" s="1"/>
      <c r="DF863" s="1"/>
      <c r="DG863" s="2"/>
      <c r="DH863" s="2"/>
      <c r="DI863" s="2"/>
      <c r="DJ863" s="2"/>
      <c r="DK863" s="1"/>
      <c r="DL863" s="1"/>
    </row>
    <row r="864" spans="1:11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273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34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2"/>
      <c r="CP864" s="2"/>
      <c r="CQ864" s="2"/>
      <c r="CR864" s="2"/>
      <c r="CS864" s="1"/>
      <c r="CT864" s="1"/>
      <c r="CU864" s="34"/>
      <c r="CV864" s="2"/>
      <c r="CW864" s="1"/>
      <c r="CX864" s="2"/>
      <c r="CY864" s="2"/>
      <c r="CZ864" s="2"/>
      <c r="DA864" s="1"/>
      <c r="DB864" s="1"/>
      <c r="DC864" s="1"/>
      <c r="DD864" s="1"/>
      <c r="DE864" s="1"/>
      <c r="DF864" s="1"/>
      <c r="DG864" s="2"/>
      <c r="DH864" s="2"/>
      <c r="DI864" s="2"/>
      <c r="DJ864" s="2"/>
      <c r="DK864" s="1"/>
      <c r="DL864" s="1"/>
    </row>
    <row r="865" spans="1:11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273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34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2"/>
      <c r="CP865" s="2"/>
      <c r="CQ865" s="2"/>
      <c r="CR865" s="2"/>
      <c r="CS865" s="1"/>
      <c r="CT865" s="1"/>
      <c r="CU865" s="34"/>
      <c r="CV865" s="2"/>
      <c r="CW865" s="1"/>
      <c r="CX865" s="2"/>
      <c r="CY865" s="2"/>
      <c r="CZ865" s="2"/>
      <c r="DA865" s="1"/>
      <c r="DB865" s="1"/>
      <c r="DC865" s="1"/>
      <c r="DD865" s="1"/>
      <c r="DE865" s="1"/>
      <c r="DF865" s="1"/>
      <c r="DG865" s="2"/>
      <c r="DH865" s="2"/>
      <c r="DI865" s="2"/>
      <c r="DJ865" s="2"/>
      <c r="DK865" s="1"/>
      <c r="DL865" s="1"/>
    </row>
    <row r="866" spans="1:11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273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34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2"/>
      <c r="CP866" s="2"/>
      <c r="CQ866" s="2"/>
      <c r="CR866" s="2"/>
      <c r="CS866" s="1"/>
      <c r="CT866" s="1"/>
      <c r="CU866" s="34"/>
      <c r="CV866" s="2"/>
      <c r="CW866" s="1"/>
      <c r="CX866" s="2"/>
      <c r="CY866" s="2"/>
      <c r="CZ866" s="2"/>
      <c r="DA866" s="1"/>
      <c r="DB866" s="1"/>
      <c r="DC866" s="1"/>
      <c r="DD866" s="1"/>
      <c r="DE866" s="1"/>
      <c r="DF866" s="1"/>
      <c r="DG866" s="2"/>
      <c r="DH866" s="2"/>
      <c r="DI866" s="2"/>
      <c r="DJ866" s="2"/>
      <c r="DK866" s="1"/>
      <c r="DL866" s="1"/>
    </row>
    <row r="867" spans="1:11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273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34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2"/>
      <c r="CP867" s="2"/>
      <c r="CQ867" s="2"/>
      <c r="CR867" s="2"/>
      <c r="CS867" s="1"/>
      <c r="CT867" s="1"/>
      <c r="CU867" s="34"/>
      <c r="CV867" s="2"/>
      <c r="CW867" s="1"/>
      <c r="CX867" s="2"/>
      <c r="CY867" s="2"/>
      <c r="CZ867" s="2"/>
      <c r="DA867" s="1"/>
      <c r="DB867" s="1"/>
      <c r="DC867" s="1"/>
      <c r="DD867" s="1"/>
      <c r="DE867" s="1"/>
      <c r="DF867" s="1"/>
      <c r="DG867" s="2"/>
      <c r="DH867" s="2"/>
      <c r="DI867" s="2"/>
      <c r="DJ867" s="2"/>
      <c r="DK867" s="1"/>
      <c r="DL867" s="1"/>
    </row>
    <row r="868" spans="1:11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273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34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2"/>
      <c r="CP868" s="2"/>
      <c r="CQ868" s="2"/>
      <c r="CR868" s="2"/>
      <c r="CS868" s="1"/>
      <c r="CT868" s="1"/>
      <c r="CU868" s="34"/>
      <c r="CV868" s="2"/>
      <c r="CW868" s="1"/>
      <c r="CX868" s="2"/>
      <c r="CY868" s="2"/>
      <c r="CZ868" s="2"/>
      <c r="DA868" s="1"/>
      <c r="DB868" s="1"/>
      <c r="DC868" s="1"/>
      <c r="DD868" s="1"/>
      <c r="DE868" s="1"/>
      <c r="DF868" s="1"/>
      <c r="DG868" s="2"/>
      <c r="DH868" s="2"/>
      <c r="DI868" s="2"/>
      <c r="DJ868" s="2"/>
      <c r="DK868" s="1"/>
      <c r="DL868" s="1"/>
    </row>
    <row r="869" spans="1:11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273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34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2"/>
      <c r="CP869" s="2"/>
      <c r="CQ869" s="2"/>
      <c r="CR869" s="2"/>
      <c r="CS869" s="1"/>
      <c r="CT869" s="1"/>
      <c r="CU869" s="34"/>
      <c r="CV869" s="2"/>
      <c r="CW869" s="1"/>
      <c r="CX869" s="2"/>
      <c r="CY869" s="2"/>
      <c r="CZ869" s="2"/>
      <c r="DA869" s="1"/>
      <c r="DB869" s="1"/>
      <c r="DC869" s="1"/>
      <c r="DD869" s="1"/>
      <c r="DE869" s="1"/>
      <c r="DF869" s="1"/>
      <c r="DG869" s="2"/>
      <c r="DH869" s="2"/>
      <c r="DI869" s="2"/>
      <c r="DJ869" s="2"/>
      <c r="DK869" s="1"/>
      <c r="DL869" s="1"/>
    </row>
    <row r="870" spans="1:11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273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34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2"/>
      <c r="CP870" s="2"/>
      <c r="CQ870" s="2"/>
      <c r="CR870" s="2"/>
      <c r="CS870" s="1"/>
      <c r="CT870" s="1"/>
      <c r="CU870" s="34"/>
      <c r="CV870" s="2"/>
      <c r="CW870" s="1"/>
      <c r="CX870" s="2"/>
      <c r="CY870" s="2"/>
      <c r="CZ870" s="2"/>
      <c r="DA870" s="1"/>
      <c r="DB870" s="1"/>
      <c r="DC870" s="1"/>
      <c r="DD870" s="1"/>
      <c r="DE870" s="1"/>
      <c r="DF870" s="1"/>
      <c r="DG870" s="2"/>
      <c r="DH870" s="2"/>
      <c r="DI870" s="2"/>
      <c r="DJ870" s="2"/>
      <c r="DK870" s="1"/>
      <c r="DL870" s="1"/>
    </row>
    <row r="871" spans="1:11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273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34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2"/>
      <c r="CP871" s="2"/>
      <c r="CQ871" s="2"/>
      <c r="CR871" s="2"/>
      <c r="CS871" s="1"/>
      <c r="CT871" s="1"/>
      <c r="CU871" s="34"/>
      <c r="CV871" s="2"/>
      <c r="CW871" s="1"/>
      <c r="CX871" s="2"/>
      <c r="CY871" s="2"/>
      <c r="CZ871" s="2"/>
      <c r="DA871" s="1"/>
      <c r="DB871" s="1"/>
      <c r="DC871" s="1"/>
      <c r="DD871" s="1"/>
      <c r="DE871" s="1"/>
      <c r="DF871" s="1"/>
      <c r="DG871" s="2"/>
      <c r="DH871" s="2"/>
      <c r="DI871" s="2"/>
      <c r="DJ871" s="2"/>
      <c r="DK871" s="1"/>
      <c r="DL871" s="1"/>
    </row>
    <row r="872" spans="1:11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273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34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2"/>
      <c r="CP872" s="2"/>
      <c r="CQ872" s="2"/>
      <c r="CR872" s="2"/>
      <c r="CS872" s="1"/>
      <c r="CT872" s="1"/>
      <c r="CU872" s="34"/>
      <c r="CV872" s="2"/>
      <c r="CW872" s="1"/>
      <c r="CX872" s="2"/>
      <c r="CY872" s="2"/>
      <c r="CZ872" s="2"/>
      <c r="DA872" s="1"/>
      <c r="DB872" s="1"/>
      <c r="DC872" s="1"/>
      <c r="DD872" s="1"/>
      <c r="DE872" s="1"/>
      <c r="DF872" s="1"/>
      <c r="DG872" s="2"/>
      <c r="DH872" s="2"/>
      <c r="DI872" s="2"/>
      <c r="DJ872" s="2"/>
      <c r="DK872" s="1"/>
      <c r="DL872" s="1"/>
    </row>
    <row r="873" spans="1:11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273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34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2"/>
      <c r="CP873" s="2"/>
      <c r="CQ873" s="2"/>
      <c r="CR873" s="2"/>
      <c r="CS873" s="1"/>
      <c r="CT873" s="1"/>
      <c r="CU873" s="34"/>
      <c r="CV873" s="2"/>
      <c r="CW873" s="1"/>
      <c r="CX873" s="2"/>
      <c r="CY873" s="2"/>
      <c r="CZ873" s="2"/>
      <c r="DA873" s="1"/>
      <c r="DB873" s="1"/>
      <c r="DC873" s="1"/>
      <c r="DD873" s="1"/>
      <c r="DE873" s="1"/>
      <c r="DF873" s="1"/>
      <c r="DG873" s="2"/>
      <c r="DH873" s="2"/>
      <c r="DI873" s="2"/>
      <c r="DJ873" s="2"/>
      <c r="DK873" s="1"/>
      <c r="DL873" s="1"/>
    </row>
    <row r="874" spans="1:11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273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34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2"/>
      <c r="CP874" s="2"/>
      <c r="CQ874" s="2"/>
      <c r="CR874" s="2"/>
      <c r="CS874" s="1"/>
      <c r="CT874" s="1"/>
      <c r="CU874" s="34"/>
      <c r="CV874" s="2"/>
      <c r="CW874" s="1"/>
      <c r="CX874" s="2"/>
      <c r="CY874" s="2"/>
      <c r="CZ874" s="2"/>
      <c r="DA874" s="1"/>
      <c r="DB874" s="1"/>
      <c r="DC874" s="1"/>
      <c r="DD874" s="1"/>
      <c r="DE874" s="1"/>
      <c r="DF874" s="1"/>
      <c r="DG874" s="2"/>
      <c r="DH874" s="2"/>
      <c r="DI874" s="2"/>
      <c r="DJ874" s="2"/>
      <c r="DK874" s="1"/>
      <c r="DL874" s="1"/>
    </row>
    <row r="875" spans="1:11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273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34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2"/>
      <c r="CP875" s="2"/>
      <c r="CQ875" s="2"/>
      <c r="CR875" s="2"/>
      <c r="CS875" s="1"/>
      <c r="CT875" s="1"/>
      <c r="CU875" s="34"/>
      <c r="CV875" s="2"/>
      <c r="CW875" s="1"/>
      <c r="CX875" s="2"/>
      <c r="CY875" s="2"/>
      <c r="CZ875" s="2"/>
      <c r="DA875" s="1"/>
      <c r="DB875" s="1"/>
      <c r="DC875" s="1"/>
      <c r="DD875" s="1"/>
      <c r="DE875" s="1"/>
      <c r="DF875" s="1"/>
      <c r="DG875" s="2"/>
      <c r="DH875" s="2"/>
      <c r="DI875" s="2"/>
      <c r="DJ875" s="2"/>
      <c r="DK875" s="1"/>
      <c r="DL875" s="1"/>
    </row>
    <row r="876" spans="1:11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273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34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2"/>
      <c r="CP876" s="2"/>
      <c r="CQ876" s="2"/>
      <c r="CR876" s="2"/>
      <c r="CS876" s="1"/>
      <c r="CT876" s="1"/>
      <c r="CU876" s="34"/>
      <c r="CV876" s="2"/>
      <c r="CW876" s="1"/>
      <c r="CX876" s="2"/>
      <c r="CY876" s="2"/>
      <c r="CZ876" s="2"/>
      <c r="DA876" s="1"/>
      <c r="DB876" s="1"/>
      <c r="DC876" s="1"/>
      <c r="DD876" s="1"/>
      <c r="DE876" s="1"/>
      <c r="DF876" s="1"/>
      <c r="DG876" s="2"/>
      <c r="DH876" s="2"/>
      <c r="DI876" s="2"/>
      <c r="DJ876" s="2"/>
      <c r="DK876" s="1"/>
      <c r="DL876" s="1"/>
    </row>
    <row r="877" spans="1:11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273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34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2"/>
      <c r="CP877" s="2"/>
      <c r="CQ877" s="2"/>
      <c r="CR877" s="2"/>
      <c r="CS877" s="1"/>
      <c r="CT877" s="1"/>
      <c r="CU877" s="34"/>
      <c r="CV877" s="2"/>
      <c r="CW877" s="1"/>
      <c r="CX877" s="2"/>
      <c r="CY877" s="2"/>
      <c r="CZ877" s="2"/>
      <c r="DA877" s="1"/>
      <c r="DB877" s="1"/>
      <c r="DC877" s="1"/>
      <c r="DD877" s="1"/>
      <c r="DE877" s="1"/>
      <c r="DF877" s="1"/>
      <c r="DG877" s="2"/>
      <c r="DH877" s="2"/>
      <c r="DI877" s="2"/>
      <c r="DJ877" s="2"/>
      <c r="DK877" s="1"/>
      <c r="DL877" s="1"/>
    </row>
    <row r="878" spans="1:11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273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34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2"/>
      <c r="CP878" s="2"/>
      <c r="CQ878" s="2"/>
      <c r="CR878" s="2"/>
      <c r="CS878" s="1"/>
      <c r="CT878" s="1"/>
      <c r="CU878" s="34"/>
      <c r="CV878" s="2"/>
      <c r="CW878" s="1"/>
      <c r="CX878" s="2"/>
      <c r="CY878" s="2"/>
      <c r="CZ878" s="2"/>
      <c r="DA878" s="1"/>
      <c r="DB878" s="1"/>
      <c r="DC878" s="1"/>
      <c r="DD878" s="1"/>
      <c r="DE878" s="1"/>
      <c r="DF878" s="1"/>
      <c r="DG878" s="2"/>
      <c r="DH878" s="2"/>
      <c r="DI878" s="2"/>
      <c r="DJ878" s="2"/>
      <c r="DK878" s="1"/>
      <c r="DL878" s="1"/>
    </row>
    <row r="879" spans="1:11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273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34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2"/>
      <c r="CP879" s="2"/>
      <c r="CQ879" s="2"/>
      <c r="CR879" s="2"/>
      <c r="CS879" s="1"/>
      <c r="CT879" s="1"/>
      <c r="CU879" s="34"/>
      <c r="CV879" s="2"/>
      <c r="CW879" s="1"/>
      <c r="CX879" s="2"/>
      <c r="CY879" s="2"/>
      <c r="CZ879" s="2"/>
      <c r="DA879" s="1"/>
      <c r="DB879" s="1"/>
      <c r="DC879" s="1"/>
      <c r="DD879" s="1"/>
      <c r="DE879" s="1"/>
      <c r="DF879" s="1"/>
      <c r="DG879" s="2"/>
      <c r="DH879" s="2"/>
      <c r="DI879" s="2"/>
      <c r="DJ879" s="2"/>
      <c r="DK879" s="1"/>
      <c r="DL879" s="1"/>
    </row>
    <row r="880" spans="1:11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273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34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2"/>
      <c r="CP880" s="2"/>
      <c r="CQ880" s="2"/>
      <c r="CR880" s="2"/>
      <c r="CS880" s="1"/>
      <c r="CT880" s="1"/>
      <c r="CU880" s="34"/>
      <c r="CV880" s="2"/>
      <c r="CW880" s="1"/>
      <c r="CX880" s="2"/>
      <c r="CY880" s="2"/>
      <c r="CZ880" s="2"/>
      <c r="DA880" s="1"/>
      <c r="DB880" s="1"/>
      <c r="DC880" s="1"/>
      <c r="DD880" s="1"/>
      <c r="DE880" s="1"/>
      <c r="DF880" s="1"/>
      <c r="DG880" s="2"/>
      <c r="DH880" s="2"/>
      <c r="DI880" s="2"/>
      <c r="DJ880" s="2"/>
      <c r="DK880" s="1"/>
      <c r="DL880" s="1"/>
    </row>
    <row r="881" spans="1:11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273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34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2"/>
      <c r="CP881" s="2"/>
      <c r="CQ881" s="2"/>
      <c r="CR881" s="2"/>
      <c r="CS881" s="1"/>
      <c r="CT881" s="1"/>
      <c r="CU881" s="34"/>
      <c r="CV881" s="2"/>
      <c r="CW881" s="1"/>
      <c r="CX881" s="2"/>
      <c r="CY881" s="2"/>
      <c r="CZ881" s="2"/>
      <c r="DA881" s="1"/>
      <c r="DB881" s="1"/>
      <c r="DC881" s="1"/>
      <c r="DD881" s="1"/>
      <c r="DE881" s="1"/>
      <c r="DF881" s="1"/>
      <c r="DG881" s="2"/>
      <c r="DH881" s="2"/>
      <c r="DI881" s="2"/>
      <c r="DJ881" s="2"/>
      <c r="DK881" s="1"/>
      <c r="DL881" s="1"/>
    </row>
    <row r="882" spans="1:11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273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34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2"/>
      <c r="CP882" s="2"/>
      <c r="CQ882" s="2"/>
      <c r="CR882" s="2"/>
      <c r="CS882" s="1"/>
      <c r="CT882" s="1"/>
      <c r="CU882" s="34"/>
      <c r="CV882" s="2"/>
      <c r="CW882" s="1"/>
      <c r="CX882" s="2"/>
      <c r="CY882" s="2"/>
      <c r="CZ882" s="2"/>
      <c r="DA882" s="1"/>
      <c r="DB882" s="1"/>
      <c r="DC882" s="1"/>
      <c r="DD882" s="1"/>
      <c r="DE882" s="1"/>
      <c r="DF882" s="1"/>
      <c r="DG882" s="2"/>
      <c r="DH882" s="2"/>
      <c r="DI882" s="2"/>
      <c r="DJ882" s="2"/>
      <c r="DK882" s="1"/>
      <c r="DL882" s="1"/>
    </row>
    <row r="883" spans="1:11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273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34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2"/>
      <c r="CP883" s="2"/>
      <c r="CQ883" s="2"/>
      <c r="CR883" s="2"/>
      <c r="CS883" s="1"/>
      <c r="CT883" s="1"/>
      <c r="CU883" s="34"/>
      <c r="CV883" s="2"/>
      <c r="CW883" s="1"/>
      <c r="CX883" s="2"/>
      <c r="CY883" s="2"/>
      <c r="CZ883" s="2"/>
      <c r="DA883" s="1"/>
      <c r="DB883" s="1"/>
      <c r="DC883" s="1"/>
      <c r="DD883" s="1"/>
      <c r="DE883" s="1"/>
      <c r="DF883" s="1"/>
      <c r="DG883" s="2"/>
      <c r="DH883" s="2"/>
      <c r="DI883" s="2"/>
      <c r="DJ883" s="2"/>
      <c r="DK883" s="1"/>
      <c r="DL883" s="1"/>
    </row>
    <row r="884" spans="1:11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273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34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2"/>
      <c r="CP884" s="2"/>
      <c r="CQ884" s="2"/>
      <c r="CR884" s="2"/>
      <c r="CS884" s="1"/>
      <c r="CT884" s="1"/>
      <c r="CU884" s="34"/>
      <c r="CV884" s="2"/>
      <c r="CW884" s="1"/>
      <c r="CX884" s="2"/>
      <c r="CY884" s="2"/>
      <c r="CZ884" s="2"/>
      <c r="DA884" s="1"/>
      <c r="DB884" s="1"/>
      <c r="DC884" s="1"/>
      <c r="DD884" s="1"/>
      <c r="DE884" s="1"/>
      <c r="DF884" s="1"/>
      <c r="DG884" s="2"/>
      <c r="DH884" s="2"/>
      <c r="DI884" s="2"/>
      <c r="DJ884" s="2"/>
      <c r="DK884" s="1"/>
      <c r="DL884" s="1"/>
    </row>
    <row r="885" spans="1:11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273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34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2"/>
      <c r="CP885" s="2"/>
      <c r="CQ885" s="2"/>
      <c r="CR885" s="2"/>
      <c r="CS885" s="1"/>
      <c r="CT885" s="1"/>
      <c r="CU885" s="34"/>
      <c r="CV885" s="2"/>
      <c r="CW885" s="1"/>
      <c r="CX885" s="2"/>
      <c r="CY885" s="2"/>
      <c r="CZ885" s="2"/>
      <c r="DA885" s="1"/>
      <c r="DB885" s="1"/>
      <c r="DC885" s="1"/>
      <c r="DD885" s="1"/>
      <c r="DE885" s="1"/>
      <c r="DF885" s="1"/>
      <c r="DG885" s="2"/>
      <c r="DH885" s="2"/>
      <c r="DI885" s="2"/>
      <c r="DJ885" s="2"/>
      <c r="DK885" s="1"/>
      <c r="DL885" s="1"/>
    </row>
    <row r="886" spans="1:11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273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34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2"/>
      <c r="CP886" s="2"/>
      <c r="CQ886" s="2"/>
      <c r="CR886" s="2"/>
      <c r="CS886" s="1"/>
      <c r="CT886" s="1"/>
      <c r="CU886" s="34"/>
      <c r="CV886" s="2"/>
      <c r="CW886" s="1"/>
      <c r="CX886" s="2"/>
      <c r="CY886" s="2"/>
      <c r="CZ886" s="2"/>
      <c r="DA886" s="1"/>
      <c r="DB886" s="1"/>
      <c r="DC886" s="1"/>
      <c r="DD886" s="1"/>
      <c r="DE886" s="1"/>
      <c r="DF886" s="1"/>
      <c r="DG886" s="2"/>
      <c r="DH886" s="2"/>
      <c r="DI886" s="2"/>
      <c r="DJ886" s="2"/>
      <c r="DK886" s="1"/>
      <c r="DL886" s="1"/>
    </row>
    <row r="887" spans="1:11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273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34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2"/>
      <c r="CP887" s="2"/>
      <c r="CQ887" s="2"/>
      <c r="CR887" s="2"/>
      <c r="CS887" s="1"/>
      <c r="CT887" s="1"/>
      <c r="CU887" s="34"/>
      <c r="CV887" s="2"/>
      <c r="CW887" s="1"/>
      <c r="CX887" s="2"/>
      <c r="CY887" s="2"/>
      <c r="CZ887" s="2"/>
      <c r="DA887" s="1"/>
      <c r="DB887" s="1"/>
      <c r="DC887" s="1"/>
      <c r="DD887" s="1"/>
      <c r="DE887" s="1"/>
      <c r="DF887" s="1"/>
      <c r="DG887" s="2"/>
      <c r="DH887" s="2"/>
      <c r="DI887" s="2"/>
      <c r="DJ887" s="2"/>
      <c r="DK887" s="1"/>
      <c r="DL887" s="1"/>
    </row>
    <row r="888" spans="1:11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273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34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2"/>
      <c r="CP888" s="2"/>
      <c r="CQ888" s="2"/>
      <c r="CR888" s="2"/>
      <c r="CS888" s="1"/>
      <c r="CT888" s="1"/>
      <c r="CU888" s="34"/>
      <c r="CV888" s="2"/>
      <c r="CW888" s="1"/>
      <c r="CX888" s="2"/>
      <c r="CY888" s="2"/>
      <c r="CZ888" s="2"/>
      <c r="DA888" s="1"/>
      <c r="DB888" s="1"/>
      <c r="DC888" s="1"/>
      <c r="DD888" s="1"/>
      <c r="DE888" s="1"/>
      <c r="DF888" s="1"/>
      <c r="DG888" s="2"/>
      <c r="DH888" s="2"/>
      <c r="DI888" s="2"/>
      <c r="DJ888" s="2"/>
      <c r="DK888" s="1"/>
      <c r="DL888" s="1"/>
    </row>
    <row r="889" spans="1:11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273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34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2"/>
      <c r="CP889" s="2"/>
      <c r="CQ889" s="2"/>
      <c r="CR889" s="2"/>
      <c r="CS889" s="1"/>
      <c r="CT889" s="1"/>
      <c r="CU889" s="34"/>
      <c r="CV889" s="2"/>
      <c r="CW889" s="1"/>
      <c r="CX889" s="2"/>
      <c r="CY889" s="2"/>
      <c r="CZ889" s="2"/>
      <c r="DA889" s="1"/>
      <c r="DB889" s="1"/>
      <c r="DC889" s="1"/>
      <c r="DD889" s="1"/>
      <c r="DE889" s="1"/>
      <c r="DF889" s="1"/>
      <c r="DG889" s="2"/>
      <c r="DH889" s="2"/>
      <c r="DI889" s="2"/>
      <c r="DJ889" s="2"/>
      <c r="DK889" s="1"/>
      <c r="DL889" s="1"/>
    </row>
    <row r="890" spans="1:11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273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34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2"/>
      <c r="CP890" s="2"/>
      <c r="CQ890" s="2"/>
      <c r="CR890" s="2"/>
      <c r="CS890" s="1"/>
      <c r="CT890" s="1"/>
      <c r="CU890" s="34"/>
      <c r="CV890" s="2"/>
      <c r="CW890" s="1"/>
      <c r="CX890" s="2"/>
      <c r="CY890" s="2"/>
      <c r="CZ890" s="2"/>
      <c r="DA890" s="1"/>
      <c r="DB890" s="1"/>
      <c r="DC890" s="1"/>
      <c r="DD890" s="1"/>
      <c r="DE890" s="1"/>
      <c r="DF890" s="1"/>
      <c r="DG890" s="2"/>
      <c r="DH890" s="2"/>
      <c r="DI890" s="2"/>
      <c r="DJ890" s="2"/>
      <c r="DK890" s="1"/>
      <c r="DL890" s="1"/>
    </row>
    <row r="891" spans="1:11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273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34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2"/>
      <c r="CP891" s="2"/>
      <c r="CQ891" s="2"/>
      <c r="CR891" s="2"/>
      <c r="CS891" s="1"/>
      <c r="CT891" s="1"/>
      <c r="CU891" s="34"/>
      <c r="CV891" s="2"/>
      <c r="CW891" s="1"/>
      <c r="CX891" s="2"/>
      <c r="CY891" s="2"/>
      <c r="CZ891" s="2"/>
      <c r="DA891" s="1"/>
      <c r="DB891" s="1"/>
      <c r="DC891" s="1"/>
      <c r="DD891" s="1"/>
      <c r="DE891" s="1"/>
      <c r="DF891" s="1"/>
      <c r="DG891" s="2"/>
      <c r="DH891" s="2"/>
      <c r="DI891" s="2"/>
      <c r="DJ891" s="2"/>
      <c r="DK891" s="1"/>
      <c r="DL891" s="1"/>
    </row>
    <row r="892" spans="1:11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273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34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2"/>
      <c r="CP892" s="2"/>
      <c r="CQ892" s="2"/>
      <c r="CR892" s="2"/>
      <c r="CS892" s="1"/>
      <c r="CT892" s="1"/>
      <c r="CU892" s="34"/>
      <c r="CV892" s="2"/>
      <c r="CW892" s="1"/>
      <c r="CX892" s="2"/>
      <c r="CY892" s="2"/>
      <c r="CZ892" s="2"/>
      <c r="DA892" s="1"/>
      <c r="DB892" s="1"/>
      <c r="DC892" s="1"/>
      <c r="DD892" s="1"/>
      <c r="DE892" s="1"/>
      <c r="DF892" s="1"/>
      <c r="DG892" s="2"/>
      <c r="DH892" s="2"/>
      <c r="DI892" s="2"/>
      <c r="DJ892" s="2"/>
      <c r="DK892" s="1"/>
      <c r="DL892" s="1"/>
    </row>
    <row r="893" spans="1:11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273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34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2"/>
      <c r="CP893" s="2"/>
      <c r="CQ893" s="2"/>
      <c r="CR893" s="2"/>
      <c r="CS893" s="1"/>
      <c r="CT893" s="1"/>
      <c r="CU893" s="34"/>
      <c r="CV893" s="2"/>
      <c r="CW893" s="1"/>
      <c r="CX893" s="2"/>
      <c r="CY893" s="2"/>
      <c r="CZ893" s="2"/>
      <c r="DA893" s="1"/>
      <c r="DB893" s="1"/>
      <c r="DC893" s="1"/>
      <c r="DD893" s="1"/>
      <c r="DE893" s="1"/>
      <c r="DF893" s="1"/>
      <c r="DG893" s="2"/>
      <c r="DH893" s="2"/>
      <c r="DI893" s="2"/>
      <c r="DJ893" s="2"/>
      <c r="DK893" s="1"/>
      <c r="DL893" s="1"/>
    </row>
    <row r="894" spans="1:11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273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34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2"/>
      <c r="CP894" s="2"/>
      <c r="CQ894" s="2"/>
      <c r="CR894" s="2"/>
      <c r="CS894" s="1"/>
      <c r="CT894" s="1"/>
      <c r="CU894" s="34"/>
      <c r="CV894" s="2"/>
      <c r="CW894" s="1"/>
      <c r="CX894" s="2"/>
      <c r="CY894" s="2"/>
      <c r="CZ894" s="2"/>
      <c r="DA894" s="1"/>
      <c r="DB894" s="1"/>
      <c r="DC894" s="1"/>
      <c r="DD894" s="1"/>
      <c r="DE894" s="1"/>
      <c r="DF894" s="1"/>
      <c r="DG894" s="2"/>
      <c r="DH894" s="2"/>
      <c r="DI894" s="2"/>
      <c r="DJ894" s="2"/>
      <c r="DK894" s="1"/>
      <c r="DL894" s="1"/>
    </row>
    <row r="895" spans="1:11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273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34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2"/>
      <c r="CP895" s="2"/>
      <c r="CQ895" s="2"/>
      <c r="CR895" s="2"/>
      <c r="CS895" s="1"/>
      <c r="CT895" s="1"/>
      <c r="CU895" s="34"/>
      <c r="CV895" s="2"/>
      <c r="CW895" s="1"/>
      <c r="CX895" s="2"/>
      <c r="CY895" s="2"/>
      <c r="CZ895" s="2"/>
      <c r="DA895" s="1"/>
      <c r="DB895" s="1"/>
      <c r="DC895" s="1"/>
      <c r="DD895" s="1"/>
      <c r="DE895" s="1"/>
      <c r="DF895" s="1"/>
      <c r="DG895" s="2"/>
      <c r="DH895" s="2"/>
      <c r="DI895" s="2"/>
      <c r="DJ895" s="2"/>
      <c r="DK895" s="1"/>
      <c r="DL895" s="1"/>
    </row>
    <row r="896" spans="1:11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273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34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2"/>
      <c r="CP896" s="2"/>
      <c r="CQ896" s="2"/>
      <c r="CR896" s="2"/>
      <c r="CS896" s="1"/>
      <c r="CT896" s="1"/>
      <c r="CU896" s="34"/>
      <c r="CV896" s="2"/>
      <c r="CW896" s="1"/>
      <c r="CX896" s="2"/>
      <c r="CY896" s="2"/>
      <c r="CZ896" s="2"/>
      <c r="DA896" s="1"/>
      <c r="DB896" s="1"/>
      <c r="DC896" s="1"/>
      <c r="DD896" s="1"/>
      <c r="DE896" s="1"/>
      <c r="DF896" s="1"/>
      <c r="DG896" s="2"/>
      <c r="DH896" s="2"/>
      <c r="DI896" s="2"/>
      <c r="DJ896" s="2"/>
      <c r="DK896" s="1"/>
      <c r="DL896" s="1"/>
    </row>
    <row r="897" spans="1:11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273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34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2"/>
      <c r="CP897" s="2"/>
      <c r="CQ897" s="2"/>
      <c r="CR897" s="2"/>
      <c r="CS897" s="1"/>
      <c r="CT897" s="1"/>
      <c r="CU897" s="34"/>
      <c r="CV897" s="2"/>
      <c r="CW897" s="1"/>
      <c r="CX897" s="2"/>
      <c r="CY897" s="2"/>
      <c r="CZ897" s="2"/>
      <c r="DA897" s="1"/>
      <c r="DB897" s="1"/>
      <c r="DC897" s="1"/>
      <c r="DD897" s="1"/>
      <c r="DE897" s="1"/>
      <c r="DF897" s="1"/>
      <c r="DG897" s="2"/>
      <c r="DH897" s="2"/>
      <c r="DI897" s="2"/>
      <c r="DJ897" s="2"/>
      <c r="DK897" s="1"/>
      <c r="DL897" s="1"/>
    </row>
    <row r="898" spans="1:11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273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34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2"/>
      <c r="CP898" s="2"/>
      <c r="CQ898" s="2"/>
      <c r="CR898" s="2"/>
      <c r="CS898" s="1"/>
      <c r="CT898" s="1"/>
      <c r="CU898" s="34"/>
      <c r="CV898" s="2"/>
      <c r="CW898" s="1"/>
      <c r="CX898" s="2"/>
      <c r="CY898" s="2"/>
      <c r="CZ898" s="2"/>
      <c r="DA898" s="1"/>
      <c r="DB898" s="1"/>
      <c r="DC898" s="1"/>
      <c r="DD898" s="1"/>
      <c r="DE898" s="1"/>
      <c r="DF898" s="1"/>
      <c r="DG898" s="2"/>
      <c r="DH898" s="2"/>
      <c r="DI898" s="2"/>
      <c r="DJ898" s="2"/>
      <c r="DK898" s="1"/>
      <c r="DL898" s="1"/>
    </row>
    <row r="899" spans="1:11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273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34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2"/>
      <c r="CP899" s="2"/>
      <c r="CQ899" s="2"/>
      <c r="CR899" s="2"/>
      <c r="CS899" s="1"/>
      <c r="CT899" s="1"/>
      <c r="CU899" s="34"/>
      <c r="CV899" s="2"/>
      <c r="CW899" s="1"/>
      <c r="CX899" s="2"/>
      <c r="CY899" s="2"/>
      <c r="CZ899" s="2"/>
      <c r="DA899" s="1"/>
      <c r="DB899" s="1"/>
      <c r="DC899" s="1"/>
      <c r="DD899" s="1"/>
      <c r="DE899" s="1"/>
      <c r="DF899" s="1"/>
      <c r="DG899" s="2"/>
      <c r="DH899" s="2"/>
      <c r="DI899" s="2"/>
      <c r="DJ899" s="2"/>
      <c r="DK899" s="1"/>
      <c r="DL899" s="1"/>
    </row>
    <row r="900" spans="1:11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273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34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2"/>
      <c r="CP900" s="2"/>
      <c r="CQ900" s="2"/>
      <c r="CR900" s="2"/>
      <c r="CS900" s="1"/>
      <c r="CT900" s="1"/>
      <c r="CU900" s="34"/>
      <c r="CV900" s="2"/>
      <c r="CW900" s="1"/>
      <c r="CX900" s="2"/>
      <c r="CY900" s="2"/>
      <c r="CZ900" s="2"/>
      <c r="DA900" s="1"/>
      <c r="DB900" s="1"/>
      <c r="DC900" s="1"/>
      <c r="DD900" s="1"/>
      <c r="DE900" s="1"/>
      <c r="DF900" s="1"/>
      <c r="DG900" s="2"/>
      <c r="DH900" s="2"/>
      <c r="DI900" s="2"/>
      <c r="DJ900" s="2"/>
      <c r="DK900" s="1"/>
      <c r="DL900" s="1"/>
    </row>
    <row r="901" spans="1:11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273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34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2"/>
      <c r="CP901" s="2"/>
      <c r="CQ901" s="2"/>
      <c r="CR901" s="2"/>
      <c r="CS901" s="1"/>
      <c r="CT901" s="1"/>
      <c r="CU901" s="34"/>
      <c r="CV901" s="2"/>
      <c r="CW901" s="1"/>
      <c r="CX901" s="2"/>
      <c r="CY901" s="2"/>
      <c r="CZ901" s="2"/>
      <c r="DA901" s="1"/>
      <c r="DB901" s="1"/>
      <c r="DC901" s="1"/>
      <c r="DD901" s="1"/>
      <c r="DE901" s="1"/>
      <c r="DF901" s="1"/>
      <c r="DG901" s="2"/>
      <c r="DH901" s="2"/>
      <c r="DI901" s="2"/>
      <c r="DJ901" s="2"/>
      <c r="DK901" s="1"/>
      <c r="DL901" s="1"/>
    </row>
    <row r="902" spans="1:11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273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34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2"/>
      <c r="CP902" s="2"/>
      <c r="CQ902" s="2"/>
      <c r="CR902" s="2"/>
      <c r="CS902" s="1"/>
      <c r="CT902" s="1"/>
      <c r="CU902" s="34"/>
      <c r="CV902" s="2"/>
      <c r="CW902" s="1"/>
      <c r="CX902" s="2"/>
      <c r="CY902" s="2"/>
      <c r="CZ902" s="2"/>
      <c r="DA902" s="1"/>
      <c r="DB902" s="1"/>
      <c r="DC902" s="1"/>
      <c r="DD902" s="1"/>
      <c r="DE902" s="1"/>
      <c r="DF902" s="1"/>
      <c r="DG902" s="2"/>
      <c r="DH902" s="2"/>
      <c r="DI902" s="2"/>
      <c r="DJ902" s="2"/>
      <c r="DK902" s="1"/>
      <c r="DL902" s="1"/>
    </row>
    <row r="903" spans="1:11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273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34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2"/>
      <c r="CP903" s="2"/>
      <c r="CQ903" s="2"/>
      <c r="CR903" s="2"/>
      <c r="CS903" s="1"/>
      <c r="CT903" s="1"/>
      <c r="CU903" s="34"/>
      <c r="CV903" s="2"/>
      <c r="CW903" s="1"/>
      <c r="CX903" s="2"/>
      <c r="CY903" s="2"/>
      <c r="CZ903" s="2"/>
      <c r="DA903" s="1"/>
      <c r="DB903" s="1"/>
      <c r="DC903" s="1"/>
      <c r="DD903" s="1"/>
      <c r="DE903" s="1"/>
      <c r="DF903" s="1"/>
      <c r="DG903" s="2"/>
      <c r="DH903" s="2"/>
      <c r="DI903" s="2"/>
      <c r="DJ903" s="2"/>
      <c r="DK903" s="1"/>
      <c r="DL903" s="1"/>
    </row>
    <row r="904" spans="1:11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273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34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2"/>
      <c r="CP904" s="2"/>
      <c r="CQ904" s="2"/>
      <c r="CR904" s="2"/>
      <c r="CS904" s="1"/>
      <c r="CT904" s="1"/>
      <c r="CU904" s="34"/>
      <c r="CV904" s="2"/>
      <c r="CW904" s="1"/>
      <c r="CX904" s="2"/>
      <c r="CY904" s="2"/>
      <c r="CZ904" s="2"/>
      <c r="DA904" s="1"/>
      <c r="DB904" s="1"/>
      <c r="DC904" s="1"/>
      <c r="DD904" s="1"/>
      <c r="DE904" s="1"/>
      <c r="DF904" s="1"/>
      <c r="DG904" s="2"/>
      <c r="DH904" s="2"/>
      <c r="DI904" s="2"/>
      <c r="DJ904" s="2"/>
      <c r="DK904" s="1"/>
      <c r="DL904" s="1"/>
    </row>
    <row r="905" spans="1:11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273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34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2"/>
      <c r="CP905" s="2"/>
      <c r="CQ905" s="2"/>
      <c r="CR905" s="2"/>
      <c r="CS905" s="1"/>
      <c r="CT905" s="1"/>
      <c r="CU905" s="34"/>
      <c r="CV905" s="2"/>
      <c r="CW905" s="1"/>
      <c r="CX905" s="2"/>
      <c r="CY905" s="2"/>
      <c r="CZ905" s="2"/>
      <c r="DA905" s="1"/>
      <c r="DB905" s="1"/>
      <c r="DC905" s="1"/>
      <c r="DD905" s="1"/>
      <c r="DE905" s="1"/>
      <c r="DF905" s="1"/>
      <c r="DG905" s="2"/>
      <c r="DH905" s="2"/>
      <c r="DI905" s="2"/>
      <c r="DJ905" s="2"/>
      <c r="DK905" s="1"/>
      <c r="DL905" s="1"/>
    </row>
    <row r="906" spans="1:11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273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34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2"/>
      <c r="CP906" s="2"/>
      <c r="CQ906" s="2"/>
      <c r="CR906" s="2"/>
      <c r="CS906" s="1"/>
      <c r="CT906" s="1"/>
      <c r="CU906" s="34"/>
      <c r="CV906" s="2"/>
      <c r="CW906" s="1"/>
      <c r="CX906" s="2"/>
      <c r="CY906" s="2"/>
      <c r="CZ906" s="2"/>
      <c r="DA906" s="1"/>
      <c r="DB906" s="1"/>
      <c r="DC906" s="1"/>
      <c r="DD906" s="1"/>
      <c r="DE906" s="1"/>
      <c r="DF906" s="1"/>
      <c r="DG906" s="2"/>
      <c r="DH906" s="2"/>
      <c r="DI906" s="2"/>
      <c r="DJ906" s="2"/>
      <c r="DK906" s="1"/>
      <c r="DL906" s="1"/>
    </row>
    <row r="907" spans="1:11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273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34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2"/>
      <c r="CP907" s="2"/>
      <c r="CQ907" s="2"/>
      <c r="CR907" s="2"/>
      <c r="CS907" s="1"/>
      <c r="CT907" s="1"/>
      <c r="CU907" s="34"/>
      <c r="CV907" s="2"/>
      <c r="CW907" s="1"/>
      <c r="CX907" s="2"/>
      <c r="CY907" s="2"/>
      <c r="CZ907" s="2"/>
      <c r="DA907" s="1"/>
      <c r="DB907" s="1"/>
      <c r="DC907" s="1"/>
      <c r="DD907" s="1"/>
      <c r="DE907" s="1"/>
      <c r="DF907" s="1"/>
      <c r="DG907" s="2"/>
      <c r="DH907" s="2"/>
      <c r="DI907" s="2"/>
      <c r="DJ907" s="2"/>
      <c r="DK907" s="1"/>
      <c r="DL907" s="1"/>
    </row>
    <row r="908" spans="1:11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273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34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2"/>
      <c r="CP908" s="2"/>
      <c r="CQ908" s="2"/>
      <c r="CR908" s="2"/>
      <c r="CS908" s="1"/>
      <c r="CT908" s="1"/>
      <c r="CU908" s="34"/>
      <c r="CV908" s="2"/>
      <c r="CW908" s="1"/>
      <c r="CX908" s="2"/>
      <c r="CY908" s="2"/>
      <c r="CZ908" s="2"/>
      <c r="DA908" s="1"/>
      <c r="DB908" s="1"/>
      <c r="DC908" s="1"/>
      <c r="DD908" s="1"/>
      <c r="DE908" s="1"/>
      <c r="DF908" s="1"/>
      <c r="DG908" s="2"/>
      <c r="DH908" s="2"/>
      <c r="DI908" s="2"/>
      <c r="DJ908" s="2"/>
      <c r="DK908" s="1"/>
      <c r="DL908" s="1"/>
    </row>
    <row r="909" spans="1:11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273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34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2"/>
      <c r="CP909" s="2"/>
      <c r="CQ909" s="2"/>
      <c r="CR909" s="2"/>
      <c r="CS909" s="1"/>
      <c r="CT909" s="1"/>
      <c r="CU909" s="34"/>
      <c r="CV909" s="2"/>
      <c r="CW909" s="1"/>
      <c r="CX909" s="2"/>
      <c r="CY909" s="2"/>
      <c r="CZ909" s="2"/>
      <c r="DA909" s="1"/>
      <c r="DB909" s="1"/>
      <c r="DC909" s="1"/>
      <c r="DD909" s="1"/>
      <c r="DE909" s="1"/>
      <c r="DF909" s="1"/>
      <c r="DG909" s="2"/>
      <c r="DH909" s="2"/>
      <c r="DI909" s="2"/>
      <c r="DJ909" s="2"/>
      <c r="DK909" s="1"/>
      <c r="DL909" s="1"/>
    </row>
    <row r="910" spans="1:11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273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34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2"/>
      <c r="CP910" s="2"/>
      <c r="CQ910" s="2"/>
      <c r="CR910" s="2"/>
      <c r="CS910" s="1"/>
      <c r="CT910" s="1"/>
      <c r="CU910" s="34"/>
      <c r="CV910" s="2"/>
      <c r="CW910" s="1"/>
      <c r="CX910" s="2"/>
      <c r="CY910" s="2"/>
      <c r="CZ910" s="2"/>
      <c r="DA910" s="1"/>
      <c r="DB910" s="1"/>
      <c r="DC910" s="1"/>
      <c r="DD910" s="1"/>
      <c r="DE910" s="1"/>
      <c r="DF910" s="1"/>
      <c r="DG910" s="2"/>
      <c r="DH910" s="2"/>
      <c r="DI910" s="2"/>
      <c r="DJ910" s="2"/>
      <c r="DK910" s="1"/>
      <c r="DL910" s="1"/>
    </row>
    <row r="911" spans="1:11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273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34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2"/>
      <c r="CP911" s="2"/>
      <c r="CQ911" s="2"/>
      <c r="CR911" s="2"/>
      <c r="CS911" s="1"/>
      <c r="CT911" s="1"/>
      <c r="CU911" s="34"/>
      <c r="CV911" s="2"/>
      <c r="CW911" s="1"/>
      <c r="CX911" s="2"/>
      <c r="CY911" s="2"/>
      <c r="CZ911" s="2"/>
      <c r="DA911" s="1"/>
      <c r="DB911" s="1"/>
      <c r="DC911" s="1"/>
      <c r="DD911" s="1"/>
      <c r="DE911" s="1"/>
      <c r="DF911" s="1"/>
      <c r="DG911" s="2"/>
      <c r="DH911" s="2"/>
      <c r="DI911" s="2"/>
      <c r="DJ911" s="2"/>
      <c r="DK911" s="1"/>
      <c r="DL911" s="1"/>
    </row>
    <row r="912" spans="1:11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273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34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2"/>
      <c r="CP912" s="2"/>
      <c r="CQ912" s="2"/>
      <c r="CR912" s="2"/>
      <c r="CS912" s="1"/>
      <c r="CT912" s="1"/>
      <c r="CU912" s="34"/>
      <c r="CV912" s="2"/>
      <c r="CW912" s="1"/>
      <c r="CX912" s="2"/>
      <c r="CY912" s="2"/>
      <c r="CZ912" s="2"/>
      <c r="DA912" s="1"/>
      <c r="DB912" s="1"/>
      <c r="DC912" s="1"/>
      <c r="DD912" s="1"/>
      <c r="DE912" s="1"/>
      <c r="DF912" s="1"/>
      <c r="DG912" s="2"/>
      <c r="DH912" s="2"/>
      <c r="DI912" s="2"/>
      <c r="DJ912" s="2"/>
      <c r="DK912" s="1"/>
      <c r="DL912" s="1"/>
    </row>
    <row r="913" spans="1:11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273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34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2"/>
      <c r="CP913" s="2"/>
      <c r="CQ913" s="2"/>
      <c r="CR913" s="2"/>
      <c r="CS913" s="1"/>
      <c r="CT913" s="1"/>
      <c r="CU913" s="34"/>
      <c r="CV913" s="2"/>
      <c r="CW913" s="1"/>
      <c r="CX913" s="2"/>
      <c r="CY913" s="2"/>
      <c r="CZ913" s="2"/>
      <c r="DA913" s="1"/>
      <c r="DB913" s="1"/>
      <c r="DC913" s="1"/>
      <c r="DD913" s="1"/>
      <c r="DE913" s="1"/>
      <c r="DF913" s="1"/>
      <c r="DG913" s="2"/>
      <c r="DH913" s="2"/>
      <c r="DI913" s="2"/>
      <c r="DJ913" s="2"/>
      <c r="DK913" s="1"/>
      <c r="DL913" s="1"/>
    </row>
    <row r="914" spans="1:11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273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34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2"/>
      <c r="CP914" s="2"/>
      <c r="CQ914" s="2"/>
      <c r="CR914" s="2"/>
      <c r="CS914" s="1"/>
      <c r="CT914" s="1"/>
      <c r="CU914" s="34"/>
      <c r="CV914" s="2"/>
      <c r="CW914" s="1"/>
      <c r="CX914" s="2"/>
      <c r="CY914" s="2"/>
      <c r="CZ914" s="2"/>
      <c r="DA914" s="1"/>
      <c r="DB914" s="1"/>
      <c r="DC914" s="1"/>
      <c r="DD914" s="1"/>
      <c r="DE914" s="1"/>
      <c r="DF914" s="1"/>
      <c r="DG914" s="2"/>
      <c r="DH914" s="2"/>
      <c r="DI914" s="2"/>
      <c r="DJ914" s="2"/>
      <c r="DK914" s="1"/>
      <c r="DL914" s="1"/>
    </row>
    <row r="915" spans="1:11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273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34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2"/>
      <c r="CP915" s="2"/>
      <c r="CQ915" s="2"/>
      <c r="CR915" s="2"/>
      <c r="CS915" s="1"/>
      <c r="CT915" s="1"/>
      <c r="CU915" s="34"/>
      <c r="CV915" s="2"/>
      <c r="CW915" s="1"/>
      <c r="CX915" s="2"/>
      <c r="CY915" s="2"/>
      <c r="CZ915" s="2"/>
      <c r="DA915" s="1"/>
      <c r="DB915" s="1"/>
      <c r="DC915" s="1"/>
      <c r="DD915" s="1"/>
      <c r="DE915" s="1"/>
      <c r="DF915" s="1"/>
      <c r="DG915" s="2"/>
      <c r="DH915" s="2"/>
      <c r="DI915" s="2"/>
      <c r="DJ915" s="2"/>
      <c r="DK915" s="1"/>
      <c r="DL915" s="1"/>
    </row>
    <row r="916" spans="1:11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273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34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2"/>
      <c r="CP916" s="2"/>
      <c r="CQ916" s="2"/>
      <c r="CR916" s="2"/>
      <c r="CS916" s="1"/>
      <c r="CT916" s="1"/>
      <c r="CU916" s="34"/>
      <c r="CV916" s="2"/>
      <c r="CW916" s="1"/>
      <c r="CX916" s="2"/>
      <c r="CY916" s="2"/>
      <c r="CZ916" s="2"/>
      <c r="DA916" s="1"/>
      <c r="DB916" s="1"/>
      <c r="DC916" s="1"/>
      <c r="DD916" s="1"/>
      <c r="DE916" s="1"/>
      <c r="DF916" s="1"/>
      <c r="DG916" s="2"/>
      <c r="DH916" s="2"/>
      <c r="DI916" s="2"/>
      <c r="DJ916" s="2"/>
      <c r="DK916" s="1"/>
      <c r="DL916" s="1"/>
    </row>
    <row r="917" spans="1:11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273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34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2"/>
      <c r="CP917" s="2"/>
      <c r="CQ917" s="2"/>
      <c r="CR917" s="2"/>
      <c r="CS917" s="1"/>
      <c r="CT917" s="1"/>
      <c r="CU917" s="34"/>
      <c r="CV917" s="2"/>
      <c r="CW917" s="1"/>
      <c r="CX917" s="2"/>
      <c r="CY917" s="2"/>
      <c r="CZ917" s="2"/>
      <c r="DA917" s="1"/>
      <c r="DB917" s="1"/>
      <c r="DC917" s="1"/>
      <c r="DD917" s="1"/>
      <c r="DE917" s="1"/>
      <c r="DF917" s="1"/>
      <c r="DG917" s="2"/>
      <c r="DH917" s="2"/>
      <c r="DI917" s="2"/>
      <c r="DJ917" s="2"/>
      <c r="DK917" s="1"/>
      <c r="DL917" s="1"/>
    </row>
    <row r="918" spans="1:11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273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34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2"/>
      <c r="CP918" s="2"/>
      <c r="CQ918" s="2"/>
      <c r="CR918" s="2"/>
      <c r="CS918" s="1"/>
      <c r="CT918" s="1"/>
      <c r="CU918" s="34"/>
      <c r="CV918" s="2"/>
      <c r="CW918" s="1"/>
      <c r="CX918" s="2"/>
      <c r="CY918" s="2"/>
      <c r="CZ918" s="2"/>
      <c r="DA918" s="1"/>
      <c r="DB918" s="1"/>
      <c r="DC918" s="1"/>
      <c r="DD918" s="1"/>
      <c r="DE918" s="1"/>
      <c r="DF918" s="1"/>
      <c r="DG918" s="2"/>
      <c r="DH918" s="2"/>
      <c r="DI918" s="2"/>
      <c r="DJ918" s="2"/>
      <c r="DK918" s="1"/>
      <c r="DL918" s="1"/>
    </row>
    <row r="919" spans="1:11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273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34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2"/>
      <c r="CP919" s="2"/>
      <c r="CQ919" s="2"/>
      <c r="CR919" s="2"/>
      <c r="CS919" s="1"/>
      <c r="CT919" s="1"/>
      <c r="CU919" s="34"/>
      <c r="CV919" s="2"/>
      <c r="CW919" s="1"/>
      <c r="CX919" s="2"/>
      <c r="CY919" s="2"/>
      <c r="CZ919" s="2"/>
      <c r="DA919" s="1"/>
      <c r="DB919" s="1"/>
      <c r="DC919" s="1"/>
      <c r="DD919" s="1"/>
      <c r="DE919" s="1"/>
      <c r="DF919" s="1"/>
      <c r="DG919" s="2"/>
      <c r="DH919" s="2"/>
      <c r="DI919" s="2"/>
      <c r="DJ919" s="2"/>
      <c r="DK919" s="1"/>
      <c r="DL919" s="1"/>
    </row>
    <row r="920" spans="1:11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273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34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2"/>
      <c r="CP920" s="2"/>
      <c r="CQ920" s="2"/>
      <c r="CR920" s="2"/>
      <c r="CS920" s="1"/>
      <c r="CT920" s="1"/>
      <c r="CU920" s="34"/>
      <c r="CV920" s="2"/>
      <c r="CW920" s="1"/>
      <c r="CX920" s="2"/>
      <c r="CY920" s="2"/>
      <c r="CZ920" s="2"/>
      <c r="DA920" s="1"/>
      <c r="DB920" s="1"/>
      <c r="DC920" s="1"/>
      <c r="DD920" s="1"/>
      <c r="DE920" s="1"/>
      <c r="DF920" s="1"/>
      <c r="DG920" s="2"/>
      <c r="DH920" s="2"/>
      <c r="DI920" s="2"/>
      <c r="DJ920" s="2"/>
      <c r="DK920" s="1"/>
      <c r="DL920" s="1"/>
    </row>
    <row r="921" spans="1:11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273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34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2"/>
      <c r="CP921" s="2"/>
      <c r="CQ921" s="2"/>
      <c r="CR921" s="2"/>
      <c r="CS921" s="1"/>
      <c r="CT921" s="1"/>
      <c r="CU921" s="34"/>
      <c r="CV921" s="2"/>
      <c r="CW921" s="1"/>
      <c r="CX921" s="2"/>
      <c r="CY921" s="2"/>
      <c r="CZ921" s="2"/>
      <c r="DA921" s="1"/>
      <c r="DB921" s="1"/>
      <c r="DC921" s="1"/>
      <c r="DD921" s="1"/>
      <c r="DE921" s="1"/>
      <c r="DF921" s="1"/>
      <c r="DG921" s="2"/>
      <c r="DH921" s="2"/>
      <c r="DI921" s="2"/>
      <c r="DJ921" s="2"/>
      <c r="DK921" s="1"/>
      <c r="DL921" s="1"/>
    </row>
    <row r="922" spans="1:11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273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34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2"/>
      <c r="CP922" s="2"/>
      <c r="CQ922" s="2"/>
      <c r="CR922" s="2"/>
      <c r="CS922" s="1"/>
      <c r="CT922" s="1"/>
      <c r="CU922" s="34"/>
      <c r="CV922" s="2"/>
      <c r="CW922" s="1"/>
      <c r="CX922" s="2"/>
      <c r="CY922" s="2"/>
      <c r="CZ922" s="2"/>
      <c r="DA922" s="1"/>
      <c r="DB922" s="1"/>
      <c r="DC922" s="1"/>
      <c r="DD922" s="1"/>
      <c r="DE922" s="1"/>
      <c r="DF922" s="1"/>
      <c r="DG922" s="2"/>
      <c r="DH922" s="2"/>
      <c r="DI922" s="2"/>
      <c r="DJ922" s="2"/>
      <c r="DK922" s="1"/>
      <c r="DL922" s="1"/>
    </row>
    <row r="923" spans="1:11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273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34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2"/>
      <c r="CP923" s="2"/>
      <c r="CQ923" s="2"/>
      <c r="CR923" s="2"/>
      <c r="CS923" s="1"/>
      <c r="CT923" s="1"/>
      <c r="CU923" s="34"/>
      <c r="CV923" s="2"/>
      <c r="CW923" s="1"/>
      <c r="CX923" s="2"/>
      <c r="CY923" s="2"/>
      <c r="CZ923" s="2"/>
      <c r="DA923" s="1"/>
      <c r="DB923" s="1"/>
      <c r="DC923" s="1"/>
      <c r="DD923" s="1"/>
      <c r="DE923" s="1"/>
      <c r="DF923" s="1"/>
      <c r="DG923" s="2"/>
      <c r="DH923" s="2"/>
      <c r="DI923" s="2"/>
      <c r="DJ923" s="2"/>
      <c r="DK923" s="1"/>
      <c r="DL923" s="1"/>
    </row>
    <row r="924" spans="1:11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273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34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2"/>
      <c r="CP924" s="2"/>
      <c r="CQ924" s="2"/>
      <c r="CR924" s="2"/>
      <c r="CS924" s="1"/>
      <c r="CT924" s="1"/>
      <c r="CU924" s="34"/>
      <c r="CV924" s="2"/>
      <c r="CW924" s="1"/>
      <c r="CX924" s="2"/>
      <c r="CY924" s="2"/>
      <c r="CZ924" s="2"/>
      <c r="DA924" s="1"/>
      <c r="DB924" s="1"/>
      <c r="DC924" s="1"/>
      <c r="DD924" s="1"/>
      <c r="DE924" s="1"/>
      <c r="DF924" s="1"/>
      <c r="DG924" s="2"/>
      <c r="DH924" s="2"/>
      <c r="DI924" s="2"/>
      <c r="DJ924" s="2"/>
      <c r="DK924" s="1"/>
      <c r="DL924" s="1"/>
    </row>
    <row r="925" spans="1:11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273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34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2"/>
      <c r="CP925" s="2"/>
      <c r="CQ925" s="2"/>
      <c r="CR925" s="2"/>
      <c r="CS925" s="1"/>
      <c r="CT925" s="1"/>
      <c r="CU925" s="34"/>
      <c r="CV925" s="2"/>
      <c r="CW925" s="1"/>
      <c r="CX925" s="2"/>
      <c r="CY925" s="2"/>
      <c r="CZ925" s="2"/>
      <c r="DA925" s="1"/>
      <c r="DB925" s="1"/>
      <c r="DC925" s="1"/>
      <c r="DD925" s="1"/>
      <c r="DE925" s="1"/>
      <c r="DF925" s="1"/>
      <c r="DG925" s="2"/>
      <c r="DH925" s="2"/>
      <c r="DI925" s="2"/>
      <c r="DJ925" s="2"/>
      <c r="DK925" s="1"/>
      <c r="DL925" s="1"/>
    </row>
    <row r="926" spans="1:11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273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34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2"/>
      <c r="CP926" s="2"/>
      <c r="CQ926" s="2"/>
      <c r="CR926" s="2"/>
      <c r="CS926" s="1"/>
      <c r="CT926" s="1"/>
      <c r="CU926" s="34"/>
      <c r="CV926" s="2"/>
      <c r="CW926" s="1"/>
      <c r="CX926" s="2"/>
      <c r="CY926" s="2"/>
      <c r="CZ926" s="2"/>
      <c r="DA926" s="1"/>
      <c r="DB926" s="1"/>
      <c r="DC926" s="1"/>
      <c r="DD926" s="1"/>
      <c r="DE926" s="1"/>
      <c r="DF926" s="1"/>
      <c r="DG926" s="2"/>
      <c r="DH926" s="2"/>
      <c r="DI926" s="2"/>
      <c r="DJ926" s="2"/>
      <c r="DK926" s="1"/>
      <c r="DL926" s="1"/>
    </row>
    <row r="927" spans="1:11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273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34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2"/>
      <c r="CP927" s="2"/>
      <c r="CQ927" s="2"/>
      <c r="CR927" s="2"/>
      <c r="CS927" s="1"/>
      <c r="CT927" s="1"/>
      <c r="CU927" s="34"/>
      <c r="CV927" s="2"/>
      <c r="CW927" s="1"/>
      <c r="CX927" s="2"/>
      <c r="CY927" s="2"/>
      <c r="CZ927" s="2"/>
      <c r="DA927" s="1"/>
      <c r="DB927" s="1"/>
      <c r="DC927" s="1"/>
      <c r="DD927" s="1"/>
      <c r="DE927" s="1"/>
      <c r="DF927" s="1"/>
      <c r="DG927" s="2"/>
      <c r="DH927" s="2"/>
      <c r="DI927" s="2"/>
      <c r="DJ927" s="2"/>
      <c r="DK927" s="1"/>
      <c r="DL927" s="1"/>
    </row>
    <row r="928" spans="1:11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273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34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2"/>
      <c r="CP928" s="2"/>
      <c r="CQ928" s="2"/>
      <c r="CR928" s="2"/>
      <c r="CS928" s="1"/>
      <c r="CT928" s="1"/>
      <c r="CU928" s="34"/>
      <c r="CV928" s="2"/>
      <c r="CW928" s="1"/>
      <c r="CX928" s="2"/>
      <c r="CY928" s="2"/>
      <c r="CZ928" s="2"/>
      <c r="DA928" s="1"/>
      <c r="DB928" s="1"/>
      <c r="DC928" s="1"/>
      <c r="DD928" s="1"/>
      <c r="DE928" s="1"/>
      <c r="DF928" s="1"/>
      <c r="DG928" s="2"/>
      <c r="DH928" s="2"/>
      <c r="DI928" s="2"/>
      <c r="DJ928" s="2"/>
      <c r="DK928" s="1"/>
      <c r="DL928" s="1"/>
    </row>
    <row r="929" spans="1:11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273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34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2"/>
      <c r="CP929" s="2"/>
      <c r="CQ929" s="2"/>
      <c r="CR929" s="2"/>
      <c r="CS929" s="1"/>
      <c r="CT929" s="1"/>
      <c r="CU929" s="34"/>
      <c r="CV929" s="2"/>
      <c r="CW929" s="1"/>
      <c r="CX929" s="2"/>
      <c r="CY929" s="2"/>
      <c r="CZ929" s="2"/>
      <c r="DA929" s="1"/>
      <c r="DB929" s="1"/>
      <c r="DC929" s="1"/>
      <c r="DD929" s="1"/>
      <c r="DE929" s="1"/>
      <c r="DF929" s="1"/>
      <c r="DG929" s="2"/>
      <c r="DH929" s="2"/>
      <c r="DI929" s="2"/>
      <c r="DJ929" s="2"/>
      <c r="DK929" s="1"/>
      <c r="DL929" s="1"/>
    </row>
    <row r="930" spans="1:11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273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34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2"/>
      <c r="CP930" s="2"/>
      <c r="CQ930" s="2"/>
      <c r="CR930" s="2"/>
      <c r="CS930" s="1"/>
      <c r="CT930" s="1"/>
      <c r="CU930" s="34"/>
      <c r="CV930" s="2"/>
      <c r="CW930" s="1"/>
      <c r="CX930" s="2"/>
      <c r="CY930" s="2"/>
      <c r="CZ930" s="2"/>
      <c r="DA930" s="1"/>
      <c r="DB930" s="1"/>
      <c r="DC930" s="1"/>
      <c r="DD930" s="1"/>
      <c r="DE930" s="1"/>
      <c r="DF930" s="1"/>
      <c r="DG930" s="2"/>
      <c r="DH930" s="2"/>
      <c r="DI930" s="2"/>
      <c r="DJ930" s="2"/>
      <c r="DK930" s="1"/>
      <c r="DL930" s="1"/>
    </row>
    <row r="931" spans="1:11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273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34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2"/>
      <c r="CP931" s="2"/>
      <c r="CQ931" s="2"/>
      <c r="CR931" s="2"/>
      <c r="CS931" s="1"/>
      <c r="CT931" s="1"/>
      <c r="CU931" s="34"/>
      <c r="CV931" s="2"/>
      <c r="CW931" s="1"/>
      <c r="CX931" s="2"/>
      <c r="CY931" s="2"/>
      <c r="CZ931" s="2"/>
      <c r="DA931" s="1"/>
      <c r="DB931" s="1"/>
      <c r="DC931" s="1"/>
      <c r="DD931" s="1"/>
      <c r="DE931" s="1"/>
      <c r="DF931" s="1"/>
      <c r="DG931" s="2"/>
      <c r="DH931" s="2"/>
      <c r="DI931" s="2"/>
      <c r="DJ931" s="2"/>
      <c r="DK931" s="1"/>
      <c r="DL931" s="1"/>
    </row>
    <row r="932" spans="1:11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273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34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2"/>
      <c r="CP932" s="2"/>
      <c r="CQ932" s="2"/>
      <c r="CR932" s="2"/>
      <c r="CS932" s="1"/>
      <c r="CT932" s="1"/>
      <c r="CU932" s="34"/>
      <c r="CV932" s="2"/>
      <c r="CW932" s="1"/>
      <c r="CX932" s="2"/>
      <c r="CY932" s="2"/>
      <c r="CZ932" s="2"/>
      <c r="DA932" s="1"/>
      <c r="DB932" s="1"/>
      <c r="DC932" s="1"/>
      <c r="DD932" s="1"/>
      <c r="DE932" s="1"/>
      <c r="DF932" s="1"/>
      <c r="DG932" s="2"/>
      <c r="DH932" s="2"/>
      <c r="DI932" s="2"/>
      <c r="DJ932" s="2"/>
      <c r="DK932" s="1"/>
      <c r="DL932" s="1"/>
    </row>
    <row r="933" spans="1:11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273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34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2"/>
      <c r="CP933" s="2"/>
      <c r="CQ933" s="2"/>
      <c r="CR933" s="2"/>
      <c r="CS933" s="1"/>
      <c r="CT933" s="1"/>
      <c r="CU933" s="34"/>
      <c r="CV933" s="2"/>
      <c r="CW933" s="1"/>
      <c r="CX933" s="2"/>
      <c r="CY933" s="2"/>
      <c r="CZ933" s="2"/>
      <c r="DA933" s="1"/>
      <c r="DB933" s="1"/>
      <c r="DC933" s="1"/>
      <c r="DD933" s="1"/>
      <c r="DE933" s="1"/>
      <c r="DF933" s="1"/>
      <c r="DG933" s="2"/>
      <c r="DH933" s="2"/>
      <c r="DI933" s="2"/>
      <c r="DJ933" s="2"/>
      <c r="DK933" s="1"/>
      <c r="DL933" s="1"/>
    </row>
    <row r="934" spans="1:11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273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34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2"/>
      <c r="CP934" s="2"/>
      <c r="CQ934" s="2"/>
      <c r="CR934" s="2"/>
      <c r="CS934" s="1"/>
      <c r="CT934" s="1"/>
      <c r="CU934" s="34"/>
      <c r="CV934" s="2"/>
      <c r="CW934" s="1"/>
      <c r="CX934" s="2"/>
      <c r="CY934" s="2"/>
      <c r="CZ934" s="2"/>
      <c r="DA934" s="1"/>
      <c r="DB934" s="1"/>
      <c r="DC934" s="1"/>
      <c r="DD934" s="1"/>
      <c r="DE934" s="1"/>
      <c r="DF934" s="1"/>
      <c r="DG934" s="2"/>
      <c r="DH934" s="2"/>
      <c r="DI934" s="2"/>
      <c r="DJ934" s="2"/>
      <c r="DK934" s="1"/>
      <c r="DL934" s="1"/>
    </row>
    <row r="935" spans="1:11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273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34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2"/>
      <c r="CP935" s="2"/>
      <c r="CQ935" s="2"/>
      <c r="CR935" s="2"/>
      <c r="CS935" s="1"/>
      <c r="CT935" s="1"/>
      <c r="CU935" s="34"/>
      <c r="CV935" s="2"/>
      <c r="CW935" s="1"/>
      <c r="CX935" s="2"/>
      <c r="CY935" s="2"/>
      <c r="CZ935" s="2"/>
      <c r="DA935" s="1"/>
      <c r="DB935" s="1"/>
      <c r="DC935" s="1"/>
      <c r="DD935" s="1"/>
      <c r="DE935" s="1"/>
      <c r="DF935" s="1"/>
      <c r="DG935" s="2"/>
      <c r="DH935" s="2"/>
      <c r="DI935" s="2"/>
      <c r="DJ935" s="2"/>
      <c r="DK935" s="1"/>
      <c r="DL935" s="1"/>
    </row>
    <row r="936" spans="1:11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273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34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2"/>
      <c r="CP936" s="2"/>
      <c r="CQ936" s="2"/>
      <c r="CR936" s="2"/>
      <c r="CS936" s="1"/>
      <c r="CT936" s="1"/>
      <c r="CU936" s="34"/>
      <c r="CV936" s="2"/>
      <c r="CW936" s="1"/>
      <c r="CX936" s="2"/>
      <c r="CY936" s="2"/>
      <c r="CZ936" s="2"/>
      <c r="DA936" s="1"/>
      <c r="DB936" s="1"/>
      <c r="DC936" s="1"/>
      <c r="DD936" s="1"/>
      <c r="DE936" s="1"/>
      <c r="DF936" s="1"/>
      <c r="DG936" s="2"/>
      <c r="DH936" s="2"/>
      <c r="DI936" s="2"/>
      <c r="DJ936" s="2"/>
      <c r="DK936" s="1"/>
      <c r="DL936" s="1"/>
    </row>
    <row r="937" spans="1:11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273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34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2"/>
      <c r="CP937" s="2"/>
      <c r="CQ937" s="2"/>
      <c r="CR937" s="2"/>
      <c r="CS937" s="1"/>
      <c r="CT937" s="1"/>
      <c r="CU937" s="34"/>
      <c r="CV937" s="2"/>
      <c r="CW937" s="1"/>
      <c r="CX937" s="2"/>
      <c r="CY937" s="2"/>
      <c r="CZ937" s="2"/>
      <c r="DA937" s="1"/>
      <c r="DB937" s="1"/>
      <c r="DC937" s="1"/>
      <c r="DD937" s="1"/>
      <c r="DE937" s="1"/>
      <c r="DF937" s="1"/>
      <c r="DG937" s="2"/>
      <c r="DH937" s="2"/>
      <c r="DI937" s="2"/>
      <c r="DJ937" s="2"/>
      <c r="DK937" s="1"/>
      <c r="DL937" s="1"/>
    </row>
    <row r="938" spans="1:11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273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34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2"/>
      <c r="CP938" s="2"/>
      <c r="CQ938" s="2"/>
      <c r="CR938" s="2"/>
      <c r="CS938" s="1"/>
      <c r="CT938" s="1"/>
      <c r="CU938" s="34"/>
      <c r="CV938" s="2"/>
      <c r="CW938" s="1"/>
      <c r="CX938" s="2"/>
      <c r="CY938" s="2"/>
      <c r="CZ938" s="2"/>
      <c r="DA938" s="1"/>
      <c r="DB938" s="1"/>
      <c r="DC938" s="1"/>
      <c r="DD938" s="1"/>
      <c r="DE938" s="1"/>
      <c r="DF938" s="1"/>
      <c r="DG938" s="2"/>
      <c r="DH938" s="2"/>
      <c r="DI938" s="2"/>
      <c r="DJ938" s="2"/>
      <c r="DK938" s="1"/>
      <c r="DL938" s="1"/>
    </row>
    <row r="939" spans="1:11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273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34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2"/>
      <c r="CP939" s="2"/>
      <c r="CQ939" s="2"/>
      <c r="CR939" s="2"/>
      <c r="CS939" s="1"/>
      <c r="CT939" s="1"/>
      <c r="CU939" s="34"/>
      <c r="CV939" s="2"/>
      <c r="CW939" s="1"/>
      <c r="CX939" s="2"/>
      <c r="CY939" s="2"/>
      <c r="CZ939" s="2"/>
      <c r="DA939" s="1"/>
      <c r="DB939" s="1"/>
      <c r="DC939" s="1"/>
      <c r="DD939" s="1"/>
      <c r="DE939" s="1"/>
      <c r="DF939" s="1"/>
      <c r="DG939" s="2"/>
      <c r="DH939" s="2"/>
      <c r="DI939" s="2"/>
      <c r="DJ939" s="2"/>
      <c r="DK939" s="1"/>
      <c r="DL939" s="1"/>
    </row>
    <row r="940" spans="1:11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273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34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2"/>
      <c r="CP940" s="2"/>
      <c r="CQ940" s="2"/>
      <c r="CR940" s="2"/>
      <c r="CS940" s="1"/>
      <c r="CT940" s="1"/>
      <c r="CU940" s="34"/>
      <c r="CV940" s="2"/>
      <c r="CW940" s="1"/>
      <c r="CX940" s="2"/>
      <c r="CY940" s="2"/>
      <c r="CZ940" s="2"/>
      <c r="DA940" s="1"/>
      <c r="DB940" s="1"/>
      <c r="DC940" s="1"/>
      <c r="DD940" s="1"/>
      <c r="DE940" s="1"/>
      <c r="DF940" s="1"/>
      <c r="DG940" s="2"/>
      <c r="DH940" s="2"/>
      <c r="DI940" s="2"/>
      <c r="DJ940" s="2"/>
      <c r="DK940" s="1"/>
      <c r="DL940" s="1"/>
    </row>
    <row r="941" spans="1:11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273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34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2"/>
      <c r="CP941" s="2"/>
      <c r="CQ941" s="2"/>
      <c r="CR941" s="2"/>
      <c r="CS941" s="1"/>
      <c r="CT941" s="1"/>
      <c r="CU941" s="34"/>
      <c r="CV941" s="2"/>
      <c r="CW941" s="1"/>
      <c r="CX941" s="2"/>
      <c r="CY941" s="2"/>
      <c r="CZ941" s="2"/>
      <c r="DA941" s="1"/>
      <c r="DB941" s="1"/>
      <c r="DC941" s="1"/>
      <c r="DD941" s="1"/>
      <c r="DE941" s="1"/>
      <c r="DF941" s="1"/>
      <c r="DG941" s="2"/>
      <c r="DH941" s="2"/>
      <c r="DI941" s="2"/>
      <c r="DJ941" s="2"/>
      <c r="DK941" s="1"/>
      <c r="DL941" s="1"/>
    </row>
    <row r="942" spans="1:11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273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34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2"/>
      <c r="CP942" s="2"/>
      <c r="CQ942" s="2"/>
      <c r="CR942" s="2"/>
      <c r="CS942" s="1"/>
      <c r="CT942" s="1"/>
      <c r="CU942" s="34"/>
      <c r="CV942" s="2"/>
      <c r="CW942" s="1"/>
      <c r="CX942" s="2"/>
      <c r="CY942" s="2"/>
      <c r="CZ942" s="2"/>
      <c r="DA942" s="1"/>
      <c r="DB942" s="1"/>
      <c r="DC942" s="1"/>
      <c r="DD942" s="1"/>
      <c r="DE942" s="1"/>
      <c r="DF942" s="1"/>
      <c r="DG942" s="2"/>
      <c r="DH942" s="2"/>
      <c r="DI942" s="2"/>
      <c r="DJ942" s="2"/>
      <c r="DK942" s="1"/>
      <c r="DL942" s="1"/>
    </row>
    <row r="943" spans="1:11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273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34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2"/>
      <c r="CP943" s="2"/>
      <c r="CQ943" s="2"/>
      <c r="CR943" s="2"/>
      <c r="CS943" s="1"/>
      <c r="CT943" s="1"/>
      <c r="CU943" s="34"/>
      <c r="CV943" s="2"/>
      <c r="CW943" s="1"/>
      <c r="CX943" s="2"/>
      <c r="CY943" s="2"/>
      <c r="CZ943" s="2"/>
      <c r="DA943" s="1"/>
      <c r="DB943" s="1"/>
      <c r="DC943" s="1"/>
      <c r="DD943" s="1"/>
      <c r="DE943" s="1"/>
      <c r="DF943" s="1"/>
      <c r="DG943" s="2"/>
      <c r="DH943" s="2"/>
      <c r="DI943" s="2"/>
      <c r="DJ943" s="2"/>
      <c r="DK943" s="1"/>
      <c r="DL943" s="1"/>
    </row>
    <row r="944" spans="1:11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273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34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2"/>
      <c r="CP944" s="2"/>
      <c r="CQ944" s="2"/>
      <c r="CR944" s="2"/>
      <c r="CS944" s="1"/>
      <c r="CT944" s="1"/>
      <c r="CU944" s="34"/>
      <c r="CV944" s="2"/>
      <c r="CW944" s="1"/>
      <c r="CX944" s="2"/>
      <c r="CY944" s="2"/>
      <c r="CZ944" s="2"/>
      <c r="DA944" s="1"/>
      <c r="DB944" s="1"/>
      <c r="DC944" s="1"/>
      <c r="DD944" s="1"/>
      <c r="DE944" s="1"/>
      <c r="DF944" s="1"/>
      <c r="DG944" s="2"/>
      <c r="DH944" s="2"/>
      <c r="DI944" s="2"/>
      <c r="DJ944" s="2"/>
      <c r="DK944" s="1"/>
      <c r="DL944" s="1"/>
    </row>
    <row r="945" spans="1:11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273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34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2"/>
      <c r="CP945" s="2"/>
      <c r="CQ945" s="2"/>
      <c r="CR945" s="2"/>
      <c r="CS945" s="1"/>
      <c r="CT945" s="1"/>
      <c r="CU945" s="34"/>
      <c r="CV945" s="2"/>
      <c r="CW945" s="1"/>
      <c r="CX945" s="2"/>
      <c r="CY945" s="2"/>
      <c r="CZ945" s="2"/>
      <c r="DA945" s="1"/>
      <c r="DB945" s="1"/>
      <c r="DC945" s="1"/>
      <c r="DD945" s="1"/>
      <c r="DE945" s="1"/>
      <c r="DF945" s="1"/>
      <c r="DG945" s="2"/>
      <c r="DH945" s="2"/>
      <c r="DI945" s="2"/>
      <c r="DJ945" s="2"/>
      <c r="DK945" s="1"/>
      <c r="DL945" s="1"/>
    </row>
    <row r="946" spans="1:11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273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34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2"/>
      <c r="CP946" s="2"/>
      <c r="CQ946" s="2"/>
      <c r="CR946" s="2"/>
      <c r="CS946" s="1"/>
      <c r="CT946" s="1"/>
      <c r="CU946" s="34"/>
      <c r="CV946" s="2"/>
      <c r="CW946" s="1"/>
      <c r="CX946" s="2"/>
      <c r="CY946" s="2"/>
      <c r="CZ946" s="2"/>
      <c r="DA946" s="1"/>
      <c r="DB946" s="1"/>
      <c r="DC946" s="1"/>
      <c r="DD946" s="1"/>
      <c r="DE946" s="1"/>
      <c r="DF946" s="1"/>
      <c r="DG946" s="2"/>
      <c r="DH946" s="2"/>
      <c r="DI946" s="2"/>
      <c r="DJ946" s="2"/>
      <c r="DK946" s="1"/>
      <c r="DL946" s="1"/>
    </row>
    <row r="947" spans="1:11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273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34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2"/>
      <c r="CP947" s="2"/>
      <c r="CQ947" s="2"/>
      <c r="CR947" s="2"/>
      <c r="CS947" s="1"/>
      <c r="CT947" s="1"/>
      <c r="CU947" s="34"/>
      <c r="CV947" s="2"/>
      <c r="CW947" s="1"/>
      <c r="CX947" s="2"/>
      <c r="CY947" s="2"/>
      <c r="CZ947" s="2"/>
      <c r="DA947" s="1"/>
      <c r="DB947" s="1"/>
      <c r="DC947" s="1"/>
      <c r="DD947" s="1"/>
      <c r="DE947" s="1"/>
      <c r="DF947" s="1"/>
      <c r="DG947" s="2"/>
      <c r="DH947" s="2"/>
      <c r="DI947" s="2"/>
      <c r="DJ947" s="2"/>
      <c r="DK947" s="1"/>
      <c r="DL947" s="1"/>
    </row>
    <row r="948" spans="1:11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273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34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2"/>
      <c r="CP948" s="2"/>
      <c r="CQ948" s="2"/>
      <c r="CR948" s="2"/>
      <c r="CS948" s="1"/>
      <c r="CT948" s="1"/>
      <c r="CU948" s="34"/>
      <c r="CV948" s="2"/>
      <c r="CW948" s="1"/>
      <c r="CX948" s="2"/>
      <c r="CY948" s="2"/>
      <c r="CZ948" s="2"/>
      <c r="DA948" s="1"/>
      <c r="DB948" s="1"/>
      <c r="DC948" s="1"/>
      <c r="DD948" s="1"/>
      <c r="DE948" s="1"/>
      <c r="DF948" s="1"/>
      <c r="DG948" s="2"/>
      <c r="DH948" s="2"/>
      <c r="DI948" s="2"/>
      <c r="DJ948" s="2"/>
      <c r="DK948" s="1"/>
      <c r="DL948" s="1"/>
    </row>
    <row r="949" spans="1:11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273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34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2"/>
      <c r="CP949" s="2"/>
      <c r="CQ949" s="2"/>
      <c r="CR949" s="2"/>
      <c r="CS949" s="1"/>
      <c r="CT949" s="1"/>
      <c r="CU949" s="34"/>
      <c r="CV949" s="2"/>
      <c r="CW949" s="1"/>
      <c r="CX949" s="2"/>
      <c r="CY949" s="2"/>
      <c r="CZ949" s="2"/>
      <c r="DA949" s="1"/>
      <c r="DB949" s="1"/>
      <c r="DC949" s="1"/>
      <c r="DD949" s="1"/>
      <c r="DE949" s="1"/>
      <c r="DF949" s="1"/>
      <c r="DG949" s="2"/>
      <c r="DH949" s="2"/>
      <c r="DI949" s="2"/>
      <c r="DJ949" s="2"/>
      <c r="DK949" s="1"/>
      <c r="DL949" s="1"/>
    </row>
    <row r="950" spans="1:11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273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34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2"/>
      <c r="CP950" s="2"/>
      <c r="CQ950" s="2"/>
      <c r="CR950" s="2"/>
      <c r="CS950" s="1"/>
      <c r="CT950" s="1"/>
      <c r="CU950" s="34"/>
      <c r="CV950" s="2"/>
      <c r="CW950" s="1"/>
      <c r="CX950" s="2"/>
      <c r="CY950" s="2"/>
      <c r="CZ950" s="2"/>
      <c r="DA950" s="1"/>
      <c r="DB950" s="1"/>
      <c r="DC950" s="1"/>
      <c r="DD950" s="1"/>
      <c r="DE950" s="1"/>
      <c r="DF950" s="1"/>
      <c r="DG950" s="2"/>
      <c r="DH950" s="2"/>
      <c r="DI950" s="2"/>
      <c r="DJ950" s="2"/>
      <c r="DK950" s="1"/>
      <c r="DL950" s="1"/>
    </row>
    <row r="951" spans="1:11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273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34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2"/>
      <c r="CP951" s="2"/>
      <c r="CQ951" s="2"/>
      <c r="CR951" s="2"/>
      <c r="CS951" s="1"/>
      <c r="CT951" s="1"/>
      <c r="CU951" s="34"/>
      <c r="CV951" s="2"/>
      <c r="CW951" s="1"/>
      <c r="CX951" s="2"/>
      <c r="CY951" s="2"/>
      <c r="CZ951" s="2"/>
      <c r="DA951" s="1"/>
      <c r="DB951" s="1"/>
      <c r="DC951" s="1"/>
      <c r="DD951" s="1"/>
      <c r="DE951" s="1"/>
      <c r="DF951" s="1"/>
      <c r="DG951" s="2"/>
      <c r="DH951" s="2"/>
      <c r="DI951" s="2"/>
      <c r="DJ951" s="2"/>
      <c r="DK951" s="1"/>
      <c r="DL951" s="1"/>
    </row>
    <row r="952" spans="1:11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273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34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2"/>
      <c r="CP952" s="2"/>
      <c r="CQ952" s="2"/>
      <c r="CR952" s="2"/>
      <c r="CS952" s="1"/>
      <c r="CT952" s="1"/>
      <c r="CU952" s="34"/>
      <c r="CV952" s="2"/>
      <c r="CW952" s="1"/>
      <c r="CX952" s="2"/>
      <c r="CY952" s="2"/>
      <c r="CZ952" s="2"/>
      <c r="DA952" s="1"/>
      <c r="DB952" s="1"/>
      <c r="DC952" s="1"/>
      <c r="DD952" s="1"/>
      <c r="DE952" s="1"/>
      <c r="DF952" s="1"/>
      <c r="DG952" s="2"/>
      <c r="DH952" s="2"/>
      <c r="DI952" s="2"/>
      <c r="DJ952" s="2"/>
      <c r="DK952" s="1"/>
      <c r="DL952" s="1"/>
    </row>
    <row r="953" spans="1:11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273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34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2"/>
      <c r="CP953" s="2"/>
      <c r="CQ953" s="2"/>
      <c r="CR953" s="2"/>
      <c r="CS953" s="1"/>
      <c r="CT953" s="1"/>
      <c r="CU953" s="34"/>
      <c r="CV953" s="2"/>
      <c r="CW953" s="1"/>
      <c r="CX953" s="2"/>
      <c r="CY953" s="2"/>
      <c r="CZ953" s="2"/>
      <c r="DA953" s="1"/>
      <c r="DB953" s="1"/>
      <c r="DC953" s="1"/>
      <c r="DD953" s="1"/>
      <c r="DE953" s="1"/>
      <c r="DF953" s="1"/>
      <c r="DG953" s="2"/>
      <c r="DH953" s="2"/>
      <c r="DI953" s="2"/>
      <c r="DJ953" s="2"/>
      <c r="DK953" s="1"/>
      <c r="DL953" s="1"/>
    </row>
    <row r="954" spans="1:11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273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34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2"/>
      <c r="CP954" s="2"/>
      <c r="CQ954" s="2"/>
      <c r="CR954" s="2"/>
      <c r="CS954" s="1"/>
      <c r="CT954" s="1"/>
      <c r="CU954" s="34"/>
      <c r="CV954" s="2"/>
      <c r="CW954" s="1"/>
      <c r="CX954" s="2"/>
      <c r="CY954" s="2"/>
      <c r="CZ954" s="2"/>
      <c r="DA954" s="1"/>
      <c r="DB954" s="1"/>
      <c r="DC954" s="1"/>
      <c r="DD954" s="1"/>
      <c r="DE954" s="1"/>
      <c r="DF954" s="1"/>
      <c r="DG954" s="2"/>
      <c r="DH954" s="2"/>
      <c r="DI954" s="2"/>
      <c r="DJ954" s="2"/>
      <c r="DK954" s="1"/>
      <c r="DL954" s="1"/>
    </row>
    <row r="955" spans="1:11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273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34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2"/>
      <c r="CP955" s="2"/>
      <c r="CQ955" s="2"/>
      <c r="CR955" s="2"/>
      <c r="CS955" s="1"/>
      <c r="CT955" s="1"/>
      <c r="CU955" s="34"/>
      <c r="CV955" s="2"/>
      <c r="CW955" s="1"/>
      <c r="CX955" s="2"/>
      <c r="CY955" s="2"/>
      <c r="CZ955" s="2"/>
      <c r="DA955" s="1"/>
      <c r="DB955" s="1"/>
      <c r="DC955" s="1"/>
      <c r="DD955" s="1"/>
      <c r="DE955" s="1"/>
      <c r="DF955" s="1"/>
      <c r="DG955" s="2"/>
      <c r="DH955" s="2"/>
      <c r="DI955" s="2"/>
      <c r="DJ955" s="2"/>
      <c r="DK955" s="1"/>
      <c r="DL955" s="1"/>
    </row>
    <row r="956" spans="1:11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273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34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2"/>
      <c r="CP956" s="2"/>
      <c r="CQ956" s="2"/>
      <c r="CR956" s="2"/>
      <c r="CS956" s="1"/>
      <c r="CT956" s="1"/>
      <c r="CU956" s="34"/>
      <c r="CV956" s="2"/>
      <c r="CW956" s="1"/>
      <c r="CX956" s="2"/>
      <c r="CY956" s="2"/>
      <c r="CZ956" s="2"/>
      <c r="DA956" s="1"/>
      <c r="DB956" s="1"/>
      <c r="DC956" s="1"/>
      <c r="DD956" s="1"/>
      <c r="DE956" s="1"/>
      <c r="DF956" s="1"/>
      <c r="DG956" s="2"/>
      <c r="DH956" s="2"/>
      <c r="DI956" s="2"/>
      <c r="DJ956" s="2"/>
      <c r="DK956" s="1"/>
      <c r="DL956" s="1"/>
    </row>
    <row r="957" spans="1:11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273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34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2"/>
      <c r="CP957" s="2"/>
      <c r="CQ957" s="2"/>
      <c r="CR957" s="2"/>
      <c r="CS957" s="1"/>
      <c r="CT957" s="1"/>
      <c r="CU957" s="34"/>
      <c r="CV957" s="2"/>
      <c r="CW957" s="1"/>
      <c r="CX957" s="2"/>
      <c r="CY957" s="2"/>
      <c r="CZ957" s="2"/>
      <c r="DA957" s="1"/>
      <c r="DB957" s="1"/>
      <c r="DC957" s="1"/>
      <c r="DD957" s="1"/>
      <c r="DE957" s="1"/>
      <c r="DF957" s="1"/>
      <c r="DG957" s="2"/>
      <c r="DH957" s="2"/>
      <c r="DI957" s="2"/>
      <c r="DJ957" s="2"/>
      <c r="DK957" s="1"/>
      <c r="DL957" s="1"/>
    </row>
    <row r="958" spans="1:11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273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34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2"/>
      <c r="CP958" s="2"/>
      <c r="CQ958" s="2"/>
      <c r="CR958" s="2"/>
      <c r="CS958" s="1"/>
      <c r="CT958" s="1"/>
      <c r="CU958" s="34"/>
      <c r="CV958" s="2"/>
      <c r="CW958" s="1"/>
      <c r="CX958" s="2"/>
      <c r="CY958" s="2"/>
      <c r="CZ958" s="2"/>
      <c r="DA958" s="1"/>
      <c r="DB958" s="1"/>
      <c r="DC958" s="1"/>
      <c r="DD958" s="1"/>
      <c r="DE958" s="1"/>
      <c r="DF958" s="1"/>
      <c r="DG958" s="2"/>
      <c r="DH958" s="2"/>
      <c r="DI958" s="2"/>
      <c r="DJ958" s="2"/>
      <c r="DK958" s="1"/>
      <c r="DL958" s="1"/>
    </row>
    <row r="959" spans="1:11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273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34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2"/>
      <c r="CP959" s="2"/>
      <c r="CQ959" s="2"/>
      <c r="CR959" s="2"/>
      <c r="CS959" s="1"/>
      <c r="CT959" s="1"/>
      <c r="CU959" s="34"/>
      <c r="CV959" s="2"/>
      <c r="CW959" s="1"/>
      <c r="CX959" s="2"/>
      <c r="CY959" s="2"/>
      <c r="CZ959" s="2"/>
      <c r="DA959" s="1"/>
      <c r="DB959" s="1"/>
      <c r="DC959" s="1"/>
      <c r="DD959" s="1"/>
      <c r="DE959" s="1"/>
      <c r="DF959" s="1"/>
      <c r="DG959" s="2"/>
      <c r="DH959" s="2"/>
      <c r="DI959" s="2"/>
      <c r="DJ959" s="2"/>
      <c r="DK959" s="1"/>
      <c r="DL959" s="1"/>
    </row>
    <row r="960" spans="1:11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273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34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2"/>
      <c r="CP960" s="2"/>
      <c r="CQ960" s="2"/>
      <c r="CR960" s="2"/>
      <c r="CS960" s="1"/>
      <c r="CT960" s="1"/>
      <c r="CU960" s="34"/>
      <c r="CV960" s="2"/>
      <c r="CW960" s="1"/>
      <c r="CX960" s="2"/>
      <c r="CY960" s="2"/>
      <c r="CZ960" s="2"/>
      <c r="DA960" s="1"/>
      <c r="DB960" s="1"/>
      <c r="DC960" s="1"/>
      <c r="DD960" s="1"/>
      <c r="DE960" s="1"/>
      <c r="DF960" s="1"/>
      <c r="DG960" s="2"/>
      <c r="DH960" s="2"/>
      <c r="DI960" s="2"/>
      <c r="DJ960" s="2"/>
      <c r="DK960" s="1"/>
      <c r="DL960" s="1"/>
    </row>
    <row r="961" spans="1:11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273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34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2"/>
      <c r="CP961" s="2"/>
      <c r="CQ961" s="2"/>
      <c r="CR961" s="2"/>
      <c r="CS961" s="1"/>
      <c r="CT961" s="1"/>
      <c r="CU961" s="34"/>
      <c r="CV961" s="2"/>
      <c r="CW961" s="1"/>
      <c r="CX961" s="2"/>
      <c r="CY961" s="2"/>
      <c r="CZ961" s="2"/>
      <c r="DA961" s="1"/>
      <c r="DB961" s="1"/>
      <c r="DC961" s="1"/>
      <c r="DD961" s="1"/>
      <c r="DE961" s="1"/>
      <c r="DF961" s="1"/>
      <c r="DG961" s="2"/>
      <c r="DH961" s="2"/>
      <c r="DI961" s="2"/>
      <c r="DJ961" s="2"/>
      <c r="DK961" s="1"/>
      <c r="DL961" s="1"/>
    </row>
    <row r="962" spans="1:11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273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34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2"/>
      <c r="CP962" s="2"/>
      <c r="CQ962" s="2"/>
      <c r="CR962" s="2"/>
      <c r="CS962" s="1"/>
      <c r="CT962" s="1"/>
      <c r="CU962" s="34"/>
      <c r="CV962" s="2"/>
      <c r="CW962" s="1"/>
      <c r="CX962" s="2"/>
      <c r="CY962" s="2"/>
      <c r="CZ962" s="2"/>
      <c r="DA962" s="1"/>
      <c r="DB962" s="1"/>
      <c r="DC962" s="1"/>
      <c r="DD962" s="1"/>
      <c r="DE962" s="1"/>
      <c r="DF962" s="1"/>
      <c r="DG962" s="2"/>
      <c r="DH962" s="2"/>
      <c r="DI962" s="2"/>
      <c r="DJ962" s="2"/>
      <c r="DK962" s="1"/>
      <c r="DL962" s="1"/>
    </row>
    <row r="963" spans="1:11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273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34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2"/>
      <c r="CP963" s="2"/>
      <c r="CQ963" s="2"/>
      <c r="CR963" s="2"/>
      <c r="CS963" s="1"/>
      <c r="CT963" s="1"/>
      <c r="CU963" s="34"/>
      <c r="CV963" s="2"/>
      <c r="CW963" s="1"/>
      <c r="CX963" s="2"/>
      <c r="CY963" s="2"/>
      <c r="CZ963" s="2"/>
      <c r="DA963" s="1"/>
      <c r="DB963" s="1"/>
      <c r="DC963" s="1"/>
      <c r="DD963" s="1"/>
      <c r="DE963" s="1"/>
      <c r="DF963" s="1"/>
      <c r="DG963" s="2"/>
      <c r="DH963" s="2"/>
      <c r="DI963" s="2"/>
      <c r="DJ963" s="2"/>
      <c r="DK963" s="1"/>
      <c r="DL963" s="1"/>
    </row>
    <row r="964" spans="1:11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273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34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2"/>
      <c r="CP964" s="2"/>
      <c r="CQ964" s="2"/>
      <c r="CR964" s="2"/>
      <c r="CS964" s="1"/>
      <c r="CT964" s="1"/>
      <c r="CU964" s="34"/>
      <c r="CV964" s="2"/>
      <c r="CW964" s="1"/>
      <c r="CX964" s="2"/>
      <c r="CY964" s="2"/>
      <c r="CZ964" s="2"/>
      <c r="DA964" s="1"/>
      <c r="DB964" s="1"/>
      <c r="DC964" s="1"/>
      <c r="DD964" s="1"/>
      <c r="DE964" s="1"/>
      <c r="DF964" s="1"/>
      <c r="DG964" s="2"/>
      <c r="DH964" s="2"/>
      <c r="DI964" s="2"/>
      <c r="DJ964" s="2"/>
      <c r="DK964" s="1"/>
      <c r="DL964" s="1"/>
    </row>
    <row r="965" spans="1:11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273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34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2"/>
      <c r="CP965" s="2"/>
      <c r="CQ965" s="2"/>
      <c r="CR965" s="2"/>
      <c r="CS965" s="1"/>
      <c r="CT965" s="1"/>
      <c r="CU965" s="34"/>
      <c r="CV965" s="2"/>
      <c r="CW965" s="1"/>
      <c r="CX965" s="2"/>
      <c r="CY965" s="2"/>
      <c r="CZ965" s="2"/>
      <c r="DA965" s="1"/>
      <c r="DB965" s="1"/>
      <c r="DC965" s="1"/>
      <c r="DD965" s="1"/>
      <c r="DE965" s="1"/>
      <c r="DF965" s="1"/>
      <c r="DG965" s="2"/>
      <c r="DH965" s="2"/>
      <c r="DI965" s="2"/>
      <c r="DJ965" s="2"/>
      <c r="DK965" s="1"/>
      <c r="DL965" s="1"/>
    </row>
    <row r="966" spans="1:11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273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34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2"/>
      <c r="CP966" s="2"/>
      <c r="CQ966" s="2"/>
      <c r="CR966" s="2"/>
      <c r="CS966" s="1"/>
      <c r="CT966" s="1"/>
      <c r="CU966" s="34"/>
      <c r="CV966" s="2"/>
      <c r="CW966" s="1"/>
      <c r="CX966" s="2"/>
      <c r="CY966" s="2"/>
      <c r="CZ966" s="2"/>
      <c r="DA966" s="1"/>
      <c r="DB966" s="1"/>
      <c r="DC966" s="1"/>
      <c r="DD966" s="1"/>
      <c r="DE966" s="1"/>
      <c r="DF966" s="1"/>
      <c r="DG966" s="2"/>
      <c r="DH966" s="2"/>
      <c r="DI966" s="2"/>
      <c r="DJ966" s="2"/>
      <c r="DK966" s="1"/>
      <c r="DL966" s="1"/>
    </row>
    <row r="967" spans="1:11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273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34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2"/>
      <c r="CP967" s="2"/>
      <c r="CQ967" s="2"/>
      <c r="CR967" s="2"/>
      <c r="CS967" s="1"/>
      <c r="CT967" s="1"/>
      <c r="CU967" s="34"/>
      <c r="CV967" s="2"/>
      <c r="CW967" s="1"/>
      <c r="CX967" s="2"/>
      <c r="CY967" s="2"/>
      <c r="CZ967" s="2"/>
      <c r="DA967" s="1"/>
      <c r="DB967" s="1"/>
      <c r="DC967" s="1"/>
      <c r="DD967" s="1"/>
      <c r="DE967" s="1"/>
      <c r="DF967" s="1"/>
      <c r="DG967" s="2"/>
      <c r="DH967" s="2"/>
      <c r="DI967" s="2"/>
      <c r="DJ967" s="2"/>
      <c r="DK967" s="1"/>
      <c r="DL967" s="1"/>
    </row>
    <row r="968" spans="1:11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273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34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2"/>
      <c r="CP968" s="2"/>
      <c r="CQ968" s="2"/>
      <c r="CR968" s="2"/>
      <c r="CS968" s="1"/>
      <c r="CT968" s="1"/>
      <c r="CU968" s="34"/>
      <c r="CV968" s="2"/>
      <c r="CW968" s="1"/>
      <c r="CX968" s="2"/>
      <c r="CY968" s="2"/>
      <c r="CZ968" s="2"/>
      <c r="DA968" s="1"/>
      <c r="DB968" s="1"/>
      <c r="DC968" s="1"/>
      <c r="DD968" s="1"/>
      <c r="DE968" s="1"/>
      <c r="DF968" s="1"/>
      <c r="DG968" s="2"/>
      <c r="DH968" s="2"/>
      <c r="DI968" s="2"/>
      <c r="DJ968" s="2"/>
      <c r="DK968" s="1"/>
      <c r="DL968" s="1"/>
    </row>
    <row r="969" spans="1:11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273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34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2"/>
      <c r="CP969" s="2"/>
      <c r="CQ969" s="2"/>
      <c r="CR969" s="2"/>
      <c r="CS969" s="1"/>
      <c r="CT969" s="1"/>
      <c r="CU969" s="34"/>
      <c r="CV969" s="2"/>
      <c r="CW969" s="1"/>
      <c r="CX969" s="2"/>
      <c r="CY969" s="2"/>
      <c r="CZ969" s="2"/>
      <c r="DA969" s="1"/>
      <c r="DB969" s="1"/>
      <c r="DC969" s="1"/>
      <c r="DD969" s="1"/>
      <c r="DE969" s="1"/>
      <c r="DF969" s="1"/>
      <c r="DG969" s="2"/>
      <c r="DH969" s="2"/>
      <c r="DI969" s="2"/>
      <c r="DJ969" s="2"/>
      <c r="DK969" s="1"/>
      <c r="DL969" s="1"/>
    </row>
    <row r="970" spans="1:11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273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34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2"/>
      <c r="CP970" s="2"/>
      <c r="CQ970" s="2"/>
      <c r="CR970" s="2"/>
      <c r="CS970" s="1"/>
      <c r="CT970" s="1"/>
      <c r="CU970" s="34"/>
      <c r="CV970" s="2"/>
      <c r="CW970" s="1"/>
      <c r="CX970" s="2"/>
      <c r="CY970" s="2"/>
      <c r="CZ970" s="2"/>
      <c r="DA970" s="1"/>
      <c r="DB970" s="1"/>
      <c r="DC970" s="1"/>
      <c r="DD970" s="1"/>
      <c r="DE970" s="1"/>
      <c r="DF970" s="1"/>
      <c r="DG970" s="2"/>
      <c r="DH970" s="2"/>
      <c r="DI970" s="2"/>
      <c r="DJ970" s="2"/>
      <c r="DK970" s="1"/>
      <c r="DL970" s="1"/>
    </row>
    <row r="971" spans="1:11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273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34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2"/>
      <c r="CP971" s="2"/>
      <c r="CQ971" s="2"/>
      <c r="CR971" s="2"/>
      <c r="CS971" s="1"/>
      <c r="CT971" s="1"/>
      <c r="CU971" s="34"/>
      <c r="CV971" s="2"/>
      <c r="CW971" s="1"/>
      <c r="CX971" s="2"/>
      <c r="CY971" s="2"/>
      <c r="CZ971" s="2"/>
      <c r="DA971" s="1"/>
      <c r="DB971" s="1"/>
      <c r="DC971" s="1"/>
      <c r="DD971" s="1"/>
      <c r="DE971" s="1"/>
      <c r="DF971" s="1"/>
      <c r="DG971" s="2"/>
      <c r="DH971" s="2"/>
      <c r="DI971" s="2"/>
      <c r="DJ971" s="2"/>
      <c r="DK971" s="1"/>
      <c r="DL971" s="1"/>
    </row>
    <row r="972" spans="1:11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273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34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2"/>
      <c r="CP972" s="2"/>
      <c r="CQ972" s="2"/>
      <c r="CR972" s="2"/>
      <c r="CS972" s="1"/>
      <c r="CT972" s="1"/>
      <c r="CU972" s="34"/>
      <c r="CV972" s="2"/>
      <c r="CW972" s="1"/>
      <c r="CX972" s="2"/>
      <c r="CY972" s="2"/>
      <c r="CZ972" s="2"/>
      <c r="DA972" s="1"/>
      <c r="DB972" s="1"/>
      <c r="DC972" s="1"/>
      <c r="DD972" s="1"/>
      <c r="DE972" s="1"/>
      <c r="DF972" s="1"/>
      <c r="DG972" s="2"/>
      <c r="DH972" s="2"/>
      <c r="DI972" s="2"/>
      <c r="DJ972" s="2"/>
      <c r="DK972" s="1"/>
      <c r="DL972" s="1"/>
    </row>
    <row r="973" spans="1:11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273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34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2"/>
      <c r="CP973" s="2"/>
      <c r="CQ973" s="2"/>
      <c r="CR973" s="2"/>
      <c r="CS973" s="1"/>
      <c r="CT973" s="1"/>
      <c r="CU973" s="34"/>
      <c r="CV973" s="2"/>
      <c r="CW973" s="1"/>
      <c r="CX973" s="2"/>
      <c r="CY973" s="2"/>
      <c r="CZ973" s="2"/>
      <c r="DA973" s="1"/>
      <c r="DB973" s="1"/>
      <c r="DC973" s="1"/>
      <c r="DD973" s="1"/>
      <c r="DE973" s="1"/>
      <c r="DF973" s="1"/>
      <c r="DG973" s="2"/>
      <c r="DH973" s="2"/>
      <c r="DI973" s="2"/>
      <c r="DJ973" s="2"/>
      <c r="DK973" s="1"/>
      <c r="DL973" s="1"/>
    </row>
    <row r="974" spans="1:11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273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34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2"/>
      <c r="CP974" s="2"/>
      <c r="CQ974" s="2"/>
      <c r="CR974" s="2"/>
      <c r="CS974" s="1"/>
      <c r="CT974" s="1"/>
      <c r="CU974" s="34"/>
      <c r="CV974" s="2"/>
      <c r="CW974" s="1"/>
      <c r="CX974" s="2"/>
      <c r="CY974" s="2"/>
      <c r="CZ974" s="2"/>
      <c r="DA974" s="1"/>
      <c r="DB974" s="1"/>
      <c r="DC974" s="1"/>
      <c r="DD974" s="1"/>
      <c r="DE974" s="1"/>
      <c r="DF974" s="1"/>
      <c r="DG974" s="2"/>
      <c r="DH974" s="2"/>
      <c r="DI974" s="2"/>
      <c r="DJ974" s="2"/>
      <c r="DK974" s="1"/>
      <c r="DL974" s="1"/>
    </row>
    <row r="975" spans="1:11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273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34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2"/>
      <c r="CP975" s="2"/>
      <c r="CQ975" s="2"/>
      <c r="CR975" s="2"/>
      <c r="CS975" s="1"/>
      <c r="CT975" s="1"/>
      <c r="CU975" s="34"/>
      <c r="CV975" s="2"/>
      <c r="CW975" s="1"/>
      <c r="CX975" s="2"/>
      <c r="CY975" s="2"/>
      <c r="CZ975" s="2"/>
      <c r="DA975" s="1"/>
      <c r="DB975" s="1"/>
      <c r="DC975" s="1"/>
      <c r="DD975" s="1"/>
      <c r="DE975" s="1"/>
      <c r="DF975" s="1"/>
      <c r="DG975" s="2"/>
      <c r="DH975" s="2"/>
      <c r="DI975" s="2"/>
      <c r="DJ975" s="2"/>
      <c r="DK975" s="1"/>
      <c r="DL975" s="1"/>
    </row>
    <row r="976" spans="1:11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273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34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2"/>
      <c r="CP976" s="2"/>
      <c r="CQ976" s="2"/>
      <c r="CR976" s="2"/>
      <c r="CS976" s="1"/>
      <c r="CT976" s="1"/>
      <c r="CU976" s="34"/>
      <c r="CV976" s="2"/>
      <c r="CW976" s="1"/>
      <c r="CX976" s="2"/>
      <c r="CY976" s="2"/>
      <c r="CZ976" s="2"/>
      <c r="DA976" s="1"/>
      <c r="DB976" s="1"/>
      <c r="DC976" s="1"/>
      <c r="DD976" s="1"/>
      <c r="DE976" s="1"/>
      <c r="DF976" s="1"/>
      <c r="DG976" s="2"/>
      <c r="DH976" s="2"/>
      <c r="DI976" s="2"/>
      <c r="DJ976" s="2"/>
      <c r="DK976" s="1"/>
      <c r="DL976" s="1"/>
    </row>
    <row r="977" spans="1:11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273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34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2"/>
      <c r="CP977" s="2"/>
      <c r="CQ977" s="2"/>
      <c r="CR977" s="2"/>
      <c r="CS977" s="1"/>
      <c r="CT977" s="1"/>
      <c r="CU977" s="34"/>
      <c r="CV977" s="2"/>
      <c r="CW977" s="1"/>
      <c r="CX977" s="2"/>
      <c r="CY977" s="2"/>
      <c r="CZ977" s="2"/>
      <c r="DA977" s="1"/>
      <c r="DB977" s="1"/>
      <c r="DC977" s="1"/>
      <c r="DD977" s="1"/>
      <c r="DE977" s="1"/>
      <c r="DF977" s="1"/>
      <c r="DG977" s="2"/>
      <c r="DH977" s="2"/>
      <c r="DI977" s="2"/>
      <c r="DJ977" s="2"/>
      <c r="DK977" s="1"/>
      <c r="DL977" s="1"/>
    </row>
    <row r="978" spans="1:11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273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34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2"/>
      <c r="CP978" s="2"/>
      <c r="CQ978" s="2"/>
      <c r="CR978" s="2"/>
      <c r="CS978" s="1"/>
      <c r="CT978" s="1"/>
      <c r="CU978" s="34"/>
      <c r="CV978" s="2"/>
      <c r="CW978" s="1"/>
      <c r="CX978" s="2"/>
      <c r="CY978" s="2"/>
      <c r="CZ978" s="2"/>
      <c r="DA978" s="1"/>
      <c r="DB978" s="1"/>
      <c r="DC978" s="1"/>
      <c r="DD978" s="1"/>
      <c r="DE978" s="1"/>
      <c r="DF978" s="1"/>
      <c r="DG978" s="2"/>
      <c r="DH978" s="2"/>
      <c r="DI978" s="2"/>
      <c r="DJ978" s="2"/>
      <c r="DK978" s="1"/>
      <c r="DL978" s="1"/>
    </row>
    <row r="979" spans="1:11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273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34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2"/>
      <c r="CP979" s="2"/>
      <c r="CQ979" s="2"/>
      <c r="CR979" s="2"/>
      <c r="CS979" s="1"/>
      <c r="CT979" s="1"/>
      <c r="CU979" s="34"/>
      <c r="CV979" s="2"/>
      <c r="CW979" s="1"/>
      <c r="CX979" s="2"/>
      <c r="CY979" s="2"/>
      <c r="CZ979" s="2"/>
      <c r="DA979" s="1"/>
      <c r="DB979" s="1"/>
      <c r="DC979" s="1"/>
      <c r="DD979" s="1"/>
      <c r="DE979" s="1"/>
      <c r="DF979" s="1"/>
      <c r="DG979" s="2"/>
      <c r="DH979" s="2"/>
      <c r="DI979" s="2"/>
      <c r="DJ979" s="2"/>
      <c r="DK979" s="1"/>
      <c r="DL979" s="1"/>
    </row>
    <row r="980" spans="1:11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273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34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2"/>
      <c r="CP980" s="2"/>
      <c r="CQ980" s="2"/>
      <c r="CR980" s="2"/>
      <c r="CS980" s="1"/>
      <c r="CT980" s="1"/>
      <c r="CU980" s="34"/>
      <c r="CV980" s="2"/>
      <c r="CW980" s="1"/>
      <c r="CX980" s="2"/>
      <c r="CY980" s="2"/>
      <c r="CZ980" s="2"/>
      <c r="DA980" s="1"/>
      <c r="DB980" s="1"/>
      <c r="DC980" s="1"/>
      <c r="DD980" s="1"/>
      <c r="DE980" s="1"/>
      <c r="DF980" s="1"/>
      <c r="DG980" s="2"/>
      <c r="DH980" s="2"/>
      <c r="DI980" s="2"/>
      <c r="DJ980" s="2"/>
      <c r="DK980" s="1"/>
      <c r="DL980" s="1"/>
    </row>
    <row r="981" spans="1:11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273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34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2"/>
      <c r="CP981" s="2"/>
      <c r="CQ981" s="2"/>
      <c r="CR981" s="2"/>
      <c r="CS981" s="1"/>
      <c r="CT981" s="1"/>
      <c r="CU981" s="34"/>
      <c r="CV981" s="2"/>
      <c r="CW981" s="1"/>
      <c r="CX981" s="2"/>
      <c r="CY981" s="2"/>
      <c r="CZ981" s="2"/>
      <c r="DA981" s="1"/>
      <c r="DB981" s="1"/>
      <c r="DC981" s="1"/>
      <c r="DD981" s="1"/>
      <c r="DE981" s="1"/>
      <c r="DF981" s="1"/>
      <c r="DG981" s="2"/>
      <c r="DH981" s="2"/>
      <c r="DI981" s="2"/>
      <c r="DJ981" s="2"/>
      <c r="DK981" s="1"/>
      <c r="DL981" s="1"/>
    </row>
    <row r="982" spans="1:11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273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34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2"/>
      <c r="CP982" s="2"/>
      <c r="CQ982" s="2"/>
      <c r="CR982" s="2"/>
      <c r="CS982" s="1"/>
      <c r="CT982" s="1"/>
      <c r="CU982" s="34"/>
      <c r="CV982" s="2"/>
      <c r="CW982" s="1"/>
      <c r="CX982" s="2"/>
      <c r="CY982" s="2"/>
      <c r="CZ982" s="2"/>
      <c r="DA982" s="1"/>
      <c r="DB982" s="1"/>
      <c r="DC982" s="1"/>
      <c r="DD982" s="1"/>
      <c r="DE982" s="1"/>
      <c r="DF982" s="1"/>
      <c r="DG982" s="2"/>
      <c r="DH982" s="2"/>
      <c r="DI982" s="2"/>
      <c r="DJ982" s="2"/>
      <c r="DK982" s="1"/>
      <c r="DL982" s="1"/>
    </row>
    <row r="983" spans="1:11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273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34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2"/>
      <c r="CP983" s="2"/>
      <c r="CQ983" s="2"/>
      <c r="CR983" s="2"/>
      <c r="CS983" s="1"/>
      <c r="CT983" s="1"/>
      <c r="CU983" s="34"/>
      <c r="CV983" s="2"/>
      <c r="CW983" s="1"/>
      <c r="CX983" s="2"/>
      <c r="CY983" s="2"/>
      <c r="CZ983" s="2"/>
      <c r="DA983" s="1"/>
      <c r="DB983" s="1"/>
      <c r="DC983" s="1"/>
      <c r="DD983" s="1"/>
      <c r="DE983" s="1"/>
      <c r="DF983" s="1"/>
      <c r="DG983" s="2"/>
      <c r="DH983" s="2"/>
      <c r="DI983" s="2"/>
      <c r="DJ983" s="2"/>
      <c r="DK983" s="1"/>
      <c r="DL983" s="1"/>
    </row>
    <row r="984" spans="1:11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273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34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2"/>
      <c r="CP984" s="2"/>
      <c r="CQ984" s="2"/>
      <c r="CR984" s="2"/>
      <c r="CS984" s="1"/>
      <c r="CT984" s="1"/>
      <c r="CU984" s="34"/>
      <c r="CV984" s="2"/>
      <c r="CW984" s="1"/>
      <c r="CX984" s="2"/>
      <c r="CY984" s="2"/>
      <c r="CZ984" s="2"/>
      <c r="DA984" s="1"/>
      <c r="DB984" s="1"/>
      <c r="DC984" s="1"/>
      <c r="DD984" s="1"/>
      <c r="DE984" s="1"/>
      <c r="DF984" s="1"/>
      <c r="DG984" s="2"/>
      <c r="DH984" s="2"/>
      <c r="DI984" s="2"/>
      <c r="DJ984" s="2"/>
      <c r="DK984" s="1"/>
      <c r="DL984" s="1"/>
    </row>
    <row r="985" spans="1:11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273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34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2"/>
      <c r="CP985" s="2"/>
      <c r="CQ985" s="2"/>
      <c r="CR985" s="2"/>
      <c r="CS985" s="1"/>
      <c r="CT985" s="1"/>
      <c r="CU985" s="34"/>
      <c r="CV985" s="2"/>
      <c r="CW985" s="1"/>
      <c r="CX985" s="2"/>
      <c r="CY985" s="2"/>
      <c r="CZ985" s="2"/>
      <c r="DA985" s="1"/>
      <c r="DB985" s="1"/>
      <c r="DC985" s="1"/>
      <c r="DD985" s="1"/>
      <c r="DE985" s="1"/>
      <c r="DF985" s="1"/>
      <c r="DG985" s="2"/>
      <c r="DH985" s="2"/>
      <c r="DI985" s="2"/>
      <c r="DJ985" s="2"/>
      <c r="DK985" s="1"/>
      <c r="DL985" s="1"/>
    </row>
    <row r="986" spans="1:11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273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34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2"/>
      <c r="CP986" s="2"/>
      <c r="CQ986" s="2"/>
      <c r="CR986" s="2"/>
      <c r="CS986" s="1"/>
      <c r="CT986" s="1"/>
      <c r="CU986" s="34"/>
      <c r="CV986" s="2"/>
      <c r="CW986" s="1"/>
      <c r="CX986" s="2"/>
      <c r="CY986" s="2"/>
      <c r="CZ986" s="2"/>
      <c r="DA986" s="1"/>
      <c r="DB986" s="1"/>
      <c r="DC986" s="1"/>
      <c r="DD986" s="1"/>
      <c r="DE986" s="1"/>
      <c r="DF986" s="1"/>
      <c r="DG986" s="2"/>
      <c r="DH986" s="2"/>
      <c r="DI986" s="2"/>
      <c r="DJ986" s="2"/>
      <c r="DK986" s="1"/>
      <c r="DL986" s="1"/>
    </row>
    <row r="987" spans="1:11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273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34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2"/>
      <c r="CP987" s="2"/>
      <c r="CQ987" s="2"/>
      <c r="CR987" s="2"/>
      <c r="CS987" s="1"/>
      <c r="CT987" s="1"/>
      <c r="CU987" s="34"/>
      <c r="CV987" s="2"/>
      <c r="CW987" s="1"/>
      <c r="CX987" s="2"/>
      <c r="CY987" s="2"/>
      <c r="CZ987" s="2"/>
      <c r="DA987" s="1"/>
      <c r="DB987" s="1"/>
      <c r="DC987" s="1"/>
      <c r="DD987" s="1"/>
      <c r="DE987" s="1"/>
      <c r="DF987" s="1"/>
      <c r="DG987" s="2"/>
      <c r="DH987" s="2"/>
      <c r="DI987" s="2"/>
      <c r="DJ987" s="2"/>
      <c r="DK987" s="1"/>
      <c r="DL987" s="1"/>
    </row>
    <row r="988" spans="1:11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273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34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2"/>
      <c r="CP988" s="2"/>
      <c r="CQ988" s="2"/>
      <c r="CR988" s="2"/>
      <c r="CS988" s="1"/>
      <c r="CT988" s="1"/>
      <c r="CU988" s="34"/>
      <c r="CV988" s="2"/>
      <c r="CW988" s="1"/>
      <c r="CX988" s="2"/>
      <c r="CY988" s="2"/>
      <c r="CZ988" s="2"/>
      <c r="DA988" s="1"/>
      <c r="DB988" s="1"/>
      <c r="DC988" s="1"/>
      <c r="DD988" s="1"/>
      <c r="DE988" s="1"/>
      <c r="DF988" s="1"/>
      <c r="DG988" s="2"/>
      <c r="DH988" s="2"/>
      <c r="DI988" s="2"/>
      <c r="DJ988" s="2"/>
      <c r="DK988" s="1"/>
      <c r="DL988" s="1"/>
    </row>
    <row r="989" spans="1:11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273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34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2"/>
      <c r="CP989" s="2"/>
      <c r="CQ989" s="2"/>
      <c r="CR989" s="2"/>
      <c r="CS989" s="1"/>
      <c r="CT989" s="1"/>
      <c r="CU989" s="34"/>
      <c r="CV989" s="2"/>
      <c r="CW989" s="1"/>
      <c r="CX989" s="2"/>
      <c r="CY989" s="2"/>
      <c r="CZ989" s="2"/>
      <c r="DA989" s="1"/>
      <c r="DB989" s="1"/>
      <c r="DC989" s="1"/>
      <c r="DD989" s="1"/>
      <c r="DE989" s="1"/>
      <c r="DF989" s="1"/>
      <c r="DG989" s="2"/>
      <c r="DH989" s="2"/>
      <c r="DI989" s="2"/>
      <c r="DJ989" s="2"/>
      <c r="DK989" s="1"/>
      <c r="DL989" s="1"/>
    </row>
    <row r="990" spans="1:11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273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34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2"/>
      <c r="CP990" s="2"/>
      <c r="CQ990" s="2"/>
      <c r="CR990" s="2"/>
      <c r="CS990" s="1"/>
      <c r="CT990" s="1"/>
      <c r="CU990" s="34"/>
      <c r="CV990" s="2"/>
      <c r="CW990" s="1"/>
      <c r="CX990" s="2"/>
      <c r="CY990" s="2"/>
      <c r="CZ990" s="2"/>
      <c r="DA990" s="1"/>
      <c r="DB990" s="1"/>
      <c r="DC990" s="1"/>
      <c r="DD990" s="1"/>
      <c r="DE990" s="1"/>
      <c r="DF990" s="1"/>
      <c r="DG990" s="2"/>
      <c r="DH990" s="2"/>
      <c r="DI990" s="2"/>
      <c r="DJ990" s="2"/>
      <c r="DK990" s="1"/>
      <c r="DL990" s="1"/>
    </row>
    <row r="991" spans="1:11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273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34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2"/>
      <c r="CP991" s="2"/>
      <c r="CQ991" s="2"/>
      <c r="CR991" s="2"/>
      <c r="CS991" s="1"/>
      <c r="CT991" s="1"/>
      <c r="CU991" s="34"/>
      <c r="CV991" s="2"/>
      <c r="CW991" s="1"/>
      <c r="CX991" s="2"/>
      <c r="CY991" s="2"/>
      <c r="CZ991" s="2"/>
      <c r="DA991" s="1"/>
      <c r="DB991" s="1"/>
      <c r="DC991" s="1"/>
      <c r="DD991" s="1"/>
      <c r="DE991" s="1"/>
      <c r="DF991" s="1"/>
      <c r="DG991" s="2"/>
      <c r="DH991" s="2"/>
      <c r="DI991" s="2"/>
      <c r="DJ991" s="2"/>
      <c r="DK991" s="1"/>
      <c r="DL991" s="1"/>
    </row>
    <row r="992" spans="1:11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273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34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2"/>
      <c r="CP992" s="2"/>
      <c r="CQ992" s="2"/>
      <c r="CR992" s="2"/>
      <c r="CS992" s="1"/>
      <c r="CT992" s="1"/>
      <c r="CU992" s="34"/>
      <c r="CV992" s="2"/>
      <c r="CW992" s="1"/>
      <c r="CX992" s="2"/>
      <c r="CY992" s="2"/>
      <c r="CZ992" s="2"/>
      <c r="DA992" s="1"/>
      <c r="DB992" s="1"/>
      <c r="DC992" s="1"/>
      <c r="DD992" s="1"/>
      <c r="DE992" s="1"/>
      <c r="DF992" s="1"/>
      <c r="DG992" s="2"/>
      <c r="DH992" s="2"/>
      <c r="DI992" s="2"/>
      <c r="DJ992" s="2"/>
      <c r="DK992" s="1"/>
      <c r="DL992" s="1"/>
    </row>
    <row r="993" spans="1:11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273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34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2"/>
      <c r="CP993" s="2"/>
      <c r="CQ993" s="2"/>
      <c r="CR993" s="2"/>
      <c r="CS993" s="1"/>
      <c r="CT993" s="1"/>
      <c r="CU993" s="34"/>
      <c r="CV993" s="2"/>
      <c r="CW993" s="1"/>
      <c r="CX993" s="2"/>
      <c r="CY993" s="2"/>
      <c r="CZ993" s="2"/>
      <c r="DA993" s="1"/>
      <c r="DB993" s="1"/>
      <c r="DC993" s="1"/>
      <c r="DD993" s="1"/>
      <c r="DE993" s="1"/>
      <c r="DF993" s="1"/>
      <c r="DG993" s="2"/>
      <c r="DH993" s="2"/>
      <c r="DI993" s="2"/>
      <c r="DJ993" s="2"/>
      <c r="DK993" s="1"/>
      <c r="DL993" s="1"/>
    </row>
    <row r="994" spans="1:11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273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34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2"/>
      <c r="CP994" s="2"/>
      <c r="CQ994" s="2"/>
      <c r="CR994" s="2"/>
      <c r="CS994" s="1"/>
      <c r="CT994" s="1"/>
      <c r="CU994" s="34"/>
      <c r="CV994" s="2"/>
      <c r="CW994" s="1"/>
      <c r="CX994" s="2"/>
      <c r="CY994" s="2"/>
      <c r="CZ994" s="2"/>
      <c r="DA994" s="1"/>
      <c r="DB994" s="1"/>
      <c r="DC994" s="1"/>
      <c r="DD994" s="1"/>
      <c r="DE994" s="1"/>
      <c r="DF994" s="1"/>
      <c r="DG994" s="2"/>
      <c r="DH994" s="2"/>
      <c r="DI994" s="2"/>
      <c r="DJ994" s="2"/>
      <c r="DK994" s="1"/>
      <c r="DL994" s="1"/>
    </row>
    <row r="995" spans="1:11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273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34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2"/>
      <c r="CP995" s="2"/>
      <c r="CQ995" s="2"/>
      <c r="CR995" s="2"/>
      <c r="CS995" s="1"/>
      <c r="CT995" s="1"/>
      <c r="CU995" s="34"/>
      <c r="CV995" s="2"/>
      <c r="CW995" s="1"/>
      <c r="CX995" s="2"/>
      <c r="CY995" s="2"/>
      <c r="CZ995" s="2"/>
      <c r="DA995" s="1"/>
      <c r="DB995" s="1"/>
      <c r="DC995" s="1"/>
      <c r="DD995" s="1"/>
      <c r="DE995" s="1"/>
      <c r="DF995" s="1"/>
      <c r="DG995" s="2"/>
      <c r="DH995" s="2"/>
      <c r="DI995" s="2"/>
      <c r="DJ995" s="2"/>
      <c r="DK995" s="1"/>
      <c r="DL995" s="1"/>
    </row>
    <row r="996" spans="1:11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273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34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2"/>
      <c r="CP996" s="2"/>
      <c r="CQ996" s="2"/>
      <c r="CR996" s="2"/>
      <c r="CS996" s="1"/>
      <c r="CT996" s="1"/>
      <c r="CU996" s="34"/>
      <c r="CV996" s="2"/>
      <c r="CW996" s="1"/>
      <c r="CX996" s="2"/>
      <c r="CY996" s="2"/>
      <c r="CZ996" s="2"/>
      <c r="DA996" s="1"/>
      <c r="DB996" s="1"/>
      <c r="DC996" s="1"/>
      <c r="DD996" s="1"/>
      <c r="DE996" s="1"/>
      <c r="DF996" s="1"/>
      <c r="DG996" s="2"/>
      <c r="DH996" s="2"/>
      <c r="DI996" s="2"/>
      <c r="DJ996" s="2"/>
      <c r="DK996" s="1"/>
      <c r="DL996" s="1"/>
    </row>
    <row r="997" spans="1:11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273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34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2"/>
      <c r="CP997" s="2"/>
      <c r="CQ997" s="2"/>
      <c r="CR997" s="2"/>
      <c r="CS997" s="1"/>
      <c r="CT997" s="1"/>
      <c r="CU997" s="34"/>
      <c r="CV997" s="2"/>
      <c r="CW997" s="1"/>
      <c r="CX997" s="2"/>
      <c r="CY997" s="2"/>
      <c r="CZ997" s="2"/>
      <c r="DA997" s="1"/>
      <c r="DB997" s="1"/>
      <c r="DC997" s="1"/>
      <c r="DD997" s="1"/>
      <c r="DE997" s="1"/>
      <c r="DF997" s="1"/>
      <c r="DG997" s="2"/>
      <c r="DH997" s="2"/>
      <c r="DI997" s="2"/>
      <c r="DJ997" s="2"/>
      <c r="DK997" s="1"/>
      <c r="DL997" s="1"/>
    </row>
    <row r="998" spans="1:11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273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34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2"/>
      <c r="CP998" s="2"/>
      <c r="CQ998" s="2"/>
      <c r="CR998" s="2"/>
      <c r="CS998" s="1"/>
      <c r="CT998" s="1"/>
      <c r="CU998" s="34"/>
      <c r="CV998" s="2"/>
      <c r="CW998" s="1"/>
      <c r="CX998" s="2"/>
      <c r="CY998" s="2"/>
      <c r="CZ998" s="2"/>
      <c r="DA998" s="1"/>
      <c r="DB998" s="1"/>
      <c r="DC998" s="1"/>
      <c r="DD998" s="1"/>
      <c r="DE998" s="1"/>
      <c r="DF998" s="1"/>
      <c r="DG998" s="2"/>
      <c r="DH998" s="2"/>
      <c r="DI998" s="2"/>
      <c r="DJ998" s="2"/>
      <c r="DK998" s="1"/>
      <c r="DL998" s="1"/>
    </row>
    <row r="999" spans="1:11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273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34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2"/>
      <c r="CP999" s="2"/>
      <c r="CQ999" s="2"/>
      <c r="CR999" s="2"/>
      <c r="CS999" s="1"/>
      <c r="CT999" s="1"/>
      <c r="CU999" s="34"/>
      <c r="CV999" s="2"/>
      <c r="CW999" s="1"/>
      <c r="CX999" s="2"/>
      <c r="CY999" s="2"/>
      <c r="CZ999" s="2"/>
      <c r="DA999" s="1"/>
      <c r="DB999" s="1"/>
      <c r="DC999" s="1"/>
      <c r="DD999" s="1"/>
      <c r="DE999" s="1"/>
      <c r="DF999" s="1"/>
      <c r="DG999" s="2"/>
      <c r="DH999" s="2"/>
      <c r="DI999" s="2"/>
      <c r="DJ999" s="2"/>
      <c r="DK999" s="1"/>
      <c r="DL999" s="1"/>
    </row>
    <row r="1000" spans="1:11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273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34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2"/>
      <c r="CP1000" s="2"/>
      <c r="CQ1000" s="2"/>
      <c r="CR1000" s="2"/>
      <c r="CS1000" s="1"/>
      <c r="CT1000" s="1"/>
      <c r="CU1000" s="34"/>
      <c r="CV1000" s="2"/>
      <c r="CW1000" s="1"/>
      <c r="CX1000" s="2"/>
      <c r="CY1000" s="2"/>
      <c r="CZ1000" s="2"/>
      <c r="DA1000" s="1"/>
      <c r="DB1000" s="1"/>
      <c r="DC1000" s="1"/>
      <c r="DD1000" s="1"/>
      <c r="DE1000" s="1"/>
      <c r="DF1000" s="1"/>
      <c r="DG1000" s="2"/>
      <c r="DH1000" s="2"/>
      <c r="DI1000" s="2"/>
      <c r="DJ1000" s="2"/>
      <c r="DK1000" s="1"/>
      <c r="DL1000" s="1"/>
    </row>
  </sheetData>
  <mergeCells count="24">
    <mergeCell ref="N2:Q2"/>
    <mergeCell ref="BP2:BS2"/>
    <mergeCell ref="B2:G3"/>
    <mergeCell ref="BM2:BN2"/>
    <mergeCell ref="AC2:AD2"/>
    <mergeCell ref="K2:L2"/>
    <mergeCell ref="CZ2:DC2"/>
    <mergeCell ref="CW2:CX2"/>
    <mergeCell ref="CH2:CK2"/>
    <mergeCell ref="CE2:CF2"/>
    <mergeCell ref="AF2:AI2"/>
    <mergeCell ref="AU2:BA2"/>
    <mergeCell ref="BM4:BP4"/>
    <mergeCell ref="K4:N4"/>
    <mergeCell ref="AC4:AF4"/>
    <mergeCell ref="BC4:BG4"/>
    <mergeCell ref="S4:W4"/>
    <mergeCell ref="AK4:AO4"/>
    <mergeCell ref="AU4:AX4"/>
    <mergeCell ref="DE4:DI4"/>
    <mergeCell ref="CW4:CZ4"/>
    <mergeCell ref="BU4:BY4"/>
    <mergeCell ref="CE4:CH4"/>
    <mergeCell ref="CM4:CQ4"/>
  </mergeCells>
  <conditionalFormatting sqref="CQ7:CQ50">
    <cfRule type="cellIs" dxfId="0" priority="1" operator="lessThanOrEqual">
      <formula>$CR$7</formula>
    </cfRule>
  </conditionalFormatting>
  <hyperlinks>
    <hyperlink ref="AU4" r:id="rId1" xr:uid="{00000000-0004-0000-0200-000000000000}"/>
  </hyperlinks>
  <pageMargins left="0.7" right="0.7" top="0.75" bottom="0.75" header="0" footer="0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200-000000000000}">
          <x14:formula1>
            <xm:f>Names!$A:$A</xm:f>
          </x14:formula1>
          <xm:sqref>BU7:BU40 AC7:AC39 DE29:DE54 CW7:CW27 BM7:BM40 BC7 CE7:CE50 CW29:CW54 AC41 AK7:AK38 AU7:AU48 DE7:DE27 CM7:CM50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CU1000"/>
  <sheetViews>
    <sheetView workbookViewId="0">
      <selection activeCell="C2" sqref="C2:M2"/>
    </sheetView>
  </sheetViews>
  <sheetFormatPr defaultColWidth="14.42578125" defaultRowHeight="15" customHeight="1" x14ac:dyDescent="0.25"/>
  <cols>
    <col min="1" max="2" width="4.7109375" customWidth="1"/>
    <col min="3" max="3" width="20.7109375" customWidth="1"/>
    <col min="4" max="4" width="0.85546875" customWidth="1"/>
    <col min="5" max="5" width="10.7109375" customWidth="1"/>
    <col min="6" max="6" width="0.85546875" customWidth="1"/>
    <col min="7" max="7" width="10.7109375" customWidth="1"/>
    <col min="8" max="8" width="0.85546875" customWidth="1"/>
    <col min="9" max="9" width="10.7109375" customWidth="1"/>
    <col min="10" max="10" width="0.85546875" customWidth="1"/>
    <col min="11" max="13" width="10.7109375" customWidth="1"/>
    <col min="14" max="16" width="4.7109375" customWidth="1"/>
    <col min="17" max="17" width="20.7109375" customWidth="1"/>
    <col min="18" max="18" width="0.85546875" customWidth="1"/>
    <col min="19" max="19" width="10.7109375" customWidth="1"/>
    <col min="20" max="20" width="0.85546875" customWidth="1"/>
    <col min="21" max="21" width="10.7109375" customWidth="1"/>
    <col min="22" max="22" width="0.85546875" customWidth="1"/>
    <col min="23" max="23" width="10.7109375" customWidth="1"/>
    <col min="24" max="24" width="0.85546875" customWidth="1"/>
    <col min="25" max="27" width="10.7109375" customWidth="1"/>
    <col min="28" max="30" width="4.7109375" customWidth="1"/>
    <col min="31" max="31" width="20.7109375" customWidth="1"/>
    <col min="32" max="32" width="0.85546875" customWidth="1"/>
    <col min="33" max="33" width="10.7109375" customWidth="1"/>
    <col min="34" max="34" width="0.85546875" customWidth="1"/>
    <col min="35" max="35" width="10.7109375" customWidth="1"/>
    <col min="36" max="36" width="0.85546875" customWidth="1"/>
    <col min="37" max="37" width="10.7109375" customWidth="1"/>
    <col min="38" max="38" width="0.85546875" customWidth="1"/>
    <col min="39" max="40" width="10.7109375" hidden="1" customWidth="1"/>
    <col min="41" max="41" width="10.7109375" customWidth="1"/>
    <col min="42" max="42" width="4.7109375" customWidth="1"/>
    <col min="43" max="44" width="4.7109375" hidden="1" customWidth="1"/>
    <col min="45" max="45" width="20.7109375" hidden="1" customWidth="1"/>
    <col min="46" max="46" width="0.85546875" hidden="1" customWidth="1"/>
    <col min="47" max="47" width="10.7109375" hidden="1" customWidth="1"/>
    <col min="48" max="48" width="0.85546875" hidden="1" customWidth="1"/>
    <col min="49" max="49" width="10.7109375" hidden="1" customWidth="1"/>
    <col min="50" max="50" width="0.85546875" hidden="1" customWidth="1"/>
    <col min="51" max="51" width="10.7109375" hidden="1" customWidth="1"/>
    <col min="52" max="52" width="0.85546875" hidden="1" customWidth="1"/>
    <col min="53" max="55" width="10.7109375" hidden="1" customWidth="1"/>
    <col min="56" max="56" width="4.7109375" hidden="1" customWidth="1"/>
    <col min="57" max="58" width="4.7109375" customWidth="1"/>
    <col min="59" max="59" width="20.7109375" customWidth="1"/>
    <col min="60" max="60" width="0.85546875" customWidth="1"/>
    <col min="61" max="61" width="10.7109375" customWidth="1"/>
    <col min="62" max="62" width="0.85546875" customWidth="1"/>
    <col min="63" max="63" width="10.7109375" customWidth="1"/>
    <col min="64" max="64" width="0.85546875" customWidth="1"/>
    <col min="65" max="65" width="10.7109375" customWidth="1"/>
    <col min="66" max="66" width="0.85546875" customWidth="1"/>
    <col min="67" max="68" width="10.7109375" hidden="1" customWidth="1"/>
    <col min="69" max="69" width="10.7109375" customWidth="1"/>
    <col min="70" max="71" width="4.7109375" customWidth="1"/>
    <col min="72" max="72" width="4.7109375" hidden="1" customWidth="1"/>
    <col min="73" max="73" width="20.7109375" hidden="1" customWidth="1"/>
    <col min="74" max="74" width="0.85546875" hidden="1" customWidth="1"/>
    <col min="75" max="75" width="10.7109375" hidden="1" customWidth="1"/>
    <col min="76" max="76" width="0.85546875" hidden="1" customWidth="1"/>
    <col min="77" max="77" width="10.7109375" hidden="1" customWidth="1"/>
    <col min="78" max="78" width="0.85546875" hidden="1" customWidth="1"/>
    <col min="79" max="79" width="10.7109375" hidden="1" customWidth="1"/>
    <col min="80" max="80" width="0.85546875" hidden="1" customWidth="1"/>
    <col min="81" max="83" width="10.7109375" hidden="1" customWidth="1"/>
    <col min="84" max="85" width="4.7109375" hidden="1" customWidth="1"/>
    <col min="86" max="86" width="4.7109375" customWidth="1"/>
    <col min="87" max="87" width="20.7109375" customWidth="1"/>
    <col min="88" max="88" width="0.85546875" customWidth="1"/>
    <col min="89" max="89" width="10.7109375" customWidth="1"/>
    <col min="90" max="90" width="0.85546875" customWidth="1"/>
    <col min="91" max="91" width="10.7109375" customWidth="1"/>
    <col min="92" max="92" width="0.85546875" customWidth="1"/>
    <col min="93" max="93" width="10.7109375" customWidth="1"/>
    <col min="94" max="94" width="0.85546875" customWidth="1"/>
    <col min="95" max="96" width="10.7109375" hidden="1" customWidth="1"/>
    <col min="97" max="97" width="10.7109375" customWidth="1"/>
    <col min="98" max="98" width="4.7109375" customWidth="1"/>
    <col min="99" max="99" width="9.140625" customWidth="1"/>
  </cols>
  <sheetData>
    <row r="1" spans="1:99" ht="15.75" thickBot="1" x14ac:dyDescent="0.3">
      <c r="A1" s="31"/>
      <c r="B1" s="35"/>
      <c r="C1" s="75"/>
      <c r="D1" s="11"/>
      <c r="E1" s="36"/>
      <c r="F1" s="11"/>
      <c r="G1" s="11"/>
      <c r="H1" s="11"/>
      <c r="I1" s="11"/>
      <c r="J1" s="11"/>
      <c r="K1" s="11"/>
      <c r="L1" s="11"/>
      <c r="M1" s="11"/>
      <c r="N1" s="11"/>
      <c r="O1" s="1"/>
      <c r="P1" s="35"/>
      <c r="Q1" s="75"/>
      <c r="R1" s="11"/>
      <c r="S1" s="36"/>
      <c r="T1" s="11"/>
      <c r="U1" s="11"/>
      <c r="V1" s="11"/>
      <c r="W1" s="11"/>
      <c r="X1" s="11"/>
      <c r="Y1" s="11"/>
      <c r="Z1" s="11"/>
      <c r="AA1" s="11"/>
      <c r="AB1" s="11"/>
      <c r="AC1" s="1"/>
      <c r="AD1" s="35"/>
      <c r="AE1" s="75"/>
      <c r="AF1" s="11"/>
      <c r="AG1" s="36"/>
      <c r="AH1" s="11"/>
      <c r="AI1" s="11"/>
      <c r="AJ1" s="11"/>
      <c r="AK1" s="11"/>
      <c r="AL1" s="11"/>
      <c r="AM1" s="11"/>
      <c r="AN1" s="11"/>
      <c r="AO1" s="11"/>
      <c r="AP1" s="11"/>
      <c r="AQ1" s="1"/>
      <c r="AR1" s="35"/>
      <c r="AS1" s="75"/>
      <c r="AT1" s="11"/>
      <c r="AU1" s="36"/>
      <c r="AV1" s="11"/>
      <c r="AW1" s="11"/>
      <c r="AX1" s="11"/>
      <c r="AY1" s="11"/>
      <c r="AZ1" s="11"/>
      <c r="BA1" s="11"/>
      <c r="BB1" s="11"/>
      <c r="BC1" s="11"/>
      <c r="BD1" s="11"/>
      <c r="BE1" s="1"/>
      <c r="BF1" s="76"/>
      <c r="BG1" s="75"/>
      <c r="BH1" s="11"/>
      <c r="BI1" s="36"/>
      <c r="BJ1" s="11"/>
      <c r="BK1" s="11"/>
      <c r="BL1" s="11"/>
      <c r="BM1" s="11"/>
      <c r="BN1" s="11"/>
      <c r="BO1" s="11"/>
      <c r="BP1" s="11"/>
      <c r="BQ1" s="11"/>
      <c r="BR1" s="11"/>
      <c r="BS1" s="1"/>
      <c r="BT1" s="35"/>
      <c r="BU1" s="75"/>
      <c r="BV1" s="11"/>
      <c r="BW1" s="36"/>
      <c r="BX1" s="11"/>
      <c r="BY1" s="11"/>
      <c r="BZ1" s="11"/>
      <c r="CA1" s="11"/>
      <c r="CB1" s="11"/>
      <c r="CC1" s="11"/>
      <c r="CD1" s="11"/>
      <c r="CE1" s="11"/>
      <c r="CF1" s="11"/>
      <c r="CG1" s="1"/>
      <c r="CH1" s="35"/>
      <c r="CI1" s="75"/>
      <c r="CJ1" s="11"/>
      <c r="CK1" s="36"/>
      <c r="CL1" s="11"/>
      <c r="CM1" s="11"/>
      <c r="CN1" s="11"/>
      <c r="CO1" s="11"/>
      <c r="CP1" s="11"/>
      <c r="CQ1" s="11"/>
      <c r="CR1" s="11"/>
      <c r="CS1" s="11"/>
      <c r="CT1" s="11"/>
      <c r="CU1" s="1"/>
    </row>
    <row r="2" spans="1:99" ht="21" x14ac:dyDescent="0.35">
      <c r="A2" s="31"/>
      <c r="B2" s="43"/>
      <c r="C2" s="293" t="s">
        <v>163</v>
      </c>
      <c r="D2" s="321"/>
      <c r="E2" s="321"/>
      <c r="F2" s="321"/>
      <c r="G2" s="321"/>
      <c r="H2" s="321"/>
      <c r="I2" s="321"/>
      <c r="J2" s="321"/>
      <c r="K2" s="321"/>
      <c r="L2" s="321"/>
      <c r="M2" s="322"/>
      <c r="N2" s="46"/>
      <c r="O2" s="47"/>
      <c r="P2" s="43"/>
      <c r="Q2" s="320" t="s">
        <v>164</v>
      </c>
      <c r="R2" s="317"/>
      <c r="S2" s="317"/>
      <c r="T2" s="317"/>
      <c r="U2" s="317"/>
      <c r="V2" s="317"/>
      <c r="W2" s="317"/>
      <c r="X2" s="317"/>
      <c r="Y2" s="317"/>
      <c r="Z2" s="317"/>
      <c r="AA2" s="318"/>
      <c r="AB2" s="46"/>
      <c r="AC2" s="1"/>
      <c r="AD2" s="43"/>
      <c r="AE2" s="320" t="s">
        <v>165</v>
      </c>
      <c r="AF2" s="317"/>
      <c r="AG2" s="317"/>
      <c r="AH2" s="317"/>
      <c r="AI2" s="317"/>
      <c r="AJ2" s="317"/>
      <c r="AK2" s="317"/>
      <c r="AL2" s="317"/>
      <c r="AM2" s="317"/>
      <c r="AN2" s="317"/>
      <c r="AO2" s="318"/>
      <c r="AP2" s="46"/>
      <c r="AQ2" s="47"/>
      <c r="AR2" s="43"/>
      <c r="AS2" s="316" t="s">
        <v>296</v>
      </c>
      <c r="AT2" s="317"/>
      <c r="AU2" s="317"/>
      <c r="AV2" s="317"/>
      <c r="AW2" s="317"/>
      <c r="AX2" s="317"/>
      <c r="AY2" s="317"/>
      <c r="AZ2" s="317"/>
      <c r="BA2" s="317"/>
      <c r="BB2" s="317"/>
      <c r="BC2" s="318"/>
      <c r="BD2" s="46"/>
      <c r="BE2" s="47"/>
      <c r="BF2" s="77"/>
      <c r="BG2" s="316" t="s">
        <v>312</v>
      </c>
      <c r="BH2" s="317"/>
      <c r="BI2" s="317"/>
      <c r="BJ2" s="317"/>
      <c r="BK2" s="317"/>
      <c r="BL2" s="317"/>
      <c r="BM2" s="317"/>
      <c r="BN2" s="317"/>
      <c r="BO2" s="317"/>
      <c r="BP2" s="317"/>
      <c r="BQ2" s="318"/>
      <c r="BR2" s="46"/>
      <c r="BS2" s="47"/>
      <c r="BT2" s="43"/>
      <c r="BU2" s="316" t="s">
        <v>299</v>
      </c>
      <c r="BV2" s="317"/>
      <c r="BW2" s="317"/>
      <c r="BX2" s="317"/>
      <c r="BY2" s="317"/>
      <c r="BZ2" s="317"/>
      <c r="CA2" s="317"/>
      <c r="CB2" s="317"/>
      <c r="CC2" s="317"/>
      <c r="CD2" s="317"/>
      <c r="CE2" s="318"/>
      <c r="CF2" s="46"/>
      <c r="CG2" s="1"/>
      <c r="CH2" s="43"/>
      <c r="CI2" s="320" t="s">
        <v>167</v>
      </c>
      <c r="CJ2" s="317"/>
      <c r="CK2" s="317"/>
      <c r="CL2" s="317"/>
      <c r="CM2" s="317"/>
      <c r="CN2" s="317"/>
      <c r="CO2" s="317"/>
      <c r="CP2" s="317"/>
      <c r="CQ2" s="317"/>
      <c r="CR2" s="317"/>
      <c r="CS2" s="318"/>
      <c r="CT2" s="46"/>
      <c r="CU2" s="1"/>
    </row>
    <row r="3" spans="1:99" ht="21" x14ac:dyDescent="0.35">
      <c r="A3" s="47"/>
      <c r="B3" s="53"/>
      <c r="C3" s="319">
        <v>43408</v>
      </c>
      <c r="D3" s="288"/>
      <c r="E3" s="288"/>
      <c r="F3" s="288"/>
      <c r="G3" s="288"/>
      <c r="H3" s="288"/>
      <c r="I3" s="288"/>
      <c r="J3" s="288"/>
      <c r="K3" s="288"/>
      <c r="L3" s="288"/>
      <c r="M3" s="289"/>
      <c r="N3" s="52"/>
      <c r="O3" s="47"/>
      <c r="P3" s="53"/>
      <c r="Q3" s="319">
        <v>43415</v>
      </c>
      <c r="R3" s="288"/>
      <c r="S3" s="288"/>
      <c r="T3" s="288"/>
      <c r="U3" s="288"/>
      <c r="V3" s="288"/>
      <c r="W3" s="288"/>
      <c r="X3" s="288"/>
      <c r="Y3" s="288"/>
      <c r="Z3" s="288"/>
      <c r="AA3" s="289"/>
      <c r="AB3" s="52"/>
      <c r="AC3" s="1"/>
      <c r="AD3" s="53"/>
      <c r="AE3" s="319">
        <v>43422</v>
      </c>
      <c r="AF3" s="288"/>
      <c r="AG3" s="288"/>
      <c r="AH3" s="288"/>
      <c r="AI3" s="288"/>
      <c r="AJ3" s="288"/>
      <c r="AK3" s="288"/>
      <c r="AL3" s="288"/>
      <c r="AM3" s="288"/>
      <c r="AN3" s="288"/>
      <c r="AO3" s="289"/>
      <c r="AP3" s="52"/>
      <c r="AQ3" s="47"/>
      <c r="AR3" s="53"/>
      <c r="AS3" s="319">
        <v>43428</v>
      </c>
      <c r="AT3" s="288"/>
      <c r="AU3" s="288"/>
      <c r="AV3" s="288"/>
      <c r="AW3" s="288"/>
      <c r="AX3" s="288"/>
      <c r="AY3" s="288"/>
      <c r="AZ3" s="288"/>
      <c r="BA3" s="288"/>
      <c r="BB3" s="288"/>
      <c r="BC3" s="289"/>
      <c r="BD3" s="52"/>
      <c r="BE3" s="47"/>
      <c r="BF3" s="78"/>
      <c r="BG3" s="319">
        <v>43478</v>
      </c>
      <c r="BH3" s="288"/>
      <c r="BI3" s="288"/>
      <c r="BJ3" s="288"/>
      <c r="BK3" s="288"/>
      <c r="BL3" s="288"/>
      <c r="BM3" s="288"/>
      <c r="BN3" s="288"/>
      <c r="BO3" s="288"/>
      <c r="BP3" s="288"/>
      <c r="BQ3" s="289"/>
      <c r="BR3" s="52"/>
      <c r="BS3" s="47"/>
      <c r="BT3" s="53"/>
      <c r="BU3" s="319">
        <v>43512</v>
      </c>
      <c r="BV3" s="288"/>
      <c r="BW3" s="288"/>
      <c r="BX3" s="288"/>
      <c r="BY3" s="288"/>
      <c r="BZ3" s="288"/>
      <c r="CA3" s="288"/>
      <c r="CB3" s="288"/>
      <c r="CC3" s="288"/>
      <c r="CD3" s="288"/>
      <c r="CE3" s="289"/>
      <c r="CF3" s="52"/>
      <c r="CG3" s="1"/>
      <c r="CH3" s="53"/>
      <c r="CI3" s="319"/>
      <c r="CJ3" s="288"/>
      <c r="CK3" s="288"/>
      <c r="CL3" s="288"/>
      <c r="CM3" s="288"/>
      <c r="CN3" s="288"/>
      <c r="CO3" s="288"/>
      <c r="CP3" s="288"/>
      <c r="CQ3" s="288"/>
      <c r="CR3" s="288"/>
      <c r="CS3" s="289"/>
      <c r="CT3" s="52"/>
      <c r="CU3" s="1"/>
    </row>
    <row r="4" spans="1:99" x14ac:dyDescent="0.25">
      <c r="A4" s="47"/>
      <c r="B4" s="53"/>
      <c r="C4" s="323" t="s">
        <v>168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52"/>
      <c r="O4" s="47"/>
      <c r="P4" s="53"/>
      <c r="Q4" s="323" t="s">
        <v>169</v>
      </c>
      <c r="R4" s="291"/>
      <c r="S4" s="291"/>
      <c r="T4" s="291"/>
      <c r="U4" s="291"/>
      <c r="V4" s="291"/>
      <c r="W4" s="291"/>
      <c r="X4" s="291"/>
      <c r="Y4" s="291"/>
      <c r="Z4" s="291"/>
      <c r="AA4" s="292"/>
      <c r="AB4" s="52"/>
      <c r="AC4" s="1"/>
      <c r="AD4" s="53"/>
      <c r="AE4" s="290" t="s">
        <v>309</v>
      </c>
      <c r="AF4" s="288"/>
      <c r="AG4" s="288"/>
      <c r="AH4" s="288"/>
      <c r="AI4" s="288"/>
      <c r="AJ4" s="288"/>
      <c r="AK4" s="288"/>
      <c r="AL4" s="288"/>
      <c r="AM4" s="288"/>
      <c r="AN4" s="288"/>
      <c r="AO4" s="289"/>
      <c r="AP4" s="52"/>
      <c r="AQ4" s="47"/>
      <c r="AR4" s="53"/>
      <c r="AS4" s="287"/>
      <c r="AT4" s="309"/>
      <c r="AU4" s="309"/>
      <c r="AV4" s="309"/>
      <c r="AW4" s="309"/>
      <c r="AX4" s="309"/>
      <c r="AY4" s="309"/>
      <c r="AZ4" s="309"/>
      <c r="BA4" s="309"/>
      <c r="BB4" s="309"/>
      <c r="BC4" s="310"/>
      <c r="BD4" s="52"/>
      <c r="BE4" s="47"/>
      <c r="BF4" s="53"/>
      <c r="BG4" s="290" t="s">
        <v>357</v>
      </c>
      <c r="BH4" s="311"/>
      <c r="BI4" s="311"/>
      <c r="BJ4" s="311"/>
      <c r="BK4" s="311"/>
      <c r="BL4" s="311"/>
      <c r="BM4" s="311"/>
      <c r="BN4" s="311"/>
      <c r="BO4" s="311"/>
      <c r="BP4" s="311"/>
      <c r="BQ4" s="312"/>
      <c r="BR4" s="52"/>
      <c r="BS4" s="47"/>
      <c r="BT4" s="53"/>
      <c r="BU4" s="313" t="s">
        <v>170</v>
      </c>
      <c r="BV4" s="314"/>
      <c r="BW4" s="314"/>
      <c r="BX4" s="314"/>
      <c r="BY4" s="314"/>
      <c r="BZ4" s="314"/>
      <c r="CA4" s="314"/>
      <c r="CB4" s="314"/>
      <c r="CC4" s="314"/>
      <c r="CD4" s="314"/>
      <c r="CE4" s="315"/>
      <c r="CF4" s="52"/>
      <c r="CG4" s="1"/>
      <c r="CH4" s="53"/>
      <c r="CI4" s="313" t="s">
        <v>170</v>
      </c>
      <c r="CJ4" s="314"/>
      <c r="CK4" s="314"/>
      <c r="CL4" s="314"/>
      <c r="CM4" s="314"/>
      <c r="CN4" s="314"/>
      <c r="CO4" s="314"/>
      <c r="CP4" s="314"/>
      <c r="CQ4" s="314"/>
      <c r="CR4" s="314"/>
      <c r="CS4" s="315"/>
      <c r="CT4" s="52"/>
      <c r="CU4" s="1"/>
    </row>
    <row r="5" spans="1:99" x14ac:dyDescent="0.25">
      <c r="A5" s="47"/>
      <c r="B5" s="53"/>
      <c r="C5" s="67"/>
      <c r="D5" s="1"/>
      <c r="E5" s="2"/>
      <c r="F5" s="1"/>
      <c r="G5" s="1"/>
      <c r="H5" s="1"/>
      <c r="I5" s="1"/>
      <c r="J5" s="1"/>
      <c r="K5" s="1"/>
      <c r="L5" s="1"/>
      <c r="M5" s="1"/>
      <c r="N5" s="52"/>
      <c r="O5" s="47"/>
      <c r="P5" s="53"/>
      <c r="Q5" s="67"/>
      <c r="R5" s="1"/>
      <c r="S5" s="2"/>
      <c r="T5" s="1"/>
      <c r="U5" s="1"/>
      <c r="V5" s="1"/>
      <c r="W5" s="1"/>
      <c r="X5" s="1"/>
      <c r="Y5" s="1"/>
      <c r="Z5" s="1"/>
      <c r="AA5" s="1"/>
      <c r="AB5" s="52"/>
      <c r="AC5" s="1"/>
      <c r="AD5" s="53"/>
      <c r="AE5" s="67"/>
      <c r="AF5" s="1"/>
      <c r="AG5" s="2"/>
      <c r="AH5" s="1"/>
      <c r="AI5" s="1"/>
      <c r="AJ5" s="1"/>
      <c r="AK5" s="1"/>
      <c r="AL5" s="1"/>
      <c r="AM5" s="1"/>
      <c r="AN5" s="1"/>
      <c r="AO5" s="1"/>
      <c r="AP5" s="52"/>
      <c r="AQ5" s="47"/>
      <c r="AR5" s="78"/>
      <c r="AS5" s="67"/>
      <c r="AT5" s="1"/>
      <c r="AU5" s="2"/>
      <c r="AV5" s="1"/>
      <c r="AW5" s="1"/>
      <c r="AX5" s="1"/>
      <c r="AY5" s="1"/>
      <c r="AZ5" s="1"/>
      <c r="BA5" s="1"/>
      <c r="BB5" s="1"/>
      <c r="BC5" s="1"/>
      <c r="BD5" s="52"/>
      <c r="BE5" s="47"/>
      <c r="BF5" s="53"/>
      <c r="BG5" s="67"/>
      <c r="BH5" s="1"/>
      <c r="BI5" s="2"/>
      <c r="BJ5" s="1"/>
      <c r="BK5" s="1"/>
      <c r="BL5" s="1"/>
      <c r="BM5" s="1"/>
      <c r="BN5" s="1"/>
      <c r="BO5" s="1"/>
      <c r="BP5" s="1"/>
      <c r="BQ5" s="1"/>
      <c r="BR5" s="52"/>
      <c r="BS5" s="47"/>
      <c r="BT5" s="53"/>
      <c r="BU5" s="67"/>
      <c r="BV5" s="1"/>
      <c r="BW5" s="2"/>
      <c r="BX5" s="1"/>
      <c r="BY5" s="1"/>
      <c r="BZ5" s="1"/>
      <c r="CA5" s="1"/>
      <c r="CB5" s="1"/>
      <c r="CC5" s="1"/>
      <c r="CD5" s="1"/>
      <c r="CE5" s="1"/>
      <c r="CF5" s="52"/>
      <c r="CG5" s="1"/>
      <c r="CH5" s="53"/>
      <c r="CI5" s="67"/>
      <c r="CJ5" s="1"/>
      <c r="CK5" s="2"/>
      <c r="CL5" s="1"/>
      <c r="CM5" s="1"/>
      <c r="CN5" s="1"/>
      <c r="CO5" s="1"/>
      <c r="CP5" s="1"/>
      <c r="CQ5" s="1"/>
      <c r="CR5" s="1"/>
      <c r="CS5" s="1"/>
      <c r="CT5" s="52"/>
      <c r="CU5" s="1"/>
    </row>
    <row r="6" spans="1:99" x14ac:dyDescent="0.25">
      <c r="A6" s="47"/>
      <c r="B6" s="53"/>
      <c r="C6" s="161" t="s">
        <v>38</v>
      </c>
      <c r="D6" s="151"/>
      <c r="E6" s="159" t="s">
        <v>306</v>
      </c>
      <c r="F6" s="159"/>
      <c r="G6" s="159" t="s">
        <v>307</v>
      </c>
      <c r="H6" s="159"/>
      <c r="I6" s="159" t="s">
        <v>308</v>
      </c>
      <c r="J6" s="159"/>
      <c r="K6" s="159" t="s">
        <v>171</v>
      </c>
      <c r="L6" s="159" t="s">
        <v>172</v>
      </c>
      <c r="M6" s="159" t="s">
        <v>98</v>
      </c>
      <c r="N6" s="52"/>
      <c r="O6" s="47"/>
      <c r="P6" s="53"/>
      <c r="Q6" s="161" t="s">
        <v>38</v>
      </c>
      <c r="R6" s="151"/>
      <c r="S6" s="159" t="s">
        <v>306</v>
      </c>
      <c r="T6" s="159"/>
      <c r="U6" s="159" t="s">
        <v>307</v>
      </c>
      <c r="V6" s="159"/>
      <c r="W6" s="159" t="s">
        <v>308</v>
      </c>
      <c r="X6" s="159"/>
      <c r="Y6" s="159" t="s">
        <v>171</v>
      </c>
      <c r="Z6" s="159" t="s">
        <v>172</v>
      </c>
      <c r="AA6" s="159" t="s">
        <v>98</v>
      </c>
      <c r="AB6" s="52"/>
      <c r="AC6" s="1"/>
      <c r="AD6" s="53"/>
      <c r="AE6" s="161" t="s">
        <v>38</v>
      </c>
      <c r="AF6" s="151"/>
      <c r="AG6" s="159" t="s">
        <v>306</v>
      </c>
      <c r="AH6" s="159"/>
      <c r="AI6" s="159" t="s">
        <v>307</v>
      </c>
      <c r="AJ6" s="159"/>
      <c r="AK6" s="159" t="s">
        <v>308</v>
      </c>
      <c r="AL6" s="159"/>
      <c r="AM6" s="159" t="s">
        <v>171</v>
      </c>
      <c r="AN6" s="159" t="s">
        <v>172</v>
      </c>
      <c r="AO6" s="159" t="s">
        <v>98</v>
      </c>
      <c r="AP6" s="52"/>
      <c r="AQ6" s="47"/>
      <c r="AR6" s="53"/>
      <c r="AS6" s="161" t="s">
        <v>38</v>
      </c>
      <c r="AT6" s="151"/>
      <c r="AU6" s="159" t="s">
        <v>306</v>
      </c>
      <c r="AV6" s="159"/>
      <c r="AW6" s="159" t="s">
        <v>307</v>
      </c>
      <c r="AX6" s="159"/>
      <c r="AY6" s="159" t="s">
        <v>308</v>
      </c>
      <c r="AZ6" s="159"/>
      <c r="BA6" s="159" t="s">
        <v>171</v>
      </c>
      <c r="BB6" s="159" t="s">
        <v>172</v>
      </c>
      <c r="BC6" s="159" t="s">
        <v>98</v>
      </c>
      <c r="BD6" s="52"/>
      <c r="BE6" s="47"/>
      <c r="BF6" s="53"/>
      <c r="BG6" s="161" t="s">
        <v>38</v>
      </c>
      <c r="BH6" s="151"/>
      <c r="BI6" s="4" t="s">
        <v>96</v>
      </c>
      <c r="BJ6" s="159"/>
      <c r="BK6" s="159" t="s">
        <v>307</v>
      </c>
      <c r="BL6" s="159"/>
      <c r="BM6" s="159" t="s">
        <v>308</v>
      </c>
      <c r="BN6" s="159"/>
      <c r="BO6" s="159" t="s">
        <v>171</v>
      </c>
      <c r="BP6" s="159" t="s">
        <v>172</v>
      </c>
      <c r="BQ6" s="159" t="s">
        <v>98</v>
      </c>
      <c r="BR6" s="52"/>
      <c r="BS6" s="47"/>
      <c r="BT6" s="53"/>
      <c r="BU6" s="161" t="s">
        <v>38</v>
      </c>
      <c r="BV6" s="151"/>
      <c r="BW6" s="159" t="s">
        <v>306</v>
      </c>
      <c r="BX6" s="159"/>
      <c r="BY6" s="159" t="s">
        <v>307</v>
      </c>
      <c r="BZ6" s="159"/>
      <c r="CA6" s="159" t="s">
        <v>308</v>
      </c>
      <c r="CB6" s="159"/>
      <c r="CC6" s="159" t="s">
        <v>171</v>
      </c>
      <c r="CD6" s="159" t="s">
        <v>172</v>
      </c>
      <c r="CE6" s="159" t="s">
        <v>98</v>
      </c>
      <c r="CF6" s="52"/>
      <c r="CG6" s="1"/>
      <c r="CH6" s="53"/>
      <c r="CI6" s="161" t="s">
        <v>38</v>
      </c>
      <c r="CJ6" s="151"/>
      <c r="CK6" s="159" t="s">
        <v>306</v>
      </c>
      <c r="CL6" s="159"/>
      <c r="CM6" s="159" t="s">
        <v>307</v>
      </c>
      <c r="CN6" s="159"/>
      <c r="CO6" s="159" t="s">
        <v>308</v>
      </c>
      <c r="CP6" s="159"/>
      <c r="CQ6" s="159" t="s">
        <v>171</v>
      </c>
      <c r="CR6" s="159" t="s">
        <v>172</v>
      </c>
      <c r="CS6" s="159" t="s">
        <v>98</v>
      </c>
      <c r="CT6" s="52"/>
      <c r="CU6" s="1"/>
    </row>
    <row r="7" spans="1:99" x14ac:dyDescent="0.25">
      <c r="A7" s="79"/>
      <c r="B7" s="80">
        <f>COUNTIF(Table!E:E,C7)</f>
        <v>1</v>
      </c>
      <c r="C7" s="162" t="s">
        <v>33</v>
      </c>
      <c r="D7" s="163"/>
      <c r="E7" s="164">
        <v>4.8182870370370369E-2</v>
      </c>
      <c r="F7" s="163"/>
      <c r="G7" s="164">
        <v>4.6388888888888889E-2</v>
      </c>
      <c r="H7" s="163"/>
      <c r="I7" s="165">
        <f t="shared" ref="I7:I16" si="0">IF(G7="","",IF(G7&lt;E7,E7-G7,""))</f>
        <v>1.7939814814814797E-3</v>
      </c>
      <c r="J7" s="163"/>
      <c r="K7" s="166">
        <f t="shared" ref="K7:K16" si="1">(E7/G7*100.05)-100</f>
        <v>3.9191991017963943</v>
      </c>
      <c r="L7" s="167">
        <f t="shared" ref="L7:L16" si="2">K7*10</f>
        <v>39.191991017963943</v>
      </c>
      <c r="M7" s="167">
        <f t="shared" ref="M7:M16" si="3">IF(G7="","",ROUND(IF(L7&gt;=50,50,IF(L7&lt;=0,0,L7)),0))</f>
        <v>39</v>
      </c>
      <c r="N7" s="81"/>
      <c r="O7" s="47"/>
      <c r="P7" s="80">
        <f>COUNTIF(Table!E:E,Q7)</f>
        <v>1</v>
      </c>
      <c r="Q7" s="162" t="s">
        <v>44</v>
      </c>
      <c r="R7" s="163"/>
      <c r="S7" s="164">
        <v>3.0497685185185183E-2</v>
      </c>
      <c r="T7" s="163"/>
      <c r="U7" s="164">
        <v>2.7835648148148151E-2</v>
      </c>
      <c r="V7" s="163"/>
      <c r="W7" s="164">
        <f t="shared" ref="W7:W17" si="4">IF(U7="","",IF(U7&lt;S7,S7-U7,""))</f>
        <v>2.6620370370370322E-3</v>
      </c>
      <c r="X7" s="163"/>
      <c r="Y7" s="166">
        <f t="shared" ref="Y7:Y17" si="5">(S7/U7*100.05)-100</f>
        <v>9.6181912681912536</v>
      </c>
      <c r="Z7" s="167">
        <f t="shared" ref="Z7:Z17" si="6">Y7*10</f>
        <v>96.181912681912536</v>
      </c>
      <c r="AA7" s="167">
        <f t="shared" ref="AA7:AA17" si="7">IF(U7="","",ROUND(IF(Z7&gt;=50,50,IF(Z7&lt;=0,0,Z7)),0))</f>
        <v>50</v>
      </c>
      <c r="AB7" s="82" t="str">
        <f t="shared" ref="AB7:AB20" si="8">IF(Z7="","",IF(Z7&lt;X7,X7-Z7,""))</f>
        <v/>
      </c>
      <c r="AC7" s="1"/>
      <c r="AD7" s="80">
        <f>COUNTIF(Table!E:E,AE7)</f>
        <v>1</v>
      </c>
      <c r="AE7" s="162" t="s">
        <v>78</v>
      </c>
      <c r="AF7" s="163"/>
      <c r="AG7" s="164">
        <v>4.3217592592592592E-2</v>
      </c>
      <c r="AH7" s="163"/>
      <c r="AI7" s="164">
        <v>4.0138888888888884E-2</v>
      </c>
      <c r="AJ7" s="163"/>
      <c r="AK7" s="164">
        <f t="shared" ref="AK7:AK16" si="9">IF(AI7="","",IF(AI7&lt;AG7,AG7-AI7,""))</f>
        <v>3.0787037037037085E-3</v>
      </c>
      <c r="AL7" s="163"/>
      <c r="AM7" s="166">
        <f t="shared" ref="AM7:AM16" si="10">(AG7/AI7*100.05)-100</f>
        <v>7.7239619377162683</v>
      </c>
      <c r="AN7" s="167">
        <f t="shared" ref="AN7:AN16" si="11">AM7*10</f>
        <v>77.239619377162683</v>
      </c>
      <c r="AO7" s="167">
        <f t="shared" ref="AO7:AO16" si="12">IF(AI7="","",ROUND(IF(AN7&gt;=50,50,IF(AN7&lt;=0,0,AN7)),0))</f>
        <v>50</v>
      </c>
      <c r="AP7" s="83"/>
      <c r="AQ7" s="47"/>
      <c r="AR7" s="80">
        <f>COUNTIF(Table!E:E,AS7)</f>
        <v>0</v>
      </c>
      <c r="AS7" s="162"/>
      <c r="AT7" s="170"/>
      <c r="AU7" s="168"/>
      <c r="AV7" s="170"/>
      <c r="AW7" s="168"/>
      <c r="AX7" s="170"/>
      <c r="AY7" s="169" t="str">
        <f t="shared" ref="AY7:AY18" si="13">IF(AW7="","",IF(AW7&lt;AU7,AU7-AW7,""))</f>
        <v/>
      </c>
      <c r="AZ7" s="170"/>
      <c r="BA7" s="166" t="e">
        <f t="shared" ref="BA7:BA18" si="14">((AU7/AW7*100.05)-100)/2.75</f>
        <v>#DIV/0!</v>
      </c>
      <c r="BB7" s="167" t="e">
        <f t="shared" ref="BB7:BB18" si="15">BA7*10</f>
        <v>#DIV/0!</v>
      </c>
      <c r="BC7" s="167" t="str">
        <f t="shared" ref="BC7:BC18" si="16">IF(AW7="","",ROUND(IF(BB7&gt;=50,50,IF(BB7&lt;=0,0,BB7)),0))</f>
        <v/>
      </c>
      <c r="BD7" s="171"/>
      <c r="BE7" s="172"/>
      <c r="BF7" s="258">
        <f>COUNTIF(Table!E:E,BG7)</f>
        <v>1</v>
      </c>
      <c r="BG7" s="162" t="s">
        <v>46</v>
      </c>
      <c r="BH7" s="170"/>
      <c r="BI7" s="257">
        <v>1.0903014746387904E-2</v>
      </c>
      <c r="BJ7" s="170"/>
      <c r="BK7" s="168">
        <v>1.0671296296296297E-2</v>
      </c>
      <c r="BL7" s="170"/>
      <c r="BM7" s="169">
        <f t="shared" ref="BM7:BM27" si="17">IF(BK7="","",IF(BK7&lt;BI7,BI7-BK7,""))</f>
        <v>2.317184500916069E-4</v>
      </c>
      <c r="BN7" s="170"/>
      <c r="BO7" s="166">
        <f>((BI7/BK7*100.05)-100)</f>
        <v>2.2225037228805462</v>
      </c>
      <c r="BP7" s="167">
        <f t="shared" ref="BP7:BP27" si="18">BO7*10</f>
        <v>22.225037228805462</v>
      </c>
      <c r="BQ7" s="167">
        <f t="shared" ref="BQ7:BQ27" si="19">IF(BK7="","",ROUND(IF(BP7&gt;=50,50,IF(BP7&lt;=0,0,BP7)),0))</f>
        <v>22</v>
      </c>
      <c r="BR7" s="174"/>
      <c r="BS7" s="172"/>
      <c r="BT7" s="173">
        <f>COUNTIF(Table!E:E,BU7)</f>
        <v>0</v>
      </c>
      <c r="BU7" s="162"/>
      <c r="BV7" s="170"/>
      <c r="BW7" s="168"/>
      <c r="BX7" s="170"/>
      <c r="BY7" s="168"/>
      <c r="BZ7" s="170"/>
      <c r="CA7" s="169" t="str">
        <f t="shared" ref="CA7" si="20">IF(BY7="","",IF(BY7&lt;BW7,BW7-BY7,""))</f>
        <v/>
      </c>
      <c r="CB7" s="170"/>
      <c r="CC7" s="166" t="e">
        <f t="shared" ref="CC7:CC34" si="21">(BW7/BY7*100.05)-100</f>
        <v>#DIV/0!</v>
      </c>
      <c r="CD7" s="167" t="e">
        <f t="shared" ref="CD7:CD34" si="22">CC7*10</f>
        <v>#DIV/0!</v>
      </c>
      <c r="CE7" s="167" t="str">
        <f t="shared" ref="CE7:CE34" si="23">IF(BY7="","",ROUND(IF(CD7&gt;=50,50,IF(CD7&lt;=0,0,CD7)),0))</f>
        <v/>
      </c>
      <c r="CF7" s="81"/>
      <c r="CG7" s="1"/>
      <c r="CH7" s="80">
        <f>COUNTIF(Table!E:E,CI7)</f>
        <v>1</v>
      </c>
      <c r="CI7" s="162" t="s">
        <v>109</v>
      </c>
      <c r="CJ7" s="163"/>
      <c r="CK7" s="164">
        <v>0.12685185185185185</v>
      </c>
      <c r="CL7" s="163"/>
      <c r="CM7" s="164">
        <v>0.13906250000000001</v>
      </c>
      <c r="CN7" s="163"/>
      <c r="CO7" s="164" t="str">
        <f t="shared" ref="CO7:CO21" si="24">IF(CM7="","",IF(CM7&lt;CK7,CK7-CM7,""))</f>
        <v/>
      </c>
      <c r="CP7" s="163"/>
      <c r="CQ7" s="166">
        <f t="shared" ref="CQ7:CQ21" si="25">(CK7/CM7*100.05)-100</f>
        <v>-8.735081148564305</v>
      </c>
      <c r="CR7" s="167">
        <f t="shared" ref="CR7:CR21" si="26">CQ7*10</f>
        <v>-87.35081148564305</v>
      </c>
      <c r="CS7" s="167">
        <f>IF(CM7="","",ROUND(IF(CR7&gt;=50,50,IF(CR7&lt;=0,50,CR7)),0))</f>
        <v>50</v>
      </c>
      <c r="CT7" s="81" t="s">
        <v>176</v>
      </c>
      <c r="CU7" s="49" t="s">
        <v>177</v>
      </c>
    </row>
    <row r="8" spans="1:99" x14ac:dyDescent="0.25">
      <c r="A8" s="79"/>
      <c r="B8" s="80"/>
      <c r="C8" s="86"/>
      <c r="D8" s="87"/>
      <c r="E8" s="88"/>
      <c r="F8" s="1"/>
      <c r="G8" s="4"/>
      <c r="H8" s="2"/>
      <c r="I8" s="63" t="str">
        <f>IF(G8="","",IF(G8&lt;E8,E8-G8,""))</f>
        <v/>
      </c>
      <c r="J8" s="63" t="str">
        <f t="shared" ref="J8:J10" si="27">IF(H8="","",IF(H8&lt;F8,F8-H8,""))</f>
        <v/>
      </c>
      <c r="K8" s="63" t="str">
        <f t="shared" ref="K8:K10" si="28">IF(I8="","",IF(I8&lt;G8,G8-I8,""))</f>
        <v/>
      </c>
      <c r="L8" s="63" t="str">
        <f t="shared" ref="L8:L10" si="29">IF(J8="","",IF(J8&lt;H8,H8-J8,""))</f>
        <v/>
      </c>
      <c r="M8" s="63" t="str">
        <f t="shared" ref="M8:M10" si="30">IF(K8="","",IF(K8&lt;I8,I8-K8,""))</f>
        <v/>
      </c>
      <c r="N8" s="82" t="str">
        <f t="shared" ref="N8:N10" si="31">IF(L8="","",IF(L8&lt;J8,J8-L8,""))</f>
        <v/>
      </c>
      <c r="O8" s="47"/>
      <c r="P8" s="80">
        <f>COUNTIF(Table!E:E,Q8)</f>
        <v>1</v>
      </c>
      <c r="Q8" s="162" t="s">
        <v>48</v>
      </c>
      <c r="R8" s="163"/>
      <c r="S8" s="164">
        <v>2.8692129629629633E-2</v>
      </c>
      <c r="T8" s="163"/>
      <c r="U8" s="164">
        <v>2.7557870370370368E-2</v>
      </c>
      <c r="V8" s="163"/>
      <c r="W8" s="164">
        <f t="shared" si="4"/>
        <v>1.1342592592592654E-3</v>
      </c>
      <c r="X8" s="163"/>
      <c r="Y8" s="166">
        <f t="shared" si="5"/>
        <v>4.1679756404871995</v>
      </c>
      <c r="Z8" s="167">
        <f t="shared" si="6"/>
        <v>41.679756404871995</v>
      </c>
      <c r="AA8" s="167">
        <f t="shared" si="7"/>
        <v>42</v>
      </c>
      <c r="AB8" s="82" t="str">
        <f t="shared" si="8"/>
        <v/>
      </c>
      <c r="AC8" s="1"/>
      <c r="AD8" s="80">
        <f>COUNTIF(Table!E:E,AE8)</f>
        <v>1</v>
      </c>
      <c r="AE8" s="162" t="s">
        <v>33</v>
      </c>
      <c r="AF8" s="163"/>
      <c r="AG8" s="164">
        <v>5.9097222222222225E-2</v>
      </c>
      <c r="AH8" s="163"/>
      <c r="AI8" s="164">
        <v>5.7430555555555561E-2</v>
      </c>
      <c r="AJ8" s="163"/>
      <c r="AK8" s="164">
        <f t="shared" si="9"/>
        <v>1.6666666666666635E-3</v>
      </c>
      <c r="AL8" s="163"/>
      <c r="AM8" s="166">
        <f t="shared" si="10"/>
        <v>2.9535066505441279</v>
      </c>
      <c r="AN8" s="167">
        <f t="shared" si="11"/>
        <v>29.535066505441279</v>
      </c>
      <c r="AO8" s="167">
        <f t="shared" si="12"/>
        <v>30</v>
      </c>
      <c r="AP8" s="83"/>
      <c r="AQ8" s="47"/>
      <c r="AR8" s="80">
        <f>COUNTIF(Table!E:E,AS8)</f>
        <v>0</v>
      </c>
      <c r="AS8" s="162"/>
      <c r="AT8" s="170"/>
      <c r="AU8" s="168"/>
      <c r="AV8" s="170"/>
      <c r="AW8" s="168"/>
      <c r="AX8" s="170"/>
      <c r="AY8" s="169" t="str">
        <f t="shared" si="13"/>
        <v/>
      </c>
      <c r="AZ8" s="170"/>
      <c r="BA8" s="166" t="e">
        <f t="shared" si="14"/>
        <v>#DIV/0!</v>
      </c>
      <c r="BB8" s="167" t="e">
        <f t="shared" si="15"/>
        <v>#DIV/0!</v>
      </c>
      <c r="BC8" s="167" t="str">
        <f t="shared" si="16"/>
        <v/>
      </c>
      <c r="BD8" s="171"/>
      <c r="BE8" s="172"/>
      <c r="BF8" s="258">
        <f>COUNTIF(Table!E:E,BG8)</f>
        <v>1</v>
      </c>
      <c r="BG8" s="162" t="s">
        <v>47</v>
      </c>
      <c r="BH8" s="170"/>
      <c r="BI8" s="257">
        <v>7.3160934378216956E-3</v>
      </c>
      <c r="BJ8" s="170"/>
      <c r="BK8" s="168">
        <v>7.2569444444444443E-3</v>
      </c>
      <c r="BL8" s="170"/>
      <c r="BM8" s="169">
        <f t="shared" si="17"/>
        <v>5.9148993377251304E-5</v>
      </c>
      <c r="BN8" s="170"/>
      <c r="BO8" s="166">
        <f t="shared" ref="BO8:BO27" si="32">((BI8/BK8*100.05)-100)</f>
        <v>0.86547500228202523</v>
      </c>
      <c r="BP8" s="167">
        <f t="shared" si="18"/>
        <v>8.6547500228202523</v>
      </c>
      <c r="BQ8" s="167">
        <f t="shared" si="19"/>
        <v>9</v>
      </c>
      <c r="BR8" s="174"/>
      <c r="BS8" s="172"/>
      <c r="BT8" s="173">
        <f>COUNTIF(Table!E:E,BU8)</f>
        <v>0</v>
      </c>
      <c r="BU8" s="162"/>
      <c r="BV8" s="170"/>
      <c r="BW8" s="168"/>
      <c r="BX8" s="170"/>
      <c r="BY8" s="168"/>
      <c r="BZ8" s="170"/>
      <c r="CA8" s="169" t="str">
        <f t="shared" ref="CA8:CA34" si="33">IF(BY8="","",IF(BY8&lt;BW8,BW8-BY8,""))</f>
        <v/>
      </c>
      <c r="CB8" s="170"/>
      <c r="CC8" s="166" t="e">
        <f t="shared" si="21"/>
        <v>#DIV/0!</v>
      </c>
      <c r="CD8" s="167" t="e">
        <f t="shared" si="22"/>
        <v>#DIV/0!</v>
      </c>
      <c r="CE8" s="167" t="str">
        <f t="shared" si="23"/>
        <v/>
      </c>
      <c r="CF8" s="81"/>
      <c r="CG8" s="1"/>
      <c r="CH8" s="80">
        <f>COUNTIF(Table!E:E,CI8)</f>
        <v>1</v>
      </c>
      <c r="CI8" s="162" t="s">
        <v>59</v>
      </c>
      <c r="CJ8" s="163"/>
      <c r="CK8" s="164">
        <v>0.17131944444444444</v>
      </c>
      <c r="CL8" s="163"/>
      <c r="CM8" s="164">
        <v>0.15201388888888889</v>
      </c>
      <c r="CN8" s="163"/>
      <c r="CO8" s="164">
        <f t="shared" si="24"/>
        <v>1.9305555555555548E-2</v>
      </c>
      <c r="CP8" s="163"/>
      <c r="CQ8" s="166">
        <f t="shared" si="25"/>
        <v>12.756212882594781</v>
      </c>
      <c r="CR8" s="167">
        <f t="shared" si="26"/>
        <v>127.56212882594781</v>
      </c>
      <c r="CS8" s="167">
        <f t="shared" ref="CS8:CS21" si="34">IF(CM8="","",ROUND(IF(CR8&gt;=50,50,IF(CR8&lt;=0,25,CR8)),0))</f>
        <v>50</v>
      </c>
      <c r="CT8" s="81"/>
      <c r="CU8" s="49" t="s">
        <v>178</v>
      </c>
    </row>
    <row r="9" spans="1:99" x14ac:dyDescent="0.25">
      <c r="A9" s="79"/>
      <c r="B9" s="80"/>
      <c r="C9" s="86" t="s">
        <v>181</v>
      </c>
      <c r="D9" s="87"/>
      <c r="E9" s="88"/>
      <c r="F9" s="1"/>
      <c r="G9" s="4"/>
      <c r="H9" s="2"/>
      <c r="I9" s="63" t="str">
        <f>IF(G9="","",IF(G9&lt;E9,E9-G9,""))</f>
        <v/>
      </c>
      <c r="J9" s="63" t="str">
        <f t="shared" si="27"/>
        <v/>
      </c>
      <c r="K9" s="63" t="str">
        <f t="shared" si="28"/>
        <v/>
      </c>
      <c r="L9" s="63" t="str">
        <f t="shared" si="29"/>
        <v/>
      </c>
      <c r="M9" s="63" t="str">
        <f t="shared" si="30"/>
        <v/>
      </c>
      <c r="N9" s="82" t="str">
        <f t="shared" si="31"/>
        <v/>
      </c>
      <c r="O9" s="47"/>
      <c r="P9" s="80">
        <f>COUNTIF(Table!E:E,Q9)</f>
        <v>1</v>
      </c>
      <c r="Q9" s="162" t="s">
        <v>56</v>
      </c>
      <c r="R9" s="163"/>
      <c r="S9" s="164">
        <v>2.8194444444444442E-2</v>
      </c>
      <c r="T9" s="163"/>
      <c r="U9" s="164">
        <v>2.5937500000000002E-2</v>
      </c>
      <c r="V9" s="163"/>
      <c r="W9" s="164">
        <f t="shared" si="4"/>
        <v>2.2569444444444399E-3</v>
      </c>
      <c r="X9" s="163"/>
      <c r="Y9" s="166">
        <f t="shared" si="5"/>
        <v>8.7558232931726678</v>
      </c>
      <c r="Z9" s="167">
        <f t="shared" si="6"/>
        <v>87.558232931726678</v>
      </c>
      <c r="AA9" s="167">
        <f t="shared" si="7"/>
        <v>50</v>
      </c>
      <c r="AB9" s="82" t="str">
        <f t="shared" si="8"/>
        <v/>
      </c>
      <c r="AC9" s="1"/>
      <c r="AD9" s="80">
        <f>COUNTIF(Table!E:E,AE9)</f>
        <v>1</v>
      </c>
      <c r="AE9" s="162" t="s">
        <v>91</v>
      </c>
      <c r="AF9" s="163"/>
      <c r="AG9" s="164">
        <v>5.5543981481481479E-2</v>
      </c>
      <c r="AH9" s="163"/>
      <c r="AI9" s="164">
        <v>5.2233796296296299E-2</v>
      </c>
      <c r="AJ9" s="163"/>
      <c r="AK9" s="164">
        <f t="shared" si="9"/>
        <v>3.3101851851851799E-3</v>
      </c>
      <c r="AL9" s="163"/>
      <c r="AM9" s="166">
        <f t="shared" si="10"/>
        <v>6.3904165743407901</v>
      </c>
      <c r="AN9" s="167">
        <f t="shared" si="11"/>
        <v>63.904165743407901</v>
      </c>
      <c r="AO9" s="167">
        <f t="shared" si="12"/>
        <v>50</v>
      </c>
      <c r="AP9" s="83"/>
      <c r="AQ9" s="47"/>
      <c r="AR9" s="80">
        <f>COUNTIF(Table!E:E,AS9)</f>
        <v>0</v>
      </c>
      <c r="AS9" s="162"/>
      <c r="AT9" s="170"/>
      <c r="AU9" s="168"/>
      <c r="AV9" s="170"/>
      <c r="AW9" s="168"/>
      <c r="AX9" s="170"/>
      <c r="AY9" s="169" t="str">
        <f t="shared" si="13"/>
        <v/>
      </c>
      <c r="AZ9" s="170"/>
      <c r="BA9" s="166" t="e">
        <f t="shared" si="14"/>
        <v>#DIV/0!</v>
      </c>
      <c r="BB9" s="167" t="e">
        <f t="shared" si="15"/>
        <v>#DIV/0!</v>
      </c>
      <c r="BC9" s="167" t="str">
        <f t="shared" si="16"/>
        <v/>
      </c>
      <c r="BD9" s="171"/>
      <c r="BE9" s="172"/>
      <c r="BF9" s="258">
        <f>COUNTIF(Table!E:E,BG9)</f>
        <v>1</v>
      </c>
      <c r="BG9" s="162" t="s">
        <v>48</v>
      </c>
      <c r="BH9" s="170"/>
      <c r="BI9" s="257">
        <v>8.6782206821354457E-3</v>
      </c>
      <c r="BJ9" s="170"/>
      <c r="BK9" s="168">
        <v>8.4375000000000006E-3</v>
      </c>
      <c r="BL9" s="170"/>
      <c r="BM9" s="169">
        <f t="shared" si="17"/>
        <v>2.4072068213544517E-4</v>
      </c>
      <c r="BN9" s="170"/>
      <c r="BO9" s="166">
        <f t="shared" si="32"/>
        <v>2.9044123552771879</v>
      </c>
      <c r="BP9" s="167">
        <f t="shared" si="18"/>
        <v>29.044123552771879</v>
      </c>
      <c r="BQ9" s="167">
        <f t="shared" si="19"/>
        <v>29</v>
      </c>
      <c r="BR9" s="174"/>
      <c r="BS9" s="172"/>
      <c r="BT9" s="173">
        <f>COUNTIF(Table!E:E,BU9)</f>
        <v>0</v>
      </c>
      <c r="BU9" s="162"/>
      <c r="BV9" s="170"/>
      <c r="BW9" s="168"/>
      <c r="BX9" s="170"/>
      <c r="BY9" s="168"/>
      <c r="BZ9" s="170"/>
      <c r="CA9" s="169" t="str">
        <f t="shared" si="33"/>
        <v/>
      </c>
      <c r="CB9" s="170"/>
      <c r="CC9" s="166" t="e">
        <f t="shared" si="21"/>
        <v>#DIV/0!</v>
      </c>
      <c r="CD9" s="167" t="e">
        <f t="shared" si="22"/>
        <v>#DIV/0!</v>
      </c>
      <c r="CE9" s="167" t="str">
        <f t="shared" si="23"/>
        <v/>
      </c>
      <c r="CF9" s="81"/>
      <c r="CG9" s="1"/>
      <c r="CH9" s="80">
        <f>COUNTIF(Table!E:E,CI9)</f>
        <v>1</v>
      </c>
      <c r="CI9" s="162" t="s">
        <v>61</v>
      </c>
      <c r="CJ9" s="163"/>
      <c r="CK9" s="164">
        <v>0.14937500000000001</v>
      </c>
      <c r="CL9" s="163"/>
      <c r="CM9" s="164">
        <v>0.12844907407407408</v>
      </c>
      <c r="CN9" s="163"/>
      <c r="CO9" s="164">
        <f t="shared" si="24"/>
        <v>2.0925925925925931E-2</v>
      </c>
      <c r="CP9" s="163"/>
      <c r="CQ9" s="166">
        <f t="shared" si="25"/>
        <v>16.349369255721754</v>
      </c>
      <c r="CR9" s="167">
        <f t="shared" si="26"/>
        <v>163.49369255721754</v>
      </c>
      <c r="CS9" s="167">
        <f t="shared" si="34"/>
        <v>50</v>
      </c>
      <c r="CT9" s="81"/>
      <c r="CU9" s="49" t="s">
        <v>178</v>
      </c>
    </row>
    <row r="10" spans="1:99" ht="15.75" thickBot="1" x14ac:dyDescent="0.3">
      <c r="A10" s="79"/>
      <c r="B10" s="89"/>
      <c r="C10" s="90"/>
      <c r="D10" s="91"/>
      <c r="E10" s="92"/>
      <c r="F10" s="32"/>
      <c r="G10" s="93"/>
      <c r="H10" s="33"/>
      <c r="I10" s="94" t="str">
        <f>IF(G10="","",IF(G10&lt;E10,E10-G10,""))</f>
        <v/>
      </c>
      <c r="J10" s="94" t="str">
        <f t="shared" si="27"/>
        <v/>
      </c>
      <c r="K10" s="94" t="str">
        <f t="shared" si="28"/>
        <v/>
      </c>
      <c r="L10" s="94" t="str">
        <f t="shared" si="29"/>
        <v/>
      </c>
      <c r="M10" s="94" t="str">
        <f t="shared" si="30"/>
        <v/>
      </c>
      <c r="N10" s="95" t="str">
        <f t="shared" si="31"/>
        <v/>
      </c>
      <c r="O10" s="47"/>
      <c r="P10" s="80">
        <f>COUNTIF(Table!E:E,Q10)</f>
        <v>1</v>
      </c>
      <c r="Q10" s="162" t="s">
        <v>57</v>
      </c>
      <c r="R10" s="163"/>
      <c r="S10" s="164">
        <v>3.259259259259259E-2</v>
      </c>
      <c r="T10" s="163"/>
      <c r="U10" s="164">
        <v>3.1631944444444442E-2</v>
      </c>
      <c r="V10" s="163"/>
      <c r="W10" s="164">
        <f t="shared" si="4"/>
        <v>9.6064814814814797E-4</v>
      </c>
      <c r="X10" s="163"/>
      <c r="Y10" s="166">
        <f t="shared" si="5"/>
        <v>3.0884742041712343</v>
      </c>
      <c r="Z10" s="167">
        <f t="shared" si="6"/>
        <v>30.884742041712343</v>
      </c>
      <c r="AA10" s="167">
        <f t="shared" si="7"/>
        <v>31</v>
      </c>
      <c r="AB10" s="82" t="str">
        <f t="shared" si="8"/>
        <v/>
      </c>
      <c r="AC10" s="1"/>
      <c r="AD10" s="80"/>
      <c r="AE10" s="86"/>
      <c r="AF10" s="87"/>
      <c r="AG10" s="88"/>
      <c r="AH10" s="1"/>
      <c r="AI10" s="4"/>
      <c r="AJ10" s="2"/>
      <c r="AK10" s="63" t="str">
        <f>IF(AI10="","",IF(AI10&lt;AG10,AG10-AI10,""))</f>
        <v/>
      </c>
      <c r="AL10" s="63" t="str">
        <f t="shared" ref="AL10:AL12" si="35">IF(AJ10="","",IF(AJ10&lt;AH10,AH10-AJ10,""))</f>
        <v/>
      </c>
      <c r="AM10" s="63" t="str">
        <f t="shared" ref="AM10:AM12" si="36">IF(AK10="","",IF(AK10&lt;AI10,AI10-AK10,""))</f>
        <v/>
      </c>
      <c r="AN10" s="63" t="str">
        <f t="shared" ref="AN10:AN12" si="37">IF(AL10="","",IF(AL10&lt;AJ10,AJ10-AL10,""))</f>
        <v/>
      </c>
      <c r="AO10" s="63" t="str">
        <f t="shared" ref="AO10:AO12" si="38">IF(AM10="","",IF(AM10&lt;AK10,AK10-AM10,""))</f>
        <v/>
      </c>
      <c r="AP10" s="82" t="str">
        <f t="shared" ref="AP10:AP23" si="39">IF(AN10="","",IF(AN10&lt;AL10,AL10-AN10,""))</f>
        <v/>
      </c>
      <c r="AQ10" s="47"/>
      <c r="AR10" s="80">
        <f>COUNTIF(Table!E:E,AS10)</f>
        <v>0</v>
      </c>
      <c r="AS10" s="162"/>
      <c r="AT10" s="170"/>
      <c r="AU10" s="168"/>
      <c r="AV10" s="170"/>
      <c r="AW10" s="168"/>
      <c r="AX10" s="170"/>
      <c r="AY10" s="169" t="str">
        <f t="shared" si="13"/>
        <v/>
      </c>
      <c r="AZ10" s="170"/>
      <c r="BA10" s="166" t="e">
        <f t="shared" si="14"/>
        <v>#DIV/0!</v>
      </c>
      <c r="BB10" s="167" t="e">
        <f t="shared" si="15"/>
        <v>#DIV/0!</v>
      </c>
      <c r="BC10" s="167" t="str">
        <f t="shared" si="16"/>
        <v/>
      </c>
      <c r="BD10" s="171"/>
      <c r="BE10" s="172"/>
      <c r="BF10" s="258">
        <f>COUNTIF(Table!E:E,BG10)</f>
        <v>1</v>
      </c>
      <c r="BG10" s="162" t="s">
        <v>141</v>
      </c>
      <c r="BH10" s="170"/>
      <c r="BI10" s="257">
        <v>9.501089719598706E-3</v>
      </c>
      <c r="BJ10" s="170"/>
      <c r="BK10" s="168">
        <v>9.3634259259259261E-3</v>
      </c>
      <c r="BL10" s="170"/>
      <c r="BM10" s="169">
        <f t="shared" si="17"/>
        <v>1.3766379367277995E-4</v>
      </c>
      <c r="BN10" s="170"/>
      <c r="BO10" s="166">
        <f t="shared" si="32"/>
        <v>1.5209640110278002</v>
      </c>
      <c r="BP10" s="167">
        <f t="shared" si="18"/>
        <v>15.209640110278002</v>
      </c>
      <c r="BQ10" s="167">
        <f t="shared" si="19"/>
        <v>15</v>
      </c>
      <c r="BR10" s="174"/>
      <c r="BS10" s="172"/>
      <c r="BT10" s="173">
        <f>COUNTIF(Table!E:E,BU10)</f>
        <v>0</v>
      </c>
      <c r="BU10" s="162"/>
      <c r="BV10" s="170"/>
      <c r="BW10" s="168"/>
      <c r="BX10" s="170"/>
      <c r="BY10" s="168"/>
      <c r="BZ10" s="170"/>
      <c r="CA10" s="169" t="str">
        <f t="shared" si="33"/>
        <v/>
      </c>
      <c r="CB10" s="170"/>
      <c r="CC10" s="166" t="e">
        <f t="shared" si="21"/>
        <v>#DIV/0!</v>
      </c>
      <c r="CD10" s="167" t="e">
        <f t="shared" si="22"/>
        <v>#DIV/0!</v>
      </c>
      <c r="CE10" s="167" t="str">
        <f t="shared" si="23"/>
        <v/>
      </c>
      <c r="CF10" s="81"/>
      <c r="CG10" s="1"/>
      <c r="CH10" s="80">
        <f>COUNTIF(Table!E:E,CI10)</f>
        <v>1</v>
      </c>
      <c r="CI10" s="162" t="s">
        <v>139</v>
      </c>
      <c r="CJ10" s="163"/>
      <c r="CK10" s="164">
        <v>0.14657407407407408</v>
      </c>
      <c r="CL10" s="163"/>
      <c r="CM10" s="164">
        <v>0.13425925925925927</v>
      </c>
      <c r="CN10" s="163"/>
      <c r="CO10" s="164">
        <f t="shared" si="24"/>
        <v>1.2314814814814806E-2</v>
      </c>
      <c r="CP10" s="163"/>
      <c r="CQ10" s="166">
        <f t="shared" si="25"/>
        <v>9.2270000000000039</v>
      </c>
      <c r="CR10" s="167">
        <f t="shared" si="26"/>
        <v>92.270000000000039</v>
      </c>
      <c r="CS10" s="167">
        <f t="shared" si="34"/>
        <v>50</v>
      </c>
      <c r="CT10" s="81"/>
      <c r="CU10" s="49" t="s">
        <v>178</v>
      </c>
    </row>
    <row r="11" spans="1:99" x14ac:dyDescent="0.25">
      <c r="A11" s="79"/>
      <c r="B11" s="34"/>
      <c r="C11" s="67"/>
      <c r="D11" s="1"/>
      <c r="E11" s="2"/>
      <c r="F11" s="1"/>
      <c r="G11" s="1"/>
      <c r="H11" s="1"/>
      <c r="I11" s="1"/>
      <c r="J11" s="1"/>
      <c r="K11" s="1"/>
      <c r="L11" s="1"/>
      <c r="M11" s="1"/>
      <c r="N11" s="1"/>
      <c r="O11" s="47"/>
      <c r="P11" s="80">
        <f>COUNTIF(Table!E:E,Q11)</f>
        <v>1</v>
      </c>
      <c r="Q11" s="162" t="s">
        <v>131</v>
      </c>
      <c r="R11" s="163"/>
      <c r="S11" s="164">
        <v>3.4166666666666672E-2</v>
      </c>
      <c r="T11" s="163"/>
      <c r="U11" s="164">
        <v>3.2002314814814817E-2</v>
      </c>
      <c r="V11" s="163"/>
      <c r="W11" s="164">
        <f t="shared" si="4"/>
        <v>2.1643518518518548E-3</v>
      </c>
      <c r="X11" s="163"/>
      <c r="Y11" s="166">
        <f t="shared" si="5"/>
        <v>6.8164918625678297</v>
      </c>
      <c r="Z11" s="167">
        <f t="shared" si="6"/>
        <v>68.164918625678297</v>
      </c>
      <c r="AA11" s="167">
        <f t="shared" si="7"/>
        <v>50</v>
      </c>
      <c r="AB11" s="82" t="str">
        <f t="shared" si="8"/>
        <v/>
      </c>
      <c r="AC11" s="1"/>
      <c r="AD11" s="80"/>
      <c r="AE11" s="86" t="s">
        <v>181</v>
      </c>
      <c r="AF11" s="87"/>
      <c r="AG11" s="88"/>
      <c r="AH11" s="1"/>
      <c r="AI11" s="4"/>
      <c r="AJ11" s="2"/>
      <c r="AK11" s="63" t="str">
        <f>IF(AI11="","",IF(AI11&lt;AG11,AG11-AI11,""))</f>
        <v/>
      </c>
      <c r="AL11" s="63" t="str">
        <f t="shared" si="35"/>
        <v/>
      </c>
      <c r="AM11" s="63" t="str">
        <f t="shared" si="36"/>
        <v/>
      </c>
      <c r="AN11" s="63" t="str">
        <f t="shared" si="37"/>
        <v/>
      </c>
      <c r="AO11" s="63" t="str">
        <f t="shared" si="38"/>
        <v/>
      </c>
      <c r="AP11" s="82" t="str">
        <f t="shared" si="39"/>
        <v/>
      </c>
      <c r="AQ11" s="47"/>
      <c r="AR11" s="80">
        <f>COUNTIF(Table!E:E,AS11)</f>
        <v>0</v>
      </c>
      <c r="AS11" s="175"/>
      <c r="AT11" s="170"/>
      <c r="AU11" s="168"/>
      <c r="AV11" s="170"/>
      <c r="AW11" s="168"/>
      <c r="AX11" s="170"/>
      <c r="AY11" s="169" t="str">
        <f t="shared" si="13"/>
        <v/>
      </c>
      <c r="AZ11" s="170"/>
      <c r="BA11" s="166" t="e">
        <f t="shared" si="14"/>
        <v>#DIV/0!</v>
      </c>
      <c r="BB11" s="167" t="e">
        <f t="shared" si="15"/>
        <v>#DIV/0!</v>
      </c>
      <c r="BC11" s="167" t="str">
        <f t="shared" si="16"/>
        <v/>
      </c>
      <c r="BD11" s="171"/>
      <c r="BE11" s="172"/>
      <c r="BF11" s="258">
        <f>COUNTIF(Table!E:E,BG11)</f>
        <v>1</v>
      </c>
      <c r="BG11" s="162" t="s">
        <v>188</v>
      </c>
      <c r="BH11" s="170"/>
      <c r="BI11" s="257">
        <v>7.1759259259259259E-3</v>
      </c>
      <c r="BJ11" s="170"/>
      <c r="BK11" s="168">
        <v>7.0949074074074074E-3</v>
      </c>
      <c r="BL11" s="170"/>
      <c r="BM11" s="169">
        <f t="shared" si="17"/>
        <v>8.1018518518518462E-5</v>
      </c>
      <c r="BN11" s="170"/>
      <c r="BO11" s="166">
        <f t="shared" si="32"/>
        <v>1.192495921696576</v>
      </c>
      <c r="BP11" s="167">
        <f t="shared" si="18"/>
        <v>11.92495921696576</v>
      </c>
      <c r="BQ11" s="167">
        <f t="shared" si="19"/>
        <v>12</v>
      </c>
      <c r="BR11" s="174"/>
      <c r="BS11" s="172"/>
      <c r="BT11" s="173">
        <f>COUNTIF(Table!E:E,BU11)</f>
        <v>0</v>
      </c>
      <c r="BU11" s="162"/>
      <c r="BV11" s="170"/>
      <c r="BW11" s="168"/>
      <c r="BX11" s="170"/>
      <c r="BY11" s="168"/>
      <c r="BZ11" s="170"/>
      <c r="CA11" s="169" t="str">
        <f t="shared" si="33"/>
        <v/>
      </c>
      <c r="CB11" s="170"/>
      <c r="CC11" s="166" t="e">
        <f t="shared" si="21"/>
        <v>#DIV/0!</v>
      </c>
      <c r="CD11" s="167" t="e">
        <f t="shared" si="22"/>
        <v>#DIV/0!</v>
      </c>
      <c r="CE11" s="167" t="str">
        <f t="shared" si="23"/>
        <v/>
      </c>
      <c r="CF11" s="81"/>
      <c r="CG11" s="1"/>
      <c r="CH11" s="80">
        <f>COUNTIF(Table!E:E,CI11)</f>
        <v>1</v>
      </c>
      <c r="CI11" s="162" t="s">
        <v>179</v>
      </c>
      <c r="CJ11" s="163"/>
      <c r="CK11" s="164">
        <v>0.1814351851851852</v>
      </c>
      <c r="CL11" s="163"/>
      <c r="CM11" s="164">
        <v>0.18377314814814816</v>
      </c>
      <c r="CN11" s="163"/>
      <c r="CO11" s="164" t="str">
        <f t="shared" si="24"/>
        <v/>
      </c>
      <c r="CP11" s="163"/>
      <c r="CQ11" s="166">
        <f t="shared" si="25"/>
        <v>-1.2228366292983992</v>
      </c>
      <c r="CR11" s="167">
        <f t="shared" si="26"/>
        <v>-12.228366292983992</v>
      </c>
      <c r="CS11" s="167">
        <f t="shared" si="34"/>
        <v>25</v>
      </c>
      <c r="CT11" s="81"/>
      <c r="CU11" s="49" t="s">
        <v>178</v>
      </c>
    </row>
    <row r="12" spans="1:99" ht="16.5" thickBot="1" x14ac:dyDescent="0.3">
      <c r="A12" s="79"/>
      <c r="B12" s="34"/>
      <c r="C12" s="67"/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47"/>
      <c r="P12" s="80">
        <f>COUNTIF(Table!E:E,Q12)</f>
        <v>1</v>
      </c>
      <c r="Q12" s="162" t="s">
        <v>64</v>
      </c>
      <c r="R12" s="163"/>
      <c r="S12" s="164">
        <v>2.9537037037037039E-2</v>
      </c>
      <c r="T12" s="163"/>
      <c r="U12" s="164">
        <v>2.8645833333333332E-2</v>
      </c>
      <c r="V12" s="163"/>
      <c r="W12" s="164">
        <f t="shared" si="4"/>
        <v>8.9120370370370655E-4</v>
      </c>
      <c r="X12" s="163"/>
      <c r="Y12" s="166">
        <f t="shared" si="5"/>
        <v>3.1626666666666807</v>
      </c>
      <c r="Z12" s="167">
        <f t="shared" si="6"/>
        <v>31.626666666666807</v>
      </c>
      <c r="AA12" s="167">
        <f t="shared" si="7"/>
        <v>32</v>
      </c>
      <c r="AB12" s="82" t="str">
        <f t="shared" si="8"/>
        <v/>
      </c>
      <c r="AC12" s="1"/>
      <c r="AD12" s="89"/>
      <c r="AE12" s="90"/>
      <c r="AF12" s="91"/>
      <c r="AG12" s="92"/>
      <c r="AH12" s="32"/>
      <c r="AI12" s="93"/>
      <c r="AJ12" s="33"/>
      <c r="AK12" s="94" t="str">
        <f>IF(AI12="","",IF(AI12&lt;AG12,AG12-AI12,""))</f>
        <v/>
      </c>
      <c r="AL12" s="94" t="str">
        <f t="shared" si="35"/>
        <v/>
      </c>
      <c r="AM12" s="94" t="str">
        <f t="shared" si="36"/>
        <v/>
      </c>
      <c r="AN12" s="94" t="str">
        <f t="shared" si="37"/>
        <v/>
      </c>
      <c r="AO12" s="94" t="str">
        <f t="shared" si="38"/>
        <v/>
      </c>
      <c r="AP12" s="95" t="str">
        <f t="shared" si="39"/>
        <v/>
      </c>
      <c r="AQ12" s="47"/>
      <c r="AR12" s="80">
        <f>COUNTIF(Table!E:E,AS12)</f>
        <v>0</v>
      </c>
      <c r="AS12" s="162"/>
      <c r="AT12" s="170"/>
      <c r="AU12" s="168"/>
      <c r="AV12" s="170"/>
      <c r="AW12" s="168"/>
      <c r="AX12" s="170"/>
      <c r="AY12" s="169" t="str">
        <f t="shared" si="13"/>
        <v/>
      </c>
      <c r="AZ12" s="170"/>
      <c r="BA12" s="166" t="e">
        <f t="shared" si="14"/>
        <v>#DIV/0!</v>
      </c>
      <c r="BB12" s="167" t="e">
        <f t="shared" si="15"/>
        <v>#DIV/0!</v>
      </c>
      <c r="BC12" s="167" t="str">
        <f t="shared" si="16"/>
        <v/>
      </c>
      <c r="BD12" s="171"/>
      <c r="BE12" s="172"/>
      <c r="BF12" s="258">
        <f>COUNTIF(Table!E:E,BG12)</f>
        <v>1</v>
      </c>
      <c r="BG12" s="28" t="s">
        <v>51</v>
      </c>
      <c r="BH12" s="170"/>
      <c r="BI12" s="257">
        <v>1.1070636216982266E-2</v>
      </c>
      <c r="BJ12" s="170"/>
      <c r="BK12" s="168">
        <v>1.0532407407407407E-2</v>
      </c>
      <c r="BL12" s="170"/>
      <c r="BM12" s="169">
        <f t="shared" si="17"/>
        <v>5.3822880957485851E-4</v>
      </c>
      <c r="BN12" s="170"/>
      <c r="BO12" s="166">
        <f t="shared" si="32"/>
        <v>5.1627714980045454</v>
      </c>
      <c r="BP12" s="167">
        <f t="shared" si="18"/>
        <v>51.627714980045454</v>
      </c>
      <c r="BQ12" s="167">
        <f t="shared" si="19"/>
        <v>50</v>
      </c>
      <c r="BR12" s="174"/>
      <c r="BS12" s="172"/>
      <c r="BT12" s="173">
        <f>COUNTIF(Table!E:E,BU12)</f>
        <v>0</v>
      </c>
      <c r="BU12" s="162"/>
      <c r="BV12" s="170"/>
      <c r="BW12" s="168"/>
      <c r="BX12" s="170"/>
      <c r="BY12" s="168"/>
      <c r="BZ12" s="170"/>
      <c r="CA12" s="169" t="str">
        <f t="shared" si="33"/>
        <v/>
      </c>
      <c r="CB12" s="170"/>
      <c r="CC12" s="166" t="e">
        <f t="shared" si="21"/>
        <v>#DIV/0!</v>
      </c>
      <c r="CD12" s="167" t="e">
        <f t="shared" si="22"/>
        <v>#DIV/0!</v>
      </c>
      <c r="CE12" s="167" t="str">
        <f t="shared" si="23"/>
        <v/>
      </c>
      <c r="CF12" s="81"/>
      <c r="CG12" s="1"/>
      <c r="CH12" s="80">
        <f>COUNTIF(Table!E:E,CI12)</f>
        <v>1</v>
      </c>
      <c r="CI12" s="162" t="s">
        <v>75</v>
      </c>
      <c r="CJ12" s="163"/>
      <c r="CK12" s="164">
        <v>0.16460648148148146</v>
      </c>
      <c r="CL12" s="163"/>
      <c r="CM12" s="164">
        <v>0.15547453703703704</v>
      </c>
      <c r="CN12" s="163"/>
      <c r="CO12" s="164">
        <f t="shared" si="24"/>
        <v>9.1319444444444287E-3</v>
      </c>
      <c r="CP12" s="163"/>
      <c r="CQ12" s="166">
        <f t="shared" si="25"/>
        <v>5.9265316757239503</v>
      </c>
      <c r="CR12" s="167">
        <f t="shared" si="26"/>
        <v>59.265316757239503</v>
      </c>
      <c r="CS12" s="167">
        <f t="shared" si="34"/>
        <v>50</v>
      </c>
      <c r="CT12" s="81"/>
      <c r="CU12" s="49" t="s">
        <v>180</v>
      </c>
    </row>
    <row r="13" spans="1:99" x14ac:dyDescent="0.25">
      <c r="A13" s="79"/>
      <c r="B13" s="34"/>
      <c r="C13" s="67"/>
      <c r="D13" s="1"/>
      <c r="E13" s="2"/>
      <c r="F13" s="1"/>
      <c r="G13" s="1"/>
      <c r="H13" s="1"/>
      <c r="I13" s="1"/>
      <c r="J13" s="1"/>
      <c r="K13" s="1"/>
      <c r="L13" s="1"/>
      <c r="M13" s="1"/>
      <c r="N13" s="1"/>
      <c r="O13" s="47"/>
      <c r="P13" s="80">
        <f>COUNTIF(Table!E:E,Q13)</f>
        <v>1</v>
      </c>
      <c r="Q13" s="162" t="s">
        <v>66</v>
      </c>
      <c r="R13" s="163"/>
      <c r="S13" s="164">
        <v>3.876157407407408E-2</v>
      </c>
      <c r="T13" s="163"/>
      <c r="U13" s="164">
        <v>3.5937500000000004E-2</v>
      </c>
      <c r="V13" s="163"/>
      <c r="W13" s="164">
        <f t="shared" si="4"/>
        <v>2.8240740740740761E-3</v>
      </c>
      <c r="X13" s="163"/>
      <c r="Y13" s="166">
        <f t="shared" si="5"/>
        <v>7.9122222222222121</v>
      </c>
      <c r="Z13" s="167">
        <f t="shared" si="6"/>
        <v>79.122222222222121</v>
      </c>
      <c r="AA13" s="167">
        <f t="shared" si="7"/>
        <v>50</v>
      </c>
      <c r="AB13" s="82" t="str">
        <f t="shared" si="8"/>
        <v/>
      </c>
      <c r="AC13" s="1"/>
      <c r="AD13" s="34"/>
      <c r="AE13" s="67"/>
      <c r="AF13" s="1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47"/>
      <c r="AR13" s="80">
        <f>COUNTIF(Table!E:E,AS13)</f>
        <v>0</v>
      </c>
      <c r="AS13" s="162"/>
      <c r="AT13" s="170"/>
      <c r="AU13" s="168"/>
      <c r="AV13" s="170"/>
      <c r="AW13" s="168"/>
      <c r="AX13" s="170"/>
      <c r="AY13" s="169" t="str">
        <f t="shared" si="13"/>
        <v/>
      </c>
      <c r="AZ13" s="170"/>
      <c r="BA13" s="166" t="e">
        <f t="shared" si="14"/>
        <v>#DIV/0!</v>
      </c>
      <c r="BB13" s="167" t="e">
        <f t="shared" si="15"/>
        <v>#DIV/0!</v>
      </c>
      <c r="BC13" s="167" t="str">
        <f t="shared" si="16"/>
        <v/>
      </c>
      <c r="BD13" s="171"/>
      <c r="BE13" s="172"/>
      <c r="BF13" s="258">
        <f>COUNTIF(Table!E:E,BG13)</f>
        <v>1</v>
      </c>
      <c r="BG13" s="162" t="s">
        <v>57</v>
      </c>
      <c r="BH13" s="170"/>
      <c r="BI13" s="257">
        <v>9.9874542285547912E-3</v>
      </c>
      <c r="BJ13" s="170"/>
      <c r="BK13" s="168">
        <v>9.3634259259259261E-3</v>
      </c>
      <c r="BL13" s="170"/>
      <c r="BM13" s="169">
        <f t="shared" si="17"/>
        <v>6.2402830262886511E-4</v>
      </c>
      <c r="BN13" s="170"/>
      <c r="BO13" s="166">
        <f t="shared" si="32"/>
        <v>6.7178619740182199</v>
      </c>
      <c r="BP13" s="167">
        <f t="shared" si="18"/>
        <v>67.178619740182199</v>
      </c>
      <c r="BQ13" s="167">
        <f t="shared" si="19"/>
        <v>50</v>
      </c>
      <c r="BR13" s="174"/>
      <c r="BS13" s="172"/>
      <c r="BT13" s="173">
        <f>COUNTIF(Table!E:E,BU13)</f>
        <v>0</v>
      </c>
      <c r="BU13" s="162"/>
      <c r="BV13" s="170"/>
      <c r="BW13" s="168"/>
      <c r="BX13" s="170"/>
      <c r="BY13" s="168"/>
      <c r="BZ13" s="170"/>
      <c r="CA13" s="169" t="str">
        <f t="shared" si="33"/>
        <v/>
      </c>
      <c r="CB13" s="170"/>
      <c r="CC13" s="166" t="e">
        <f t="shared" si="21"/>
        <v>#DIV/0!</v>
      </c>
      <c r="CD13" s="167" t="e">
        <f t="shared" si="22"/>
        <v>#DIV/0!</v>
      </c>
      <c r="CE13" s="167" t="str">
        <f t="shared" si="23"/>
        <v/>
      </c>
      <c r="CF13" s="81"/>
      <c r="CG13" s="1"/>
      <c r="CH13" s="80"/>
      <c r="CI13" s="86"/>
      <c r="CJ13" s="87"/>
      <c r="CK13" s="88"/>
      <c r="CL13" s="1"/>
      <c r="CM13" s="4"/>
      <c r="CN13" s="2"/>
      <c r="CO13" s="63" t="str">
        <f>IF(CM13="","",IF(CM13&lt;CK13,CK13-CM13,""))</f>
        <v/>
      </c>
      <c r="CP13" s="63" t="str">
        <f t="shared" ref="CP13:CP15" si="40">IF(CN13="","",IF(CN13&lt;CL13,CL13-CN13,""))</f>
        <v/>
      </c>
      <c r="CQ13" s="63" t="str">
        <f t="shared" ref="CQ13:CQ15" si="41">IF(CO13="","",IF(CO13&lt;CM13,CM13-CO13,""))</f>
        <v/>
      </c>
      <c r="CR13" s="63" t="str">
        <f t="shared" ref="CR13:CR15" si="42">IF(CP13="","",IF(CP13&lt;CN13,CN13-CP13,""))</f>
        <v/>
      </c>
      <c r="CS13" s="63" t="str">
        <f t="shared" ref="CS13:CS15" si="43">IF(CQ13="","",IF(CQ13&lt;CO13,CO13-CQ13,""))</f>
        <v/>
      </c>
      <c r="CT13" s="82" t="str">
        <f t="shared" ref="CT13:CT15" si="44">IF(CR13="","",IF(CR13&lt;CP13,CP13-CR13,""))</f>
        <v/>
      </c>
      <c r="CU13" s="1"/>
    </row>
    <row r="14" spans="1:99" x14ac:dyDescent="0.25">
      <c r="A14" s="79"/>
      <c r="B14" s="34"/>
      <c r="C14" s="67"/>
      <c r="D14" s="1"/>
      <c r="E14" s="2"/>
      <c r="F14" s="1"/>
      <c r="G14" s="1"/>
      <c r="H14" s="1"/>
      <c r="I14" s="1"/>
      <c r="J14" s="1"/>
      <c r="K14" s="1"/>
      <c r="L14" s="1"/>
      <c r="M14" s="1"/>
      <c r="N14" s="1"/>
      <c r="O14" s="47"/>
      <c r="P14" s="80">
        <f>COUNTIF(Table!E:E,Q14)</f>
        <v>1</v>
      </c>
      <c r="Q14" s="162" t="s">
        <v>61</v>
      </c>
      <c r="R14" s="163"/>
      <c r="S14" s="164">
        <v>3.0868055555555555E-2</v>
      </c>
      <c r="T14" s="163"/>
      <c r="U14" s="164">
        <v>2.9166666666666664E-2</v>
      </c>
      <c r="V14" s="163"/>
      <c r="W14" s="164">
        <f t="shared" si="4"/>
        <v>1.7013888888888912E-3</v>
      </c>
      <c r="X14" s="163"/>
      <c r="Y14" s="166">
        <f t="shared" si="5"/>
        <v>5.886250000000004</v>
      </c>
      <c r="Z14" s="167">
        <f t="shared" si="6"/>
        <v>58.86250000000004</v>
      </c>
      <c r="AA14" s="167">
        <f t="shared" si="7"/>
        <v>50</v>
      </c>
      <c r="AB14" s="82" t="str">
        <f t="shared" si="8"/>
        <v/>
      </c>
      <c r="AC14" s="1"/>
      <c r="AD14" s="34"/>
      <c r="AE14" s="67"/>
      <c r="AF14" s="1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47"/>
      <c r="AR14" s="80">
        <f>COUNTIF(Table!E:E,AS14)</f>
        <v>0</v>
      </c>
      <c r="AS14" s="162"/>
      <c r="AT14" s="170"/>
      <c r="AU14" s="168"/>
      <c r="AV14" s="170"/>
      <c r="AW14" s="168"/>
      <c r="AX14" s="170"/>
      <c r="AY14" s="169" t="str">
        <f t="shared" si="13"/>
        <v/>
      </c>
      <c r="AZ14" s="170"/>
      <c r="BA14" s="166" t="e">
        <f t="shared" si="14"/>
        <v>#DIV/0!</v>
      </c>
      <c r="BB14" s="167" t="e">
        <f t="shared" si="15"/>
        <v>#DIV/0!</v>
      </c>
      <c r="BC14" s="167" t="str">
        <f t="shared" si="16"/>
        <v/>
      </c>
      <c r="BD14" s="171"/>
      <c r="BE14" s="172"/>
      <c r="BF14" s="258">
        <f>COUNTIF(Table!E:E,BG14)</f>
        <v>1</v>
      </c>
      <c r="BG14" s="162" t="s">
        <v>62</v>
      </c>
      <c r="BH14" s="170"/>
      <c r="BI14" s="257">
        <v>9.9582391848560374E-3</v>
      </c>
      <c r="BJ14" s="170"/>
      <c r="BK14" s="168">
        <v>9.4444444444444445E-3</v>
      </c>
      <c r="BL14" s="170"/>
      <c r="BM14" s="169">
        <f t="shared" si="17"/>
        <v>5.1379474041159286E-4</v>
      </c>
      <c r="BN14" s="170"/>
      <c r="BO14" s="166">
        <f t="shared" si="32"/>
        <v>5.4928996941602293</v>
      </c>
      <c r="BP14" s="167">
        <f t="shared" si="18"/>
        <v>54.928996941602293</v>
      </c>
      <c r="BQ14" s="167">
        <f t="shared" si="19"/>
        <v>50</v>
      </c>
      <c r="BR14" s="174"/>
      <c r="BS14" s="172"/>
      <c r="BT14" s="173">
        <f>COUNTIF(Table!E:E,BU14)</f>
        <v>0</v>
      </c>
      <c r="BU14" s="162"/>
      <c r="BV14" s="170"/>
      <c r="BW14" s="168"/>
      <c r="BX14" s="170"/>
      <c r="BY14" s="168"/>
      <c r="BZ14" s="170"/>
      <c r="CA14" s="169" t="str">
        <f t="shared" si="33"/>
        <v/>
      </c>
      <c r="CB14" s="170"/>
      <c r="CC14" s="166" t="e">
        <f t="shared" si="21"/>
        <v>#DIV/0!</v>
      </c>
      <c r="CD14" s="167" t="e">
        <f t="shared" si="22"/>
        <v>#DIV/0!</v>
      </c>
      <c r="CE14" s="167" t="str">
        <f t="shared" si="23"/>
        <v/>
      </c>
      <c r="CF14" s="81"/>
      <c r="CG14" s="1"/>
      <c r="CH14" s="80"/>
      <c r="CI14" s="67" t="s">
        <v>182</v>
      </c>
      <c r="CJ14" s="87"/>
      <c r="CK14" s="88"/>
      <c r="CL14" s="1"/>
      <c r="CM14" s="4"/>
      <c r="CN14" s="2"/>
      <c r="CO14" s="63" t="str">
        <f>IF(CM14="","",IF(CM14&lt;CK14,CK14-CM14,""))</f>
        <v/>
      </c>
      <c r="CP14" s="63" t="str">
        <f t="shared" si="40"/>
        <v/>
      </c>
      <c r="CQ14" s="63" t="str">
        <f t="shared" si="41"/>
        <v/>
      </c>
      <c r="CR14" s="63" t="str">
        <f t="shared" si="42"/>
        <v/>
      </c>
      <c r="CS14" s="63" t="str">
        <f t="shared" si="43"/>
        <v/>
      </c>
      <c r="CT14" s="82" t="str">
        <f t="shared" si="44"/>
        <v/>
      </c>
      <c r="CU14" s="1"/>
    </row>
    <row r="15" spans="1:99" ht="15.75" thickBot="1" x14ac:dyDescent="0.3">
      <c r="A15" s="79"/>
      <c r="B15" s="34"/>
      <c r="C15" s="67"/>
      <c r="D15" s="1"/>
      <c r="E15" s="2"/>
      <c r="F15" s="1"/>
      <c r="G15" s="1"/>
      <c r="H15" s="1"/>
      <c r="I15" s="1"/>
      <c r="J15" s="1"/>
      <c r="K15" s="1"/>
      <c r="L15" s="1"/>
      <c r="M15" s="1"/>
      <c r="N15" s="1"/>
      <c r="O15" s="47"/>
      <c r="P15" s="80">
        <f>COUNTIF(Table!E:E,Q15)</f>
        <v>1</v>
      </c>
      <c r="Q15" s="162" t="s">
        <v>74</v>
      </c>
      <c r="R15" s="163"/>
      <c r="S15" s="164">
        <v>3.8900462962962963E-2</v>
      </c>
      <c r="T15" s="163"/>
      <c r="U15" s="164">
        <v>3.4884259259259261E-2</v>
      </c>
      <c r="V15" s="163"/>
      <c r="W15" s="164">
        <f t="shared" si="4"/>
        <v>4.0162037037037024E-3</v>
      </c>
      <c r="X15" s="163"/>
      <c r="Y15" s="166">
        <f t="shared" si="5"/>
        <v>11.56869608493696</v>
      </c>
      <c r="Z15" s="167">
        <f t="shared" si="6"/>
        <v>115.6869608493696</v>
      </c>
      <c r="AA15" s="167">
        <f t="shared" si="7"/>
        <v>50</v>
      </c>
      <c r="AB15" s="82" t="str">
        <f t="shared" si="8"/>
        <v/>
      </c>
      <c r="AC15" s="1"/>
      <c r="AD15" s="34"/>
      <c r="AE15" s="67"/>
      <c r="AF15" s="1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47"/>
      <c r="AR15" s="80">
        <f>COUNTIF(Table!E:E,AS15)</f>
        <v>0</v>
      </c>
      <c r="AS15" s="162"/>
      <c r="AT15" s="170"/>
      <c r="AU15" s="168"/>
      <c r="AV15" s="170"/>
      <c r="AW15" s="168"/>
      <c r="AX15" s="170"/>
      <c r="AY15" s="169" t="str">
        <f t="shared" si="13"/>
        <v/>
      </c>
      <c r="AZ15" s="170"/>
      <c r="BA15" s="166" t="e">
        <f t="shared" si="14"/>
        <v>#DIV/0!</v>
      </c>
      <c r="BB15" s="167" t="e">
        <f t="shared" si="15"/>
        <v>#DIV/0!</v>
      </c>
      <c r="BC15" s="167" t="str">
        <f t="shared" si="16"/>
        <v/>
      </c>
      <c r="BD15" s="171"/>
      <c r="BE15" s="172"/>
      <c r="BF15" s="258">
        <f>COUNTIF(Table!E:E,BG15)</f>
        <v>1</v>
      </c>
      <c r="BG15" s="162" t="s">
        <v>64</v>
      </c>
      <c r="BH15" s="170"/>
      <c r="BI15" s="257">
        <v>8.7086973131526232E-3</v>
      </c>
      <c r="BJ15" s="170"/>
      <c r="BK15" s="168">
        <v>9.6643518518518511E-3</v>
      </c>
      <c r="BL15" s="170"/>
      <c r="BM15" s="169" t="str">
        <f t="shared" si="17"/>
        <v/>
      </c>
      <c r="BN15" s="170"/>
      <c r="BO15" s="166">
        <f t="shared" si="32"/>
        <v>-9.8433935831958195</v>
      </c>
      <c r="BP15" s="167">
        <f t="shared" si="18"/>
        <v>-98.433935831958195</v>
      </c>
      <c r="BQ15" s="167">
        <f t="shared" si="19"/>
        <v>0</v>
      </c>
      <c r="BR15" s="174"/>
      <c r="BS15" s="172"/>
      <c r="BT15" s="173">
        <f>COUNTIF(Table!E:E,BU15)</f>
        <v>0</v>
      </c>
      <c r="BU15" s="162"/>
      <c r="BV15" s="170"/>
      <c r="BW15" s="168"/>
      <c r="BX15" s="170"/>
      <c r="BY15" s="168"/>
      <c r="BZ15" s="170"/>
      <c r="CA15" s="169" t="str">
        <f t="shared" si="33"/>
        <v/>
      </c>
      <c r="CB15" s="170"/>
      <c r="CC15" s="166" t="e">
        <f t="shared" si="21"/>
        <v>#DIV/0!</v>
      </c>
      <c r="CD15" s="167" t="e">
        <f t="shared" si="22"/>
        <v>#DIV/0!</v>
      </c>
      <c r="CE15" s="167" t="str">
        <f t="shared" si="23"/>
        <v/>
      </c>
      <c r="CF15" s="81"/>
      <c r="CG15" s="1"/>
      <c r="CH15" s="89"/>
      <c r="CI15" s="90"/>
      <c r="CJ15" s="91"/>
      <c r="CK15" s="92"/>
      <c r="CL15" s="32"/>
      <c r="CM15" s="93"/>
      <c r="CN15" s="33"/>
      <c r="CO15" s="94" t="str">
        <f>IF(CM15="","",IF(CM15&lt;CK15,CK15-CM15,""))</f>
        <v/>
      </c>
      <c r="CP15" s="94" t="str">
        <f t="shared" si="40"/>
        <v/>
      </c>
      <c r="CQ15" s="94" t="str">
        <f t="shared" si="41"/>
        <v/>
      </c>
      <c r="CR15" s="94" t="str">
        <f t="shared" si="42"/>
        <v/>
      </c>
      <c r="CS15" s="94" t="str">
        <f t="shared" si="43"/>
        <v/>
      </c>
      <c r="CT15" s="95" t="str">
        <f t="shared" si="44"/>
        <v/>
      </c>
      <c r="CU15" s="1"/>
    </row>
    <row r="16" spans="1:99" x14ac:dyDescent="0.25">
      <c r="A16" s="79"/>
      <c r="B16" s="34"/>
      <c r="C16" s="67"/>
      <c r="D16" s="1"/>
      <c r="E16" s="2"/>
      <c r="F16" s="1"/>
      <c r="G16" s="1"/>
      <c r="H16" s="1"/>
      <c r="I16" s="1"/>
      <c r="J16" s="1"/>
      <c r="K16" s="1"/>
      <c r="L16" s="1"/>
      <c r="M16" s="1"/>
      <c r="N16" s="1"/>
      <c r="O16" s="47"/>
      <c r="P16" s="80">
        <f>COUNTIF(Table!E:E,Q16)</f>
        <v>1</v>
      </c>
      <c r="Q16" s="162" t="s">
        <v>33</v>
      </c>
      <c r="R16" s="163"/>
      <c r="S16" s="164">
        <v>3.7581018518518521E-2</v>
      </c>
      <c r="T16" s="163"/>
      <c r="U16" s="164">
        <v>3.4201388888888885E-2</v>
      </c>
      <c r="V16" s="163"/>
      <c r="W16" s="164">
        <f t="shared" si="4"/>
        <v>3.3796296296296352E-3</v>
      </c>
      <c r="X16" s="163"/>
      <c r="Y16" s="166">
        <f t="shared" si="5"/>
        <v>9.9364974619289512</v>
      </c>
      <c r="Z16" s="167">
        <f t="shared" si="6"/>
        <v>99.364974619289512</v>
      </c>
      <c r="AA16" s="167">
        <f t="shared" si="7"/>
        <v>50</v>
      </c>
      <c r="AB16" s="82" t="str">
        <f t="shared" si="8"/>
        <v/>
      </c>
      <c r="AC16" s="1"/>
      <c r="AD16" s="34"/>
      <c r="AE16" s="67"/>
      <c r="AF16" s="1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47"/>
      <c r="AR16" s="80">
        <f>COUNTIF(Table!E:E,AS16)</f>
        <v>0</v>
      </c>
      <c r="AS16" s="162"/>
      <c r="AT16" s="170"/>
      <c r="AU16" s="168"/>
      <c r="AV16" s="170"/>
      <c r="AW16" s="168"/>
      <c r="AX16" s="170"/>
      <c r="AY16" s="169" t="str">
        <f t="shared" si="13"/>
        <v/>
      </c>
      <c r="AZ16" s="170"/>
      <c r="BA16" s="166" t="e">
        <f t="shared" si="14"/>
        <v>#DIV/0!</v>
      </c>
      <c r="BB16" s="167" t="e">
        <f t="shared" si="15"/>
        <v>#DIV/0!</v>
      </c>
      <c r="BC16" s="167" t="str">
        <f t="shared" si="16"/>
        <v/>
      </c>
      <c r="BD16" s="171"/>
      <c r="BE16" s="172"/>
      <c r="BF16" s="258">
        <f>COUNTIF(Table!E:E,BG16)</f>
        <v>1</v>
      </c>
      <c r="BG16" s="162" t="s">
        <v>66</v>
      </c>
      <c r="BH16" s="170"/>
      <c r="BI16" s="257">
        <v>1.134688817404414E-2</v>
      </c>
      <c r="BJ16" s="170"/>
      <c r="BK16" s="168">
        <v>1.1273148148148148E-2</v>
      </c>
      <c r="BL16" s="170"/>
      <c r="BM16" s="169">
        <f t="shared" si="17"/>
        <v>7.3740025895991171E-5</v>
      </c>
      <c r="BN16" s="170"/>
      <c r="BO16" s="166">
        <f t="shared" si="32"/>
        <v>0.70444802941811702</v>
      </c>
      <c r="BP16" s="167">
        <f t="shared" si="18"/>
        <v>7.0444802941811702</v>
      </c>
      <c r="BQ16" s="167">
        <f t="shared" si="19"/>
        <v>7</v>
      </c>
      <c r="BR16" s="174"/>
      <c r="BS16" s="172"/>
      <c r="BT16" s="173">
        <f>COUNTIF(Table!E:E,BU16)</f>
        <v>0</v>
      </c>
      <c r="BU16" s="162"/>
      <c r="BV16" s="170"/>
      <c r="BW16" s="168"/>
      <c r="BX16" s="170"/>
      <c r="BY16" s="168"/>
      <c r="BZ16" s="170"/>
      <c r="CA16" s="169" t="str">
        <f t="shared" si="33"/>
        <v/>
      </c>
      <c r="CB16" s="170"/>
      <c r="CC16" s="166" t="e">
        <f t="shared" si="21"/>
        <v>#DIV/0!</v>
      </c>
      <c r="CD16" s="167" t="e">
        <f t="shared" si="22"/>
        <v>#DIV/0!</v>
      </c>
      <c r="CE16" s="167" t="str">
        <f t="shared" si="23"/>
        <v/>
      </c>
      <c r="CF16" s="81"/>
      <c r="CG16" s="1"/>
      <c r="CH16" s="34"/>
      <c r="CI16" s="67"/>
      <c r="CJ16" s="1"/>
      <c r="CK16" s="2"/>
      <c r="CL16" s="1"/>
      <c r="CM16" s="1"/>
      <c r="CN16" s="1"/>
      <c r="CO16" s="1"/>
      <c r="CP16" s="1"/>
      <c r="CQ16" s="1"/>
      <c r="CR16" s="1"/>
      <c r="CS16" s="1"/>
      <c r="CT16" s="1"/>
      <c r="CU16" s="1"/>
    </row>
    <row r="17" spans="1:99" x14ac:dyDescent="0.25">
      <c r="A17" s="79"/>
      <c r="B17" s="34"/>
      <c r="C17" s="67"/>
      <c r="D17" s="1"/>
      <c r="E17" s="2"/>
      <c r="F17" s="1"/>
      <c r="G17" s="1"/>
      <c r="H17" s="1"/>
      <c r="I17" s="1"/>
      <c r="J17" s="1"/>
      <c r="K17" s="1"/>
      <c r="L17" s="1"/>
      <c r="M17" s="1"/>
      <c r="N17" s="1"/>
      <c r="O17" s="47"/>
      <c r="P17" s="80">
        <f>COUNTIF(Table!E:E,Q17)</f>
        <v>1</v>
      </c>
      <c r="Q17" s="162" t="s">
        <v>90</v>
      </c>
      <c r="R17" s="163"/>
      <c r="S17" s="164">
        <v>3.2534722222222222E-2</v>
      </c>
      <c r="T17" s="163"/>
      <c r="U17" s="164">
        <v>3.0115740740740738E-2</v>
      </c>
      <c r="V17" s="163"/>
      <c r="W17" s="164">
        <f t="shared" si="4"/>
        <v>2.4189814814814838E-3</v>
      </c>
      <c r="X17" s="163"/>
      <c r="Y17" s="166">
        <f t="shared" si="5"/>
        <v>8.0862990007686335</v>
      </c>
      <c r="Z17" s="167">
        <f t="shared" si="6"/>
        <v>80.862990007686335</v>
      </c>
      <c r="AA17" s="167">
        <f t="shared" si="7"/>
        <v>50</v>
      </c>
      <c r="AB17" s="82" t="str">
        <f t="shared" si="8"/>
        <v/>
      </c>
      <c r="AC17" s="1"/>
      <c r="AD17" s="34"/>
      <c r="AE17" s="67"/>
      <c r="AF17" s="1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47"/>
      <c r="AR17" s="80">
        <f>COUNTIF(Table!E:E,AS17)</f>
        <v>0</v>
      </c>
      <c r="AS17" s="162"/>
      <c r="AT17" s="170"/>
      <c r="AU17" s="168"/>
      <c r="AV17" s="170"/>
      <c r="AW17" s="168"/>
      <c r="AX17" s="170"/>
      <c r="AY17" s="169" t="str">
        <f t="shared" si="13"/>
        <v/>
      </c>
      <c r="AZ17" s="170"/>
      <c r="BA17" s="166" t="e">
        <f t="shared" si="14"/>
        <v>#DIV/0!</v>
      </c>
      <c r="BB17" s="167" t="e">
        <f t="shared" si="15"/>
        <v>#DIV/0!</v>
      </c>
      <c r="BC17" s="167" t="str">
        <f t="shared" si="16"/>
        <v/>
      </c>
      <c r="BD17" s="171"/>
      <c r="BE17" s="172"/>
      <c r="BF17" s="258">
        <f>COUNTIF(Table!E:E,BG17)</f>
        <v>1</v>
      </c>
      <c r="BG17" s="162" t="s">
        <v>68</v>
      </c>
      <c r="BH17" s="170"/>
      <c r="BI17" s="257">
        <v>8.7467931019240483E-3</v>
      </c>
      <c r="BJ17" s="170"/>
      <c r="BK17" s="168">
        <v>8.9120370370370378E-3</v>
      </c>
      <c r="BL17" s="170"/>
      <c r="BM17" s="169" t="str">
        <f t="shared" si="17"/>
        <v/>
      </c>
      <c r="BN17" s="170"/>
      <c r="BO17" s="166">
        <f t="shared" si="32"/>
        <v>-1.8050927963323602</v>
      </c>
      <c r="BP17" s="167">
        <f t="shared" si="18"/>
        <v>-18.050927963323602</v>
      </c>
      <c r="BQ17" s="167">
        <f t="shared" si="19"/>
        <v>0</v>
      </c>
      <c r="BR17" s="174"/>
      <c r="BS17" s="172"/>
      <c r="BT17" s="173">
        <f>COUNTIF(Table!E:E,BU17)</f>
        <v>0</v>
      </c>
      <c r="BU17" s="162"/>
      <c r="BV17" s="170"/>
      <c r="BW17" s="168"/>
      <c r="BX17" s="170"/>
      <c r="BY17" s="168"/>
      <c r="BZ17" s="170"/>
      <c r="CA17" s="169" t="str">
        <f t="shared" si="33"/>
        <v/>
      </c>
      <c r="CB17" s="170"/>
      <c r="CC17" s="166" t="e">
        <f t="shared" si="21"/>
        <v>#DIV/0!</v>
      </c>
      <c r="CD17" s="167" t="e">
        <f t="shared" si="22"/>
        <v>#DIV/0!</v>
      </c>
      <c r="CE17" s="167" t="str">
        <f t="shared" si="23"/>
        <v/>
      </c>
      <c r="CF17" s="81"/>
      <c r="CG17" s="1"/>
      <c r="CH17" s="34"/>
      <c r="CI17" s="67"/>
      <c r="CJ17" s="1"/>
      <c r="CK17" s="2"/>
      <c r="CL17" s="1"/>
      <c r="CM17" s="1"/>
      <c r="CN17" s="1"/>
      <c r="CO17" s="1"/>
      <c r="CP17" s="1"/>
      <c r="CQ17" s="1"/>
      <c r="CR17" s="1"/>
      <c r="CS17" s="1"/>
      <c r="CT17" s="1"/>
      <c r="CU17" s="1"/>
    </row>
    <row r="18" spans="1:99" x14ac:dyDescent="0.25">
      <c r="A18" s="79"/>
      <c r="B18" s="34"/>
      <c r="C18" s="67"/>
      <c r="D18" s="1"/>
      <c r="E18" s="2"/>
      <c r="F18" s="1"/>
      <c r="G18" s="1"/>
      <c r="H18" s="1"/>
      <c r="I18" s="1"/>
      <c r="J18" s="1"/>
      <c r="K18" s="1"/>
      <c r="L18" s="1"/>
      <c r="M18" s="1"/>
      <c r="N18" s="1"/>
      <c r="O18" s="47"/>
      <c r="P18" s="80"/>
      <c r="Q18" s="86"/>
      <c r="R18" s="87"/>
      <c r="S18" s="88"/>
      <c r="T18" s="1"/>
      <c r="U18" s="4"/>
      <c r="V18" s="2"/>
      <c r="W18" s="63" t="str">
        <f>IF(U18="","",IF(U18&lt;S18,S18-U18,""))</f>
        <v/>
      </c>
      <c r="X18" s="63" t="str">
        <f t="shared" ref="X18:X20" si="45">IF(V18="","",IF(V18&lt;T18,T18-V18,""))</f>
        <v/>
      </c>
      <c r="Y18" s="63" t="str">
        <f t="shared" ref="Y18:Y20" si="46">IF(W18="","",IF(W18&lt;U18,U18-W18,""))</f>
        <v/>
      </c>
      <c r="Z18" s="63" t="str">
        <f t="shared" ref="Z18:Z20" si="47">IF(X18="","",IF(X18&lt;V18,V18-X18,""))</f>
        <v/>
      </c>
      <c r="AA18" s="63" t="str">
        <f t="shared" ref="AA18:AA20" si="48">IF(Y18="","",IF(Y18&lt;W18,W18-Y18,""))</f>
        <v/>
      </c>
      <c r="AB18" s="82" t="str">
        <f t="shared" si="8"/>
        <v/>
      </c>
      <c r="AC18" s="1"/>
      <c r="AD18" s="34"/>
      <c r="AE18" s="67"/>
      <c r="AF18" s="1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47"/>
      <c r="AR18" s="80">
        <f>COUNTIF(Table!E:E,AS18)</f>
        <v>0</v>
      </c>
      <c r="AS18" s="162"/>
      <c r="AT18" s="170"/>
      <c r="AU18" s="168"/>
      <c r="AV18" s="170"/>
      <c r="AW18" s="168"/>
      <c r="AX18" s="170"/>
      <c r="AY18" s="169" t="str">
        <f t="shared" si="13"/>
        <v/>
      </c>
      <c r="AZ18" s="170"/>
      <c r="BA18" s="166" t="e">
        <f t="shared" si="14"/>
        <v>#DIV/0!</v>
      </c>
      <c r="BB18" s="167" t="e">
        <f t="shared" si="15"/>
        <v>#DIV/0!</v>
      </c>
      <c r="BC18" s="167" t="str">
        <f t="shared" si="16"/>
        <v/>
      </c>
      <c r="BD18" s="171"/>
      <c r="BE18" s="172"/>
      <c r="BF18" s="258">
        <f>COUNTIF(Table!E:E,BG18)</f>
        <v>1</v>
      </c>
      <c r="BG18" s="162" t="s">
        <v>73</v>
      </c>
      <c r="BH18" s="170"/>
      <c r="BI18" s="257">
        <v>1.1261115160839517E-2</v>
      </c>
      <c r="BJ18" s="170"/>
      <c r="BK18" s="168">
        <v>1.0891203703703703E-2</v>
      </c>
      <c r="BL18" s="170"/>
      <c r="BM18" s="169">
        <f t="shared" si="17"/>
        <v>3.6991145713581412E-4</v>
      </c>
      <c r="BN18" s="170"/>
      <c r="BO18" s="166">
        <f t="shared" si="32"/>
        <v>3.4481222180109086</v>
      </c>
      <c r="BP18" s="167">
        <f t="shared" si="18"/>
        <v>34.481222180109086</v>
      </c>
      <c r="BQ18" s="167">
        <f t="shared" si="19"/>
        <v>34</v>
      </c>
      <c r="BR18" s="174"/>
      <c r="BS18" s="172"/>
      <c r="BT18" s="173">
        <f>COUNTIF(Table!E:E,BU18)</f>
        <v>0</v>
      </c>
      <c r="BU18" s="162"/>
      <c r="BV18" s="170"/>
      <c r="BW18" s="168"/>
      <c r="BX18" s="170"/>
      <c r="BY18" s="168"/>
      <c r="BZ18" s="170"/>
      <c r="CA18" s="169" t="str">
        <f t="shared" si="33"/>
        <v/>
      </c>
      <c r="CB18" s="170"/>
      <c r="CC18" s="166" t="e">
        <f t="shared" si="21"/>
        <v>#DIV/0!</v>
      </c>
      <c r="CD18" s="167" t="e">
        <f t="shared" si="22"/>
        <v>#DIV/0!</v>
      </c>
      <c r="CE18" s="167" t="str">
        <f t="shared" si="23"/>
        <v/>
      </c>
      <c r="CF18" s="81"/>
      <c r="CG18" s="1"/>
      <c r="CH18" s="34"/>
      <c r="CI18" s="67"/>
      <c r="CJ18" s="1"/>
      <c r="CK18" s="2"/>
      <c r="CL18" s="1"/>
      <c r="CM18" s="1"/>
      <c r="CN18" s="1"/>
      <c r="CO18" s="1"/>
      <c r="CP18" s="1"/>
      <c r="CQ18" s="1"/>
      <c r="CR18" s="1"/>
      <c r="CS18" s="1"/>
      <c r="CT18" s="1"/>
      <c r="CU18" s="1"/>
    </row>
    <row r="19" spans="1:99" x14ac:dyDescent="0.25">
      <c r="A19" s="79"/>
      <c r="B19" s="34"/>
      <c r="C19" s="67"/>
      <c r="D19" s="1"/>
      <c r="E19" s="2"/>
      <c r="F19" s="1"/>
      <c r="G19" s="1"/>
      <c r="H19" s="1"/>
      <c r="I19" s="1"/>
      <c r="J19" s="1"/>
      <c r="K19" s="1"/>
      <c r="L19" s="1"/>
      <c r="M19" s="1"/>
      <c r="N19" s="1"/>
      <c r="O19" s="47"/>
      <c r="P19" s="80"/>
      <c r="Q19" s="86" t="s">
        <v>181</v>
      </c>
      <c r="R19" s="87"/>
      <c r="S19" s="88"/>
      <c r="T19" s="1"/>
      <c r="U19" s="4"/>
      <c r="V19" s="2"/>
      <c r="W19" s="63" t="str">
        <f>IF(U19="","",IF(U19&lt;S19,S19-U19,""))</f>
        <v/>
      </c>
      <c r="X19" s="63" t="str">
        <f t="shared" si="45"/>
        <v/>
      </c>
      <c r="Y19" s="63" t="str">
        <f t="shared" si="46"/>
        <v/>
      </c>
      <c r="Z19" s="63" t="str">
        <f t="shared" si="47"/>
        <v/>
      </c>
      <c r="AA19" s="63" t="str">
        <f t="shared" si="48"/>
        <v/>
      </c>
      <c r="AB19" s="82" t="str">
        <f t="shared" si="8"/>
        <v/>
      </c>
      <c r="AC19" s="1"/>
      <c r="AD19" s="34"/>
      <c r="AE19" s="67"/>
      <c r="AF19" s="1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47"/>
      <c r="AR19" s="80">
        <f>COUNTIF(Table!E:E,AS19)</f>
        <v>0</v>
      </c>
      <c r="AS19" s="162"/>
      <c r="AT19" s="170"/>
      <c r="AU19" s="168"/>
      <c r="AV19" s="170"/>
      <c r="AW19" s="168"/>
      <c r="AX19" s="170"/>
      <c r="AY19" s="169" t="str">
        <f t="shared" ref="AY19:AY28" si="49">IF(AW19="","",IF(AW19&lt;AU19,AU19-AW19,""))</f>
        <v/>
      </c>
      <c r="AZ19" s="170"/>
      <c r="BA19" s="166" t="e">
        <f t="shared" ref="BA19:BA28" si="50">((AU19/AW19*100.05)-100)/2.75</f>
        <v>#DIV/0!</v>
      </c>
      <c r="BB19" s="167" t="e">
        <f t="shared" ref="BB19:BB28" si="51">BA19*10</f>
        <v>#DIV/0!</v>
      </c>
      <c r="BC19" s="167" t="str">
        <f t="shared" ref="BC19:BC28" si="52">IF(AW19="","",ROUND(IF(BB19&gt;=50,50,IF(BB19&lt;=0,0,BB19)),0))</f>
        <v/>
      </c>
      <c r="BD19" s="171"/>
      <c r="BE19" s="172"/>
      <c r="BF19" s="258">
        <f>COUNTIF(Table!E:E,BG19)</f>
        <v>1</v>
      </c>
      <c r="BG19" s="162" t="s">
        <v>75</v>
      </c>
      <c r="BH19" s="170"/>
      <c r="BI19" s="257">
        <v>1.0217290548501892E-2</v>
      </c>
      <c r="BJ19" s="170"/>
      <c r="BK19" s="168">
        <v>1.0208333333333333E-2</v>
      </c>
      <c r="BL19" s="170"/>
      <c r="BM19" s="169">
        <f t="shared" si="17"/>
        <v>8.957215168558727E-6</v>
      </c>
      <c r="BN19" s="170"/>
      <c r="BO19" s="166">
        <f t="shared" si="32"/>
        <v>0.1377880206642601</v>
      </c>
      <c r="BP19" s="167">
        <f t="shared" si="18"/>
        <v>1.377880206642601</v>
      </c>
      <c r="BQ19" s="167">
        <f t="shared" si="19"/>
        <v>1</v>
      </c>
      <c r="BR19" s="174"/>
      <c r="BS19" s="172"/>
      <c r="BT19" s="173">
        <f>COUNTIF(Table!E:E,BU19)</f>
        <v>0</v>
      </c>
      <c r="BU19" s="162"/>
      <c r="BV19" s="170"/>
      <c r="BW19" s="168"/>
      <c r="BX19" s="170"/>
      <c r="BY19" s="168"/>
      <c r="BZ19" s="170"/>
      <c r="CA19" s="169" t="str">
        <f t="shared" si="33"/>
        <v/>
      </c>
      <c r="CB19" s="170"/>
      <c r="CC19" s="166" t="e">
        <f t="shared" si="21"/>
        <v>#DIV/0!</v>
      </c>
      <c r="CD19" s="167" t="e">
        <f t="shared" si="22"/>
        <v>#DIV/0!</v>
      </c>
      <c r="CE19" s="167" t="str">
        <f t="shared" si="23"/>
        <v/>
      </c>
      <c r="CF19" s="81"/>
      <c r="CG19" s="1"/>
      <c r="CH19" s="34"/>
      <c r="CI19" s="67"/>
      <c r="CJ19" s="1"/>
      <c r="CK19" s="2"/>
      <c r="CL19" s="1"/>
      <c r="CM19" s="1"/>
      <c r="CN19" s="1"/>
      <c r="CO19" s="1"/>
      <c r="CP19" s="1"/>
      <c r="CQ19" s="1"/>
      <c r="CR19" s="1"/>
      <c r="CS19" s="1"/>
      <c r="CT19" s="1"/>
      <c r="CU19" s="1"/>
    </row>
    <row r="20" spans="1:99" ht="15.75" thickBot="1" x14ac:dyDescent="0.3">
      <c r="A20" s="79"/>
      <c r="B20" s="34"/>
      <c r="C20" s="67"/>
      <c r="D20" s="1"/>
      <c r="E20" s="2"/>
      <c r="F20" s="1"/>
      <c r="G20" s="1"/>
      <c r="H20" s="1"/>
      <c r="I20" s="1"/>
      <c r="J20" s="1"/>
      <c r="K20" s="1"/>
      <c r="L20" s="1"/>
      <c r="M20" s="1"/>
      <c r="N20" s="1"/>
      <c r="O20" s="47"/>
      <c r="P20" s="89"/>
      <c r="Q20" s="90"/>
      <c r="R20" s="91"/>
      <c r="S20" s="92"/>
      <c r="T20" s="32"/>
      <c r="U20" s="93"/>
      <c r="V20" s="33"/>
      <c r="W20" s="94" t="str">
        <f>IF(U20="","",IF(U20&lt;S20,S20-U20,""))</f>
        <v/>
      </c>
      <c r="X20" s="94" t="str">
        <f t="shared" si="45"/>
        <v/>
      </c>
      <c r="Y20" s="94" t="str">
        <f t="shared" si="46"/>
        <v/>
      </c>
      <c r="Z20" s="94" t="str">
        <f t="shared" si="47"/>
        <v/>
      </c>
      <c r="AA20" s="94" t="str">
        <f t="shared" si="48"/>
        <v/>
      </c>
      <c r="AB20" s="95" t="str">
        <f t="shared" si="8"/>
        <v/>
      </c>
      <c r="AC20" s="1"/>
      <c r="AD20" s="34"/>
      <c r="AE20" s="67"/>
      <c r="AF20" s="1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47"/>
      <c r="AR20" s="80">
        <f>COUNTIF(Table!E:E,AS20)</f>
        <v>0</v>
      </c>
      <c r="AS20" s="162"/>
      <c r="AT20" s="170"/>
      <c r="AU20" s="168"/>
      <c r="AV20" s="170"/>
      <c r="AW20" s="168"/>
      <c r="AX20" s="170"/>
      <c r="AY20" s="169" t="str">
        <f t="shared" si="49"/>
        <v/>
      </c>
      <c r="AZ20" s="170"/>
      <c r="BA20" s="166" t="e">
        <f t="shared" si="50"/>
        <v>#DIV/0!</v>
      </c>
      <c r="BB20" s="167" t="e">
        <f t="shared" si="51"/>
        <v>#DIV/0!</v>
      </c>
      <c r="BC20" s="167" t="str">
        <f t="shared" si="52"/>
        <v/>
      </c>
      <c r="BD20" s="171"/>
      <c r="BE20" s="172"/>
      <c r="BF20" s="258">
        <f>COUNTIF(Table!E:E,BG20)</f>
        <v>1</v>
      </c>
      <c r="BG20" s="162" t="s">
        <v>80</v>
      </c>
      <c r="BH20" s="170"/>
      <c r="BI20" s="257">
        <v>1.3379241016531906E-2</v>
      </c>
      <c r="BJ20" s="170"/>
      <c r="BK20" s="168">
        <v>1.3182870370370371E-2</v>
      </c>
      <c r="BL20" s="170"/>
      <c r="BM20" s="169">
        <f t="shared" si="17"/>
        <v>1.9637064616153527E-4</v>
      </c>
      <c r="BN20" s="170"/>
      <c r="BO20" s="166">
        <f t="shared" si="32"/>
        <v>1.5403342440975081</v>
      </c>
      <c r="BP20" s="167">
        <f t="shared" si="18"/>
        <v>15.403342440975081</v>
      </c>
      <c r="BQ20" s="167">
        <f t="shared" si="19"/>
        <v>15</v>
      </c>
      <c r="BR20" s="174"/>
      <c r="BS20" s="172"/>
      <c r="BT20" s="173">
        <f>COUNTIF(Table!E:E,BU20)</f>
        <v>0</v>
      </c>
      <c r="BU20" s="162"/>
      <c r="BV20" s="170"/>
      <c r="BW20" s="168"/>
      <c r="BX20" s="170"/>
      <c r="BY20" s="168"/>
      <c r="BZ20" s="170"/>
      <c r="CA20" s="169" t="str">
        <f t="shared" si="33"/>
        <v/>
      </c>
      <c r="CB20" s="170"/>
      <c r="CC20" s="166" t="e">
        <f t="shared" si="21"/>
        <v>#DIV/0!</v>
      </c>
      <c r="CD20" s="167" t="e">
        <f t="shared" si="22"/>
        <v>#DIV/0!</v>
      </c>
      <c r="CE20" s="167" t="str">
        <f t="shared" si="23"/>
        <v/>
      </c>
      <c r="CF20" s="81"/>
      <c r="CG20" s="1"/>
      <c r="CH20" s="34"/>
      <c r="CI20" s="67"/>
      <c r="CJ20" s="1"/>
      <c r="CK20" s="2"/>
      <c r="CL20" s="1"/>
      <c r="CM20" s="1"/>
      <c r="CN20" s="1"/>
      <c r="CO20" s="1"/>
      <c r="CP20" s="1"/>
      <c r="CQ20" s="1"/>
      <c r="CR20" s="1"/>
      <c r="CS20" s="1"/>
      <c r="CT20" s="1"/>
      <c r="CU20" s="1"/>
    </row>
    <row r="21" spans="1:99" ht="15.75" customHeight="1" x14ac:dyDescent="0.25">
      <c r="A21" s="79"/>
      <c r="B21" s="34"/>
      <c r="C21" s="67"/>
      <c r="D21" s="1"/>
      <c r="E21" s="2"/>
      <c r="F21" s="1"/>
      <c r="G21" s="1"/>
      <c r="H21" s="1"/>
      <c r="I21" s="1"/>
      <c r="J21" s="1"/>
      <c r="K21" s="1"/>
      <c r="L21" s="1"/>
      <c r="M21" s="1"/>
      <c r="N21" s="1"/>
      <c r="O21" s="47"/>
      <c r="P21" s="34"/>
      <c r="Q21" s="67"/>
      <c r="R21" s="1"/>
      <c r="S21" s="2"/>
      <c r="T21" s="1"/>
      <c r="U21" s="1"/>
      <c r="V21" s="1"/>
      <c r="W21" s="1"/>
      <c r="X21" s="1"/>
      <c r="Y21" s="1"/>
      <c r="Z21" s="1"/>
      <c r="AA21" s="1"/>
      <c r="AB21" s="1"/>
      <c r="AC21" s="1"/>
      <c r="AD21" s="34"/>
      <c r="AE21" s="67"/>
      <c r="AF21" s="1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47"/>
      <c r="AR21" s="80">
        <f>COUNTIF(Table!E:E,AS21)</f>
        <v>0</v>
      </c>
      <c r="AS21" s="175"/>
      <c r="AT21" s="170"/>
      <c r="AU21" s="168"/>
      <c r="AV21" s="170"/>
      <c r="AW21" s="168"/>
      <c r="AX21" s="170"/>
      <c r="AY21" s="169" t="str">
        <f t="shared" si="49"/>
        <v/>
      </c>
      <c r="AZ21" s="170"/>
      <c r="BA21" s="166" t="e">
        <f t="shared" si="50"/>
        <v>#DIV/0!</v>
      </c>
      <c r="BB21" s="167" t="e">
        <f t="shared" si="51"/>
        <v>#DIV/0!</v>
      </c>
      <c r="BC21" s="167" t="str">
        <f t="shared" si="52"/>
        <v/>
      </c>
      <c r="BD21" s="171"/>
      <c r="BE21" s="172"/>
      <c r="BF21" s="258">
        <f>COUNTIF(Table!E:E,BG21)</f>
        <v>1</v>
      </c>
      <c r="BG21" s="162" t="s">
        <v>86</v>
      </c>
      <c r="BH21" s="170"/>
      <c r="BI21" s="257">
        <v>8.9829869923070127E-3</v>
      </c>
      <c r="BJ21" s="170"/>
      <c r="BK21" s="168">
        <v>9.0509259259259258E-3</v>
      </c>
      <c r="BL21" s="170"/>
      <c r="BM21" s="169" t="str">
        <f t="shared" si="17"/>
        <v/>
      </c>
      <c r="BN21" s="170"/>
      <c r="BO21" s="166">
        <f t="shared" si="32"/>
        <v>-0.70100496503918919</v>
      </c>
      <c r="BP21" s="167">
        <f t="shared" si="18"/>
        <v>-7.0100496503918919</v>
      </c>
      <c r="BQ21" s="167">
        <f t="shared" si="19"/>
        <v>0</v>
      </c>
      <c r="BR21" s="174"/>
      <c r="BS21" s="172"/>
      <c r="BT21" s="173">
        <f>COUNTIF(Table!E:E,BU21)</f>
        <v>0</v>
      </c>
      <c r="BU21" s="162"/>
      <c r="BV21" s="170"/>
      <c r="BW21" s="168"/>
      <c r="BX21" s="170"/>
      <c r="BY21" s="168"/>
      <c r="BZ21" s="170"/>
      <c r="CA21" s="169" t="str">
        <f t="shared" si="33"/>
        <v/>
      </c>
      <c r="CB21" s="170"/>
      <c r="CC21" s="166" t="e">
        <f t="shared" si="21"/>
        <v>#DIV/0!</v>
      </c>
      <c r="CD21" s="167" t="e">
        <f t="shared" si="22"/>
        <v>#DIV/0!</v>
      </c>
      <c r="CE21" s="167" t="str">
        <f t="shared" si="23"/>
        <v/>
      </c>
      <c r="CF21" s="81"/>
      <c r="CG21" s="1"/>
      <c r="CH21" s="34"/>
      <c r="CI21" s="67"/>
      <c r="CJ21" s="1"/>
      <c r="CK21" s="2"/>
      <c r="CL21" s="1"/>
      <c r="CM21" s="1"/>
      <c r="CN21" s="1"/>
      <c r="CO21" s="1"/>
      <c r="CP21" s="1"/>
      <c r="CQ21" s="1"/>
      <c r="CR21" s="1"/>
      <c r="CS21" s="1"/>
      <c r="CT21" s="1"/>
      <c r="CU21" s="1"/>
    </row>
    <row r="22" spans="1:99" ht="15.75" customHeight="1" x14ac:dyDescent="0.25">
      <c r="A22" s="15"/>
      <c r="B22" s="34"/>
      <c r="C22" s="67"/>
      <c r="D22" s="1"/>
      <c r="E22" s="2"/>
      <c r="F22" s="1"/>
      <c r="G22" s="1"/>
      <c r="H22" s="1"/>
      <c r="I22" s="1"/>
      <c r="J22" s="1"/>
      <c r="K22" s="1"/>
      <c r="L22" s="1"/>
      <c r="M22" s="1"/>
      <c r="N22" s="1"/>
      <c r="O22" s="47"/>
      <c r="P22" s="34"/>
      <c r="Q22" s="67"/>
      <c r="R22" s="1"/>
      <c r="S22" s="2"/>
      <c r="T22" s="1"/>
      <c r="U22" s="1"/>
      <c r="V22" s="1"/>
      <c r="W22" s="1"/>
      <c r="X22" s="1"/>
      <c r="Y22" s="1"/>
      <c r="Z22" s="1"/>
      <c r="AA22" s="1"/>
      <c r="AB22" s="1"/>
      <c r="AC22" s="1"/>
      <c r="AD22" s="34"/>
      <c r="AE22" s="67"/>
      <c r="AF22" s="1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47"/>
      <c r="AR22" s="80">
        <f>COUNTIF(Table!E:E,AS22)</f>
        <v>0</v>
      </c>
      <c r="AS22" s="162"/>
      <c r="AT22" s="170"/>
      <c r="AU22" s="168"/>
      <c r="AV22" s="170"/>
      <c r="AW22" s="168"/>
      <c r="AX22" s="170"/>
      <c r="AY22" s="169" t="str">
        <f t="shared" si="49"/>
        <v/>
      </c>
      <c r="AZ22" s="170"/>
      <c r="BA22" s="166" t="e">
        <f t="shared" si="50"/>
        <v>#DIV/0!</v>
      </c>
      <c r="BB22" s="167" t="e">
        <f t="shared" si="51"/>
        <v>#DIV/0!</v>
      </c>
      <c r="BC22" s="167" t="str">
        <f t="shared" si="52"/>
        <v/>
      </c>
      <c r="BD22" s="171"/>
      <c r="BE22" s="172"/>
      <c r="BF22" s="258">
        <f>COUNTIF(Table!E:E,BG22)</f>
        <v>1</v>
      </c>
      <c r="BG22" s="162" t="s">
        <v>220</v>
      </c>
      <c r="BH22" s="170"/>
      <c r="BI22" s="257">
        <v>9.1353701473927997E-3</v>
      </c>
      <c r="BJ22" s="170"/>
      <c r="BK22" s="168">
        <v>9.1087962962962971E-3</v>
      </c>
      <c r="BL22" s="170"/>
      <c r="BM22" s="169">
        <f t="shared" si="17"/>
        <v>2.6573851096502524E-5</v>
      </c>
      <c r="BN22" s="170"/>
      <c r="BO22" s="166">
        <f t="shared" si="32"/>
        <v>0.34188420903497274</v>
      </c>
      <c r="BP22" s="167">
        <f t="shared" si="18"/>
        <v>3.4188420903497274</v>
      </c>
      <c r="BQ22" s="167">
        <f t="shared" si="19"/>
        <v>3</v>
      </c>
      <c r="BR22" s="174"/>
      <c r="BS22" s="172"/>
      <c r="BT22" s="173">
        <f>COUNTIF(Table!E:E,BU22)</f>
        <v>0</v>
      </c>
      <c r="BU22" s="162"/>
      <c r="BV22" s="170"/>
      <c r="BW22" s="168"/>
      <c r="BX22" s="170"/>
      <c r="BY22" s="168"/>
      <c r="BZ22" s="170"/>
      <c r="CA22" s="169" t="str">
        <f t="shared" si="33"/>
        <v/>
      </c>
      <c r="CB22" s="170"/>
      <c r="CC22" s="166" t="e">
        <f t="shared" si="21"/>
        <v>#DIV/0!</v>
      </c>
      <c r="CD22" s="167" t="e">
        <f t="shared" si="22"/>
        <v>#DIV/0!</v>
      </c>
      <c r="CE22" s="167" t="str">
        <f t="shared" si="23"/>
        <v/>
      </c>
      <c r="CF22" s="81"/>
      <c r="CG22" s="1"/>
      <c r="CH22" s="34"/>
      <c r="CI22" s="67"/>
      <c r="CJ22" s="1"/>
      <c r="CK22" s="2"/>
      <c r="CL22" s="1"/>
      <c r="CM22" s="1"/>
      <c r="CN22" s="1"/>
      <c r="CO22" s="1"/>
      <c r="CP22" s="1"/>
      <c r="CQ22" s="1"/>
      <c r="CR22" s="1"/>
      <c r="CS22" s="1"/>
      <c r="CT22" s="1"/>
      <c r="CU22" s="1"/>
    </row>
    <row r="23" spans="1:99" ht="15.75" customHeight="1" x14ac:dyDescent="0.25">
      <c r="A23" s="27"/>
      <c r="B23" s="34"/>
      <c r="C23" s="67"/>
      <c r="D23" s="1"/>
      <c r="E23" s="2"/>
      <c r="F23" s="1"/>
      <c r="G23" s="1"/>
      <c r="H23" s="1"/>
      <c r="I23" s="1"/>
      <c r="J23" s="1"/>
      <c r="K23" s="1"/>
      <c r="L23" s="1"/>
      <c r="M23" s="1"/>
      <c r="N23" s="1"/>
      <c r="O23" s="47"/>
      <c r="P23" s="34"/>
      <c r="Q23" s="67"/>
      <c r="R23" s="1"/>
      <c r="S23" s="2"/>
      <c r="T23" s="1"/>
      <c r="U23" s="1"/>
      <c r="V23" s="1"/>
      <c r="W23" s="1"/>
      <c r="X23" s="1"/>
      <c r="Y23" s="1"/>
      <c r="Z23" s="1"/>
      <c r="AA23" s="1"/>
      <c r="AB23" s="1"/>
      <c r="AC23" s="1"/>
      <c r="AD23" s="34"/>
      <c r="AE23" s="67"/>
      <c r="AF23" s="1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47"/>
      <c r="AR23" s="80">
        <f>COUNTIF(Table!E:E,AS23)</f>
        <v>0</v>
      </c>
      <c r="AS23" s="162"/>
      <c r="AT23" s="170"/>
      <c r="AU23" s="168"/>
      <c r="AV23" s="170"/>
      <c r="AW23" s="168"/>
      <c r="AX23" s="170"/>
      <c r="AY23" s="169" t="str">
        <f t="shared" si="49"/>
        <v/>
      </c>
      <c r="AZ23" s="170"/>
      <c r="BA23" s="166" t="e">
        <f t="shared" si="50"/>
        <v>#DIV/0!</v>
      </c>
      <c r="BB23" s="167" t="e">
        <f t="shared" si="51"/>
        <v>#DIV/0!</v>
      </c>
      <c r="BC23" s="167" t="str">
        <f t="shared" si="52"/>
        <v/>
      </c>
      <c r="BD23" s="171"/>
      <c r="BE23" s="172"/>
      <c r="BF23" s="258">
        <f>COUNTIF(Table!E:E,BG23)</f>
        <v>1</v>
      </c>
      <c r="BG23" s="162" t="s">
        <v>123</v>
      </c>
      <c r="BH23" s="170"/>
      <c r="BI23" s="257">
        <v>1.1489689893468175E-2</v>
      </c>
      <c r="BJ23" s="170"/>
      <c r="BK23" s="168">
        <v>1.0856481481481481E-2</v>
      </c>
      <c r="BL23" s="170"/>
      <c r="BM23" s="169">
        <f t="shared" si="17"/>
        <v>6.3320841198669445E-4</v>
      </c>
      <c r="BN23" s="170"/>
      <c r="BO23" s="166">
        <f t="shared" si="32"/>
        <v>5.8854543069347613</v>
      </c>
      <c r="BP23" s="167">
        <f t="shared" si="18"/>
        <v>58.854543069347613</v>
      </c>
      <c r="BQ23" s="167">
        <f t="shared" si="19"/>
        <v>50</v>
      </c>
      <c r="BR23" s="174"/>
      <c r="BS23" s="172"/>
      <c r="BT23" s="173">
        <f>COUNTIF(Table!E:E,BU23)</f>
        <v>0</v>
      </c>
      <c r="BU23" s="162"/>
      <c r="BV23" s="170"/>
      <c r="BW23" s="168"/>
      <c r="BX23" s="170"/>
      <c r="BY23" s="168"/>
      <c r="BZ23" s="170"/>
      <c r="CA23" s="169" t="str">
        <f t="shared" si="33"/>
        <v/>
      </c>
      <c r="CB23" s="170"/>
      <c r="CC23" s="166" t="e">
        <f t="shared" si="21"/>
        <v>#DIV/0!</v>
      </c>
      <c r="CD23" s="167" t="e">
        <f t="shared" si="22"/>
        <v>#DIV/0!</v>
      </c>
      <c r="CE23" s="167" t="str">
        <f t="shared" si="23"/>
        <v/>
      </c>
      <c r="CF23" s="81"/>
      <c r="CG23" s="1"/>
      <c r="CH23" s="34"/>
      <c r="CI23" s="67"/>
      <c r="CJ23" s="1"/>
      <c r="CK23" s="2"/>
      <c r="CL23" s="1"/>
      <c r="CM23" s="1"/>
      <c r="CN23" s="1"/>
      <c r="CO23" s="1"/>
      <c r="CP23" s="1"/>
      <c r="CQ23" s="1"/>
      <c r="CR23" s="1"/>
      <c r="CS23" s="1"/>
      <c r="CT23" s="1"/>
      <c r="CU23" s="1"/>
    </row>
    <row r="24" spans="1:99" ht="15.75" customHeight="1" x14ac:dyDescent="0.25">
      <c r="A24" s="27"/>
      <c r="B24" s="34"/>
      <c r="C24" s="67"/>
      <c r="D24" s="1"/>
      <c r="E24" s="2"/>
      <c r="F24" s="1"/>
      <c r="G24" s="1"/>
      <c r="H24" s="1"/>
      <c r="I24" s="1"/>
      <c r="J24" s="1"/>
      <c r="K24" s="1"/>
      <c r="L24" s="1"/>
      <c r="M24" s="1"/>
      <c r="N24" s="1"/>
      <c r="O24" s="47"/>
      <c r="P24" s="34"/>
      <c r="Q24" s="67"/>
      <c r="R24" s="1"/>
      <c r="S24" s="2"/>
      <c r="T24" s="1"/>
      <c r="U24" s="1"/>
      <c r="V24" s="1"/>
      <c r="W24" s="1"/>
      <c r="X24" s="1"/>
      <c r="Y24" s="1"/>
      <c r="Z24" s="1"/>
      <c r="AA24" s="1"/>
      <c r="AB24" s="1"/>
      <c r="AC24" s="1"/>
      <c r="AD24" s="34"/>
      <c r="AE24" s="67"/>
      <c r="AF24" s="1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47"/>
      <c r="AR24" s="80">
        <f>COUNTIF(Table!E:E,AS24)</f>
        <v>0</v>
      </c>
      <c r="AS24" s="162"/>
      <c r="AT24" s="170"/>
      <c r="AU24" s="168"/>
      <c r="AV24" s="170"/>
      <c r="AW24" s="168"/>
      <c r="AX24" s="170"/>
      <c r="AY24" s="169" t="str">
        <f t="shared" si="49"/>
        <v/>
      </c>
      <c r="AZ24" s="170"/>
      <c r="BA24" s="166" t="e">
        <f t="shared" si="50"/>
        <v>#DIV/0!</v>
      </c>
      <c r="BB24" s="167" t="e">
        <f t="shared" si="51"/>
        <v>#DIV/0!</v>
      </c>
      <c r="BC24" s="167" t="str">
        <f t="shared" si="52"/>
        <v/>
      </c>
      <c r="BD24" s="171"/>
      <c r="BE24" s="172"/>
      <c r="BF24" s="258">
        <f>COUNTIF(Table!E:E,BG24)</f>
        <v>1</v>
      </c>
      <c r="BG24" s="162" t="s">
        <v>102</v>
      </c>
      <c r="BH24" s="170"/>
      <c r="BI24" s="257">
        <v>9.42489814205579E-3</v>
      </c>
      <c r="BJ24" s="170"/>
      <c r="BK24" s="168">
        <v>9.1435185185185178E-3</v>
      </c>
      <c r="BL24" s="170"/>
      <c r="BM24" s="169">
        <f t="shared" si="17"/>
        <v>2.8137962353727217E-4</v>
      </c>
      <c r="BN24" s="170"/>
      <c r="BO24" s="166">
        <f t="shared" si="32"/>
        <v>3.1289057054882363</v>
      </c>
      <c r="BP24" s="167">
        <f t="shared" si="18"/>
        <v>31.289057054882363</v>
      </c>
      <c r="BQ24" s="167">
        <f t="shared" si="19"/>
        <v>31</v>
      </c>
      <c r="BR24" s="174"/>
      <c r="BS24" s="172"/>
      <c r="BT24" s="173">
        <f>COUNTIF(Table!E:E,BU24)</f>
        <v>0</v>
      </c>
      <c r="BU24" s="162"/>
      <c r="BV24" s="170"/>
      <c r="BW24" s="168"/>
      <c r="BX24" s="170"/>
      <c r="BY24" s="168"/>
      <c r="BZ24" s="170"/>
      <c r="CA24" s="169" t="str">
        <f t="shared" si="33"/>
        <v/>
      </c>
      <c r="CB24" s="170"/>
      <c r="CC24" s="166" t="e">
        <f t="shared" si="21"/>
        <v>#DIV/0!</v>
      </c>
      <c r="CD24" s="167" t="e">
        <f t="shared" si="22"/>
        <v>#DIV/0!</v>
      </c>
      <c r="CE24" s="167" t="str">
        <f t="shared" si="23"/>
        <v/>
      </c>
      <c r="CF24" s="81"/>
      <c r="CG24" s="1"/>
      <c r="CH24" s="34"/>
      <c r="CI24" s="67"/>
      <c r="CJ24" s="1"/>
      <c r="CK24" s="2"/>
      <c r="CL24" s="1"/>
      <c r="CM24" s="1"/>
      <c r="CN24" s="1"/>
      <c r="CO24" s="1"/>
      <c r="CP24" s="1"/>
      <c r="CQ24" s="1"/>
      <c r="CR24" s="1"/>
      <c r="CS24" s="1"/>
      <c r="CT24" s="1"/>
      <c r="CU24" s="1"/>
    </row>
    <row r="25" spans="1:99" ht="15.75" customHeight="1" x14ac:dyDescent="0.25">
      <c r="A25" s="27"/>
      <c r="B25" s="34"/>
      <c r="C25" s="67"/>
      <c r="D25" s="1"/>
      <c r="E25" s="2"/>
      <c r="F25" s="1"/>
      <c r="G25" s="1"/>
      <c r="H25" s="1"/>
      <c r="I25" s="1"/>
      <c r="J25" s="1"/>
      <c r="K25" s="1"/>
      <c r="L25" s="1"/>
      <c r="M25" s="1"/>
      <c r="N25" s="1"/>
      <c r="O25" s="47"/>
      <c r="P25" s="34"/>
      <c r="Q25" s="67"/>
      <c r="R25" s="1"/>
      <c r="S25" s="2"/>
      <c r="T25" s="1"/>
      <c r="U25" s="1"/>
      <c r="V25" s="1"/>
      <c r="W25" s="1"/>
      <c r="X25" s="1"/>
      <c r="Y25" s="1"/>
      <c r="Z25" s="1"/>
      <c r="AA25" s="1"/>
      <c r="AB25" s="1"/>
      <c r="AC25" s="1"/>
      <c r="AD25" s="34"/>
      <c r="AE25" s="67"/>
      <c r="AF25" s="1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47"/>
      <c r="AR25" s="80">
        <f>COUNTIF(Table!E:E,AS25)</f>
        <v>0</v>
      </c>
      <c r="AS25" s="162"/>
      <c r="AT25" s="170"/>
      <c r="AU25" s="168"/>
      <c r="AV25" s="170"/>
      <c r="AW25" s="168"/>
      <c r="AX25" s="170"/>
      <c r="AY25" s="169" t="str">
        <f t="shared" si="49"/>
        <v/>
      </c>
      <c r="AZ25" s="170"/>
      <c r="BA25" s="166" t="e">
        <f t="shared" si="50"/>
        <v>#DIV/0!</v>
      </c>
      <c r="BB25" s="167" t="e">
        <f t="shared" si="51"/>
        <v>#DIV/0!</v>
      </c>
      <c r="BC25" s="167" t="str">
        <f t="shared" si="52"/>
        <v/>
      </c>
      <c r="BD25" s="171"/>
      <c r="BE25" s="172"/>
      <c r="BF25" s="258">
        <f>COUNTIF(Table!E:E,BG25)</f>
        <v>1</v>
      </c>
      <c r="BG25" s="162" t="s">
        <v>103</v>
      </c>
      <c r="BH25" s="170"/>
      <c r="BI25" s="257">
        <v>7.0096251339461227E-3</v>
      </c>
      <c r="BJ25" s="170"/>
      <c r="BK25" s="168">
        <v>6.4930555555555549E-3</v>
      </c>
      <c r="BL25" s="170"/>
      <c r="BM25" s="169">
        <f t="shared" si="17"/>
        <v>5.1656957839056779E-4</v>
      </c>
      <c r="BN25" s="170"/>
      <c r="BO25" s="166">
        <f t="shared" si="32"/>
        <v>8.0097018500412673</v>
      </c>
      <c r="BP25" s="167">
        <f t="shared" si="18"/>
        <v>80.097018500412673</v>
      </c>
      <c r="BQ25" s="167">
        <f t="shared" si="19"/>
        <v>50</v>
      </c>
      <c r="BR25" s="174"/>
      <c r="BS25" s="172"/>
      <c r="BT25" s="173">
        <f>COUNTIF(Table!E:E,BU25)</f>
        <v>0</v>
      </c>
      <c r="BU25" s="162"/>
      <c r="BV25" s="170"/>
      <c r="BW25" s="168"/>
      <c r="BX25" s="170"/>
      <c r="BY25" s="168"/>
      <c r="BZ25" s="170"/>
      <c r="CA25" s="169" t="str">
        <f t="shared" si="33"/>
        <v/>
      </c>
      <c r="CB25" s="170"/>
      <c r="CC25" s="166" t="e">
        <f t="shared" si="21"/>
        <v>#DIV/0!</v>
      </c>
      <c r="CD25" s="167" t="e">
        <f t="shared" si="22"/>
        <v>#DIV/0!</v>
      </c>
      <c r="CE25" s="167" t="str">
        <f t="shared" si="23"/>
        <v/>
      </c>
      <c r="CF25" s="81"/>
      <c r="CG25" s="1"/>
      <c r="CH25" s="34"/>
      <c r="CI25" s="67"/>
      <c r="CJ25" s="1"/>
      <c r="CK25" s="2"/>
      <c r="CL25" s="1"/>
      <c r="CM25" s="1"/>
      <c r="CN25" s="1"/>
      <c r="CO25" s="1"/>
      <c r="CP25" s="1"/>
      <c r="CQ25" s="1"/>
      <c r="CR25" s="1"/>
      <c r="CS25" s="1"/>
      <c r="CT25" s="1"/>
      <c r="CU25" s="1"/>
    </row>
    <row r="26" spans="1:99" ht="15.75" customHeight="1" x14ac:dyDescent="0.25">
      <c r="A26" s="27"/>
      <c r="B26" s="34"/>
      <c r="C26" s="67"/>
      <c r="D26" s="1"/>
      <c r="E26" s="2"/>
      <c r="F26" s="1"/>
      <c r="G26" s="1"/>
      <c r="H26" s="1"/>
      <c r="I26" s="1"/>
      <c r="J26" s="1"/>
      <c r="K26" s="1"/>
      <c r="L26" s="1"/>
      <c r="M26" s="1"/>
      <c r="N26" s="1"/>
      <c r="O26" s="47"/>
      <c r="P26" s="34"/>
      <c r="Q26" s="67"/>
      <c r="R26" s="1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34"/>
      <c r="AE26" s="67"/>
      <c r="AF26" s="1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47"/>
      <c r="AR26" s="80">
        <f>COUNTIF(Table!E:E,AS26)</f>
        <v>0</v>
      </c>
      <c r="AS26" s="162"/>
      <c r="AT26" s="170"/>
      <c r="AU26" s="168"/>
      <c r="AV26" s="170"/>
      <c r="AW26" s="168"/>
      <c r="AX26" s="170"/>
      <c r="AY26" s="169" t="str">
        <f t="shared" si="49"/>
        <v/>
      </c>
      <c r="AZ26" s="170"/>
      <c r="BA26" s="166" t="e">
        <f t="shared" si="50"/>
        <v>#DIV/0!</v>
      </c>
      <c r="BB26" s="167" t="e">
        <f t="shared" si="51"/>
        <v>#DIV/0!</v>
      </c>
      <c r="BC26" s="167" t="str">
        <f t="shared" si="52"/>
        <v/>
      </c>
      <c r="BD26" s="171"/>
      <c r="BE26" s="172"/>
      <c r="BF26" s="258">
        <f>COUNTIF(Table!E:E,BG26)</f>
        <v>1</v>
      </c>
      <c r="BG26" s="162" t="s">
        <v>104</v>
      </c>
      <c r="BH26" s="170"/>
      <c r="BI26" s="257">
        <v>1.0438246123376259E-2</v>
      </c>
      <c r="BJ26" s="170"/>
      <c r="BK26" s="168">
        <v>1.0023148148148147E-2</v>
      </c>
      <c r="BL26" s="170"/>
      <c r="BM26" s="169">
        <f t="shared" si="17"/>
        <v>4.150979752281115E-4</v>
      </c>
      <c r="BN26" s="170"/>
      <c r="BO26" s="166">
        <f t="shared" si="32"/>
        <v>4.1934638905587462</v>
      </c>
      <c r="BP26" s="167">
        <f t="shared" si="18"/>
        <v>41.934638905587462</v>
      </c>
      <c r="BQ26" s="167">
        <f t="shared" si="19"/>
        <v>42</v>
      </c>
      <c r="BR26" s="174"/>
      <c r="BS26" s="172"/>
      <c r="BT26" s="173">
        <f>COUNTIF(Table!E:E,BU26)</f>
        <v>0</v>
      </c>
      <c r="BU26" s="162"/>
      <c r="BV26" s="170"/>
      <c r="BW26" s="168"/>
      <c r="BX26" s="170"/>
      <c r="BY26" s="168"/>
      <c r="BZ26" s="170"/>
      <c r="CA26" s="169" t="str">
        <f t="shared" si="33"/>
        <v/>
      </c>
      <c r="CB26" s="170"/>
      <c r="CC26" s="166" t="e">
        <f t="shared" si="21"/>
        <v>#DIV/0!</v>
      </c>
      <c r="CD26" s="167" t="e">
        <f t="shared" si="22"/>
        <v>#DIV/0!</v>
      </c>
      <c r="CE26" s="167" t="str">
        <f t="shared" si="23"/>
        <v/>
      </c>
      <c r="CF26" s="81"/>
      <c r="CG26" s="1"/>
      <c r="CH26" s="34"/>
      <c r="CI26" s="67"/>
      <c r="CJ26" s="1"/>
      <c r="CK26" s="2"/>
      <c r="CL26" s="1"/>
      <c r="CM26" s="1"/>
      <c r="CN26" s="1"/>
      <c r="CO26" s="1"/>
      <c r="CP26" s="1"/>
      <c r="CQ26" s="1"/>
      <c r="CR26" s="1"/>
      <c r="CS26" s="1"/>
      <c r="CT26" s="1"/>
      <c r="CU26" s="1"/>
    </row>
    <row r="27" spans="1:99" ht="15.75" customHeight="1" x14ac:dyDescent="0.25">
      <c r="A27" s="27"/>
      <c r="B27" s="34"/>
      <c r="C27" s="67"/>
      <c r="D27" s="1"/>
      <c r="E27" s="2"/>
      <c r="F27" s="1"/>
      <c r="G27" s="1"/>
      <c r="H27" s="1"/>
      <c r="I27" s="1"/>
      <c r="J27" s="1"/>
      <c r="K27" s="1"/>
      <c r="L27" s="1"/>
      <c r="M27" s="1"/>
      <c r="N27" s="1"/>
      <c r="O27" s="47"/>
      <c r="P27" s="34"/>
      <c r="Q27" s="67"/>
      <c r="R27" s="1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34"/>
      <c r="AE27" s="67"/>
      <c r="AF27" s="1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47"/>
      <c r="AR27" s="80">
        <f>COUNTIF(Table!E:E,AS27)</f>
        <v>0</v>
      </c>
      <c r="AS27" s="162"/>
      <c r="AT27" s="170"/>
      <c r="AU27" s="168"/>
      <c r="AV27" s="170"/>
      <c r="AW27" s="168"/>
      <c r="AX27" s="170"/>
      <c r="AY27" s="169" t="str">
        <f t="shared" si="49"/>
        <v/>
      </c>
      <c r="AZ27" s="170"/>
      <c r="BA27" s="166" t="e">
        <f t="shared" si="50"/>
        <v>#DIV/0!</v>
      </c>
      <c r="BB27" s="167" t="e">
        <f t="shared" si="51"/>
        <v>#DIV/0!</v>
      </c>
      <c r="BC27" s="167" t="str">
        <f t="shared" si="52"/>
        <v/>
      </c>
      <c r="BD27" s="171"/>
      <c r="BE27" s="172"/>
      <c r="BF27" s="258">
        <f>COUNTIF(Table!E:E,BG27)</f>
        <v>1</v>
      </c>
      <c r="BG27" s="162" t="s">
        <v>110</v>
      </c>
      <c r="BH27" s="170"/>
      <c r="BI27" s="257">
        <v>1.0773489064564984E-2</v>
      </c>
      <c r="BJ27" s="170"/>
      <c r="BK27" s="168">
        <v>1.1145833333333334E-2</v>
      </c>
      <c r="BL27" s="170"/>
      <c r="BM27" s="169" t="str">
        <f t="shared" si="17"/>
        <v/>
      </c>
      <c r="BN27" s="170"/>
      <c r="BO27" s="166">
        <f t="shared" si="32"/>
        <v>-3.2923291894077096</v>
      </c>
      <c r="BP27" s="167">
        <f t="shared" si="18"/>
        <v>-32.923291894077096</v>
      </c>
      <c r="BQ27" s="167">
        <f t="shared" si="19"/>
        <v>0</v>
      </c>
      <c r="BR27" s="174"/>
      <c r="BS27" s="172"/>
      <c r="BT27" s="173">
        <f>COUNTIF(Table!E:E,BU27)</f>
        <v>0</v>
      </c>
      <c r="BU27" s="162"/>
      <c r="BV27" s="170"/>
      <c r="BW27" s="168"/>
      <c r="BX27" s="170"/>
      <c r="BY27" s="168"/>
      <c r="BZ27" s="170"/>
      <c r="CA27" s="169" t="str">
        <f t="shared" si="33"/>
        <v/>
      </c>
      <c r="CB27" s="170"/>
      <c r="CC27" s="166" t="e">
        <f t="shared" si="21"/>
        <v>#DIV/0!</v>
      </c>
      <c r="CD27" s="167" t="e">
        <f t="shared" si="22"/>
        <v>#DIV/0!</v>
      </c>
      <c r="CE27" s="167" t="str">
        <f t="shared" si="23"/>
        <v/>
      </c>
      <c r="CF27" s="81"/>
      <c r="CG27" s="1"/>
      <c r="CH27" s="34"/>
      <c r="CI27" s="67"/>
      <c r="CJ27" s="1"/>
      <c r="CK27" s="2"/>
      <c r="CL27" s="1"/>
      <c r="CM27" s="1"/>
      <c r="CN27" s="1"/>
      <c r="CO27" s="1"/>
      <c r="CP27" s="1"/>
      <c r="CQ27" s="1"/>
      <c r="CR27" s="1"/>
      <c r="CS27" s="1"/>
      <c r="CT27" s="1"/>
      <c r="CU27" s="1"/>
    </row>
    <row r="28" spans="1:99" ht="15.75" customHeight="1" x14ac:dyDescent="0.25">
      <c r="A28" s="27"/>
      <c r="B28" s="34"/>
      <c r="C28" s="67"/>
      <c r="D28" s="1"/>
      <c r="E28" s="2"/>
      <c r="F28" s="1"/>
      <c r="G28" s="1"/>
      <c r="H28" s="1"/>
      <c r="I28" s="1"/>
      <c r="J28" s="1"/>
      <c r="K28" s="1"/>
      <c r="L28" s="1"/>
      <c r="M28" s="1"/>
      <c r="N28" s="1"/>
      <c r="O28" s="47"/>
      <c r="P28" s="34"/>
      <c r="Q28" s="67"/>
      <c r="R28" s="1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34"/>
      <c r="AE28" s="67"/>
      <c r="AF28" s="1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47"/>
      <c r="AR28" s="80">
        <f>COUNTIF(Table!E:E,AS28)</f>
        <v>0</v>
      </c>
      <c r="AS28" s="162"/>
      <c r="AT28" s="170"/>
      <c r="AU28" s="168"/>
      <c r="AV28" s="170"/>
      <c r="AW28" s="168"/>
      <c r="AX28" s="170"/>
      <c r="AY28" s="169" t="str">
        <f t="shared" si="49"/>
        <v/>
      </c>
      <c r="AZ28" s="170"/>
      <c r="BA28" s="166" t="e">
        <f t="shared" si="50"/>
        <v>#DIV/0!</v>
      </c>
      <c r="BB28" s="167" t="e">
        <f t="shared" si="51"/>
        <v>#DIV/0!</v>
      </c>
      <c r="BC28" s="167" t="str">
        <f t="shared" si="52"/>
        <v/>
      </c>
      <c r="BD28" s="171"/>
      <c r="BE28" s="172"/>
      <c r="BF28" s="80"/>
      <c r="BG28" s="86"/>
      <c r="BH28" s="87"/>
      <c r="BI28" s="88"/>
      <c r="BJ28" s="1"/>
      <c r="BK28" s="4"/>
      <c r="BL28" s="2"/>
      <c r="BM28" s="63" t="str">
        <f>IF(BK28="","",IF(BK28&lt;BI28,BI28-BK28,""))</f>
        <v/>
      </c>
      <c r="BN28" s="63" t="str">
        <f t="shared" ref="BN28:BN30" si="53">IF(BL28="","",IF(BL28&lt;BJ28,BJ28-BL28,""))</f>
        <v/>
      </c>
      <c r="BO28" s="63" t="str">
        <f t="shared" ref="BO28:BO30" si="54">IF(BM28="","",IF(BM28&lt;BK28,BK28-BM28,""))</f>
        <v/>
      </c>
      <c r="BP28" s="63" t="str">
        <f t="shared" ref="BP28:BP30" si="55">IF(BN28="","",IF(BN28&lt;BL28,BL28-BN28,""))</f>
        <v/>
      </c>
      <c r="BQ28" s="63" t="str">
        <f t="shared" ref="BQ28:BQ30" si="56">IF(BO28="","",IF(BO28&lt;BM28,BM28-BO28,""))</f>
        <v/>
      </c>
      <c r="BR28" s="82" t="str">
        <f t="shared" ref="BR28:BR30" si="57">IF(BP28="","",IF(BP28&lt;BN28,BN28-BP28,""))</f>
        <v/>
      </c>
      <c r="BS28" s="172"/>
      <c r="BT28" s="173">
        <f>COUNTIF(Table!E:E,BU28)</f>
        <v>0</v>
      </c>
      <c r="BU28" s="162"/>
      <c r="BV28" s="170"/>
      <c r="BW28" s="168"/>
      <c r="BX28" s="170"/>
      <c r="BY28" s="168"/>
      <c r="BZ28" s="170"/>
      <c r="CA28" s="169" t="str">
        <f t="shared" si="33"/>
        <v/>
      </c>
      <c r="CB28" s="170"/>
      <c r="CC28" s="166" t="e">
        <f t="shared" si="21"/>
        <v>#DIV/0!</v>
      </c>
      <c r="CD28" s="167" t="e">
        <f t="shared" si="22"/>
        <v>#DIV/0!</v>
      </c>
      <c r="CE28" s="167" t="str">
        <f t="shared" si="23"/>
        <v/>
      </c>
      <c r="CF28" s="81"/>
      <c r="CG28" s="1"/>
      <c r="CH28" s="34"/>
      <c r="CI28" s="67"/>
      <c r="CJ28" s="1"/>
      <c r="CK28" s="2"/>
      <c r="CL28" s="1"/>
      <c r="CM28" s="1"/>
      <c r="CN28" s="1"/>
      <c r="CO28" s="1"/>
      <c r="CP28" s="1"/>
      <c r="CQ28" s="1"/>
      <c r="CR28" s="1"/>
      <c r="CS28" s="1"/>
      <c r="CT28" s="1"/>
      <c r="CU28" s="1"/>
    </row>
    <row r="29" spans="1:99" ht="15.75" customHeight="1" x14ac:dyDescent="0.25">
      <c r="A29" s="27"/>
      <c r="B29" s="34"/>
      <c r="C29" s="67"/>
      <c r="D29" s="1"/>
      <c r="E29" s="2"/>
      <c r="F29" s="1"/>
      <c r="G29" s="1"/>
      <c r="H29" s="1"/>
      <c r="I29" s="1"/>
      <c r="J29" s="1"/>
      <c r="K29" s="1"/>
      <c r="L29" s="1"/>
      <c r="M29" s="1"/>
      <c r="N29" s="1"/>
      <c r="O29" s="47"/>
      <c r="P29" s="34"/>
      <c r="Q29" s="67"/>
      <c r="R29" s="1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34"/>
      <c r="AE29" s="67"/>
      <c r="AF29" s="1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47"/>
      <c r="AR29" s="80">
        <f>COUNTIF(Table!E:E,AS29)</f>
        <v>0</v>
      </c>
      <c r="AS29" s="162"/>
      <c r="AT29" s="170"/>
      <c r="AU29" s="168"/>
      <c r="AV29" s="170"/>
      <c r="AW29" s="168"/>
      <c r="AX29" s="170"/>
      <c r="AY29" s="169" t="str">
        <f t="shared" ref="AY29:AY36" si="58">IF(AW29="","",IF(AW29&lt;AU29,AU29-AW29,""))</f>
        <v/>
      </c>
      <c r="AZ29" s="170"/>
      <c r="BA29" s="166" t="e">
        <f t="shared" ref="BA29:BA36" si="59">((AU29/AW29*100.05)-100)/2.75</f>
        <v>#DIV/0!</v>
      </c>
      <c r="BB29" s="167" t="e">
        <f t="shared" ref="BB29:BB36" si="60">BA29*10</f>
        <v>#DIV/0!</v>
      </c>
      <c r="BC29" s="167" t="str">
        <f t="shared" ref="BC29:BC36" si="61">IF(AW29="","",ROUND(IF(BB29&gt;=50,50,IF(BB29&lt;=0,0,BB29)),0))</f>
        <v/>
      </c>
      <c r="BD29" s="171"/>
      <c r="BE29" s="172"/>
      <c r="BF29" s="80"/>
      <c r="BG29" s="86" t="s">
        <v>181</v>
      </c>
      <c r="BH29" s="87"/>
      <c r="BI29" s="88"/>
      <c r="BJ29" s="1"/>
      <c r="BK29" s="4"/>
      <c r="BL29" s="2"/>
      <c r="BM29" s="63" t="str">
        <f>IF(BK29="","",IF(BK29&lt;BI29,BI29-BK29,""))</f>
        <v/>
      </c>
      <c r="BN29" s="63" t="str">
        <f t="shared" si="53"/>
        <v/>
      </c>
      <c r="BO29" s="63" t="str">
        <f t="shared" si="54"/>
        <v/>
      </c>
      <c r="BP29" s="63" t="str">
        <f t="shared" si="55"/>
        <v/>
      </c>
      <c r="BQ29" s="63" t="str">
        <f t="shared" si="56"/>
        <v/>
      </c>
      <c r="BR29" s="82" t="str">
        <f t="shared" si="57"/>
        <v/>
      </c>
      <c r="BS29" s="172"/>
      <c r="BT29" s="173">
        <f>COUNTIF(Table!E:E,BU29)</f>
        <v>0</v>
      </c>
      <c r="BU29" s="162"/>
      <c r="BV29" s="170"/>
      <c r="BW29" s="168"/>
      <c r="BX29" s="170"/>
      <c r="BY29" s="168"/>
      <c r="BZ29" s="170"/>
      <c r="CA29" s="169" t="str">
        <f t="shared" si="33"/>
        <v/>
      </c>
      <c r="CB29" s="170"/>
      <c r="CC29" s="166" t="e">
        <f t="shared" si="21"/>
        <v>#DIV/0!</v>
      </c>
      <c r="CD29" s="167" t="e">
        <f t="shared" si="22"/>
        <v>#DIV/0!</v>
      </c>
      <c r="CE29" s="167" t="str">
        <f t="shared" si="23"/>
        <v/>
      </c>
      <c r="CF29" s="81"/>
      <c r="CG29" s="1"/>
      <c r="CH29" s="34"/>
      <c r="CI29" s="67"/>
      <c r="CJ29" s="1"/>
      <c r="CK29" s="2"/>
      <c r="CL29" s="1"/>
      <c r="CM29" s="1"/>
      <c r="CN29" s="1"/>
      <c r="CO29" s="1"/>
      <c r="CP29" s="1"/>
      <c r="CQ29" s="1"/>
      <c r="CR29" s="1"/>
      <c r="CS29" s="1"/>
      <c r="CT29" s="1"/>
      <c r="CU29" s="1"/>
    </row>
    <row r="30" spans="1:99" ht="15.75" customHeight="1" thickBot="1" x14ac:dyDescent="0.3">
      <c r="A30" s="27"/>
      <c r="B30" s="34"/>
      <c r="C30" s="67"/>
      <c r="D30" s="1"/>
      <c r="E30" s="2"/>
      <c r="F30" s="1"/>
      <c r="G30" s="1"/>
      <c r="H30" s="1"/>
      <c r="I30" s="1"/>
      <c r="J30" s="1"/>
      <c r="K30" s="1"/>
      <c r="L30" s="1"/>
      <c r="M30" s="1"/>
      <c r="N30" s="1"/>
      <c r="O30" s="47"/>
      <c r="P30" s="34"/>
      <c r="Q30" s="67"/>
      <c r="R30" s="1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34"/>
      <c r="AE30" s="67"/>
      <c r="AF30" s="1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47"/>
      <c r="AR30" s="80">
        <f>COUNTIF(Table!E:E,AS30)</f>
        <v>0</v>
      </c>
      <c r="AS30" s="162"/>
      <c r="AT30" s="170"/>
      <c r="AU30" s="168"/>
      <c r="AV30" s="170"/>
      <c r="AW30" s="168"/>
      <c r="AX30" s="170"/>
      <c r="AY30" s="169" t="str">
        <f t="shared" si="58"/>
        <v/>
      </c>
      <c r="AZ30" s="170"/>
      <c r="BA30" s="166" t="e">
        <f t="shared" si="59"/>
        <v>#DIV/0!</v>
      </c>
      <c r="BB30" s="167" t="e">
        <f t="shared" si="60"/>
        <v>#DIV/0!</v>
      </c>
      <c r="BC30" s="167" t="str">
        <f t="shared" si="61"/>
        <v/>
      </c>
      <c r="BD30" s="171"/>
      <c r="BE30" s="172"/>
      <c r="BF30" s="89"/>
      <c r="BG30" s="90"/>
      <c r="BH30" s="91"/>
      <c r="BI30" s="92"/>
      <c r="BJ30" s="32"/>
      <c r="BK30" s="93"/>
      <c r="BL30" s="33"/>
      <c r="BM30" s="94" t="str">
        <f>IF(BK30="","",IF(BK30&lt;BI30,BI30-BK30,""))</f>
        <v/>
      </c>
      <c r="BN30" s="94" t="str">
        <f t="shared" si="53"/>
        <v/>
      </c>
      <c r="BO30" s="94" t="str">
        <f t="shared" si="54"/>
        <v/>
      </c>
      <c r="BP30" s="94" t="str">
        <f t="shared" si="55"/>
        <v/>
      </c>
      <c r="BQ30" s="94" t="str">
        <f t="shared" si="56"/>
        <v/>
      </c>
      <c r="BR30" s="95" t="str">
        <f t="shared" si="57"/>
        <v/>
      </c>
      <c r="BS30" s="172"/>
      <c r="BT30" s="173">
        <f>COUNTIF(Table!E:E,BU30)</f>
        <v>0</v>
      </c>
      <c r="BU30" s="162"/>
      <c r="BV30" s="170"/>
      <c r="BW30" s="168"/>
      <c r="BX30" s="170"/>
      <c r="BY30" s="168"/>
      <c r="BZ30" s="170"/>
      <c r="CA30" s="169" t="str">
        <f t="shared" si="33"/>
        <v/>
      </c>
      <c r="CB30" s="170"/>
      <c r="CC30" s="166" t="e">
        <f t="shared" si="21"/>
        <v>#DIV/0!</v>
      </c>
      <c r="CD30" s="167" t="e">
        <f t="shared" si="22"/>
        <v>#DIV/0!</v>
      </c>
      <c r="CE30" s="167" t="str">
        <f t="shared" si="23"/>
        <v/>
      </c>
      <c r="CF30" s="81"/>
      <c r="CG30" s="1"/>
      <c r="CH30" s="34"/>
      <c r="CI30" s="67"/>
      <c r="CJ30" s="1"/>
      <c r="CK30" s="2"/>
      <c r="CL30" s="1"/>
      <c r="CM30" s="1"/>
      <c r="CN30" s="1"/>
      <c r="CO30" s="1"/>
      <c r="CP30" s="1"/>
      <c r="CQ30" s="1"/>
      <c r="CR30" s="1"/>
      <c r="CS30" s="1"/>
      <c r="CT30" s="1"/>
      <c r="CU30" s="1"/>
    </row>
    <row r="31" spans="1:99" ht="15.75" customHeight="1" x14ac:dyDescent="0.25">
      <c r="A31" s="27"/>
      <c r="B31" s="34"/>
      <c r="C31" s="67"/>
      <c r="D31" s="1"/>
      <c r="E31" s="2"/>
      <c r="F31" s="1"/>
      <c r="G31" s="1"/>
      <c r="H31" s="1"/>
      <c r="I31" s="1"/>
      <c r="J31" s="1"/>
      <c r="K31" s="1"/>
      <c r="L31" s="1"/>
      <c r="M31" s="1"/>
      <c r="N31" s="1"/>
      <c r="O31" s="47"/>
      <c r="P31" s="34"/>
      <c r="Q31" s="67"/>
      <c r="R31" s="1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34"/>
      <c r="AE31" s="67"/>
      <c r="AF31" s="1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47"/>
      <c r="AR31" s="80">
        <f>COUNTIF(Table!E:E,AS31)</f>
        <v>0</v>
      </c>
      <c r="AS31" s="175"/>
      <c r="AT31" s="170"/>
      <c r="AU31" s="168"/>
      <c r="AV31" s="170"/>
      <c r="AW31" s="168"/>
      <c r="AX31" s="170"/>
      <c r="AY31" s="169" t="str">
        <f t="shared" si="58"/>
        <v/>
      </c>
      <c r="AZ31" s="170"/>
      <c r="BA31" s="166" t="e">
        <f t="shared" si="59"/>
        <v>#DIV/0!</v>
      </c>
      <c r="BB31" s="167" t="e">
        <f t="shared" si="60"/>
        <v>#DIV/0!</v>
      </c>
      <c r="BC31" s="167" t="str">
        <f t="shared" si="61"/>
        <v/>
      </c>
      <c r="BD31" s="171"/>
      <c r="BE31" s="172"/>
      <c r="BF31" s="98"/>
      <c r="BG31" s="67"/>
      <c r="BH31" s="1"/>
      <c r="BI31" s="2"/>
      <c r="BJ31" s="1"/>
      <c r="BK31" s="1"/>
      <c r="BL31" s="1"/>
      <c r="BM31" s="1"/>
      <c r="BN31" s="1"/>
      <c r="BO31" s="1"/>
      <c r="BP31" s="1"/>
      <c r="BQ31" s="1"/>
      <c r="BR31" s="1"/>
      <c r="BS31" s="172"/>
      <c r="BT31" s="173">
        <f>COUNTIF(Table!E:E,BU31)</f>
        <v>0</v>
      </c>
      <c r="BU31" s="162"/>
      <c r="BV31" s="170"/>
      <c r="BW31" s="168"/>
      <c r="BX31" s="170"/>
      <c r="BY31" s="168"/>
      <c r="BZ31" s="170"/>
      <c r="CA31" s="169" t="str">
        <f t="shared" si="33"/>
        <v/>
      </c>
      <c r="CB31" s="170"/>
      <c r="CC31" s="166" t="e">
        <f t="shared" si="21"/>
        <v>#DIV/0!</v>
      </c>
      <c r="CD31" s="167" t="e">
        <f t="shared" si="22"/>
        <v>#DIV/0!</v>
      </c>
      <c r="CE31" s="167" t="str">
        <f t="shared" si="23"/>
        <v/>
      </c>
      <c r="CF31" s="81"/>
      <c r="CG31" s="1"/>
      <c r="CH31" s="34"/>
      <c r="CI31" s="67"/>
      <c r="CJ31" s="1"/>
      <c r="CK31" s="2"/>
      <c r="CL31" s="1"/>
      <c r="CM31" s="1"/>
      <c r="CN31" s="1"/>
      <c r="CO31" s="1"/>
      <c r="CP31" s="1"/>
      <c r="CQ31" s="1"/>
      <c r="CR31" s="1"/>
      <c r="CS31" s="1"/>
      <c r="CT31" s="1"/>
      <c r="CU31" s="1"/>
    </row>
    <row r="32" spans="1:99" ht="15.75" customHeight="1" x14ac:dyDescent="0.25">
      <c r="A32" s="27"/>
      <c r="B32" s="34"/>
      <c r="C32" s="67"/>
      <c r="D32" s="1"/>
      <c r="E32" s="2"/>
      <c r="F32" s="1"/>
      <c r="G32" s="1"/>
      <c r="H32" s="1"/>
      <c r="I32" s="1"/>
      <c r="J32" s="1"/>
      <c r="K32" s="1"/>
      <c r="L32" s="1"/>
      <c r="M32" s="1"/>
      <c r="N32" s="1"/>
      <c r="O32" s="47"/>
      <c r="P32" s="34"/>
      <c r="Q32" s="67"/>
      <c r="R32" s="1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34"/>
      <c r="AE32" s="67"/>
      <c r="AF32" s="1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47"/>
      <c r="AR32" s="80">
        <f>COUNTIF(Table!E:E,AS32)</f>
        <v>0</v>
      </c>
      <c r="AS32" s="162"/>
      <c r="AT32" s="170"/>
      <c r="AU32" s="168"/>
      <c r="AV32" s="170"/>
      <c r="AW32" s="168"/>
      <c r="AX32" s="170"/>
      <c r="AY32" s="169" t="str">
        <f t="shared" si="58"/>
        <v/>
      </c>
      <c r="AZ32" s="170"/>
      <c r="BA32" s="166" t="e">
        <f t="shared" si="59"/>
        <v>#DIV/0!</v>
      </c>
      <c r="BB32" s="167" t="e">
        <f t="shared" si="60"/>
        <v>#DIV/0!</v>
      </c>
      <c r="BC32" s="167" t="str">
        <f t="shared" si="61"/>
        <v/>
      </c>
      <c r="BD32" s="171"/>
      <c r="BE32" s="172"/>
      <c r="BF32" s="98"/>
      <c r="BG32" s="67"/>
      <c r="BH32" s="1"/>
      <c r="BI32" s="2"/>
      <c r="BJ32" s="1"/>
      <c r="BK32" s="1"/>
      <c r="BL32" s="1"/>
      <c r="BM32" s="1"/>
      <c r="BN32" s="1"/>
      <c r="BO32" s="1"/>
      <c r="BP32" s="1"/>
      <c r="BQ32" s="1"/>
      <c r="BR32" s="1"/>
      <c r="BS32" s="172"/>
      <c r="BT32" s="173">
        <f>COUNTIF(Table!E:E,BU32)</f>
        <v>0</v>
      </c>
      <c r="BU32" s="162"/>
      <c r="BV32" s="170"/>
      <c r="BW32" s="168"/>
      <c r="BX32" s="170"/>
      <c r="BY32" s="168"/>
      <c r="BZ32" s="170"/>
      <c r="CA32" s="169" t="str">
        <f t="shared" si="33"/>
        <v/>
      </c>
      <c r="CB32" s="170"/>
      <c r="CC32" s="166" t="e">
        <f t="shared" si="21"/>
        <v>#DIV/0!</v>
      </c>
      <c r="CD32" s="167" t="e">
        <f t="shared" si="22"/>
        <v>#DIV/0!</v>
      </c>
      <c r="CE32" s="167" t="str">
        <f t="shared" si="23"/>
        <v/>
      </c>
      <c r="CF32" s="81"/>
      <c r="CG32" s="1"/>
      <c r="CH32" s="34"/>
      <c r="CI32" s="67"/>
      <c r="CJ32" s="1"/>
      <c r="CK32" s="2"/>
      <c r="CL32" s="1"/>
      <c r="CM32" s="1"/>
      <c r="CN32" s="1"/>
      <c r="CO32" s="1"/>
      <c r="CP32" s="1"/>
      <c r="CQ32" s="1"/>
      <c r="CR32" s="1"/>
      <c r="CS32" s="1"/>
      <c r="CT32" s="1"/>
      <c r="CU32" s="1"/>
    </row>
    <row r="33" spans="1:99" ht="15.75" customHeight="1" x14ac:dyDescent="0.25">
      <c r="A33" s="27"/>
      <c r="B33" s="34"/>
      <c r="C33" s="67"/>
      <c r="D33" s="1"/>
      <c r="E33" s="2"/>
      <c r="F33" s="1"/>
      <c r="G33" s="1"/>
      <c r="H33" s="1"/>
      <c r="I33" s="1"/>
      <c r="J33" s="1"/>
      <c r="K33" s="1"/>
      <c r="L33" s="1"/>
      <c r="M33" s="1"/>
      <c r="N33" s="1"/>
      <c r="O33" s="47"/>
      <c r="P33" s="34"/>
      <c r="Q33" s="67"/>
      <c r="R33" s="1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34"/>
      <c r="AE33" s="67"/>
      <c r="AF33" s="1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47"/>
      <c r="AR33" s="80">
        <f>COUNTIF(Table!E:E,AS33)</f>
        <v>0</v>
      </c>
      <c r="AS33" s="162"/>
      <c r="AT33" s="170"/>
      <c r="AU33" s="168"/>
      <c r="AV33" s="170"/>
      <c r="AW33" s="168"/>
      <c r="AX33" s="170"/>
      <c r="AY33" s="169" t="str">
        <f t="shared" si="58"/>
        <v/>
      </c>
      <c r="AZ33" s="170"/>
      <c r="BA33" s="166" t="e">
        <f t="shared" si="59"/>
        <v>#DIV/0!</v>
      </c>
      <c r="BB33" s="167" t="e">
        <f t="shared" si="60"/>
        <v>#DIV/0!</v>
      </c>
      <c r="BC33" s="167" t="str">
        <f t="shared" si="61"/>
        <v/>
      </c>
      <c r="BD33" s="171"/>
      <c r="BE33" s="172"/>
      <c r="BF33" s="98"/>
      <c r="BG33" s="67"/>
      <c r="BH33" s="1"/>
      <c r="BI33" s="2"/>
      <c r="BJ33" s="1"/>
      <c r="BK33" s="1"/>
      <c r="BL33" s="1"/>
      <c r="BM33" s="1"/>
      <c r="BN33" s="1"/>
      <c r="BO33" s="1"/>
      <c r="BP33" s="1"/>
      <c r="BQ33" s="1"/>
      <c r="BR33" s="1"/>
      <c r="BS33" s="172"/>
      <c r="BT33" s="173">
        <f>COUNTIF(Table!E:E,BU33)</f>
        <v>0</v>
      </c>
      <c r="BU33" s="162"/>
      <c r="BV33" s="170"/>
      <c r="BW33" s="168"/>
      <c r="BX33" s="170"/>
      <c r="BY33" s="168"/>
      <c r="BZ33" s="170"/>
      <c r="CA33" s="169" t="str">
        <f t="shared" si="33"/>
        <v/>
      </c>
      <c r="CB33" s="170"/>
      <c r="CC33" s="166" t="e">
        <f t="shared" si="21"/>
        <v>#DIV/0!</v>
      </c>
      <c r="CD33" s="167" t="e">
        <f t="shared" si="22"/>
        <v>#DIV/0!</v>
      </c>
      <c r="CE33" s="167" t="str">
        <f t="shared" si="23"/>
        <v/>
      </c>
      <c r="CF33" s="81"/>
      <c r="CG33" s="1"/>
      <c r="CH33" s="34"/>
      <c r="CI33" s="67"/>
      <c r="CJ33" s="1"/>
      <c r="CK33" s="2"/>
      <c r="CL33" s="1"/>
      <c r="CM33" s="1"/>
      <c r="CN33" s="1"/>
      <c r="CO33" s="1"/>
      <c r="CP33" s="1"/>
      <c r="CQ33" s="1"/>
      <c r="CR33" s="1"/>
      <c r="CS33" s="1"/>
      <c r="CT33" s="1"/>
      <c r="CU33" s="1"/>
    </row>
    <row r="34" spans="1:99" ht="15.75" customHeight="1" x14ac:dyDescent="0.25">
      <c r="A34" s="27"/>
      <c r="B34" s="34"/>
      <c r="C34" s="67"/>
      <c r="D34" s="1"/>
      <c r="E34" s="2"/>
      <c r="F34" s="1"/>
      <c r="G34" s="1"/>
      <c r="H34" s="1"/>
      <c r="I34" s="1"/>
      <c r="J34" s="1"/>
      <c r="K34" s="1"/>
      <c r="L34" s="1"/>
      <c r="M34" s="1"/>
      <c r="N34" s="1"/>
      <c r="O34" s="47"/>
      <c r="P34" s="34"/>
      <c r="Q34" s="67"/>
      <c r="R34" s="1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34"/>
      <c r="AE34" s="67"/>
      <c r="AF34" s="1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47"/>
      <c r="AR34" s="80">
        <f>COUNTIF(Table!E:E,AS34)</f>
        <v>0</v>
      </c>
      <c r="AS34" s="162"/>
      <c r="AT34" s="170"/>
      <c r="AU34" s="168"/>
      <c r="AV34" s="170"/>
      <c r="AW34" s="168"/>
      <c r="AX34" s="170"/>
      <c r="AY34" s="169" t="str">
        <f t="shared" si="58"/>
        <v/>
      </c>
      <c r="AZ34" s="170"/>
      <c r="BA34" s="166" t="e">
        <f t="shared" si="59"/>
        <v>#DIV/0!</v>
      </c>
      <c r="BB34" s="167" t="e">
        <f t="shared" si="60"/>
        <v>#DIV/0!</v>
      </c>
      <c r="BC34" s="167" t="str">
        <f t="shared" si="61"/>
        <v/>
      </c>
      <c r="BD34" s="171"/>
      <c r="BE34" s="172"/>
      <c r="BF34" s="98"/>
      <c r="BG34" s="67"/>
      <c r="BH34" s="1"/>
      <c r="BI34" s="2"/>
      <c r="BJ34" s="1"/>
      <c r="BK34" s="1"/>
      <c r="BL34" s="1"/>
      <c r="BM34" s="1"/>
      <c r="BN34" s="1"/>
      <c r="BO34" s="1"/>
      <c r="BP34" s="1"/>
      <c r="BQ34" s="1"/>
      <c r="BR34" s="1"/>
      <c r="BS34" s="172"/>
      <c r="BT34" s="173">
        <f>COUNTIF(Table!E:E,BU34)</f>
        <v>0</v>
      </c>
      <c r="BU34" s="162"/>
      <c r="BV34" s="170"/>
      <c r="BW34" s="168"/>
      <c r="BX34" s="170"/>
      <c r="BY34" s="168"/>
      <c r="BZ34" s="170"/>
      <c r="CA34" s="169" t="str">
        <f t="shared" si="33"/>
        <v/>
      </c>
      <c r="CB34" s="170"/>
      <c r="CC34" s="166" t="e">
        <f t="shared" si="21"/>
        <v>#DIV/0!</v>
      </c>
      <c r="CD34" s="167" t="e">
        <f t="shared" si="22"/>
        <v>#DIV/0!</v>
      </c>
      <c r="CE34" s="167" t="str">
        <f t="shared" si="23"/>
        <v/>
      </c>
      <c r="CF34" s="81"/>
      <c r="CG34" s="1"/>
      <c r="CH34" s="34"/>
      <c r="CI34" s="67"/>
      <c r="CJ34" s="1"/>
      <c r="CK34" s="2"/>
      <c r="CL34" s="1"/>
      <c r="CM34" s="1"/>
      <c r="CN34" s="1"/>
      <c r="CO34" s="1"/>
      <c r="CP34" s="1"/>
      <c r="CQ34" s="1"/>
      <c r="CR34" s="1"/>
      <c r="CS34" s="1"/>
      <c r="CT34" s="1"/>
      <c r="CU34" s="1"/>
    </row>
    <row r="35" spans="1:99" ht="15.75" customHeight="1" x14ac:dyDescent="0.25">
      <c r="A35" s="27"/>
      <c r="B35" s="34"/>
      <c r="C35" s="67"/>
      <c r="D35" s="1"/>
      <c r="E35" s="2"/>
      <c r="F35" s="1"/>
      <c r="G35" s="1"/>
      <c r="H35" s="1"/>
      <c r="I35" s="1"/>
      <c r="J35" s="1"/>
      <c r="K35" s="1"/>
      <c r="L35" s="1"/>
      <c r="M35" s="1"/>
      <c r="N35" s="1"/>
      <c r="O35" s="47"/>
      <c r="P35" s="34"/>
      <c r="Q35" s="67"/>
      <c r="R35" s="1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34"/>
      <c r="AE35" s="67"/>
      <c r="AF35" s="1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47"/>
      <c r="AR35" s="80">
        <f>COUNTIF(Table!E:E,AS35)</f>
        <v>0</v>
      </c>
      <c r="AS35" s="162"/>
      <c r="AT35" s="170"/>
      <c r="AU35" s="168"/>
      <c r="AV35" s="170"/>
      <c r="AW35" s="168"/>
      <c r="AX35" s="170"/>
      <c r="AY35" s="169" t="str">
        <f t="shared" si="58"/>
        <v/>
      </c>
      <c r="AZ35" s="170"/>
      <c r="BA35" s="166" t="e">
        <f t="shared" si="59"/>
        <v>#DIV/0!</v>
      </c>
      <c r="BB35" s="167" t="e">
        <f t="shared" si="60"/>
        <v>#DIV/0!</v>
      </c>
      <c r="BC35" s="167" t="str">
        <f t="shared" si="61"/>
        <v/>
      </c>
      <c r="BD35" s="171"/>
      <c r="BE35" s="172"/>
      <c r="BF35" s="98"/>
      <c r="BG35" s="67"/>
      <c r="BH35" s="1"/>
      <c r="BI35" s="2"/>
      <c r="BJ35" s="1"/>
      <c r="BK35" s="1"/>
      <c r="BL35" s="1"/>
      <c r="BM35" s="1"/>
      <c r="BN35" s="1"/>
      <c r="BO35" s="1"/>
      <c r="BP35" s="1"/>
      <c r="BQ35" s="1"/>
      <c r="BR35" s="1"/>
      <c r="BS35" s="172"/>
      <c r="BT35" s="173">
        <f>COUNTIF(Table!E:E,BU35)</f>
        <v>0</v>
      </c>
      <c r="BU35" s="162"/>
      <c r="BV35" s="170"/>
      <c r="BW35" s="168"/>
      <c r="BX35" s="170"/>
      <c r="BY35" s="168"/>
      <c r="BZ35" s="170"/>
      <c r="CA35" s="169" t="str">
        <f t="shared" ref="CA35:CA36" si="62">IF(BY35="","",IF(BY35&lt;BW35,BW35-BY35,""))</f>
        <v/>
      </c>
      <c r="CB35" s="170"/>
      <c r="CC35" s="166" t="e">
        <f t="shared" ref="CC35:CC36" si="63">(BW35/BY35*100.05)-100</f>
        <v>#DIV/0!</v>
      </c>
      <c r="CD35" s="167" t="e">
        <f t="shared" ref="CD35:CD36" si="64">CC35*10</f>
        <v>#DIV/0!</v>
      </c>
      <c r="CE35" s="167" t="str">
        <f t="shared" ref="CE35:CE36" si="65">IF(BY35="","",ROUND(IF(CD35&gt;=50,50,IF(CD35&lt;=0,0,CD35)),0))</f>
        <v/>
      </c>
      <c r="CF35" s="81"/>
      <c r="CG35" s="1"/>
      <c r="CH35" s="34"/>
      <c r="CI35" s="67"/>
      <c r="CJ35" s="1"/>
      <c r="CK35" s="2"/>
      <c r="CL35" s="1"/>
      <c r="CM35" s="1"/>
      <c r="CN35" s="1"/>
      <c r="CO35" s="1"/>
      <c r="CP35" s="1"/>
      <c r="CQ35" s="1"/>
      <c r="CR35" s="1"/>
      <c r="CS35" s="1"/>
      <c r="CT35" s="1"/>
      <c r="CU35" s="1"/>
    </row>
    <row r="36" spans="1:99" ht="15.75" customHeight="1" x14ac:dyDescent="0.25">
      <c r="A36" s="27"/>
      <c r="B36" s="34"/>
      <c r="C36" s="67"/>
      <c r="D36" s="1"/>
      <c r="E36" s="2"/>
      <c r="F36" s="1"/>
      <c r="G36" s="1"/>
      <c r="H36" s="1"/>
      <c r="I36" s="1"/>
      <c r="J36" s="1"/>
      <c r="K36" s="1"/>
      <c r="L36" s="1"/>
      <c r="M36" s="1"/>
      <c r="N36" s="1"/>
      <c r="O36" s="47"/>
      <c r="P36" s="34"/>
      <c r="Q36" s="67"/>
      <c r="R36" s="1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34"/>
      <c r="AE36" s="67"/>
      <c r="AF36" s="1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47"/>
      <c r="AR36" s="80">
        <f>COUNTIF(Table!E:E,AS36)</f>
        <v>0</v>
      </c>
      <c r="AS36" s="162"/>
      <c r="AT36" s="170"/>
      <c r="AU36" s="168"/>
      <c r="AV36" s="170"/>
      <c r="AW36" s="168"/>
      <c r="AX36" s="170"/>
      <c r="AY36" s="169" t="str">
        <f t="shared" si="58"/>
        <v/>
      </c>
      <c r="AZ36" s="170"/>
      <c r="BA36" s="166" t="e">
        <f t="shared" si="59"/>
        <v>#DIV/0!</v>
      </c>
      <c r="BB36" s="167" t="e">
        <f t="shared" si="60"/>
        <v>#DIV/0!</v>
      </c>
      <c r="BC36" s="167" t="str">
        <f t="shared" si="61"/>
        <v/>
      </c>
      <c r="BD36" s="171"/>
      <c r="BE36" s="172"/>
      <c r="BF36" s="98"/>
      <c r="BG36" s="67"/>
      <c r="BH36" s="1"/>
      <c r="BI36" s="2"/>
      <c r="BJ36" s="1"/>
      <c r="BK36" s="1"/>
      <c r="BL36" s="1"/>
      <c r="BM36" s="1"/>
      <c r="BN36" s="1"/>
      <c r="BO36" s="1"/>
      <c r="BP36" s="1"/>
      <c r="BQ36" s="1"/>
      <c r="BR36" s="1"/>
      <c r="BS36" s="172"/>
      <c r="BT36" s="173">
        <f>COUNTIF(Table!E:E,BU36)</f>
        <v>0</v>
      </c>
      <c r="BU36" s="162"/>
      <c r="BV36" s="170"/>
      <c r="BW36" s="168"/>
      <c r="BX36" s="170"/>
      <c r="BY36" s="168"/>
      <c r="BZ36" s="170"/>
      <c r="CA36" s="169" t="str">
        <f t="shared" si="62"/>
        <v/>
      </c>
      <c r="CB36" s="170"/>
      <c r="CC36" s="166" t="e">
        <f t="shared" si="63"/>
        <v>#DIV/0!</v>
      </c>
      <c r="CD36" s="167" t="e">
        <f t="shared" si="64"/>
        <v>#DIV/0!</v>
      </c>
      <c r="CE36" s="167" t="str">
        <f t="shared" si="65"/>
        <v/>
      </c>
      <c r="CF36" s="81"/>
      <c r="CG36" s="1"/>
      <c r="CH36" s="34"/>
      <c r="CI36" s="67"/>
      <c r="CJ36" s="1"/>
      <c r="CK36" s="2"/>
      <c r="CL36" s="1"/>
      <c r="CM36" s="1"/>
      <c r="CN36" s="1"/>
      <c r="CO36" s="1"/>
      <c r="CP36" s="1"/>
      <c r="CQ36" s="1"/>
      <c r="CR36" s="1"/>
      <c r="CS36" s="1"/>
      <c r="CT36" s="1"/>
      <c r="CU36" s="1"/>
    </row>
    <row r="37" spans="1:99" ht="15.75" customHeight="1" x14ac:dyDescent="0.25">
      <c r="A37" s="27"/>
      <c r="B37" s="34"/>
      <c r="C37" s="67"/>
      <c r="D37" s="1"/>
      <c r="E37" s="2"/>
      <c r="F37" s="1"/>
      <c r="G37" s="1"/>
      <c r="H37" s="1"/>
      <c r="I37" s="1"/>
      <c r="J37" s="1"/>
      <c r="K37" s="1"/>
      <c r="L37" s="1"/>
      <c r="M37" s="1"/>
      <c r="N37" s="1"/>
      <c r="O37" s="47"/>
      <c r="P37" s="34"/>
      <c r="Q37" s="67"/>
      <c r="R37" s="1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34"/>
      <c r="AE37" s="67"/>
      <c r="AF37" s="1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47"/>
      <c r="AR37" s="80"/>
      <c r="AS37" s="86"/>
      <c r="AT37" s="87"/>
      <c r="AU37" s="88"/>
      <c r="AV37" s="1"/>
      <c r="AW37" s="4"/>
      <c r="AX37" s="2"/>
      <c r="AY37" s="63" t="str">
        <f>IF(AW37="","",IF(AW37&lt;AU37,AU37-AW37,""))</f>
        <v/>
      </c>
      <c r="AZ37" s="63" t="str">
        <f t="shared" ref="AZ37" si="66">IF(AX37="","",IF(AX37&lt;AV37,AV37-AX37,""))</f>
        <v/>
      </c>
      <c r="BA37" s="63" t="str">
        <f t="shared" ref="BA37" si="67">IF(AY37="","",IF(AY37&lt;AW37,AW37-AY37,""))</f>
        <v/>
      </c>
      <c r="BB37" s="63" t="str">
        <f t="shared" ref="BB37" si="68">IF(AZ37="","",IF(AZ37&lt;AX37,AX37-AZ37,""))</f>
        <v/>
      </c>
      <c r="BC37" s="63" t="str">
        <f t="shared" ref="BC37" si="69">IF(BA37="","",IF(BA37&lt;AY37,AY37-BA37,""))</f>
        <v/>
      </c>
      <c r="BD37" s="82" t="str">
        <f t="shared" ref="BD37" si="70">IF(BB37="","",IF(BB37&lt;AZ37,AZ37-BB37,""))</f>
        <v/>
      </c>
      <c r="BE37" s="47"/>
      <c r="BF37" s="98"/>
      <c r="BG37" s="67"/>
      <c r="BH37" s="1"/>
      <c r="BI37" s="2"/>
      <c r="BJ37" s="1"/>
      <c r="BK37" s="1"/>
      <c r="BL37" s="1"/>
      <c r="BM37" s="1"/>
      <c r="BN37" s="1"/>
      <c r="BO37" s="1"/>
      <c r="BP37" s="1"/>
      <c r="BQ37" s="1"/>
      <c r="BR37" s="1"/>
      <c r="BS37" s="47"/>
      <c r="BT37" s="80"/>
      <c r="BU37" s="86"/>
      <c r="BV37" s="87"/>
      <c r="BW37" s="88"/>
      <c r="BX37" s="1"/>
      <c r="BY37" s="4"/>
      <c r="BZ37" s="2"/>
      <c r="CA37" s="63" t="str">
        <f>IF(BY37="","",IF(BY37&lt;BW37,BW37-BY37,""))</f>
        <v/>
      </c>
      <c r="CB37" s="63" t="str">
        <f t="shared" ref="CB37:CF39" si="71">IF(BZ37="","",IF(BZ37&lt;BX37,BX37-BZ37,""))</f>
        <v/>
      </c>
      <c r="CC37" s="63" t="str">
        <f t="shared" si="71"/>
        <v/>
      </c>
      <c r="CD37" s="63" t="str">
        <f t="shared" si="71"/>
        <v/>
      </c>
      <c r="CE37" s="63" t="str">
        <f t="shared" si="71"/>
        <v/>
      </c>
      <c r="CF37" s="82" t="str">
        <f t="shared" si="71"/>
        <v/>
      </c>
      <c r="CG37" s="1"/>
      <c r="CH37" s="34"/>
      <c r="CI37" s="67"/>
      <c r="CJ37" s="1"/>
      <c r="CK37" s="2"/>
      <c r="CL37" s="1"/>
      <c r="CM37" s="1"/>
      <c r="CN37" s="1"/>
      <c r="CO37" s="1"/>
      <c r="CP37" s="1"/>
      <c r="CQ37" s="1"/>
      <c r="CR37" s="1"/>
      <c r="CS37" s="1"/>
      <c r="CT37" s="1"/>
      <c r="CU37" s="1"/>
    </row>
    <row r="38" spans="1:99" ht="15.75" customHeight="1" x14ac:dyDescent="0.25">
      <c r="A38" s="27"/>
      <c r="B38" s="34"/>
      <c r="C38" s="67"/>
      <c r="D38" s="1"/>
      <c r="E38" s="2"/>
      <c r="F38" s="1"/>
      <c r="G38" s="1"/>
      <c r="H38" s="1"/>
      <c r="I38" s="1"/>
      <c r="J38" s="1"/>
      <c r="K38" s="1"/>
      <c r="L38" s="1"/>
      <c r="M38" s="1"/>
      <c r="N38" s="1"/>
      <c r="O38" s="47"/>
      <c r="P38" s="34"/>
      <c r="Q38" s="67"/>
      <c r="R38" s="1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34"/>
      <c r="AE38" s="67"/>
      <c r="AF38" s="1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47"/>
      <c r="AR38" s="80"/>
      <c r="AS38" s="86" t="s">
        <v>181</v>
      </c>
      <c r="AT38" s="87"/>
      <c r="AU38" s="88"/>
      <c r="AV38" s="1"/>
      <c r="AW38" s="4"/>
      <c r="AX38" s="2"/>
      <c r="AY38" s="63" t="str">
        <f>IF(AW38="","",IF(AW38&lt;AU38,AU38-AW38,""))</f>
        <v/>
      </c>
      <c r="AZ38" s="63" t="str">
        <f t="shared" ref="AZ38:AZ39" si="72">IF(AX38="","",IF(AX38&lt;AV38,AV38-AX38,""))</f>
        <v/>
      </c>
      <c r="BA38" s="63" t="str">
        <f t="shared" ref="BA38:BA39" si="73">IF(AY38="","",IF(AY38&lt;AW38,AW38-AY38,""))</f>
        <v/>
      </c>
      <c r="BB38" s="63" t="str">
        <f t="shared" ref="BB38:BB39" si="74">IF(AZ38="","",IF(AZ38&lt;AX38,AX38-AZ38,""))</f>
        <v/>
      </c>
      <c r="BC38" s="63" t="str">
        <f t="shared" ref="BC38:BC39" si="75">IF(BA38="","",IF(BA38&lt;AY38,AY38-BA38,""))</f>
        <v/>
      </c>
      <c r="BD38" s="82" t="str">
        <f t="shared" ref="BD38:BD39" si="76">IF(BB38="","",IF(BB38&lt;AZ38,AZ38-BB38,""))</f>
        <v/>
      </c>
      <c r="BE38" s="47"/>
      <c r="BF38" s="98"/>
      <c r="BG38" s="67"/>
      <c r="BH38" s="1"/>
      <c r="BI38" s="2"/>
      <c r="BJ38" s="1"/>
      <c r="BK38" s="1"/>
      <c r="BL38" s="1"/>
      <c r="BM38" s="1"/>
      <c r="BN38" s="1"/>
      <c r="BO38" s="1"/>
      <c r="BP38" s="1"/>
      <c r="BQ38" s="1"/>
      <c r="BR38" s="1"/>
      <c r="BS38" s="47"/>
      <c r="BT38" s="80"/>
      <c r="BU38" s="86" t="s">
        <v>181</v>
      </c>
      <c r="BV38" s="87"/>
      <c r="BW38" s="88"/>
      <c r="BX38" s="1"/>
      <c r="BY38" s="4"/>
      <c r="BZ38" s="2"/>
      <c r="CA38" s="63" t="str">
        <f>IF(BY38="","",IF(BY38&lt;BW38,BW38-BY38,""))</f>
        <v/>
      </c>
      <c r="CB38" s="63" t="str">
        <f t="shared" si="71"/>
        <v/>
      </c>
      <c r="CC38" s="63" t="str">
        <f t="shared" si="71"/>
        <v/>
      </c>
      <c r="CD38" s="63" t="str">
        <f t="shared" si="71"/>
        <v/>
      </c>
      <c r="CE38" s="63" t="str">
        <f t="shared" si="71"/>
        <v/>
      </c>
      <c r="CF38" s="82" t="str">
        <f t="shared" si="71"/>
        <v/>
      </c>
      <c r="CG38" s="1"/>
      <c r="CH38" s="34"/>
      <c r="CI38" s="67"/>
      <c r="CJ38" s="1"/>
      <c r="CK38" s="2"/>
      <c r="CL38" s="1"/>
      <c r="CM38" s="1"/>
      <c r="CN38" s="1"/>
      <c r="CO38" s="1"/>
      <c r="CP38" s="1"/>
      <c r="CQ38" s="1"/>
      <c r="CR38" s="1"/>
      <c r="CS38" s="1"/>
      <c r="CT38" s="1"/>
      <c r="CU38" s="1"/>
    </row>
    <row r="39" spans="1:99" ht="15.75" customHeight="1" thickBot="1" x14ac:dyDescent="0.3">
      <c r="A39" s="27"/>
      <c r="B39" s="34"/>
      <c r="C39" s="67"/>
      <c r="D39" s="1"/>
      <c r="E39" s="2"/>
      <c r="F39" s="1"/>
      <c r="G39" s="1"/>
      <c r="H39" s="1"/>
      <c r="I39" s="1"/>
      <c r="J39" s="1"/>
      <c r="K39" s="1"/>
      <c r="L39" s="1"/>
      <c r="M39" s="1"/>
      <c r="N39" s="1"/>
      <c r="O39" s="47"/>
      <c r="P39" s="34"/>
      <c r="Q39" s="67"/>
      <c r="R39" s="1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34"/>
      <c r="AE39" s="67"/>
      <c r="AF39" s="1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47"/>
      <c r="AR39" s="89"/>
      <c r="AS39" s="90"/>
      <c r="AT39" s="91"/>
      <c r="AU39" s="92"/>
      <c r="AV39" s="32"/>
      <c r="AW39" s="93"/>
      <c r="AX39" s="33"/>
      <c r="AY39" s="94" t="str">
        <f>IF(AW39="","",IF(AW39&lt;AU39,AU39-AW39,""))</f>
        <v/>
      </c>
      <c r="AZ39" s="94" t="str">
        <f t="shared" si="72"/>
        <v/>
      </c>
      <c r="BA39" s="94" t="str">
        <f t="shared" si="73"/>
        <v/>
      </c>
      <c r="BB39" s="94" t="str">
        <f t="shared" si="74"/>
        <v/>
      </c>
      <c r="BC39" s="94" t="str">
        <f t="shared" si="75"/>
        <v/>
      </c>
      <c r="BD39" s="95" t="str">
        <f t="shared" si="76"/>
        <v/>
      </c>
      <c r="BE39" s="47"/>
      <c r="BF39" s="98"/>
      <c r="BG39" s="67"/>
      <c r="BH39" s="1"/>
      <c r="BI39" s="2"/>
      <c r="BJ39" s="1"/>
      <c r="BK39" s="1"/>
      <c r="BL39" s="1"/>
      <c r="BM39" s="1"/>
      <c r="BN39" s="1"/>
      <c r="BO39" s="1"/>
      <c r="BP39" s="1"/>
      <c r="BQ39" s="1"/>
      <c r="BR39" s="1"/>
      <c r="BS39" s="47"/>
      <c r="BT39" s="89"/>
      <c r="BU39" s="90"/>
      <c r="BV39" s="91"/>
      <c r="BW39" s="92"/>
      <c r="BX39" s="32"/>
      <c r="BY39" s="93"/>
      <c r="BZ39" s="33"/>
      <c r="CA39" s="94" t="str">
        <f>IF(BY39="","",IF(BY39&lt;BW39,BW39-BY39,""))</f>
        <v/>
      </c>
      <c r="CB39" s="94" t="str">
        <f t="shared" si="71"/>
        <v/>
      </c>
      <c r="CC39" s="94" t="str">
        <f t="shared" si="71"/>
        <v/>
      </c>
      <c r="CD39" s="94" t="str">
        <f t="shared" si="71"/>
        <v/>
      </c>
      <c r="CE39" s="94" t="str">
        <f t="shared" si="71"/>
        <v/>
      </c>
      <c r="CF39" s="95" t="str">
        <f t="shared" si="71"/>
        <v/>
      </c>
      <c r="CG39" s="1"/>
      <c r="CH39" s="34"/>
      <c r="CI39" s="67"/>
      <c r="CJ39" s="1"/>
      <c r="CK39" s="2"/>
      <c r="CL39" s="1"/>
      <c r="CM39" s="1"/>
      <c r="CN39" s="1"/>
      <c r="CO39" s="1"/>
      <c r="CP39" s="1"/>
      <c r="CQ39" s="1"/>
      <c r="CR39" s="1"/>
      <c r="CS39" s="1"/>
      <c r="CT39" s="1"/>
      <c r="CU39" s="1"/>
    </row>
    <row r="40" spans="1:99" ht="15.75" customHeight="1" x14ac:dyDescent="0.25">
      <c r="A40" s="27"/>
      <c r="B40" s="34"/>
      <c r="C40" s="67"/>
      <c r="D40" s="1"/>
      <c r="E40" s="2"/>
      <c r="F40" s="1"/>
      <c r="G40" s="1"/>
      <c r="H40" s="1"/>
      <c r="I40" s="1"/>
      <c r="J40" s="1"/>
      <c r="K40" s="1"/>
      <c r="L40" s="1"/>
      <c r="M40" s="1"/>
      <c r="N40" s="1"/>
      <c r="O40" s="47"/>
      <c r="P40" s="34"/>
      <c r="Q40" s="67"/>
      <c r="R40" s="1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34"/>
      <c r="AE40" s="67"/>
      <c r="AF40" s="1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47"/>
      <c r="AR40" s="34"/>
      <c r="AS40" s="67"/>
      <c r="AT40" s="1"/>
      <c r="AU40" s="2"/>
      <c r="AV40" s="1"/>
      <c r="AW40" s="1"/>
      <c r="AX40" s="1"/>
      <c r="AY40" s="1"/>
      <c r="AZ40" s="1"/>
      <c r="BA40" s="1"/>
      <c r="BB40" s="1"/>
      <c r="BC40" s="1"/>
      <c r="BD40" s="1"/>
      <c r="BE40" s="47"/>
      <c r="BF40" s="98"/>
      <c r="BG40" s="67"/>
      <c r="BH40" s="1"/>
      <c r="BI40" s="2"/>
      <c r="BJ40" s="1"/>
      <c r="BK40" s="1"/>
      <c r="BL40" s="1"/>
      <c r="BM40" s="1"/>
      <c r="BN40" s="1"/>
      <c r="BO40" s="1"/>
      <c r="BP40" s="1"/>
      <c r="BQ40" s="1"/>
      <c r="BR40" s="1"/>
      <c r="BS40" s="47"/>
      <c r="BT40" s="34"/>
      <c r="BU40" s="67"/>
      <c r="BV40" s="1"/>
      <c r="BW40" s="2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34"/>
      <c r="CI40" s="67"/>
      <c r="CJ40" s="1"/>
      <c r="CK40" s="2"/>
      <c r="CL40" s="1"/>
      <c r="CM40" s="1"/>
      <c r="CN40" s="1"/>
      <c r="CO40" s="1"/>
      <c r="CP40" s="1"/>
      <c r="CQ40" s="1"/>
      <c r="CR40" s="1"/>
      <c r="CS40" s="1"/>
      <c r="CT40" s="1"/>
      <c r="CU40" s="1"/>
    </row>
    <row r="41" spans="1:99" ht="15.75" customHeight="1" x14ac:dyDescent="0.25">
      <c r="A41" s="27"/>
      <c r="B41" s="34"/>
      <c r="C41" s="67"/>
      <c r="D41" s="1"/>
      <c r="E41" s="2"/>
      <c r="F41" s="1"/>
      <c r="G41" s="1"/>
      <c r="H41" s="1"/>
      <c r="I41" s="1"/>
      <c r="J41" s="1"/>
      <c r="K41" s="1"/>
      <c r="L41" s="1"/>
      <c r="M41" s="1"/>
      <c r="N41" s="1"/>
      <c r="O41" s="47"/>
      <c r="P41" s="34"/>
      <c r="Q41" s="67"/>
      <c r="R41" s="1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34"/>
      <c r="AE41" s="67"/>
      <c r="AF41" s="1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47"/>
      <c r="AR41" s="34"/>
      <c r="AS41" s="67"/>
      <c r="AT41" s="1"/>
      <c r="AU41" s="2"/>
      <c r="AV41" s="1"/>
      <c r="AW41" s="1"/>
      <c r="AX41" s="1"/>
      <c r="AY41" s="1"/>
      <c r="AZ41" s="1"/>
      <c r="BA41" s="1"/>
      <c r="BB41" s="1"/>
      <c r="BC41" s="1"/>
      <c r="BD41" s="1"/>
      <c r="BE41" s="47"/>
      <c r="BF41" s="98"/>
      <c r="BG41" s="67"/>
      <c r="BH41" s="1"/>
      <c r="BI41" s="2"/>
      <c r="BJ41" s="1"/>
      <c r="BK41" s="1"/>
      <c r="BL41" s="1"/>
      <c r="BM41" s="1"/>
      <c r="BN41" s="1"/>
      <c r="BO41" s="1"/>
      <c r="BP41" s="1"/>
      <c r="BQ41" s="1"/>
      <c r="BR41" s="1"/>
      <c r="BS41" s="47"/>
      <c r="BT41" s="34"/>
      <c r="BU41" s="67"/>
      <c r="BV41" s="1"/>
      <c r="BW41" s="2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34"/>
      <c r="CI41" s="67"/>
      <c r="CJ41" s="1"/>
      <c r="CK41" s="2"/>
      <c r="CL41" s="1"/>
      <c r="CM41" s="1"/>
      <c r="CN41" s="1"/>
      <c r="CO41" s="1"/>
      <c r="CP41" s="1"/>
      <c r="CQ41" s="1"/>
      <c r="CR41" s="1"/>
      <c r="CS41" s="1"/>
      <c r="CT41" s="1"/>
      <c r="CU41" s="1"/>
    </row>
    <row r="42" spans="1:99" ht="15.75" customHeight="1" x14ac:dyDescent="0.25">
      <c r="A42" s="27"/>
      <c r="B42" s="34"/>
      <c r="C42" s="67"/>
      <c r="D42" s="1"/>
      <c r="E42" s="2"/>
      <c r="F42" s="1"/>
      <c r="G42" s="1"/>
      <c r="H42" s="1"/>
      <c r="I42" s="1"/>
      <c r="J42" s="1"/>
      <c r="K42" s="1"/>
      <c r="L42" s="1"/>
      <c r="M42" s="1"/>
      <c r="N42" s="1"/>
      <c r="O42" s="47"/>
      <c r="P42" s="34"/>
      <c r="Q42" s="67"/>
      <c r="R42" s="1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34"/>
      <c r="AE42" s="67"/>
      <c r="AF42" s="1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47"/>
      <c r="AR42" s="34"/>
      <c r="AS42" s="67"/>
      <c r="AT42" s="1"/>
      <c r="AU42" s="2"/>
      <c r="AV42" s="1"/>
      <c r="AW42" s="1"/>
      <c r="AX42" s="1"/>
      <c r="AY42" s="1"/>
      <c r="AZ42" s="1"/>
      <c r="BA42" s="1"/>
      <c r="BB42" s="1"/>
      <c r="BC42" s="1"/>
      <c r="BD42" s="1"/>
      <c r="BE42" s="47"/>
      <c r="BF42" s="98"/>
      <c r="BG42" s="67"/>
      <c r="BH42" s="1"/>
      <c r="BI42" s="2"/>
      <c r="BJ42" s="1"/>
      <c r="BK42" s="1"/>
      <c r="BL42" s="1"/>
      <c r="BM42" s="1"/>
      <c r="BN42" s="1"/>
      <c r="BO42" s="1"/>
      <c r="BP42" s="1"/>
      <c r="BQ42" s="1"/>
      <c r="BR42" s="1"/>
      <c r="BS42" s="47"/>
      <c r="BT42" s="34"/>
      <c r="BU42" s="67"/>
      <c r="BV42" s="1"/>
      <c r="BW42" s="2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34"/>
      <c r="CI42" s="67"/>
      <c r="CJ42" s="1"/>
      <c r="CK42" s="2"/>
      <c r="CL42" s="1"/>
      <c r="CM42" s="1"/>
      <c r="CN42" s="1"/>
      <c r="CO42" s="1"/>
      <c r="CP42" s="1"/>
      <c r="CQ42" s="1"/>
      <c r="CR42" s="1"/>
      <c r="CS42" s="1"/>
      <c r="CT42" s="1"/>
      <c r="CU42" s="1"/>
    </row>
    <row r="43" spans="1:99" ht="15.75" customHeight="1" x14ac:dyDescent="0.25">
      <c r="A43" s="27"/>
      <c r="B43" s="34"/>
      <c r="C43" s="67"/>
      <c r="D43" s="1"/>
      <c r="E43" s="2"/>
      <c r="F43" s="1"/>
      <c r="G43" s="1"/>
      <c r="H43" s="1"/>
      <c r="I43" s="1"/>
      <c r="J43" s="1"/>
      <c r="K43" s="1"/>
      <c r="L43" s="1"/>
      <c r="M43" s="1"/>
      <c r="N43" s="1"/>
      <c r="O43" s="47"/>
      <c r="P43" s="34"/>
      <c r="Q43" s="67"/>
      <c r="R43" s="1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34"/>
      <c r="AE43" s="67"/>
      <c r="AF43" s="1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47"/>
      <c r="AR43" s="34"/>
      <c r="AS43" s="67"/>
      <c r="AT43" s="1"/>
      <c r="AU43" s="2"/>
      <c r="AV43" s="1"/>
      <c r="AW43" s="1"/>
      <c r="AX43" s="1"/>
      <c r="AY43" s="1"/>
      <c r="AZ43" s="1"/>
      <c r="BA43" s="1"/>
      <c r="BB43" s="1"/>
      <c r="BC43" s="1"/>
      <c r="BD43" s="1"/>
      <c r="BE43" s="47"/>
      <c r="BF43" s="98"/>
      <c r="BG43" s="67"/>
      <c r="BH43" s="1"/>
      <c r="BI43" s="2"/>
      <c r="BJ43" s="1"/>
      <c r="BK43" s="1"/>
      <c r="BL43" s="1"/>
      <c r="BM43" s="1"/>
      <c r="BN43" s="1"/>
      <c r="BO43" s="1"/>
      <c r="BP43" s="1"/>
      <c r="BQ43" s="1"/>
      <c r="BR43" s="1"/>
      <c r="BS43" s="47"/>
      <c r="BT43" s="34"/>
      <c r="BU43" s="67"/>
      <c r="BV43" s="1"/>
      <c r="BW43" s="2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34"/>
      <c r="CI43" s="67"/>
      <c r="CJ43" s="1"/>
      <c r="CK43" s="2"/>
      <c r="CL43" s="1"/>
      <c r="CM43" s="1"/>
      <c r="CN43" s="1"/>
      <c r="CO43" s="1"/>
      <c r="CP43" s="1"/>
      <c r="CQ43" s="1"/>
      <c r="CR43" s="1"/>
      <c r="CS43" s="1"/>
      <c r="CT43" s="1"/>
      <c r="CU43" s="1"/>
    </row>
    <row r="44" spans="1:99" ht="15.75" customHeight="1" x14ac:dyDescent="0.25">
      <c r="A44" s="27"/>
      <c r="B44" s="34"/>
      <c r="C44" s="67"/>
      <c r="D44" s="1"/>
      <c r="E44" s="2"/>
      <c r="F44" s="1"/>
      <c r="G44" s="1"/>
      <c r="H44" s="1"/>
      <c r="I44" s="1"/>
      <c r="J44" s="1"/>
      <c r="K44" s="1"/>
      <c r="L44" s="1"/>
      <c r="M44" s="1"/>
      <c r="N44" s="1"/>
      <c r="O44" s="47"/>
      <c r="P44" s="34"/>
      <c r="Q44" s="67"/>
      <c r="R44" s="1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34"/>
      <c r="AE44" s="67"/>
      <c r="AF44" s="1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47"/>
      <c r="AR44" s="34"/>
      <c r="AS44" s="67"/>
      <c r="AT44" s="1"/>
      <c r="AU44" s="2"/>
      <c r="AV44" s="1"/>
      <c r="AW44" s="1"/>
      <c r="AX44" s="1"/>
      <c r="AY44" s="1"/>
      <c r="AZ44" s="1"/>
      <c r="BA44" s="1"/>
      <c r="BB44" s="1"/>
      <c r="BC44" s="1"/>
      <c r="BD44" s="1"/>
      <c r="BE44" s="47"/>
      <c r="BF44" s="98"/>
      <c r="BG44" s="67"/>
      <c r="BH44" s="1"/>
      <c r="BI44" s="2"/>
      <c r="BJ44" s="1"/>
      <c r="BK44" s="1"/>
      <c r="BL44" s="1"/>
      <c r="BM44" s="1"/>
      <c r="BN44" s="1"/>
      <c r="BO44" s="1"/>
      <c r="BP44" s="1"/>
      <c r="BQ44" s="1"/>
      <c r="BR44" s="1"/>
      <c r="BS44" s="47"/>
      <c r="BT44" s="34"/>
      <c r="BU44" s="67"/>
      <c r="BV44" s="1"/>
      <c r="BW44" s="2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34"/>
      <c r="CI44" s="67"/>
      <c r="CJ44" s="1"/>
      <c r="CK44" s="2"/>
      <c r="CL44" s="1"/>
      <c r="CM44" s="1"/>
      <c r="CN44" s="1"/>
      <c r="CO44" s="1"/>
      <c r="CP44" s="1"/>
      <c r="CQ44" s="1"/>
      <c r="CR44" s="1"/>
      <c r="CS44" s="1"/>
      <c r="CT44" s="1"/>
      <c r="CU44" s="1"/>
    </row>
    <row r="45" spans="1:99" ht="15.75" customHeight="1" x14ac:dyDescent="0.25">
      <c r="A45" s="27"/>
      <c r="B45" s="34"/>
      <c r="C45" s="67"/>
      <c r="D45" s="1"/>
      <c r="E45" s="2"/>
      <c r="F45" s="1"/>
      <c r="G45" s="1"/>
      <c r="H45" s="1"/>
      <c r="I45" s="1"/>
      <c r="J45" s="1"/>
      <c r="K45" s="1"/>
      <c r="L45" s="1"/>
      <c r="M45" s="1"/>
      <c r="N45" s="1"/>
      <c r="O45" s="47"/>
      <c r="P45" s="34"/>
      <c r="Q45" s="67"/>
      <c r="R45" s="1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34"/>
      <c r="AE45" s="67"/>
      <c r="AF45" s="1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47"/>
      <c r="AR45" s="34"/>
      <c r="AS45" s="67"/>
      <c r="AT45" s="1"/>
      <c r="AU45" s="2"/>
      <c r="AV45" s="1"/>
      <c r="AW45" s="1"/>
      <c r="AX45" s="1"/>
      <c r="AY45" s="1"/>
      <c r="AZ45" s="1"/>
      <c r="BA45" s="1"/>
      <c r="BB45" s="1"/>
      <c r="BC45" s="1"/>
      <c r="BD45" s="1"/>
      <c r="BE45" s="47"/>
      <c r="BF45" s="98"/>
      <c r="BG45" s="67"/>
      <c r="BH45" s="1"/>
      <c r="BI45" s="2"/>
      <c r="BJ45" s="1"/>
      <c r="BK45" s="1"/>
      <c r="BL45" s="1"/>
      <c r="BM45" s="1"/>
      <c r="BN45" s="1"/>
      <c r="BO45" s="1"/>
      <c r="BP45" s="1"/>
      <c r="BQ45" s="1"/>
      <c r="BR45" s="1"/>
      <c r="BS45" s="47"/>
      <c r="BT45" s="34"/>
      <c r="BU45" s="67"/>
      <c r="BV45" s="1"/>
      <c r="BW45" s="2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34"/>
      <c r="CI45" s="67"/>
      <c r="CJ45" s="1"/>
      <c r="CK45" s="2"/>
      <c r="CL45" s="1"/>
      <c r="CM45" s="1"/>
      <c r="CN45" s="1"/>
      <c r="CO45" s="1"/>
      <c r="CP45" s="1"/>
      <c r="CQ45" s="1"/>
      <c r="CR45" s="1"/>
      <c r="CS45" s="1"/>
      <c r="CT45" s="1"/>
      <c r="CU45" s="1"/>
    </row>
    <row r="46" spans="1:99" ht="15.75" customHeight="1" x14ac:dyDescent="0.25">
      <c r="A46" s="1"/>
      <c r="B46" s="34"/>
      <c r="C46" s="67"/>
      <c r="D46" s="1"/>
      <c r="E46" s="2"/>
      <c r="F46" s="1"/>
      <c r="G46" s="1"/>
      <c r="H46" s="1"/>
      <c r="I46" s="1"/>
      <c r="J46" s="1"/>
      <c r="K46" s="1"/>
      <c r="L46" s="1"/>
      <c r="M46" s="1"/>
      <c r="N46" s="1"/>
      <c r="O46" s="47"/>
      <c r="P46" s="34"/>
      <c r="Q46" s="67"/>
      <c r="R46" s="1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34"/>
      <c r="AE46" s="67"/>
      <c r="AF46" s="1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47"/>
      <c r="AR46" s="34"/>
      <c r="AS46" s="67"/>
      <c r="AT46" s="1"/>
      <c r="AU46" s="2"/>
      <c r="AV46" s="1"/>
      <c r="AW46" s="1"/>
      <c r="AX46" s="1"/>
      <c r="AY46" s="1"/>
      <c r="AZ46" s="1"/>
      <c r="BA46" s="1"/>
      <c r="BB46" s="1"/>
      <c r="BC46" s="1"/>
      <c r="BD46" s="1"/>
      <c r="BE46" s="47"/>
      <c r="BF46" s="98"/>
      <c r="BG46" s="67"/>
      <c r="BH46" s="1"/>
      <c r="BI46" s="2"/>
      <c r="BJ46" s="1"/>
      <c r="BK46" s="1"/>
      <c r="BL46" s="1"/>
      <c r="BM46" s="1"/>
      <c r="BN46" s="1"/>
      <c r="BO46" s="1"/>
      <c r="BP46" s="1"/>
      <c r="BQ46" s="1"/>
      <c r="BR46" s="1"/>
      <c r="BS46" s="47"/>
      <c r="BT46" s="34"/>
      <c r="BU46" s="67"/>
      <c r="BV46" s="1"/>
      <c r="BW46" s="2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34"/>
      <c r="CI46" s="67"/>
      <c r="CJ46" s="1"/>
      <c r="CK46" s="2"/>
      <c r="CL46" s="1"/>
      <c r="CM46" s="1"/>
      <c r="CN46" s="1"/>
      <c r="CO46" s="1"/>
      <c r="CP46" s="1"/>
      <c r="CQ46" s="1"/>
      <c r="CR46" s="1"/>
      <c r="CS46" s="1"/>
      <c r="CT46" s="1"/>
      <c r="CU46" s="1"/>
    </row>
    <row r="47" spans="1:99" ht="15.75" customHeight="1" x14ac:dyDescent="0.25">
      <c r="A47" s="1"/>
      <c r="B47" s="34"/>
      <c r="C47" s="67"/>
      <c r="D47" s="1"/>
      <c r="E47" s="2"/>
      <c r="F47" s="1"/>
      <c r="G47" s="1"/>
      <c r="H47" s="1"/>
      <c r="I47" s="1"/>
      <c r="J47" s="1"/>
      <c r="K47" s="1"/>
      <c r="L47" s="1"/>
      <c r="M47" s="1"/>
      <c r="N47" s="1"/>
      <c r="O47" s="47"/>
      <c r="P47" s="34"/>
      <c r="Q47" s="67"/>
      <c r="R47" s="1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34"/>
      <c r="AE47" s="67"/>
      <c r="AF47" s="1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47"/>
      <c r="AR47" s="34"/>
      <c r="AS47" s="67"/>
      <c r="AT47" s="1"/>
      <c r="AU47" s="2"/>
      <c r="AV47" s="1"/>
      <c r="AW47" s="1"/>
      <c r="AX47" s="1"/>
      <c r="AY47" s="1"/>
      <c r="AZ47" s="1"/>
      <c r="BA47" s="1"/>
      <c r="BB47" s="1"/>
      <c r="BC47" s="1"/>
      <c r="BD47" s="1"/>
      <c r="BE47" s="47"/>
      <c r="BF47" s="98"/>
      <c r="BG47" s="67"/>
      <c r="BH47" s="1"/>
      <c r="BI47" s="2"/>
      <c r="BJ47" s="1"/>
      <c r="BK47" s="1"/>
      <c r="BL47" s="1"/>
      <c r="BM47" s="1"/>
      <c r="BN47" s="1"/>
      <c r="BO47" s="1"/>
      <c r="BP47" s="1"/>
      <c r="BQ47" s="1"/>
      <c r="BR47" s="1"/>
      <c r="BS47" s="47"/>
      <c r="BT47" s="34"/>
      <c r="BU47" s="67"/>
      <c r="BV47" s="1"/>
      <c r="BW47" s="2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34"/>
      <c r="CI47" s="67"/>
      <c r="CJ47" s="1"/>
      <c r="CK47" s="2"/>
      <c r="CL47" s="1"/>
      <c r="CM47" s="1"/>
      <c r="CN47" s="1"/>
      <c r="CO47" s="1"/>
      <c r="CP47" s="1"/>
      <c r="CQ47" s="1"/>
      <c r="CR47" s="1"/>
      <c r="CS47" s="1"/>
      <c r="CT47" s="1"/>
      <c r="CU47" s="1"/>
    </row>
    <row r="48" spans="1:99" ht="15.75" customHeight="1" x14ac:dyDescent="0.25">
      <c r="A48" s="1"/>
      <c r="B48" s="34"/>
      <c r="C48" s="67"/>
      <c r="D48" s="1"/>
      <c r="E48" s="2"/>
      <c r="F48" s="1"/>
      <c r="G48" s="1"/>
      <c r="H48" s="1"/>
      <c r="I48" s="1"/>
      <c r="J48" s="1"/>
      <c r="K48" s="1"/>
      <c r="L48" s="1"/>
      <c r="M48" s="1"/>
      <c r="N48" s="1"/>
      <c r="O48" s="47"/>
      <c r="P48" s="34"/>
      <c r="Q48" s="67"/>
      <c r="R48" s="1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34"/>
      <c r="AE48" s="67"/>
      <c r="AF48" s="1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47"/>
      <c r="AR48" s="34"/>
      <c r="AS48" s="67"/>
      <c r="AT48" s="1"/>
      <c r="AU48" s="2"/>
      <c r="AV48" s="1"/>
      <c r="AW48" s="1"/>
      <c r="AX48" s="1"/>
      <c r="AY48" s="1"/>
      <c r="AZ48" s="1"/>
      <c r="BA48" s="1"/>
      <c r="BB48" s="1"/>
      <c r="BC48" s="1"/>
      <c r="BD48" s="1"/>
      <c r="BE48" s="47"/>
      <c r="BF48" s="98"/>
      <c r="BG48" s="67"/>
      <c r="BH48" s="1"/>
      <c r="BI48" s="2"/>
      <c r="BJ48" s="1"/>
      <c r="BK48" s="1"/>
      <c r="BL48" s="1"/>
      <c r="BM48" s="1"/>
      <c r="BN48" s="1"/>
      <c r="BO48" s="1"/>
      <c r="BP48" s="1"/>
      <c r="BQ48" s="1"/>
      <c r="BR48" s="1"/>
      <c r="BS48" s="47"/>
      <c r="BT48" s="34"/>
      <c r="BU48" s="67"/>
      <c r="BV48" s="1"/>
      <c r="BW48" s="2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34"/>
      <c r="CI48" s="67"/>
      <c r="CJ48" s="1"/>
      <c r="CK48" s="2"/>
      <c r="CL48" s="1"/>
      <c r="CM48" s="1"/>
      <c r="CN48" s="1"/>
      <c r="CO48" s="1"/>
      <c r="CP48" s="1"/>
      <c r="CQ48" s="1"/>
      <c r="CR48" s="1"/>
      <c r="CS48" s="1"/>
      <c r="CT48" s="1"/>
      <c r="CU48" s="1"/>
    </row>
    <row r="49" spans="1:99" ht="15.75" customHeight="1" x14ac:dyDescent="0.25">
      <c r="A49" s="1"/>
      <c r="B49" s="34"/>
      <c r="C49" s="67"/>
      <c r="D49" s="1"/>
      <c r="E49" s="2"/>
      <c r="F49" s="1"/>
      <c r="G49" s="1"/>
      <c r="H49" s="1"/>
      <c r="I49" s="1"/>
      <c r="J49" s="1"/>
      <c r="K49" s="1"/>
      <c r="L49" s="1"/>
      <c r="M49" s="1"/>
      <c r="N49" s="1"/>
      <c r="O49" s="47"/>
      <c r="P49" s="34"/>
      <c r="Q49" s="67"/>
      <c r="R49" s="1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34"/>
      <c r="AE49" s="67"/>
      <c r="AF49" s="1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47"/>
      <c r="AR49" s="34"/>
      <c r="AS49" s="67"/>
      <c r="AT49" s="1"/>
      <c r="AU49" s="2"/>
      <c r="AV49" s="1"/>
      <c r="AW49" s="1"/>
      <c r="AX49" s="1"/>
      <c r="AY49" s="1"/>
      <c r="AZ49" s="1"/>
      <c r="BA49" s="1"/>
      <c r="BB49" s="1"/>
      <c r="BC49" s="1"/>
      <c r="BD49" s="1"/>
      <c r="BE49" s="47"/>
      <c r="BF49" s="98"/>
      <c r="BG49" s="67"/>
      <c r="BH49" s="1"/>
      <c r="BI49" s="2"/>
      <c r="BJ49" s="1"/>
      <c r="BK49" s="1"/>
      <c r="BL49" s="1"/>
      <c r="BM49" s="1"/>
      <c r="BN49" s="1"/>
      <c r="BO49" s="1"/>
      <c r="BP49" s="1"/>
      <c r="BQ49" s="1"/>
      <c r="BR49" s="1"/>
      <c r="BS49" s="47"/>
      <c r="BT49" s="34"/>
      <c r="BU49" s="67"/>
      <c r="BV49" s="1"/>
      <c r="BW49" s="2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34"/>
      <c r="CI49" s="67"/>
      <c r="CJ49" s="1"/>
      <c r="CK49" s="2"/>
      <c r="CL49" s="1"/>
      <c r="CM49" s="1"/>
      <c r="CN49" s="1"/>
      <c r="CO49" s="1"/>
      <c r="CP49" s="1"/>
      <c r="CQ49" s="1"/>
      <c r="CR49" s="1"/>
      <c r="CS49" s="1"/>
      <c r="CT49" s="1"/>
      <c r="CU49" s="1"/>
    </row>
    <row r="50" spans="1:99" ht="15.75" customHeight="1" x14ac:dyDescent="0.25">
      <c r="A50" s="1"/>
      <c r="B50" s="34"/>
      <c r="C50" s="67"/>
      <c r="D50" s="1"/>
      <c r="E50" s="2"/>
      <c r="F50" s="1"/>
      <c r="G50" s="1"/>
      <c r="H50" s="1"/>
      <c r="I50" s="1"/>
      <c r="J50" s="1"/>
      <c r="K50" s="1"/>
      <c r="L50" s="1"/>
      <c r="M50" s="1"/>
      <c r="N50" s="1"/>
      <c r="O50" s="1"/>
      <c r="P50" s="34"/>
      <c r="Q50" s="67"/>
      <c r="R50" s="1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34"/>
      <c r="AE50" s="67"/>
      <c r="AF50" s="1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34"/>
      <c r="AS50" s="67"/>
      <c r="AT50" s="1"/>
      <c r="AU50" s="2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98"/>
      <c r="BG50" s="67"/>
      <c r="BH50" s="1"/>
      <c r="BI50" s="2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34"/>
      <c r="BU50" s="67"/>
      <c r="BV50" s="1"/>
      <c r="BW50" s="2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34"/>
      <c r="CI50" s="67"/>
      <c r="CJ50" s="1"/>
      <c r="CK50" s="2"/>
      <c r="CL50" s="1"/>
      <c r="CM50" s="1"/>
      <c r="CN50" s="1"/>
      <c r="CO50" s="1"/>
      <c r="CP50" s="1"/>
      <c r="CQ50" s="1"/>
      <c r="CR50" s="1"/>
      <c r="CS50" s="1"/>
      <c r="CT50" s="1"/>
      <c r="CU50" s="1"/>
    </row>
    <row r="51" spans="1:99" ht="15.75" customHeight="1" x14ac:dyDescent="0.25">
      <c r="A51" s="1"/>
      <c r="B51" s="34"/>
      <c r="C51" s="67"/>
      <c r="D51" s="1"/>
      <c r="E51" s="2"/>
      <c r="F51" s="1"/>
      <c r="G51" s="1"/>
      <c r="H51" s="1"/>
      <c r="I51" s="1"/>
      <c r="J51" s="1"/>
      <c r="K51" s="1"/>
      <c r="L51" s="1"/>
      <c r="M51" s="1"/>
      <c r="N51" s="1"/>
      <c r="O51" s="1"/>
      <c r="P51" s="34"/>
      <c r="Q51" s="67"/>
      <c r="R51" s="1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34"/>
      <c r="AE51" s="67"/>
      <c r="AF51" s="1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34"/>
      <c r="AS51" s="67"/>
      <c r="AT51" s="1"/>
      <c r="AU51" s="2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98"/>
      <c r="BG51" s="67"/>
      <c r="BH51" s="1"/>
      <c r="BI51" s="2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34"/>
      <c r="BU51" s="67"/>
      <c r="BV51" s="1"/>
      <c r="BW51" s="2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34"/>
      <c r="CI51" s="67"/>
      <c r="CJ51" s="1"/>
      <c r="CK51" s="2"/>
      <c r="CL51" s="1"/>
      <c r="CM51" s="1"/>
      <c r="CN51" s="1"/>
      <c r="CO51" s="1"/>
      <c r="CP51" s="1"/>
      <c r="CQ51" s="1"/>
      <c r="CR51" s="1"/>
      <c r="CS51" s="1"/>
      <c r="CT51" s="1"/>
      <c r="CU51" s="1"/>
    </row>
    <row r="52" spans="1:99" ht="15.75" customHeight="1" x14ac:dyDescent="0.25">
      <c r="A52" s="1"/>
      <c r="B52" s="34"/>
      <c r="C52" s="67"/>
      <c r="D52" s="1"/>
      <c r="E52" s="2"/>
      <c r="F52" s="1"/>
      <c r="G52" s="1"/>
      <c r="H52" s="1"/>
      <c r="I52" s="1"/>
      <c r="J52" s="1"/>
      <c r="K52" s="1"/>
      <c r="L52" s="1"/>
      <c r="M52" s="1"/>
      <c r="N52" s="1"/>
      <c r="O52" s="1"/>
      <c r="P52" s="34"/>
      <c r="Q52" s="67"/>
      <c r="R52" s="1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34"/>
      <c r="AE52" s="67"/>
      <c r="AF52" s="1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34"/>
      <c r="AS52" s="67"/>
      <c r="AT52" s="1"/>
      <c r="AU52" s="2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98"/>
      <c r="BG52" s="67"/>
      <c r="BH52" s="1"/>
      <c r="BI52" s="2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34"/>
      <c r="BU52" s="67"/>
      <c r="BV52" s="1"/>
      <c r="BW52" s="2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34"/>
      <c r="CI52" s="67"/>
      <c r="CJ52" s="1"/>
      <c r="CK52" s="2"/>
      <c r="CL52" s="1"/>
      <c r="CM52" s="1"/>
      <c r="CN52" s="1"/>
      <c r="CO52" s="1"/>
      <c r="CP52" s="1"/>
      <c r="CQ52" s="1"/>
      <c r="CR52" s="1"/>
      <c r="CS52" s="1"/>
      <c r="CT52" s="1"/>
      <c r="CU52" s="1"/>
    </row>
    <row r="53" spans="1:99" ht="15.75" customHeight="1" x14ac:dyDescent="0.25">
      <c r="A53" s="1"/>
      <c r="B53" s="34"/>
      <c r="C53" s="67"/>
      <c r="D53" s="1"/>
      <c r="E53" s="2"/>
      <c r="F53" s="1"/>
      <c r="G53" s="1"/>
      <c r="H53" s="1"/>
      <c r="I53" s="1"/>
      <c r="J53" s="1"/>
      <c r="K53" s="1"/>
      <c r="L53" s="1"/>
      <c r="M53" s="1"/>
      <c r="N53" s="1"/>
      <c r="O53" s="1"/>
      <c r="P53" s="34"/>
      <c r="Q53" s="67"/>
      <c r="R53" s="1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34"/>
      <c r="AE53" s="67"/>
      <c r="AF53" s="1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34"/>
      <c r="AS53" s="67"/>
      <c r="AT53" s="1"/>
      <c r="AU53" s="2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98"/>
      <c r="BG53" s="67"/>
      <c r="BH53" s="1"/>
      <c r="BI53" s="2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34"/>
      <c r="BU53" s="67"/>
      <c r="BV53" s="1"/>
      <c r="BW53" s="2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34"/>
      <c r="CI53" s="67"/>
      <c r="CJ53" s="1"/>
      <c r="CK53" s="2"/>
      <c r="CL53" s="1"/>
      <c r="CM53" s="1"/>
      <c r="CN53" s="1"/>
      <c r="CO53" s="1"/>
      <c r="CP53" s="1"/>
      <c r="CQ53" s="1"/>
      <c r="CR53" s="1"/>
      <c r="CS53" s="1"/>
      <c r="CT53" s="1"/>
      <c r="CU53" s="1"/>
    </row>
    <row r="54" spans="1:99" ht="15.75" customHeight="1" x14ac:dyDescent="0.25">
      <c r="A54" s="1"/>
      <c r="B54" s="34"/>
      <c r="C54" s="67"/>
      <c r="D54" s="1"/>
      <c r="E54" s="2"/>
      <c r="F54" s="1"/>
      <c r="G54" s="1"/>
      <c r="H54" s="1"/>
      <c r="I54" s="1"/>
      <c r="J54" s="1"/>
      <c r="K54" s="1"/>
      <c r="L54" s="1"/>
      <c r="M54" s="1"/>
      <c r="N54" s="1"/>
      <c r="O54" s="1"/>
      <c r="P54" s="34"/>
      <c r="Q54" s="67"/>
      <c r="R54" s="1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34"/>
      <c r="AE54" s="67"/>
      <c r="AF54" s="1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34"/>
      <c r="AS54" s="67"/>
      <c r="AT54" s="1"/>
      <c r="AU54" s="2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98"/>
      <c r="BG54" s="67"/>
      <c r="BH54" s="1"/>
      <c r="BI54" s="2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34"/>
      <c r="BU54" s="67"/>
      <c r="BV54" s="1"/>
      <c r="BW54" s="2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34"/>
      <c r="CI54" s="67"/>
      <c r="CJ54" s="1"/>
      <c r="CK54" s="2"/>
      <c r="CL54" s="1"/>
      <c r="CM54" s="1"/>
      <c r="CN54" s="1"/>
      <c r="CO54" s="1"/>
      <c r="CP54" s="1"/>
      <c r="CQ54" s="1"/>
      <c r="CR54" s="1"/>
      <c r="CS54" s="1"/>
      <c r="CT54" s="1"/>
      <c r="CU54" s="1"/>
    </row>
    <row r="55" spans="1:99" ht="15.75" customHeight="1" x14ac:dyDescent="0.25">
      <c r="A55" s="1"/>
      <c r="B55" s="34"/>
      <c r="C55" s="67"/>
      <c r="D55" s="1"/>
      <c r="E55" s="2"/>
      <c r="F55" s="1"/>
      <c r="G55" s="1"/>
      <c r="H55" s="1"/>
      <c r="I55" s="1"/>
      <c r="J55" s="1"/>
      <c r="K55" s="1"/>
      <c r="L55" s="1"/>
      <c r="M55" s="1"/>
      <c r="N55" s="1"/>
      <c r="O55" s="1"/>
      <c r="P55" s="34"/>
      <c r="Q55" s="67"/>
      <c r="R55" s="1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34"/>
      <c r="AE55" s="67"/>
      <c r="AF55" s="1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34"/>
      <c r="AS55" s="67"/>
      <c r="AT55" s="1"/>
      <c r="AU55" s="2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98"/>
      <c r="BG55" s="67"/>
      <c r="BH55" s="1"/>
      <c r="BI55" s="2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34"/>
      <c r="BU55" s="67"/>
      <c r="BV55" s="1"/>
      <c r="BW55" s="2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34"/>
      <c r="CI55" s="67"/>
      <c r="CJ55" s="1"/>
      <c r="CK55" s="2"/>
      <c r="CL55" s="1"/>
      <c r="CM55" s="1"/>
      <c r="CN55" s="1"/>
      <c r="CO55" s="1"/>
      <c r="CP55" s="1"/>
      <c r="CQ55" s="1"/>
      <c r="CR55" s="1"/>
      <c r="CS55" s="1"/>
      <c r="CT55" s="1"/>
      <c r="CU55" s="1"/>
    </row>
    <row r="56" spans="1:99" ht="15.75" customHeight="1" x14ac:dyDescent="0.25">
      <c r="A56" s="1"/>
      <c r="B56" s="34"/>
      <c r="C56" s="67"/>
      <c r="D56" s="1"/>
      <c r="E56" s="2"/>
      <c r="F56" s="1"/>
      <c r="G56" s="1"/>
      <c r="H56" s="1"/>
      <c r="I56" s="1"/>
      <c r="J56" s="1"/>
      <c r="K56" s="1"/>
      <c r="L56" s="1"/>
      <c r="M56" s="1"/>
      <c r="N56" s="1"/>
      <c r="O56" s="1"/>
      <c r="P56" s="34"/>
      <c r="Q56" s="67"/>
      <c r="R56" s="1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34"/>
      <c r="AE56" s="67"/>
      <c r="AF56" s="1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34"/>
      <c r="AS56" s="67"/>
      <c r="AT56" s="1"/>
      <c r="AU56" s="2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98"/>
      <c r="BG56" s="67"/>
      <c r="BH56" s="1"/>
      <c r="BI56" s="2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34"/>
      <c r="BU56" s="67"/>
      <c r="BV56" s="1"/>
      <c r="BW56" s="2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34"/>
      <c r="CI56" s="67"/>
      <c r="CJ56" s="1"/>
      <c r="CK56" s="2"/>
      <c r="CL56" s="1"/>
      <c r="CM56" s="1"/>
      <c r="CN56" s="1"/>
      <c r="CO56" s="1"/>
      <c r="CP56" s="1"/>
      <c r="CQ56" s="1"/>
      <c r="CR56" s="1"/>
      <c r="CS56" s="1"/>
      <c r="CT56" s="1"/>
      <c r="CU56" s="1"/>
    </row>
    <row r="57" spans="1:99" ht="15.75" customHeight="1" x14ac:dyDescent="0.25">
      <c r="A57" s="1"/>
      <c r="B57" s="34"/>
      <c r="C57" s="67"/>
      <c r="D57" s="1"/>
      <c r="E57" s="2"/>
      <c r="F57" s="1"/>
      <c r="G57" s="1"/>
      <c r="H57" s="1"/>
      <c r="I57" s="1"/>
      <c r="J57" s="1"/>
      <c r="K57" s="1"/>
      <c r="L57" s="1"/>
      <c r="M57" s="1"/>
      <c r="N57" s="1"/>
      <c r="O57" s="1"/>
      <c r="P57" s="34"/>
      <c r="Q57" s="67"/>
      <c r="R57" s="1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34"/>
      <c r="AE57" s="67"/>
      <c r="AF57" s="1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34"/>
      <c r="AS57" s="67"/>
      <c r="AT57" s="1"/>
      <c r="AU57" s="2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98"/>
      <c r="BG57" s="67"/>
      <c r="BH57" s="1"/>
      <c r="BI57" s="2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34"/>
      <c r="BU57" s="67"/>
      <c r="BV57" s="1"/>
      <c r="BW57" s="2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34"/>
      <c r="CI57" s="67"/>
      <c r="CJ57" s="1"/>
      <c r="CK57" s="2"/>
      <c r="CL57" s="1"/>
      <c r="CM57" s="1"/>
      <c r="CN57" s="1"/>
      <c r="CO57" s="1"/>
      <c r="CP57" s="1"/>
      <c r="CQ57" s="1"/>
      <c r="CR57" s="1"/>
      <c r="CS57" s="1"/>
      <c r="CT57" s="1"/>
      <c r="CU57" s="1"/>
    </row>
    <row r="58" spans="1:99" ht="15.75" customHeight="1" x14ac:dyDescent="0.25">
      <c r="A58" s="1"/>
      <c r="B58" s="34"/>
      <c r="C58" s="67"/>
      <c r="D58" s="1"/>
      <c r="E58" s="2"/>
      <c r="F58" s="1"/>
      <c r="G58" s="1"/>
      <c r="H58" s="1"/>
      <c r="I58" s="1"/>
      <c r="J58" s="1"/>
      <c r="K58" s="1"/>
      <c r="L58" s="1"/>
      <c r="M58" s="1"/>
      <c r="N58" s="1"/>
      <c r="O58" s="1"/>
      <c r="P58" s="34"/>
      <c r="Q58" s="67"/>
      <c r="R58" s="1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34"/>
      <c r="AE58" s="67"/>
      <c r="AF58" s="1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34"/>
      <c r="AS58" s="67"/>
      <c r="AT58" s="1"/>
      <c r="AU58" s="2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98"/>
      <c r="BG58" s="67"/>
      <c r="BH58" s="1"/>
      <c r="BI58" s="2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34"/>
      <c r="BU58" s="67"/>
      <c r="BV58" s="1"/>
      <c r="BW58" s="2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34"/>
      <c r="CI58" s="67"/>
      <c r="CJ58" s="1"/>
      <c r="CK58" s="2"/>
      <c r="CL58" s="1"/>
      <c r="CM58" s="1"/>
      <c r="CN58" s="1"/>
      <c r="CO58" s="1"/>
      <c r="CP58" s="1"/>
      <c r="CQ58" s="1"/>
      <c r="CR58" s="1"/>
      <c r="CS58" s="1"/>
      <c r="CT58" s="1"/>
      <c r="CU58" s="1"/>
    </row>
    <row r="59" spans="1:99" ht="15.75" customHeight="1" x14ac:dyDescent="0.25">
      <c r="A59" s="1"/>
      <c r="B59" s="34"/>
      <c r="C59" s="67"/>
      <c r="D59" s="1"/>
      <c r="E59" s="2"/>
      <c r="F59" s="1"/>
      <c r="G59" s="1"/>
      <c r="H59" s="1"/>
      <c r="I59" s="1"/>
      <c r="J59" s="1"/>
      <c r="K59" s="1"/>
      <c r="L59" s="1"/>
      <c r="M59" s="1"/>
      <c r="N59" s="1"/>
      <c r="O59" s="1"/>
      <c r="P59" s="34"/>
      <c r="Q59" s="67"/>
      <c r="R59" s="1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34"/>
      <c r="AE59" s="67"/>
      <c r="AF59" s="1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34"/>
      <c r="AS59" s="67"/>
      <c r="AT59" s="1"/>
      <c r="AU59" s="2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98"/>
      <c r="BG59" s="67"/>
      <c r="BH59" s="1"/>
      <c r="BI59" s="2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34"/>
      <c r="BU59" s="67"/>
      <c r="BV59" s="1"/>
      <c r="BW59" s="2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34"/>
      <c r="CI59" s="67"/>
      <c r="CJ59" s="1"/>
      <c r="CK59" s="2"/>
      <c r="CL59" s="1"/>
      <c r="CM59" s="1"/>
      <c r="CN59" s="1"/>
      <c r="CO59" s="1"/>
      <c r="CP59" s="1"/>
      <c r="CQ59" s="1"/>
      <c r="CR59" s="1"/>
      <c r="CS59" s="1"/>
      <c r="CT59" s="1"/>
      <c r="CU59" s="1"/>
    </row>
    <row r="60" spans="1:99" ht="15.75" customHeight="1" x14ac:dyDescent="0.25">
      <c r="A60" s="1"/>
      <c r="B60" s="34"/>
      <c r="C60" s="67"/>
      <c r="D60" s="1"/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34"/>
      <c r="Q60" s="67"/>
      <c r="R60" s="1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34"/>
      <c r="AE60" s="67"/>
      <c r="AF60" s="1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34"/>
      <c r="AS60" s="67"/>
      <c r="AT60" s="1"/>
      <c r="AU60" s="2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98"/>
      <c r="BG60" s="67"/>
      <c r="BH60" s="1"/>
      <c r="BI60" s="2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34"/>
      <c r="BU60" s="67"/>
      <c r="BV60" s="1"/>
      <c r="BW60" s="2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34"/>
      <c r="CI60" s="67"/>
      <c r="CJ60" s="1"/>
      <c r="CK60" s="2"/>
      <c r="CL60" s="1"/>
      <c r="CM60" s="1"/>
      <c r="CN60" s="1"/>
      <c r="CO60" s="1"/>
      <c r="CP60" s="1"/>
      <c r="CQ60" s="1"/>
      <c r="CR60" s="1"/>
      <c r="CS60" s="1"/>
      <c r="CT60" s="1"/>
      <c r="CU60" s="1"/>
    </row>
    <row r="61" spans="1:99" ht="15.75" customHeight="1" x14ac:dyDescent="0.25">
      <c r="A61" s="1"/>
      <c r="B61" s="34"/>
      <c r="C61" s="67"/>
      <c r="D61" s="1"/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34"/>
      <c r="Q61" s="67"/>
      <c r="R61" s="1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34"/>
      <c r="AE61" s="67"/>
      <c r="AF61" s="1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34"/>
      <c r="AS61" s="67"/>
      <c r="AT61" s="1"/>
      <c r="AU61" s="2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98"/>
      <c r="BG61" s="67"/>
      <c r="BH61" s="1"/>
      <c r="BI61" s="2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34"/>
      <c r="BU61" s="67"/>
      <c r="BV61" s="1"/>
      <c r="BW61" s="2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34"/>
      <c r="CI61" s="67"/>
      <c r="CJ61" s="1"/>
      <c r="CK61" s="2"/>
      <c r="CL61" s="1"/>
      <c r="CM61" s="1"/>
      <c r="CN61" s="1"/>
      <c r="CO61" s="1"/>
      <c r="CP61" s="1"/>
      <c r="CQ61" s="1"/>
      <c r="CR61" s="1"/>
      <c r="CS61" s="1"/>
      <c r="CT61" s="1"/>
      <c r="CU61" s="1"/>
    </row>
    <row r="62" spans="1:99" ht="15.75" customHeight="1" x14ac:dyDescent="0.25">
      <c r="A62" s="1"/>
      <c r="B62" s="34"/>
      <c r="C62" s="67"/>
      <c r="D62" s="1"/>
      <c r="E62" s="2"/>
      <c r="F62" s="1"/>
      <c r="G62" s="1"/>
      <c r="H62" s="1"/>
      <c r="I62" s="1"/>
      <c r="J62" s="1"/>
      <c r="K62" s="1"/>
      <c r="L62" s="1"/>
      <c r="M62" s="1"/>
      <c r="N62" s="1"/>
      <c r="O62" s="1"/>
      <c r="P62" s="34"/>
      <c r="Q62" s="67"/>
      <c r="R62" s="1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34"/>
      <c r="AE62" s="67"/>
      <c r="AF62" s="1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34"/>
      <c r="AS62" s="67"/>
      <c r="AT62" s="1"/>
      <c r="AU62" s="2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98"/>
      <c r="BG62" s="67"/>
      <c r="BH62" s="1"/>
      <c r="BI62" s="2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34"/>
      <c r="BU62" s="67"/>
      <c r="BV62" s="1"/>
      <c r="BW62" s="2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34"/>
      <c r="CI62" s="67"/>
      <c r="CJ62" s="1"/>
      <c r="CK62" s="2"/>
      <c r="CL62" s="1"/>
      <c r="CM62" s="1"/>
      <c r="CN62" s="1"/>
      <c r="CO62" s="1"/>
      <c r="CP62" s="1"/>
      <c r="CQ62" s="1"/>
      <c r="CR62" s="1"/>
      <c r="CS62" s="1"/>
      <c r="CT62" s="1"/>
      <c r="CU62" s="1"/>
    </row>
    <row r="63" spans="1:99" ht="15.75" customHeight="1" x14ac:dyDescent="0.25">
      <c r="A63" s="1"/>
      <c r="B63" s="34"/>
      <c r="C63" s="67"/>
      <c r="D63" s="1"/>
      <c r="E63" s="2"/>
      <c r="F63" s="1"/>
      <c r="G63" s="1"/>
      <c r="H63" s="1"/>
      <c r="I63" s="1"/>
      <c r="J63" s="1"/>
      <c r="K63" s="1"/>
      <c r="L63" s="1"/>
      <c r="M63" s="1"/>
      <c r="N63" s="1"/>
      <c r="O63" s="1"/>
      <c r="P63" s="34"/>
      <c r="Q63" s="67"/>
      <c r="R63" s="1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34"/>
      <c r="AE63" s="67"/>
      <c r="AF63" s="1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34"/>
      <c r="AS63" s="67"/>
      <c r="AT63" s="1"/>
      <c r="AU63" s="2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98"/>
      <c r="BG63" s="67"/>
      <c r="BH63" s="1"/>
      <c r="BI63" s="2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34"/>
      <c r="BU63" s="67"/>
      <c r="BV63" s="1"/>
      <c r="BW63" s="2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34"/>
      <c r="CI63" s="67"/>
      <c r="CJ63" s="1"/>
      <c r="CK63" s="2"/>
      <c r="CL63" s="1"/>
      <c r="CM63" s="1"/>
      <c r="CN63" s="1"/>
      <c r="CO63" s="1"/>
      <c r="CP63" s="1"/>
      <c r="CQ63" s="1"/>
      <c r="CR63" s="1"/>
      <c r="CS63" s="1"/>
      <c r="CT63" s="1"/>
      <c r="CU63" s="1"/>
    </row>
    <row r="64" spans="1:99" ht="15.75" customHeight="1" x14ac:dyDescent="0.25">
      <c r="A64" s="1"/>
      <c r="B64" s="34"/>
      <c r="C64" s="67"/>
      <c r="D64" s="1"/>
      <c r="E64" s="2"/>
      <c r="F64" s="1"/>
      <c r="G64" s="1"/>
      <c r="H64" s="1"/>
      <c r="I64" s="1"/>
      <c r="J64" s="1"/>
      <c r="K64" s="1"/>
      <c r="L64" s="1"/>
      <c r="M64" s="1"/>
      <c r="N64" s="1"/>
      <c r="O64" s="1"/>
      <c r="P64" s="34"/>
      <c r="Q64" s="67"/>
      <c r="R64" s="1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34"/>
      <c r="AE64" s="67"/>
      <c r="AF64" s="1"/>
      <c r="AG64" s="2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34"/>
      <c r="AS64" s="67"/>
      <c r="AT64" s="1"/>
      <c r="AU64" s="2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98"/>
      <c r="BG64" s="67"/>
      <c r="BH64" s="1"/>
      <c r="BI64" s="2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34"/>
      <c r="BU64" s="67"/>
      <c r="BV64" s="1"/>
      <c r="BW64" s="2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34"/>
      <c r="CI64" s="67"/>
      <c r="CJ64" s="1"/>
      <c r="CK64" s="2"/>
      <c r="CL64" s="1"/>
      <c r="CM64" s="1"/>
      <c r="CN64" s="1"/>
      <c r="CO64" s="1"/>
      <c r="CP64" s="1"/>
      <c r="CQ64" s="1"/>
      <c r="CR64" s="1"/>
      <c r="CS64" s="1"/>
      <c r="CT64" s="1"/>
      <c r="CU64" s="1"/>
    </row>
    <row r="65" spans="1:99" ht="15.75" customHeight="1" x14ac:dyDescent="0.25">
      <c r="A65" s="1"/>
      <c r="B65" s="34"/>
      <c r="C65" s="67"/>
      <c r="D65" s="1"/>
      <c r="E65" s="2"/>
      <c r="F65" s="1"/>
      <c r="G65" s="1"/>
      <c r="H65" s="1"/>
      <c r="I65" s="1"/>
      <c r="J65" s="1"/>
      <c r="K65" s="1"/>
      <c r="L65" s="1"/>
      <c r="M65" s="1"/>
      <c r="N65" s="1"/>
      <c r="O65" s="1"/>
      <c r="P65" s="34"/>
      <c r="Q65" s="67"/>
      <c r="R65" s="1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34"/>
      <c r="AE65" s="67"/>
      <c r="AF65" s="1"/>
      <c r="AG65" s="2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34"/>
      <c r="AS65" s="67"/>
      <c r="AT65" s="1"/>
      <c r="AU65" s="2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98"/>
      <c r="BG65" s="67"/>
      <c r="BH65" s="1"/>
      <c r="BI65" s="2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34"/>
      <c r="BU65" s="67"/>
      <c r="BV65" s="1"/>
      <c r="BW65" s="2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34"/>
      <c r="CI65" s="67"/>
      <c r="CJ65" s="1"/>
      <c r="CK65" s="2"/>
      <c r="CL65" s="1"/>
      <c r="CM65" s="1"/>
      <c r="CN65" s="1"/>
      <c r="CO65" s="1"/>
      <c r="CP65" s="1"/>
      <c r="CQ65" s="1"/>
      <c r="CR65" s="1"/>
      <c r="CS65" s="1"/>
      <c r="CT65" s="1"/>
      <c r="CU65" s="1"/>
    </row>
    <row r="66" spans="1:99" ht="15.75" customHeight="1" x14ac:dyDescent="0.25">
      <c r="A66" s="1"/>
      <c r="B66" s="34"/>
      <c r="C66" s="67"/>
      <c r="D66" s="1"/>
      <c r="E66" s="2"/>
      <c r="F66" s="1"/>
      <c r="G66" s="1"/>
      <c r="H66" s="1"/>
      <c r="I66" s="1"/>
      <c r="J66" s="1"/>
      <c r="K66" s="1"/>
      <c r="L66" s="1"/>
      <c r="M66" s="1"/>
      <c r="N66" s="1"/>
      <c r="O66" s="1"/>
      <c r="P66" s="34"/>
      <c r="Q66" s="67"/>
      <c r="R66" s="1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34"/>
      <c r="AE66" s="67"/>
      <c r="AF66" s="1"/>
      <c r="AG66" s="2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34"/>
      <c r="AS66" s="67"/>
      <c r="AT66" s="1"/>
      <c r="AU66" s="2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98"/>
      <c r="BG66" s="67"/>
      <c r="BH66" s="1"/>
      <c r="BI66" s="2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34"/>
      <c r="BU66" s="67"/>
      <c r="BV66" s="1"/>
      <c r="BW66" s="2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34"/>
      <c r="CI66" s="67"/>
      <c r="CJ66" s="1"/>
      <c r="CK66" s="2"/>
      <c r="CL66" s="1"/>
      <c r="CM66" s="1"/>
      <c r="CN66" s="1"/>
      <c r="CO66" s="1"/>
      <c r="CP66" s="1"/>
      <c r="CQ66" s="1"/>
      <c r="CR66" s="1"/>
      <c r="CS66" s="1"/>
      <c r="CT66" s="1"/>
      <c r="CU66" s="1"/>
    </row>
    <row r="67" spans="1:99" ht="15.75" customHeight="1" x14ac:dyDescent="0.25">
      <c r="A67" s="1"/>
      <c r="B67" s="34"/>
      <c r="C67" s="67"/>
      <c r="D67" s="1"/>
      <c r="E67" s="2"/>
      <c r="F67" s="1"/>
      <c r="G67" s="1"/>
      <c r="H67" s="1"/>
      <c r="I67" s="1"/>
      <c r="J67" s="1"/>
      <c r="K67" s="1"/>
      <c r="L67" s="1"/>
      <c r="M67" s="1"/>
      <c r="N67" s="1"/>
      <c r="O67" s="1"/>
      <c r="P67" s="34"/>
      <c r="Q67" s="67"/>
      <c r="R67" s="1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34"/>
      <c r="AE67" s="67"/>
      <c r="AF67" s="1"/>
      <c r="AG67" s="2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34"/>
      <c r="AS67" s="67"/>
      <c r="AT67" s="1"/>
      <c r="AU67" s="2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98"/>
      <c r="BG67" s="67"/>
      <c r="BH67" s="1"/>
      <c r="BI67" s="2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34"/>
      <c r="BU67" s="67"/>
      <c r="BV67" s="1"/>
      <c r="BW67" s="2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34"/>
      <c r="CI67" s="67"/>
      <c r="CJ67" s="1"/>
      <c r="CK67" s="2"/>
      <c r="CL67" s="1"/>
      <c r="CM67" s="1"/>
      <c r="CN67" s="1"/>
      <c r="CO67" s="1"/>
      <c r="CP67" s="1"/>
      <c r="CQ67" s="1"/>
      <c r="CR67" s="1"/>
      <c r="CS67" s="1"/>
      <c r="CT67" s="1"/>
      <c r="CU67" s="1"/>
    </row>
    <row r="68" spans="1:99" ht="15.75" customHeight="1" x14ac:dyDescent="0.25">
      <c r="A68" s="1"/>
      <c r="B68" s="34"/>
      <c r="C68" s="67"/>
      <c r="D68" s="1"/>
      <c r="E68" s="2"/>
      <c r="F68" s="1"/>
      <c r="G68" s="1"/>
      <c r="H68" s="1"/>
      <c r="I68" s="1"/>
      <c r="J68" s="1"/>
      <c r="K68" s="1"/>
      <c r="L68" s="1"/>
      <c r="M68" s="1"/>
      <c r="N68" s="1"/>
      <c r="O68" s="1"/>
      <c r="P68" s="34"/>
      <c r="Q68" s="67"/>
      <c r="R68" s="1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34"/>
      <c r="AE68" s="67"/>
      <c r="AF68" s="1"/>
      <c r="AG68" s="2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34"/>
      <c r="AS68" s="67"/>
      <c r="AT68" s="1"/>
      <c r="AU68" s="2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98"/>
      <c r="BG68" s="67"/>
      <c r="BH68" s="1"/>
      <c r="BI68" s="2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34"/>
      <c r="BU68" s="67"/>
      <c r="BV68" s="1"/>
      <c r="BW68" s="2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34"/>
      <c r="CI68" s="67"/>
      <c r="CJ68" s="1"/>
      <c r="CK68" s="2"/>
      <c r="CL68" s="1"/>
      <c r="CM68" s="1"/>
      <c r="CN68" s="1"/>
      <c r="CO68" s="1"/>
      <c r="CP68" s="1"/>
      <c r="CQ68" s="1"/>
      <c r="CR68" s="1"/>
      <c r="CS68" s="1"/>
      <c r="CT68" s="1"/>
      <c r="CU68" s="1"/>
    </row>
    <row r="69" spans="1:99" ht="15.75" customHeight="1" x14ac:dyDescent="0.25">
      <c r="A69" s="1"/>
      <c r="B69" s="34"/>
      <c r="C69" s="67"/>
      <c r="D69" s="1"/>
      <c r="E69" s="2"/>
      <c r="F69" s="1"/>
      <c r="G69" s="1"/>
      <c r="H69" s="1"/>
      <c r="I69" s="1"/>
      <c r="J69" s="1"/>
      <c r="K69" s="1"/>
      <c r="L69" s="1"/>
      <c r="M69" s="1"/>
      <c r="N69" s="1"/>
      <c r="O69" s="1"/>
      <c r="P69" s="34"/>
      <c r="Q69" s="67"/>
      <c r="R69" s="1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34"/>
      <c r="AE69" s="67"/>
      <c r="AF69" s="1"/>
      <c r="AG69" s="2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34"/>
      <c r="AS69" s="67"/>
      <c r="AT69" s="1"/>
      <c r="AU69" s="2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98"/>
      <c r="BG69" s="67"/>
      <c r="BH69" s="1"/>
      <c r="BI69" s="2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34"/>
      <c r="BU69" s="67"/>
      <c r="BV69" s="1"/>
      <c r="BW69" s="2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34"/>
      <c r="CI69" s="67"/>
      <c r="CJ69" s="1"/>
      <c r="CK69" s="2"/>
      <c r="CL69" s="1"/>
      <c r="CM69" s="1"/>
      <c r="CN69" s="1"/>
      <c r="CO69" s="1"/>
      <c r="CP69" s="1"/>
      <c r="CQ69" s="1"/>
      <c r="CR69" s="1"/>
      <c r="CS69" s="1"/>
      <c r="CT69" s="1"/>
      <c r="CU69" s="1"/>
    </row>
    <row r="70" spans="1:99" ht="15.75" customHeight="1" x14ac:dyDescent="0.25">
      <c r="A70" s="1"/>
      <c r="B70" s="34"/>
      <c r="C70" s="67"/>
      <c r="D70" s="1"/>
      <c r="E70" s="2"/>
      <c r="F70" s="1"/>
      <c r="G70" s="1"/>
      <c r="H70" s="1"/>
      <c r="I70" s="1"/>
      <c r="J70" s="1"/>
      <c r="K70" s="1"/>
      <c r="L70" s="1"/>
      <c r="M70" s="1"/>
      <c r="N70" s="1"/>
      <c r="O70" s="1"/>
      <c r="P70" s="34"/>
      <c r="Q70" s="67"/>
      <c r="R70" s="1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34"/>
      <c r="AE70" s="67"/>
      <c r="AF70" s="1"/>
      <c r="AG70" s="2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34"/>
      <c r="AS70" s="67"/>
      <c r="AT70" s="1"/>
      <c r="AU70" s="2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98"/>
      <c r="BG70" s="67"/>
      <c r="BH70" s="1"/>
      <c r="BI70" s="2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34"/>
      <c r="BU70" s="67"/>
      <c r="BV70" s="1"/>
      <c r="BW70" s="2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34"/>
      <c r="CI70" s="67"/>
      <c r="CJ70" s="1"/>
      <c r="CK70" s="2"/>
      <c r="CL70" s="1"/>
      <c r="CM70" s="1"/>
      <c r="CN70" s="1"/>
      <c r="CO70" s="1"/>
      <c r="CP70" s="1"/>
      <c r="CQ70" s="1"/>
      <c r="CR70" s="1"/>
      <c r="CS70" s="1"/>
      <c r="CT70" s="1"/>
      <c r="CU70" s="1"/>
    </row>
    <row r="71" spans="1:99" ht="15.75" customHeight="1" x14ac:dyDescent="0.25">
      <c r="A71" s="1"/>
      <c r="B71" s="34"/>
      <c r="C71" s="67"/>
      <c r="D71" s="1"/>
      <c r="E71" s="2"/>
      <c r="F71" s="1"/>
      <c r="G71" s="1"/>
      <c r="H71" s="1"/>
      <c r="I71" s="1"/>
      <c r="J71" s="1"/>
      <c r="K71" s="1"/>
      <c r="L71" s="1"/>
      <c r="M71" s="1"/>
      <c r="N71" s="1"/>
      <c r="O71" s="1"/>
      <c r="P71" s="34"/>
      <c r="Q71" s="67"/>
      <c r="R71" s="1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34"/>
      <c r="AE71" s="67"/>
      <c r="AF71" s="1"/>
      <c r="AG71" s="2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34"/>
      <c r="AS71" s="67"/>
      <c r="AT71" s="1"/>
      <c r="AU71" s="2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98"/>
      <c r="BG71" s="67"/>
      <c r="BH71" s="1"/>
      <c r="BI71" s="2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34"/>
      <c r="BU71" s="67"/>
      <c r="BV71" s="1"/>
      <c r="BW71" s="2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34"/>
      <c r="CI71" s="67"/>
      <c r="CJ71" s="1"/>
      <c r="CK71" s="2"/>
      <c r="CL71" s="1"/>
      <c r="CM71" s="1"/>
      <c r="CN71" s="1"/>
      <c r="CO71" s="1"/>
      <c r="CP71" s="1"/>
      <c r="CQ71" s="1"/>
      <c r="CR71" s="1"/>
      <c r="CS71" s="1"/>
      <c r="CT71" s="1"/>
      <c r="CU71" s="1"/>
    </row>
    <row r="72" spans="1:99" ht="15.75" customHeight="1" x14ac:dyDescent="0.25">
      <c r="A72" s="1"/>
      <c r="B72" s="34"/>
      <c r="C72" s="67"/>
      <c r="D72" s="1"/>
      <c r="E72" s="2"/>
      <c r="F72" s="1"/>
      <c r="G72" s="1"/>
      <c r="H72" s="1"/>
      <c r="I72" s="1"/>
      <c r="J72" s="1"/>
      <c r="K72" s="1"/>
      <c r="L72" s="1"/>
      <c r="M72" s="1"/>
      <c r="N72" s="1"/>
      <c r="O72" s="1"/>
      <c r="P72" s="34"/>
      <c r="Q72" s="67"/>
      <c r="R72" s="1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34"/>
      <c r="AE72" s="67"/>
      <c r="AF72" s="1"/>
      <c r="AG72" s="2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34"/>
      <c r="AS72" s="67"/>
      <c r="AT72" s="1"/>
      <c r="AU72" s="2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98"/>
      <c r="BG72" s="67"/>
      <c r="BH72" s="1"/>
      <c r="BI72" s="2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34"/>
      <c r="BU72" s="67"/>
      <c r="BV72" s="1"/>
      <c r="BW72" s="2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34"/>
      <c r="CI72" s="67"/>
      <c r="CJ72" s="1"/>
      <c r="CK72" s="2"/>
      <c r="CL72" s="1"/>
      <c r="CM72" s="1"/>
      <c r="CN72" s="1"/>
      <c r="CO72" s="1"/>
      <c r="CP72" s="1"/>
      <c r="CQ72" s="1"/>
      <c r="CR72" s="1"/>
      <c r="CS72" s="1"/>
      <c r="CT72" s="1"/>
      <c r="CU72" s="1"/>
    </row>
    <row r="73" spans="1:99" ht="15.75" customHeight="1" x14ac:dyDescent="0.25">
      <c r="A73" s="1"/>
      <c r="B73" s="34"/>
      <c r="C73" s="67"/>
      <c r="D73" s="1"/>
      <c r="E73" s="2"/>
      <c r="F73" s="1"/>
      <c r="G73" s="1"/>
      <c r="H73" s="1"/>
      <c r="I73" s="1"/>
      <c r="J73" s="1"/>
      <c r="K73" s="1"/>
      <c r="L73" s="1"/>
      <c r="M73" s="1"/>
      <c r="N73" s="1"/>
      <c r="O73" s="1"/>
      <c r="P73" s="34"/>
      <c r="Q73" s="67"/>
      <c r="R73" s="1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34"/>
      <c r="AE73" s="67"/>
      <c r="AF73" s="1"/>
      <c r="AG73" s="2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34"/>
      <c r="AS73" s="67"/>
      <c r="AT73" s="1"/>
      <c r="AU73" s="2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98"/>
      <c r="BG73" s="67"/>
      <c r="BH73" s="1"/>
      <c r="BI73" s="2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34"/>
      <c r="BU73" s="67"/>
      <c r="BV73" s="1"/>
      <c r="BW73" s="2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34"/>
      <c r="CI73" s="67"/>
      <c r="CJ73" s="1"/>
      <c r="CK73" s="2"/>
      <c r="CL73" s="1"/>
      <c r="CM73" s="1"/>
      <c r="CN73" s="1"/>
      <c r="CO73" s="1"/>
      <c r="CP73" s="1"/>
      <c r="CQ73" s="1"/>
      <c r="CR73" s="1"/>
      <c r="CS73" s="1"/>
      <c r="CT73" s="1"/>
      <c r="CU73" s="1"/>
    </row>
    <row r="74" spans="1:99" ht="15.75" customHeight="1" x14ac:dyDescent="0.25">
      <c r="A74" s="1"/>
      <c r="B74" s="34"/>
      <c r="C74" s="67"/>
      <c r="D74" s="1"/>
      <c r="E74" s="2"/>
      <c r="F74" s="1"/>
      <c r="G74" s="1"/>
      <c r="H74" s="1"/>
      <c r="I74" s="1"/>
      <c r="J74" s="1"/>
      <c r="K74" s="1"/>
      <c r="L74" s="1"/>
      <c r="M74" s="1"/>
      <c r="N74" s="1"/>
      <c r="O74" s="1"/>
      <c r="P74" s="34"/>
      <c r="Q74" s="67"/>
      <c r="R74" s="1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34"/>
      <c r="AE74" s="67"/>
      <c r="AF74" s="1"/>
      <c r="AG74" s="2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34"/>
      <c r="AS74" s="67"/>
      <c r="AT74" s="1"/>
      <c r="AU74" s="2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98"/>
      <c r="BG74" s="67"/>
      <c r="BH74" s="1"/>
      <c r="BI74" s="2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34"/>
      <c r="BU74" s="67"/>
      <c r="BV74" s="1"/>
      <c r="BW74" s="2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34"/>
      <c r="CI74" s="67"/>
      <c r="CJ74" s="1"/>
      <c r="CK74" s="2"/>
      <c r="CL74" s="1"/>
      <c r="CM74" s="1"/>
      <c r="CN74" s="1"/>
      <c r="CO74" s="1"/>
      <c r="CP74" s="1"/>
      <c r="CQ74" s="1"/>
      <c r="CR74" s="1"/>
      <c r="CS74" s="1"/>
      <c r="CT74" s="1"/>
      <c r="CU74" s="1"/>
    </row>
    <row r="75" spans="1:99" ht="15.75" customHeight="1" x14ac:dyDescent="0.25">
      <c r="A75" s="1"/>
      <c r="B75" s="34"/>
      <c r="C75" s="67"/>
      <c r="D75" s="1"/>
      <c r="E75" s="2"/>
      <c r="F75" s="1"/>
      <c r="G75" s="1"/>
      <c r="H75" s="1"/>
      <c r="I75" s="1"/>
      <c r="J75" s="1"/>
      <c r="K75" s="1"/>
      <c r="L75" s="1"/>
      <c r="M75" s="1"/>
      <c r="N75" s="1"/>
      <c r="O75" s="1"/>
      <c r="P75" s="34"/>
      <c r="Q75" s="67"/>
      <c r="R75" s="1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34"/>
      <c r="AE75" s="67"/>
      <c r="AF75" s="1"/>
      <c r="AG75" s="2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34"/>
      <c r="AS75" s="67"/>
      <c r="AT75" s="1"/>
      <c r="AU75" s="2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98"/>
      <c r="BG75" s="67"/>
      <c r="BH75" s="1"/>
      <c r="BI75" s="2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34"/>
      <c r="BU75" s="67"/>
      <c r="BV75" s="1"/>
      <c r="BW75" s="2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34"/>
      <c r="CI75" s="67"/>
      <c r="CJ75" s="1"/>
      <c r="CK75" s="2"/>
      <c r="CL75" s="1"/>
      <c r="CM75" s="1"/>
      <c r="CN75" s="1"/>
      <c r="CO75" s="1"/>
      <c r="CP75" s="1"/>
      <c r="CQ75" s="1"/>
      <c r="CR75" s="1"/>
      <c r="CS75" s="1"/>
      <c r="CT75" s="1"/>
      <c r="CU75" s="1"/>
    </row>
    <row r="76" spans="1:99" ht="15.75" customHeight="1" x14ac:dyDescent="0.25">
      <c r="A76" s="1"/>
      <c r="B76" s="34"/>
      <c r="C76" s="67"/>
      <c r="D76" s="1"/>
      <c r="E76" s="2"/>
      <c r="F76" s="1"/>
      <c r="G76" s="1"/>
      <c r="H76" s="1"/>
      <c r="I76" s="1"/>
      <c r="J76" s="1"/>
      <c r="K76" s="1"/>
      <c r="L76" s="1"/>
      <c r="M76" s="1"/>
      <c r="N76" s="1"/>
      <c r="O76" s="1"/>
      <c r="P76" s="34"/>
      <c r="Q76" s="67"/>
      <c r="R76" s="1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34"/>
      <c r="AE76" s="67"/>
      <c r="AF76" s="1"/>
      <c r="AG76" s="2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34"/>
      <c r="AS76" s="67"/>
      <c r="AT76" s="1"/>
      <c r="AU76" s="2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98"/>
      <c r="BG76" s="67"/>
      <c r="BH76" s="1"/>
      <c r="BI76" s="2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34"/>
      <c r="BU76" s="67"/>
      <c r="BV76" s="1"/>
      <c r="BW76" s="2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34"/>
      <c r="CI76" s="67"/>
      <c r="CJ76" s="1"/>
      <c r="CK76" s="2"/>
      <c r="CL76" s="1"/>
      <c r="CM76" s="1"/>
      <c r="CN76" s="1"/>
      <c r="CO76" s="1"/>
      <c r="CP76" s="1"/>
      <c r="CQ76" s="1"/>
      <c r="CR76" s="1"/>
      <c r="CS76" s="1"/>
      <c r="CT76" s="1"/>
      <c r="CU76" s="1"/>
    </row>
    <row r="77" spans="1:99" ht="15.75" customHeight="1" x14ac:dyDescent="0.25">
      <c r="A77" s="1"/>
      <c r="B77" s="34"/>
      <c r="C77" s="67"/>
      <c r="D77" s="1"/>
      <c r="E77" s="2"/>
      <c r="F77" s="1"/>
      <c r="G77" s="1"/>
      <c r="H77" s="1"/>
      <c r="I77" s="1"/>
      <c r="J77" s="1"/>
      <c r="K77" s="1"/>
      <c r="L77" s="1"/>
      <c r="M77" s="1"/>
      <c r="N77" s="1"/>
      <c r="O77" s="1"/>
      <c r="P77" s="34"/>
      <c r="Q77" s="67"/>
      <c r="R77" s="1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34"/>
      <c r="AE77" s="67"/>
      <c r="AF77" s="1"/>
      <c r="AG77" s="2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34"/>
      <c r="AS77" s="67"/>
      <c r="AT77" s="1"/>
      <c r="AU77" s="2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98"/>
      <c r="BG77" s="67"/>
      <c r="BH77" s="1"/>
      <c r="BI77" s="2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34"/>
      <c r="BU77" s="67"/>
      <c r="BV77" s="1"/>
      <c r="BW77" s="2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34"/>
      <c r="CI77" s="67"/>
      <c r="CJ77" s="1"/>
      <c r="CK77" s="2"/>
      <c r="CL77" s="1"/>
      <c r="CM77" s="1"/>
      <c r="CN77" s="1"/>
      <c r="CO77" s="1"/>
      <c r="CP77" s="1"/>
      <c r="CQ77" s="1"/>
      <c r="CR77" s="1"/>
      <c r="CS77" s="1"/>
      <c r="CT77" s="1"/>
      <c r="CU77" s="1"/>
    </row>
    <row r="78" spans="1:99" ht="15.75" customHeight="1" x14ac:dyDescent="0.25">
      <c r="A78" s="1"/>
      <c r="B78" s="34"/>
      <c r="C78" s="67"/>
      <c r="D78" s="1"/>
      <c r="E78" s="2"/>
      <c r="F78" s="1"/>
      <c r="G78" s="1"/>
      <c r="H78" s="1"/>
      <c r="I78" s="1"/>
      <c r="J78" s="1"/>
      <c r="K78" s="1"/>
      <c r="L78" s="1"/>
      <c r="M78" s="1"/>
      <c r="N78" s="1"/>
      <c r="O78" s="1"/>
      <c r="P78" s="34"/>
      <c r="Q78" s="67"/>
      <c r="R78" s="1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34"/>
      <c r="AE78" s="67"/>
      <c r="AF78" s="1"/>
      <c r="AG78" s="2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34"/>
      <c r="AS78" s="67"/>
      <c r="AT78" s="1"/>
      <c r="AU78" s="2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98"/>
      <c r="BG78" s="67"/>
      <c r="BH78" s="1"/>
      <c r="BI78" s="2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34"/>
      <c r="BU78" s="67"/>
      <c r="BV78" s="1"/>
      <c r="BW78" s="2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34"/>
      <c r="CI78" s="67"/>
      <c r="CJ78" s="1"/>
      <c r="CK78" s="2"/>
      <c r="CL78" s="1"/>
      <c r="CM78" s="1"/>
      <c r="CN78" s="1"/>
      <c r="CO78" s="1"/>
      <c r="CP78" s="1"/>
      <c r="CQ78" s="1"/>
      <c r="CR78" s="1"/>
      <c r="CS78" s="1"/>
      <c r="CT78" s="1"/>
      <c r="CU78" s="1"/>
    </row>
    <row r="79" spans="1:99" ht="15.75" customHeight="1" x14ac:dyDescent="0.25">
      <c r="A79" s="1"/>
      <c r="B79" s="34"/>
      <c r="C79" s="67"/>
      <c r="D79" s="1"/>
      <c r="E79" s="2"/>
      <c r="F79" s="1"/>
      <c r="G79" s="1"/>
      <c r="H79" s="1"/>
      <c r="I79" s="1"/>
      <c r="J79" s="1"/>
      <c r="K79" s="1"/>
      <c r="L79" s="1"/>
      <c r="M79" s="1"/>
      <c r="N79" s="1"/>
      <c r="O79" s="1"/>
      <c r="P79" s="34"/>
      <c r="Q79" s="67"/>
      <c r="R79" s="1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34"/>
      <c r="AE79" s="67"/>
      <c r="AF79" s="1"/>
      <c r="AG79" s="2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34"/>
      <c r="AS79" s="67"/>
      <c r="AT79" s="1"/>
      <c r="AU79" s="2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98"/>
      <c r="BG79" s="67"/>
      <c r="BH79" s="1"/>
      <c r="BI79" s="2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34"/>
      <c r="BU79" s="67"/>
      <c r="BV79" s="1"/>
      <c r="BW79" s="2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34"/>
      <c r="CI79" s="67"/>
      <c r="CJ79" s="1"/>
      <c r="CK79" s="2"/>
      <c r="CL79" s="1"/>
      <c r="CM79" s="1"/>
      <c r="CN79" s="1"/>
      <c r="CO79" s="1"/>
      <c r="CP79" s="1"/>
      <c r="CQ79" s="1"/>
      <c r="CR79" s="1"/>
      <c r="CS79" s="1"/>
      <c r="CT79" s="1"/>
      <c r="CU79" s="1"/>
    </row>
    <row r="80" spans="1:99" ht="15.75" customHeight="1" x14ac:dyDescent="0.25">
      <c r="A80" s="1"/>
      <c r="B80" s="34"/>
      <c r="C80" s="67"/>
      <c r="D80" s="1"/>
      <c r="E80" s="2"/>
      <c r="F80" s="1"/>
      <c r="G80" s="1"/>
      <c r="H80" s="1"/>
      <c r="I80" s="1"/>
      <c r="J80" s="1"/>
      <c r="K80" s="1"/>
      <c r="L80" s="1"/>
      <c r="M80" s="1"/>
      <c r="N80" s="1"/>
      <c r="O80" s="1"/>
      <c r="P80" s="34"/>
      <c r="Q80" s="67"/>
      <c r="R80" s="1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34"/>
      <c r="AE80" s="67"/>
      <c r="AF80" s="1"/>
      <c r="AG80" s="2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34"/>
      <c r="AS80" s="67"/>
      <c r="AT80" s="1"/>
      <c r="AU80" s="2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98"/>
      <c r="BG80" s="67"/>
      <c r="BH80" s="1"/>
      <c r="BI80" s="2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34"/>
      <c r="BU80" s="67"/>
      <c r="BV80" s="1"/>
      <c r="BW80" s="2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34"/>
      <c r="CI80" s="67"/>
      <c r="CJ80" s="1"/>
      <c r="CK80" s="2"/>
      <c r="CL80" s="1"/>
      <c r="CM80" s="1"/>
      <c r="CN80" s="1"/>
      <c r="CO80" s="1"/>
      <c r="CP80" s="1"/>
      <c r="CQ80" s="1"/>
      <c r="CR80" s="1"/>
      <c r="CS80" s="1"/>
      <c r="CT80" s="1"/>
      <c r="CU80" s="1"/>
    </row>
    <row r="81" spans="1:99" ht="15.75" customHeight="1" x14ac:dyDescent="0.25">
      <c r="A81" s="1"/>
      <c r="B81" s="34"/>
      <c r="C81" s="67"/>
      <c r="D81" s="1"/>
      <c r="E81" s="2"/>
      <c r="F81" s="1"/>
      <c r="G81" s="1"/>
      <c r="H81" s="1"/>
      <c r="I81" s="1"/>
      <c r="J81" s="1"/>
      <c r="K81" s="1"/>
      <c r="L81" s="1"/>
      <c r="M81" s="1"/>
      <c r="N81" s="1"/>
      <c r="O81" s="1"/>
      <c r="P81" s="34"/>
      <c r="Q81" s="67"/>
      <c r="R81" s="1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34"/>
      <c r="AE81" s="67"/>
      <c r="AF81" s="1"/>
      <c r="AG81" s="2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34"/>
      <c r="AS81" s="67"/>
      <c r="AT81" s="1"/>
      <c r="AU81" s="2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98"/>
      <c r="BG81" s="67"/>
      <c r="BH81" s="1"/>
      <c r="BI81" s="2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34"/>
      <c r="BU81" s="67"/>
      <c r="BV81" s="1"/>
      <c r="BW81" s="2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34"/>
      <c r="CI81" s="67"/>
      <c r="CJ81" s="1"/>
      <c r="CK81" s="2"/>
      <c r="CL81" s="1"/>
      <c r="CM81" s="1"/>
      <c r="CN81" s="1"/>
      <c r="CO81" s="1"/>
      <c r="CP81" s="1"/>
      <c r="CQ81" s="1"/>
      <c r="CR81" s="1"/>
      <c r="CS81" s="1"/>
      <c r="CT81" s="1"/>
      <c r="CU81" s="1"/>
    </row>
    <row r="82" spans="1:99" ht="15.75" customHeight="1" x14ac:dyDescent="0.25">
      <c r="A82" s="1"/>
      <c r="B82" s="34"/>
      <c r="C82" s="67"/>
      <c r="D82" s="1"/>
      <c r="E82" s="2"/>
      <c r="F82" s="1"/>
      <c r="G82" s="1"/>
      <c r="H82" s="1"/>
      <c r="I82" s="1"/>
      <c r="J82" s="1"/>
      <c r="K82" s="1"/>
      <c r="L82" s="1"/>
      <c r="M82" s="1"/>
      <c r="N82" s="1"/>
      <c r="O82" s="1"/>
      <c r="P82" s="34"/>
      <c r="Q82" s="67"/>
      <c r="R82" s="1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34"/>
      <c r="AE82" s="67"/>
      <c r="AF82" s="1"/>
      <c r="AG82" s="2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34"/>
      <c r="AS82" s="67"/>
      <c r="AT82" s="1"/>
      <c r="AU82" s="2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98"/>
      <c r="BG82" s="67"/>
      <c r="BH82" s="1"/>
      <c r="BI82" s="2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34"/>
      <c r="BU82" s="67"/>
      <c r="BV82" s="1"/>
      <c r="BW82" s="2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34"/>
      <c r="CI82" s="67"/>
      <c r="CJ82" s="1"/>
      <c r="CK82" s="2"/>
      <c r="CL82" s="1"/>
      <c r="CM82" s="1"/>
      <c r="CN82" s="1"/>
      <c r="CO82" s="1"/>
      <c r="CP82" s="1"/>
      <c r="CQ82" s="1"/>
      <c r="CR82" s="1"/>
      <c r="CS82" s="1"/>
      <c r="CT82" s="1"/>
      <c r="CU82" s="1"/>
    </row>
    <row r="83" spans="1:99" ht="15.75" customHeight="1" x14ac:dyDescent="0.25">
      <c r="A83" s="1"/>
      <c r="B83" s="34"/>
      <c r="C83" s="67"/>
      <c r="D83" s="1"/>
      <c r="E83" s="2"/>
      <c r="F83" s="1"/>
      <c r="G83" s="1"/>
      <c r="H83" s="1"/>
      <c r="I83" s="1"/>
      <c r="J83" s="1"/>
      <c r="K83" s="1"/>
      <c r="L83" s="1"/>
      <c r="M83" s="1"/>
      <c r="N83" s="1"/>
      <c r="O83" s="1"/>
      <c r="P83" s="34"/>
      <c r="Q83" s="67"/>
      <c r="R83" s="1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34"/>
      <c r="AE83" s="67"/>
      <c r="AF83" s="1"/>
      <c r="AG83" s="2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34"/>
      <c r="AS83" s="67"/>
      <c r="AT83" s="1"/>
      <c r="AU83" s="2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98"/>
      <c r="BG83" s="67"/>
      <c r="BH83" s="1"/>
      <c r="BI83" s="2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34"/>
      <c r="BU83" s="67"/>
      <c r="BV83" s="1"/>
      <c r="BW83" s="2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34"/>
      <c r="CI83" s="67"/>
      <c r="CJ83" s="1"/>
      <c r="CK83" s="2"/>
      <c r="CL83" s="1"/>
      <c r="CM83" s="1"/>
      <c r="CN83" s="1"/>
      <c r="CO83" s="1"/>
      <c r="CP83" s="1"/>
      <c r="CQ83" s="1"/>
      <c r="CR83" s="1"/>
      <c r="CS83" s="1"/>
      <c r="CT83" s="1"/>
      <c r="CU83" s="1"/>
    </row>
    <row r="84" spans="1:99" ht="15.75" customHeight="1" x14ac:dyDescent="0.25">
      <c r="A84" s="1"/>
      <c r="B84" s="34"/>
      <c r="C84" s="67"/>
      <c r="D84" s="1"/>
      <c r="E84" s="2"/>
      <c r="F84" s="1"/>
      <c r="G84" s="1"/>
      <c r="H84" s="1"/>
      <c r="I84" s="1"/>
      <c r="J84" s="1"/>
      <c r="K84" s="1"/>
      <c r="L84" s="1"/>
      <c r="M84" s="1"/>
      <c r="N84" s="1"/>
      <c r="O84" s="1"/>
      <c r="P84" s="34"/>
      <c r="Q84" s="67"/>
      <c r="R84" s="1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34"/>
      <c r="AE84" s="67"/>
      <c r="AF84" s="1"/>
      <c r="AG84" s="2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34"/>
      <c r="AS84" s="67"/>
      <c r="AT84" s="1"/>
      <c r="AU84" s="2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98"/>
      <c r="BG84" s="67"/>
      <c r="BH84" s="1"/>
      <c r="BI84" s="2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34"/>
      <c r="BU84" s="67"/>
      <c r="BV84" s="1"/>
      <c r="BW84" s="2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34"/>
      <c r="CI84" s="67"/>
      <c r="CJ84" s="1"/>
      <c r="CK84" s="2"/>
      <c r="CL84" s="1"/>
      <c r="CM84" s="1"/>
      <c r="CN84" s="1"/>
      <c r="CO84" s="1"/>
      <c r="CP84" s="1"/>
      <c r="CQ84" s="1"/>
      <c r="CR84" s="1"/>
      <c r="CS84" s="1"/>
      <c r="CT84" s="1"/>
      <c r="CU84" s="1"/>
    </row>
    <row r="85" spans="1:99" ht="15.75" customHeight="1" x14ac:dyDescent="0.25">
      <c r="A85" s="1"/>
      <c r="B85" s="34"/>
      <c r="C85" s="67"/>
      <c r="D85" s="1"/>
      <c r="E85" s="2"/>
      <c r="F85" s="1"/>
      <c r="G85" s="1"/>
      <c r="H85" s="1"/>
      <c r="I85" s="1"/>
      <c r="J85" s="1"/>
      <c r="K85" s="1"/>
      <c r="L85" s="1"/>
      <c r="M85" s="1"/>
      <c r="N85" s="1"/>
      <c r="O85" s="1"/>
      <c r="P85" s="34"/>
      <c r="Q85" s="67"/>
      <c r="R85" s="1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34"/>
      <c r="AE85" s="67"/>
      <c r="AF85" s="1"/>
      <c r="AG85" s="2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34"/>
      <c r="AS85" s="67"/>
      <c r="AT85" s="1"/>
      <c r="AU85" s="2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98"/>
      <c r="BG85" s="67"/>
      <c r="BH85" s="1"/>
      <c r="BI85" s="2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34"/>
      <c r="BU85" s="67"/>
      <c r="BV85" s="1"/>
      <c r="BW85" s="2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34"/>
      <c r="CI85" s="67"/>
      <c r="CJ85" s="1"/>
      <c r="CK85" s="2"/>
      <c r="CL85" s="1"/>
      <c r="CM85" s="1"/>
      <c r="CN85" s="1"/>
      <c r="CO85" s="1"/>
      <c r="CP85" s="1"/>
      <c r="CQ85" s="1"/>
      <c r="CR85" s="1"/>
      <c r="CS85" s="1"/>
      <c r="CT85" s="1"/>
      <c r="CU85" s="1"/>
    </row>
    <row r="86" spans="1:99" ht="15.75" customHeight="1" x14ac:dyDescent="0.25">
      <c r="A86" s="1"/>
      <c r="B86" s="34"/>
      <c r="C86" s="67"/>
      <c r="D86" s="1"/>
      <c r="E86" s="2"/>
      <c r="F86" s="1"/>
      <c r="G86" s="1"/>
      <c r="H86" s="1"/>
      <c r="I86" s="1"/>
      <c r="J86" s="1"/>
      <c r="K86" s="1"/>
      <c r="L86" s="1"/>
      <c r="M86" s="1"/>
      <c r="N86" s="1"/>
      <c r="O86" s="1"/>
      <c r="P86" s="34"/>
      <c r="Q86" s="67"/>
      <c r="R86" s="1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34"/>
      <c r="AE86" s="67"/>
      <c r="AF86" s="1"/>
      <c r="AG86" s="2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34"/>
      <c r="AS86" s="67"/>
      <c r="AT86" s="1"/>
      <c r="AU86" s="2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98"/>
      <c r="BG86" s="67"/>
      <c r="BH86" s="1"/>
      <c r="BI86" s="2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34"/>
      <c r="BU86" s="67"/>
      <c r="BV86" s="1"/>
      <c r="BW86" s="2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34"/>
      <c r="CI86" s="67"/>
      <c r="CJ86" s="1"/>
      <c r="CK86" s="2"/>
      <c r="CL86" s="1"/>
      <c r="CM86" s="1"/>
      <c r="CN86" s="1"/>
      <c r="CO86" s="1"/>
      <c r="CP86" s="1"/>
      <c r="CQ86" s="1"/>
      <c r="CR86" s="1"/>
      <c r="CS86" s="1"/>
      <c r="CT86" s="1"/>
      <c r="CU86" s="1"/>
    </row>
    <row r="87" spans="1:99" ht="15.75" customHeight="1" x14ac:dyDescent="0.25">
      <c r="A87" s="1"/>
      <c r="B87" s="34"/>
      <c r="C87" s="67"/>
      <c r="D87" s="1"/>
      <c r="E87" s="2"/>
      <c r="F87" s="1"/>
      <c r="G87" s="1"/>
      <c r="H87" s="1"/>
      <c r="I87" s="1"/>
      <c r="J87" s="1"/>
      <c r="K87" s="1"/>
      <c r="L87" s="1"/>
      <c r="M87" s="1"/>
      <c r="N87" s="1"/>
      <c r="O87" s="1"/>
      <c r="P87" s="34"/>
      <c r="Q87" s="67"/>
      <c r="R87" s="1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34"/>
      <c r="AE87" s="67"/>
      <c r="AF87" s="1"/>
      <c r="AG87" s="2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34"/>
      <c r="AS87" s="67"/>
      <c r="AT87" s="1"/>
      <c r="AU87" s="2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98"/>
      <c r="BG87" s="67"/>
      <c r="BH87" s="1"/>
      <c r="BI87" s="2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34"/>
      <c r="BU87" s="67"/>
      <c r="BV87" s="1"/>
      <c r="BW87" s="2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34"/>
      <c r="CI87" s="67"/>
      <c r="CJ87" s="1"/>
      <c r="CK87" s="2"/>
      <c r="CL87" s="1"/>
      <c r="CM87" s="1"/>
      <c r="CN87" s="1"/>
      <c r="CO87" s="1"/>
      <c r="CP87" s="1"/>
      <c r="CQ87" s="1"/>
      <c r="CR87" s="1"/>
      <c r="CS87" s="1"/>
      <c r="CT87" s="1"/>
      <c r="CU87" s="1"/>
    </row>
    <row r="88" spans="1:99" ht="15.75" customHeight="1" x14ac:dyDescent="0.25">
      <c r="A88" s="1"/>
      <c r="B88" s="34"/>
      <c r="C88" s="67"/>
      <c r="D88" s="1"/>
      <c r="E88" s="2"/>
      <c r="F88" s="1"/>
      <c r="G88" s="1"/>
      <c r="H88" s="1"/>
      <c r="I88" s="1"/>
      <c r="J88" s="1"/>
      <c r="K88" s="1"/>
      <c r="L88" s="1"/>
      <c r="M88" s="1"/>
      <c r="N88" s="1"/>
      <c r="O88" s="1"/>
      <c r="P88" s="34"/>
      <c r="Q88" s="67"/>
      <c r="R88" s="1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34"/>
      <c r="AE88" s="67"/>
      <c r="AF88" s="1"/>
      <c r="AG88" s="2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34"/>
      <c r="AS88" s="67"/>
      <c r="AT88" s="1"/>
      <c r="AU88" s="2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98"/>
      <c r="BG88" s="67"/>
      <c r="BH88" s="1"/>
      <c r="BI88" s="2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34"/>
      <c r="BU88" s="67"/>
      <c r="BV88" s="1"/>
      <c r="BW88" s="2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34"/>
      <c r="CI88" s="67"/>
      <c r="CJ88" s="1"/>
      <c r="CK88" s="2"/>
      <c r="CL88" s="1"/>
      <c r="CM88" s="1"/>
      <c r="CN88" s="1"/>
      <c r="CO88" s="1"/>
      <c r="CP88" s="1"/>
      <c r="CQ88" s="1"/>
      <c r="CR88" s="1"/>
      <c r="CS88" s="1"/>
      <c r="CT88" s="1"/>
      <c r="CU88" s="1"/>
    </row>
    <row r="89" spans="1:99" ht="15.75" customHeight="1" x14ac:dyDescent="0.25">
      <c r="A89" s="1"/>
      <c r="B89" s="34"/>
      <c r="C89" s="67"/>
      <c r="D89" s="1"/>
      <c r="E89" s="2"/>
      <c r="F89" s="1"/>
      <c r="G89" s="1"/>
      <c r="H89" s="1"/>
      <c r="I89" s="1"/>
      <c r="J89" s="1"/>
      <c r="K89" s="1"/>
      <c r="L89" s="1"/>
      <c r="M89" s="1"/>
      <c r="N89" s="1"/>
      <c r="O89" s="1"/>
      <c r="P89" s="34"/>
      <c r="Q89" s="67"/>
      <c r="R89" s="1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34"/>
      <c r="AE89" s="67"/>
      <c r="AF89" s="1"/>
      <c r="AG89" s="2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34"/>
      <c r="AS89" s="67"/>
      <c r="AT89" s="1"/>
      <c r="AU89" s="2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98"/>
      <c r="BG89" s="67"/>
      <c r="BH89" s="1"/>
      <c r="BI89" s="2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34"/>
      <c r="BU89" s="67"/>
      <c r="BV89" s="1"/>
      <c r="BW89" s="2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34"/>
      <c r="CI89" s="67"/>
      <c r="CJ89" s="1"/>
      <c r="CK89" s="2"/>
      <c r="CL89" s="1"/>
      <c r="CM89" s="1"/>
      <c r="CN89" s="1"/>
      <c r="CO89" s="1"/>
      <c r="CP89" s="1"/>
      <c r="CQ89" s="1"/>
      <c r="CR89" s="1"/>
      <c r="CS89" s="1"/>
      <c r="CT89" s="1"/>
      <c r="CU89" s="1"/>
    </row>
    <row r="90" spans="1:99" ht="15.75" customHeight="1" x14ac:dyDescent="0.25">
      <c r="A90" s="1"/>
      <c r="B90" s="34"/>
      <c r="C90" s="67"/>
      <c r="D90" s="1"/>
      <c r="E90" s="2"/>
      <c r="F90" s="1"/>
      <c r="G90" s="1"/>
      <c r="H90" s="1"/>
      <c r="I90" s="1"/>
      <c r="J90" s="1"/>
      <c r="K90" s="1"/>
      <c r="L90" s="1"/>
      <c r="M90" s="1"/>
      <c r="N90" s="1"/>
      <c r="O90" s="1"/>
      <c r="P90" s="34"/>
      <c r="Q90" s="67"/>
      <c r="R90" s="1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34"/>
      <c r="AE90" s="67"/>
      <c r="AF90" s="1"/>
      <c r="AG90" s="2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34"/>
      <c r="AS90" s="67"/>
      <c r="AT90" s="1"/>
      <c r="AU90" s="2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98"/>
      <c r="BG90" s="67"/>
      <c r="BH90" s="1"/>
      <c r="BI90" s="2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34"/>
      <c r="BU90" s="67"/>
      <c r="BV90" s="1"/>
      <c r="BW90" s="2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34"/>
      <c r="CI90" s="67"/>
      <c r="CJ90" s="1"/>
      <c r="CK90" s="2"/>
      <c r="CL90" s="1"/>
      <c r="CM90" s="1"/>
      <c r="CN90" s="1"/>
      <c r="CO90" s="1"/>
      <c r="CP90" s="1"/>
      <c r="CQ90" s="1"/>
      <c r="CR90" s="1"/>
      <c r="CS90" s="1"/>
      <c r="CT90" s="1"/>
      <c r="CU90" s="1"/>
    </row>
    <row r="91" spans="1:99" ht="15.75" customHeight="1" x14ac:dyDescent="0.25">
      <c r="A91" s="1"/>
      <c r="B91" s="34"/>
      <c r="C91" s="67"/>
      <c r="D91" s="1"/>
      <c r="E91" s="2"/>
      <c r="F91" s="1"/>
      <c r="G91" s="1"/>
      <c r="H91" s="1"/>
      <c r="I91" s="1"/>
      <c r="J91" s="1"/>
      <c r="K91" s="1"/>
      <c r="L91" s="1"/>
      <c r="M91" s="1"/>
      <c r="N91" s="1"/>
      <c r="O91" s="1"/>
      <c r="P91" s="34"/>
      <c r="Q91" s="67"/>
      <c r="R91" s="1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34"/>
      <c r="AE91" s="67"/>
      <c r="AF91" s="1"/>
      <c r="AG91" s="2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34"/>
      <c r="AS91" s="67"/>
      <c r="AT91" s="1"/>
      <c r="AU91" s="2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98"/>
      <c r="BG91" s="67"/>
      <c r="BH91" s="1"/>
      <c r="BI91" s="2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34"/>
      <c r="BU91" s="67"/>
      <c r="BV91" s="1"/>
      <c r="BW91" s="2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34"/>
      <c r="CI91" s="67"/>
      <c r="CJ91" s="1"/>
      <c r="CK91" s="2"/>
      <c r="CL91" s="1"/>
      <c r="CM91" s="1"/>
      <c r="CN91" s="1"/>
      <c r="CO91" s="1"/>
      <c r="CP91" s="1"/>
      <c r="CQ91" s="1"/>
      <c r="CR91" s="1"/>
      <c r="CS91" s="1"/>
      <c r="CT91" s="1"/>
      <c r="CU91" s="1"/>
    </row>
    <row r="92" spans="1:99" ht="15.75" customHeight="1" x14ac:dyDescent="0.25">
      <c r="A92" s="1"/>
      <c r="B92" s="34"/>
      <c r="C92" s="67"/>
      <c r="D92" s="1"/>
      <c r="E92" s="2"/>
      <c r="F92" s="1"/>
      <c r="G92" s="1"/>
      <c r="H92" s="1"/>
      <c r="I92" s="1"/>
      <c r="J92" s="1"/>
      <c r="K92" s="1"/>
      <c r="L92" s="1"/>
      <c r="M92" s="1"/>
      <c r="N92" s="1"/>
      <c r="O92" s="1"/>
      <c r="P92" s="34"/>
      <c r="Q92" s="67"/>
      <c r="R92" s="1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34"/>
      <c r="AE92" s="67"/>
      <c r="AF92" s="1"/>
      <c r="AG92" s="2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34"/>
      <c r="AS92" s="67"/>
      <c r="AT92" s="1"/>
      <c r="AU92" s="2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98"/>
      <c r="BG92" s="67"/>
      <c r="BH92" s="1"/>
      <c r="BI92" s="2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34"/>
      <c r="BU92" s="67"/>
      <c r="BV92" s="1"/>
      <c r="BW92" s="2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34"/>
      <c r="CI92" s="67"/>
      <c r="CJ92" s="1"/>
      <c r="CK92" s="2"/>
      <c r="CL92" s="1"/>
      <c r="CM92" s="1"/>
      <c r="CN92" s="1"/>
      <c r="CO92" s="1"/>
      <c r="CP92" s="1"/>
      <c r="CQ92" s="1"/>
      <c r="CR92" s="1"/>
      <c r="CS92" s="1"/>
      <c r="CT92" s="1"/>
      <c r="CU92" s="1"/>
    </row>
    <row r="93" spans="1:99" ht="15.75" customHeight="1" x14ac:dyDescent="0.25">
      <c r="A93" s="1"/>
      <c r="B93" s="34"/>
      <c r="C93" s="67"/>
      <c r="D93" s="1"/>
      <c r="E93" s="2"/>
      <c r="F93" s="1"/>
      <c r="G93" s="1"/>
      <c r="H93" s="1"/>
      <c r="I93" s="1"/>
      <c r="J93" s="1"/>
      <c r="K93" s="1"/>
      <c r="L93" s="1"/>
      <c r="M93" s="1"/>
      <c r="N93" s="1"/>
      <c r="O93" s="1"/>
      <c r="P93" s="34"/>
      <c r="Q93" s="67"/>
      <c r="R93" s="1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34"/>
      <c r="AE93" s="67"/>
      <c r="AF93" s="1"/>
      <c r="AG93" s="2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34"/>
      <c r="AS93" s="67"/>
      <c r="AT93" s="1"/>
      <c r="AU93" s="2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98"/>
      <c r="BG93" s="67"/>
      <c r="BH93" s="1"/>
      <c r="BI93" s="2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34"/>
      <c r="BU93" s="67"/>
      <c r="BV93" s="1"/>
      <c r="BW93" s="2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34"/>
      <c r="CI93" s="67"/>
      <c r="CJ93" s="1"/>
      <c r="CK93" s="2"/>
      <c r="CL93" s="1"/>
      <c r="CM93" s="1"/>
      <c r="CN93" s="1"/>
      <c r="CO93" s="1"/>
      <c r="CP93" s="1"/>
      <c r="CQ93" s="1"/>
      <c r="CR93" s="1"/>
      <c r="CS93" s="1"/>
      <c r="CT93" s="1"/>
      <c r="CU93" s="1"/>
    </row>
    <row r="94" spans="1:99" ht="15.75" customHeight="1" x14ac:dyDescent="0.25">
      <c r="A94" s="1"/>
      <c r="B94" s="34"/>
      <c r="C94" s="67"/>
      <c r="D94" s="1"/>
      <c r="E94" s="2"/>
      <c r="F94" s="1"/>
      <c r="G94" s="1"/>
      <c r="H94" s="1"/>
      <c r="I94" s="1"/>
      <c r="J94" s="1"/>
      <c r="K94" s="1"/>
      <c r="L94" s="1"/>
      <c r="M94" s="1"/>
      <c r="N94" s="1"/>
      <c r="O94" s="1"/>
      <c r="P94" s="34"/>
      <c r="Q94" s="67"/>
      <c r="R94" s="1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34"/>
      <c r="AE94" s="67"/>
      <c r="AF94" s="1"/>
      <c r="AG94" s="2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34"/>
      <c r="AS94" s="67"/>
      <c r="AT94" s="1"/>
      <c r="AU94" s="2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98"/>
      <c r="BG94" s="67"/>
      <c r="BH94" s="1"/>
      <c r="BI94" s="2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34"/>
      <c r="BU94" s="67"/>
      <c r="BV94" s="1"/>
      <c r="BW94" s="2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34"/>
      <c r="CI94" s="67"/>
      <c r="CJ94" s="1"/>
      <c r="CK94" s="2"/>
      <c r="CL94" s="1"/>
      <c r="CM94" s="1"/>
      <c r="CN94" s="1"/>
      <c r="CO94" s="1"/>
      <c r="CP94" s="1"/>
      <c r="CQ94" s="1"/>
      <c r="CR94" s="1"/>
      <c r="CS94" s="1"/>
      <c r="CT94" s="1"/>
      <c r="CU94" s="1"/>
    </row>
    <row r="95" spans="1:99" ht="15.75" customHeight="1" x14ac:dyDescent="0.25">
      <c r="A95" s="1"/>
      <c r="B95" s="34"/>
      <c r="C95" s="67"/>
      <c r="D95" s="1"/>
      <c r="E95" s="2"/>
      <c r="F95" s="1"/>
      <c r="G95" s="1"/>
      <c r="H95" s="1"/>
      <c r="I95" s="1"/>
      <c r="J95" s="1"/>
      <c r="K95" s="1"/>
      <c r="L95" s="1"/>
      <c r="M95" s="1"/>
      <c r="N95" s="1"/>
      <c r="O95" s="1"/>
      <c r="P95" s="34"/>
      <c r="Q95" s="67"/>
      <c r="R95" s="1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34"/>
      <c r="AE95" s="67"/>
      <c r="AF95" s="1"/>
      <c r="AG95" s="2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34"/>
      <c r="AS95" s="67"/>
      <c r="AT95" s="1"/>
      <c r="AU95" s="2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98"/>
      <c r="BG95" s="67"/>
      <c r="BH95" s="1"/>
      <c r="BI95" s="2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34"/>
      <c r="BU95" s="67"/>
      <c r="BV95" s="1"/>
      <c r="BW95" s="2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34"/>
      <c r="CI95" s="67"/>
      <c r="CJ95" s="1"/>
      <c r="CK95" s="2"/>
      <c r="CL95" s="1"/>
      <c r="CM95" s="1"/>
      <c r="CN95" s="1"/>
      <c r="CO95" s="1"/>
      <c r="CP95" s="1"/>
      <c r="CQ95" s="1"/>
      <c r="CR95" s="1"/>
      <c r="CS95" s="1"/>
      <c r="CT95" s="1"/>
      <c r="CU95" s="1"/>
    </row>
    <row r="96" spans="1:99" ht="15.75" customHeight="1" x14ac:dyDescent="0.25">
      <c r="A96" s="1"/>
      <c r="B96" s="34"/>
      <c r="C96" s="67"/>
      <c r="D96" s="1"/>
      <c r="E96" s="2"/>
      <c r="F96" s="1"/>
      <c r="G96" s="1"/>
      <c r="H96" s="1"/>
      <c r="I96" s="1"/>
      <c r="J96" s="1"/>
      <c r="K96" s="1"/>
      <c r="L96" s="1"/>
      <c r="M96" s="1"/>
      <c r="N96" s="1"/>
      <c r="O96" s="1"/>
      <c r="P96" s="34"/>
      <c r="Q96" s="67"/>
      <c r="R96" s="1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34"/>
      <c r="AE96" s="67"/>
      <c r="AF96" s="1"/>
      <c r="AG96" s="2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34"/>
      <c r="AS96" s="67"/>
      <c r="AT96" s="1"/>
      <c r="AU96" s="2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98"/>
      <c r="BG96" s="67"/>
      <c r="BH96" s="1"/>
      <c r="BI96" s="2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34"/>
      <c r="BU96" s="67"/>
      <c r="BV96" s="1"/>
      <c r="BW96" s="2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34"/>
      <c r="CI96" s="67"/>
      <c r="CJ96" s="1"/>
      <c r="CK96" s="2"/>
      <c r="CL96" s="1"/>
      <c r="CM96" s="1"/>
      <c r="CN96" s="1"/>
      <c r="CO96" s="1"/>
      <c r="CP96" s="1"/>
      <c r="CQ96" s="1"/>
      <c r="CR96" s="1"/>
      <c r="CS96" s="1"/>
      <c r="CT96" s="1"/>
      <c r="CU96" s="1"/>
    </row>
    <row r="97" spans="1:99" ht="15.75" customHeight="1" x14ac:dyDescent="0.25">
      <c r="A97" s="1"/>
      <c r="B97" s="34"/>
      <c r="C97" s="67"/>
      <c r="D97" s="1"/>
      <c r="E97" s="2"/>
      <c r="F97" s="1"/>
      <c r="G97" s="1"/>
      <c r="H97" s="1"/>
      <c r="I97" s="1"/>
      <c r="J97" s="1"/>
      <c r="K97" s="1"/>
      <c r="L97" s="1"/>
      <c r="M97" s="1"/>
      <c r="N97" s="1"/>
      <c r="O97" s="1"/>
      <c r="P97" s="34"/>
      <c r="Q97" s="67"/>
      <c r="R97" s="1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34"/>
      <c r="AE97" s="67"/>
      <c r="AF97" s="1"/>
      <c r="AG97" s="2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34"/>
      <c r="AS97" s="67"/>
      <c r="AT97" s="1"/>
      <c r="AU97" s="2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98"/>
      <c r="BG97" s="67"/>
      <c r="BH97" s="1"/>
      <c r="BI97" s="2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34"/>
      <c r="BU97" s="67"/>
      <c r="BV97" s="1"/>
      <c r="BW97" s="2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34"/>
      <c r="CI97" s="67"/>
      <c r="CJ97" s="1"/>
      <c r="CK97" s="2"/>
      <c r="CL97" s="1"/>
      <c r="CM97" s="1"/>
      <c r="CN97" s="1"/>
      <c r="CO97" s="1"/>
      <c r="CP97" s="1"/>
      <c r="CQ97" s="1"/>
      <c r="CR97" s="1"/>
      <c r="CS97" s="1"/>
      <c r="CT97" s="1"/>
      <c r="CU97" s="1"/>
    </row>
    <row r="98" spans="1:99" ht="15.75" customHeight="1" x14ac:dyDescent="0.25">
      <c r="A98" s="1"/>
      <c r="B98" s="34"/>
      <c r="C98" s="67"/>
      <c r="D98" s="1"/>
      <c r="E98" s="2"/>
      <c r="F98" s="1"/>
      <c r="G98" s="1"/>
      <c r="H98" s="1"/>
      <c r="I98" s="1"/>
      <c r="J98" s="1"/>
      <c r="K98" s="1"/>
      <c r="L98" s="1"/>
      <c r="M98" s="1"/>
      <c r="N98" s="1"/>
      <c r="O98" s="1"/>
      <c r="P98" s="34"/>
      <c r="Q98" s="67"/>
      <c r="R98" s="1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34"/>
      <c r="AE98" s="67"/>
      <c r="AF98" s="1"/>
      <c r="AG98" s="2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34"/>
      <c r="AS98" s="67"/>
      <c r="AT98" s="1"/>
      <c r="AU98" s="2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98"/>
      <c r="BG98" s="67"/>
      <c r="BH98" s="1"/>
      <c r="BI98" s="2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34"/>
      <c r="BU98" s="67"/>
      <c r="BV98" s="1"/>
      <c r="BW98" s="2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34"/>
      <c r="CI98" s="67"/>
      <c r="CJ98" s="1"/>
      <c r="CK98" s="2"/>
      <c r="CL98" s="1"/>
      <c r="CM98" s="1"/>
      <c r="CN98" s="1"/>
      <c r="CO98" s="1"/>
      <c r="CP98" s="1"/>
      <c r="CQ98" s="1"/>
      <c r="CR98" s="1"/>
      <c r="CS98" s="1"/>
      <c r="CT98" s="1"/>
      <c r="CU98" s="1"/>
    </row>
    <row r="99" spans="1:99" ht="15.75" customHeight="1" x14ac:dyDescent="0.25">
      <c r="A99" s="1"/>
      <c r="B99" s="34"/>
      <c r="C99" s="67"/>
      <c r="D99" s="1"/>
      <c r="E99" s="2"/>
      <c r="F99" s="1"/>
      <c r="G99" s="1"/>
      <c r="H99" s="1"/>
      <c r="I99" s="1"/>
      <c r="J99" s="1"/>
      <c r="K99" s="1"/>
      <c r="L99" s="1"/>
      <c r="M99" s="1"/>
      <c r="N99" s="1"/>
      <c r="O99" s="1"/>
      <c r="P99" s="34"/>
      <c r="Q99" s="67"/>
      <c r="R99" s="1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34"/>
      <c r="AE99" s="67"/>
      <c r="AF99" s="1"/>
      <c r="AG99" s="2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34"/>
      <c r="AS99" s="67"/>
      <c r="AT99" s="1"/>
      <c r="AU99" s="2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98"/>
      <c r="BG99" s="67"/>
      <c r="BH99" s="1"/>
      <c r="BI99" s="2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34"/>
      <c r="BU99" s="67"/>
      <c r="BV99" s="1"/>
      <c r="BW99" s="2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34"/>
      <c r="CI99" s="67"/>
      <c r="CJ99" s="1"/>
      <c r="CK99" s="2"/>
      <c r="CL99" s="1"/>
      <c r="CM99" s="1"/>
      <c r="CN99" s="1"/>
      <c r="CO99" s="1"/>
      <c r="CP99" s="1"/>
      <c r="CQ99" s="1"/>
      <c r="CR99" s="1"/>
      <c r="CS99" s="1"/>
      <c r="CT99" s="1"/>
      <c r="CU99" s="1"/>
    </row>
    <row r="100" spans="1:99" ht="15.75" customHeight="1" x14ac:dyDescent="0.25">
      <c r="A100" s="1"/>
      <c r="B100" s="34"/>
      <c r="C100" s="67"/>
      <c r="D100" s="1"/>
      <c r="E100" s="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34"/>
      <c r="Q100" s="67"/>
      <c r="R100" s="1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34"/>
      <c r="AE100" s="67"/>
      <c r="AF100" s="1"/>
      <c r="AG100" s="2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34"/>
      <c r="AS100" s="67"/>
      <c r="AT100" s="1"/>
      <c r="AU100" s="2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98"/>
      <c r="BG100" s="67"/>
      <c r="BH100" s="1"/>
      <c r="BI100" s="2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34"/>
      <c r="BU100" s="67"/>
      <c r="BV100" s="1"/>
      <c r="BW100" s="2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34"/>
      <c r="CI100" s="67"/>
      <c r="CJ100" s="1"/>
      <c r="CK100" s="2"/>
      <c r="CL100" s="1"/>
      <c r="CM100" s="1"/>
      <c r="CN100" s="1"/>
      <c r="CO100" s="1"/>
      <c r="CP100" s="1"/>
      <c r="CQ100" s="1"/>
      <c r="CR100" s="1"/>
      <c r="CS100" s="1"/>
      <c r="CT100" s="1"/>
      <c r="CU100" s="1"/>
    </row>
    <row r="101" spans="1:99" ht="15.75" customHeight="1" x14ac:dyDescent="0.25">
      <c r="A101" s="1"/>
      <c r="B101" s="34"/>
      <c r="C101" s="67"/>
      <c r="D101" s="1"/>
      <c r="E101" s="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34"/>
      <c r="Q101" s="67"/>
      <c r="R101" s="1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34"/>
      <c r="AE101" s="67"/>
      <c r="AF101" s="1"/>
      <c r="AG101" s="2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34"/>
      <c r="AS101" s="67"/>
      <c r="AT101" s="1"/>
      <c r="AU101" s="2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98"/>
      <c r="BG101" s="67"/>
      <c r="BH101" s="1"/>
      <c r="BI101" s="2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34"/>
      <c r="BU101" s="67"/>
      <c r="BV101" s="1"/>
      <c r="BW101" s="2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34"/>
      <c r="CI101" s="67"/>
      <c r="CJ101" s="1"/>
      <c r="CK101" s="2"/>
      <c r="CL101" s="1"/>
      <c r="CM101" s="1"/>
      <c r="CN101" s="1"/>
      <c r="CO101" s="1"/>
      <c r="CP101" s="1"/>
      <c r="CQ101" s="1"/>
      <c r="CR101" s="1"/>
      <c r="CS101" s="1"/>
      <c r="CT101" s="1"/>
      <c r="CU101" s="1"/>
    </row>
    <row r="102" spans="1:99" ht="15.75" customHeight="1" x14ac:dyDescent="0.25">
      <c r="A102" s="1"/>
      <c r="B102" s="34"/>
      <c r="C102" s="67"/>
      <c r="D102" s="1"/>
      <c r="E102" s="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34"/>
      <c r="Q102" s="67"/>
      <c r="R102" s="1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34"/>
      <c r="AE102" s="67"/>
      <c r="AF102" s="1"/>
      <c r="AG102" s="2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34"/>
      <c r="AS102" s="67"/>
      <c r="AT102" s="1"/>
      <c r="AU102" s="2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98"/>
      <c r="BG102" s="67"/>
      <c r="BH102" s="1"/>
      <c r="BI102" s="2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34"/>
      <c r="BU102" s="67"/>
      <c r="BV102" s="1"/>
      <c r="BW102" s="2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34"/>
      <c r="CI102" s="67"/>
      <c r="CJ102" s="1"/>
      <c r="CK102" s="2"/>
      <c r="CL102" s="1"/>
      <c r="CM102" s="1"/>
      <c r="CN102" s="1"/>
      <c r="CO102" s="1"/>
      <c r="CP102" s="1"/>
      <c r="CQ102" s="1"/>
      <c r="CR102" s="1"/>
      <c r="CS102" s="1"/>
      <c r="CT102" s="1"/>
      <c r="CU102" s="1"/>
    </row>
    <row r="103" spans="1:99" ht="15.75" customHeight="1" x14ac:dyDescent="0.25">
      <c r="A103" s="1"/>
      <c r="B103" s="34"/>
      <c r="C103" s="67"/>
      <c r="D103" s="1"/>
      <c r="E103" s="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34"/>
      <c r="Q103" s="67"/>
      <c r="R103" s="1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34"/>
      <c r="AE103" s="67"/>
      <c r="AF103" s="1"/>
      <c r="AG103" s="2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34"/>
      <c r="AS103" s="67"/>
      <c r="AT103" s="1"/>
      <c r="AU103" s="2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98"/>
      <c r="BG103" s="67"/>
      <c r="BH103" s="1"/>
      <c r="BI103" s="2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34"/>
      <c r="BU103" s="67"/>
      <c r="BV103" s="1"/>
      <c r="BW103" s="2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34"/>
      <c r="CI103" s="67"/>
      <c r="CJ103" s="1"/>
      <c r="CK103" s="2"/>
      <c r="CL103" s="1"/>
      <c r="CM103" s="1"/>
      <c r="CN103" s="1"/>
      <c r="CO103" s="1"/>
      <c r="CP103" s="1"/>
      <c r="CQ103" s="1"/>
      <c r="CR103" s="1"/>
      <c r="CS103" s="1"/>
      <c r="CT103" s="1"/>
      <c r="CU103" s="1"/>
    </row>
    <row r="104" spans="1:99" ht="15.75" customHeight="1" x14ac:dyDescent="0.25">
      <c r="A104" s="1"/>
      <c r="B104" s="34"/>
      <c r="C104" s="67"/>
      <c r="D104" s="1"/>
      <c r="E104" s="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34"/>
      <c r="Q104" s="67"/>
      <c r="R104" s="1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34"/>
      <c r="AE104" s="67"/>
      <c r="AF104" s="1"/>
      <c r="AG104" s="2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34"/>
      <c r="AS104" s="67"/>
      <c r="AT104" s="1"/>
      <c r="AU104" s="2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98"/>
      <c r="BG104" s="67"/>
      <c r="BH104" s="1"/>
      <c r="BI104" s="2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34"/>
      <c r="BU104" s="67"/>
      <c r="BV104" s="1"/>
      <c r="BW104" s="2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34"/>
      <c r="CI104" s="67"/>
      <c r="CJ104" s="1"/>
      <c r="CK104" s="2"/>
      <c r="CL104" s="1"/>
      <c r="CM104" s="1"/>
      <c r="CN104" s="1"/>
      <c r="CO104" s="1"/>
      <c r="CP104" s="1"/>
      <c r="CQ104" s="1"/>
      <c r="CR104" s="1"/>
      <c r="CS104" s="1"/>
      <c r="CT104" s="1"/>
      <c r="CU104" s="1"/>
    </row>
    <row r="105" spans="1:99" ht="15.75" customHeight="1" x14ac:dyDescent="0.25">
      <c r="A105" s="1"/>
      <c r="B105" s="34"/>
      <c r="C105" s="67"/>
      <c r="D105" s="1"/>
      <c r="E105" s="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34"/>
      <c r="Q105" s="67"/>
      <c r="R105" s="1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34"/>
      <c r="AE105" s="67"/>
      <c r="AF105" s="1"/>
      <c r="AG105" s="2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34"/>
      <c r="AS105" s="67"/>
      <c r="AT105" s="1"/>
      <c r="AU105" s="2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98"/>
      <c r="BG105" s="67"/>
      <c r="BH105" s="1"/>
      <c r="BI105" s="2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34"/>
      <c r="BU105" s="67"/>
      <c r="BV105" s="1"/>
      <c r="BW105" s="2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34"/>
      <c r="CI105" s="67"/>
      <c r="CJ105" s="1"/>
      <c r="CK105" s="2"/>
      <c r="CL105" s="1"/>
      <c r="CM105" s="1"/>
      <c r="CN105" s="1"/>
      <c r="CO105" s="1"/>
      <c r="CP105" s="1"/>
      <c r="CQ105" s="1"/>
      <c r="CR105" s="1"/>
      <c r="CS105" s="1"/>
      <c r="CT105" s="1"/>
      <c r="CU105" s="1"/>
    </row>
    <row r="106" spans="1:99" ht="15.75" customHeight="1" x14ac:dyDescent="0.25">
      <c r="A106" s="1"/>
      <c r="B106" s="34"/>
      <c r="C106" s="67"/>
      <c r="D106" s="1"/>
      <c r="E106" s="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34"/>
      <c r="Q106" s="67"/>
      <c r="R106" s="1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34"/>
      <c r="AE106" s="67"/>
      <c r="AF106" s="1"/>
      <c r="AG106" s="2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34"/>
      <c r="AS106" s="67"/>
      <c r="AT106" s="1"/>
      <c r="AU106" s="2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98"/>
      <c r="BG106" s="67"/>
      <c r="BH106" s="1"/>
      <c r="BI106" s="2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34"/>
      <c r="BU106" s="67"/>
      <c r="BV106" s="1"/>
      <c r="BW106" s="2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34"/>
      <c r="CI106" s="67"/>
      <c r="CJ106" s="1"/>
      <c r="CK106" s="2"/>
      <c r="CL106" s="1"/>
      <c r="CM106" s="1"/>
      <c r="CN106" s="1"/>
      <c r="CO106" s="1"/>
      <c r="CP106" s="1"/>
      <c r="CQ106" s="1"/>
      <c r="CR106" s="1"/>
      <c r="CS106" s="1"/>
      <c r="CT106" s="1"/>
      <c r="CU106" s="1"/>
    </row>
    <row r="107" spans="1:99" ht="15.75" customHeight="1" x14ac:dyDescent="0.25">
      <c r="A107" s="1"/>
      <c r="B107" s="34"/>
      <c r="C107" s="67"/>
      <c r="D107" s="1"/>
      <c r="E107" s="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34"/>
      <c r="Q107" s="67"/>
      <c r="R107" s="1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34"/>
      <c r="AE107" s="67"/>
      <c r="AF107" s="1"/>
      <c r="AG107" s="2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34"/>
      <c r="AS107" s="67"/>
      <c r="AT107" s="1"/>
      <c r="AU107" s="2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98"/>
      <c r="BG107" s="67"/>
      <c r="BH107" s="1"/>
      <c r="BI107" s="2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34"/>
      <c r="BU107" s="67"/>
      <c r="BV107" s="1"/>
      <c r="BW107" s="2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34"/>
      <c r="CI107" s="67"/>
      <c r="CJ107" s="1"/>
      <c r="CK107" s="2"/>
      <c r="CL107" s="1"/>
      <c r="CM107" s="1"/>
      <c r="CN107" s="1"/>
      <c r="CO107" s="1"/>
      <c r="CP107" s="1"/>
      <c r="CQ107" s="1"/>
      <c r="CR107" s="1"/>
      <c r="CS107" s="1"/>
      <c r="CT107" s="1"/>
      <c r="CU107" s="1"/>
    </row>
    <row r="108" spans="1:99" ht="15.75" customHeight="1" x14ac:dyDescent="0.25">
      <c r="A108" s="1"/>
      <c r="B108" s="34"/>
      <c r="C108" s="67"/>
      <c r="D108" s="1"/>
      <c r="E108" s="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34"/>
      <c r="Q108" s="67"/>
      <c r="R108" s="1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34"/>
      <c r="AE108" s="67"/>
      <c r="AF108" s="1"/>
      <c r="AG108" s="2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34"/>
      <c r="AS108" s="67"/>
      <c r="AT108" s="1"/>
      <c r="AU108" s="2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98"/>
      <c r="BG108" s="67"/>
      <c r="BH108" s="1"/>
      <c r="BI108" s="2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34"/>
      <c r="BU108" s="67"/>
      <c r="BV108" s="1"/>
      <c r="BW108" s="2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34"/>
      <c r="CI108" s="67"/>
      <c r="CJ108" s="1"/>
      <c r="CK108" s="2"/>
      <c r="CL108" s="1"/>
      <c r="CM108" s="1"/>
      <c r="CN108" s="1"/>
      <c r="CO108" s="1"/>
      <c r="CP108" s="1"/>
      <c r="CQ108" s="1"/>
      <c r="CR108" s="1"/>
      <c r="CS108" s="1"/>
      <c r="CT108" s="1"/>
      <c r="CU108" s="1"/>
    </row>
    <row r="109" spans="1:99" ht="15.75" customHeight="1" x14ac:dyDescent="0.25">
      <c r="A109" s="1"/>
      <c r="B109" s="34"/>
      <c r="C109" s="67"/>
      <c r="D109" s="1"/>
      <c r="E109" s="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34"/>
      <c r="Q109" s="67"/>
      <c r="R109" s="1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34"/>
      <c r="AE109" s="67"/>
      <c r="AF109" s="1"/>
      <c r="AG109" s="2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34"/>
      <c r="AS109" s="67"/>
      <c r="AT109" s="1"/>
      <c r="AU109" s="2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98"/>
      <c r="BG109" s="67"/>
      <c r="BH109" s="1"/>
      <c r="BI109" s="2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34"/>
      <c r="BU109" s="67"/>
      <c r="BV109" s="1"/>
      <c r="BW109" s="2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34"/>
      <c r="CI109" s="67"/>
      <c r="CJ109" s="1"/>
      <c r="CK109" s="2"/>
      <c r="CL109" s="1"/>
      <c r="CM109" s="1"/>
      <c r="CN109" s="1"/>
      <c r="CO109" s="1"/>
      <c r="CP109" s="1"/>
      <c r="CQ109" s="1"/>
      <c r="CR109" s="1"/>
      <c r="CS109" s="1"/>
      <c r="CT109" s="1"/>
      <c r="CU109" s="1"/>
    </row>
    <row r="110" spans="1:99" ht="15.75" customHeight="1" x14ac:dyDescent="0.25">
      <c r="A110" s="1"/>
      <c r="B110" s="34"/>
      <c r="C110" s="67"/>
      <c r="D110" s="1"/>
      <c r="E110" s="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34"/>
      <c r="Q110" s="67"/>
      <c r="R110" s="1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34"/>
      <c r="AE110" s="67"/>
      <c r="AF110" s="1"/>
      <c r="AG110" s="2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34"/>
      <c r="AS110" s="67"/>
      <c r="AT110" s="1"/>
      <c r="AU110" s="2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98"/>
      <c r="BG110" s="67"/>
      <c r="BH110" s="1"/>
      <c r="BI110" s="2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34"/>
      <c r="BU110" s="67"/>
      <c r="BV110" s="1"/>
      <c r="BW110" s="2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34"/>
      <c r="CI110" s="67"/>
      <c r="CJ110" s="1"/>
      <c r="CK110" s="2"/>
      <c r="CL110" s="1"/>
      <c r="CM110" s="1"/>
      <c r="CN110" s="1"/>
      <c r="CO110" s="1"/>
      <c r="CP110" s="1"/>
      <c r="CQ110" s="1"/>
      <c r="CR110" s="1"/>
      <c r="CS110" s="1"/>
      <c r="CT110" s="1"/>
      <c r="CU110" s="1"/>
    </row>
    <row r="111" spans="1:99" ht="15.75" customHeight="1" x14ac:dyDescent="0.25">
      <c r="A111" s="1"/>
      <c r="B111" s="34"/>
      <c r="C111" s="67"/>
      <c r="D111" s="1"/>
      <c r="E111" s="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34"/>
      <c r="Q111" s="67"/>
      <c r="R111" s="1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34"/>
      <c r="AE111" s="67"/>
      <c r="AF111" s="1"/>
      <c r="AG111" s="2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34"/>
      <c r="AS111" s="67"/>
      <c r="AT111" s="1"/>
      <c r="AU111" s="2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98"/>
      <c r="BG111" s="67"/>
      <c r="BH111" s="1"/>
      <c r="BI111" s="2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34"/>
      <c r="BU111" s="67"/>
      <c r="BV111" s="1"/>
      <c r="BW111" s="2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34"/>
      <c r="CI111" s="67"/>
      <c r="CJ111" s="1"/>
      <c r="CK111" s="2"/>
      <c r="CL111" s="1"/>
      <c r="CM111" s="1"/>
      <c r="CN111" s="1"/>
      <c r="CO111" s="1"/>
      <c r="CP111" s="1"/>
      <c r="CQ111" s="1"/>
      <c r="CR111" s="1"/>
      <c r="CS111" s="1"/>
      <c r="CT111" s="1"/>
      <c r="CU111" s="1"/>
    </row>
    <row r="112" spans="1:99" ht="15.75" customHeight="1" x14ac:dyDescent="0.25">
      <c r="A112" s="1"/>
      <c r="B112" s="34"/>
      <c r="C112" s="67"/>
      <c r="D112" s="1"/>
      <c r="E112" s="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34"/>
      <c r="Q112" s="67"/>
      <c r="R112" s="1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34"/>
      <c r="AE112" s="67"/>
      <c r="AF112" s="1"/>
      <c r="AG112" s="2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34"/>
      <c r="AS112" s="67"/>
      <c r="AT112" s="1"/>
      <c r="AU112" s="2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98"/>
      <c r="BG112" s="67"/>
      <c r="BH112" s="1"/>
      <c r="BI112" s="2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34"/>
      <c r="BU112" s="67"/>
      <c r="BV112" s="1"/>
      <c r="BW112" s="2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34"/>
      <c r="CI112" s="67"/>
      <c r="CJ112" s="1"/>
      <c r="CK112" s="2"/>
      <c r="CL112" s="1"/>
      <c r="CM112" s="1"/>
      <c r="CN112" s="1"/>
      <c r="CO112" s="1"/>
      <c r="CP112" s="1"/>
      <c r="CQ112" s="1"/>
      <c r="CR112" s="1"/>
      <c r="CS112" s="1"/>
      <c r="CT112" s="1"/>
      <c r="CU112" s="1"/>
    </row>
    <row r="113" spans="1:99" ht="15.75" customHeight="1" x14ac:dyDescent="0.25">
      <c r="A113" s="1"/>
      <c r="B113" s="34"/>
      <c r="C113" s="67"/>
      <c r="D113" s="1"/>
      <c r="E113" s="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34"/>
      <c r="Q113" s="67"/>
      <c r="R113" s="1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34"/>
      <c r="AE113" s="67"/>
      <c r="AF113" s="1"/>
      <c r="AG113" s="2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34"/>
      <c r="AS113" s="67"/>
      <c r="AT113" s="1"/>
      <c r="AU113" s="2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98"/>
      <c r="BG113" s="67"/>
      <c r="BH113" s="1"/>
      <c r="BI113" s="2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34"/>
      <c r="BU113" s="67"/>
      <c r="BV113" s="1"/>
      <c r="BW113" s="2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34"/>
      <c r="CI113" s="67"/>
      <c r="CJ113" s="1"/>
      <c r="CK113" s="2"/>
      <c r="CL113" s="1"/>
      <c r="CM113" s="1"/>
      <c r="CN113" s="1"/>
      <c r="CO113" s="1"/>
      <c r="CP113" s="1"/>
      <c r="CQ113" s="1"/>
      <c r="CR113" s="1"/>
      <c r="CS113" s="1"/>
      <c r="CT113" s="1"/>
      <c r="CU113" s="1"/>
    </row>
    <row r="114" spans="1:99" ht="15.75" customHeight="1" x14ac:dyDescent="0.25">
      <c r="A114" s="1"/>
      <c r="B114" s="34"/>
      <c r="C114" s="67"/>
      <c r="D114" s="1"/>
      <c r="E114" s="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34"/>
      <c r="Q114" s="67"/>
      <c r="R114" s="1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34"/>
      <c r="AE114" s="67"/>
      <c r="AF114" s="1"/>
      <c r="AG114" s="2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34"/>
      <c r="AS114" s="67"/>
      <c r="AT114" s="1"/>
      <c r="AU114" s="2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98"/>
      <c r="BG114" s="67"/>
      <c r="BH114" s="1"/>
      <c r="BI114" s="2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34"/>
      <c r="BU114" s="67"/>
      <c r="BV114" s="1"/>
      <c r="BW114" s="2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34"/>
      <c r="CI114" s="67"/>
      <c r="CJ114" s="1"/>
      <c r="CK114" s="2"/>
      <c r="CL114" s="1"/>
      <c r="CM114" s="1"/>
      <c r="CN114" s="1"/>
      <c r="CO114" s="1"/>
      <c r="CP114" s="1"/>
      <c r="CQ114" s="1"/>
      <c r="CR114" s="1"/>
      <c r="CS114" s="1"/>
      <c r="CT114" s="1"/>
      <c r="CU114" s="1"/>
    </row>
    <row r="115" spans="1:99" ht="15.75" customHeight="1" x14ac:dyDescent="0.25">
      <c r="A115" s="1"/>
      <c r="B115" s="34"/>
      <c r="C115" s="67"/>
      <c r="D115" s="1"/>
      <c r="E115" s="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34"/>
      <c r="Q115" s="67"/>
      <c r="R115" s="1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34"/>
      <c r="AE115" s="67"/>
      <c r="AF115" s="1"/>
      <c r="AG115" s="2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34"/>
      <c r="AS115" s="67"/>
      <c r="AT115" s="1"/>
      <c r="AU115" s="2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98"/>
      <c r="BG115" s="67"/>
      <c r="BH115" s="1"/>
      <c r="BI115" s="2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34"/>
      <c r="BU115" s="67"/>
      <c r="BV115" s="1"/>
      <c r="BW115" s="2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34"/>
      <c r="CI115" s="67"/>
      <c r="CJ115" s="1"/>
      <c r="CK115" s="2"/>
      <c r="CL115" s="1"/>
      <c r="CM115" s="1"/>
      <c r="CN115" s="1"/>
      <c r="CO115" s="1"/>
      <c r="CP115" s="1"/>
      <c r="CQ115" s="1"/>
      <c r="CR115" s="1"/>
      <c r="CS115" s="1"/>
      <c r="CT115" s="1"/>
      <c r="CU115" s="1"/>
    </row>
    <row r="116" spans="1:99" ht="15.75" customHeight="1" x14ac:dyDescent="0.25">
      <c r="A116" s="1"/>
      <c r="B116" s="34"/>
      <c r="C116" s="67"/>
      <c r="D116" s="1"/>
      <c r="E116" s="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34"/>
      <c r="Q116" s="67"/>
      <c r="R116" s="1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34"/>
      <c r="AE116" s="67"/>
      <c r="AF116" s="1"/>
      <c r="AG116" s="2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34"/>
      <c r="AS116" s="67"/>
      <c r="AT116" s="1"/>
      <c r="AU116" s="2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98"/>
      <c r="BG116" s="67"/>
      <c r="BH116" s="1"/>
      <c r="BI116" s="2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34"/>
      <c r="BU116" s="67"/>
      <c r="BV116" s="1"/>
      <c r="BW116" s="2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34"/>
      <c r="CI116" s="67"/>
      <c r="CJ116" s="1"/>
      <c r="CK116" s="2"/>
      <c r="CL116" s="1"/>
      <c r="CM116" s="1"/>
      <c r="CN116" s="1"/>
      <c r="CO116" s="1"/>
      <c r="CP116" s="1"/>
      <c r="CQ116" s="1"/>
      <c r="CR116" s="1"/>
      <c r="CS116" s="1"/>
      <c r="CT116" s="1"/>
      <c r="CU116" s="1"/>
    </row>
    <row r="117" spans="1:99" ht="15.75" customHeight="1" x14ac:dyDescent="0.25">
      <c r="A117" s="1"/>
      <c r="B117" s="34"/>
      <c r="C117" s="67"/>
      <c r="D117" s="1"/>
      <c r="E117" s="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34"/>
      <c r="Q117" s="67"/>
      <c r="R117" s="1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34"/>
      <c r="AE117" s="67"/>
      <c r="AF117" s="1"/>
      <c r="AG117" s="2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34"/>
      <c r="AS117" s="67"/>
      <c r="AT117" s="1"/>
      <c r="AU117" s="2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98"/>
      <c r="BG117" s="67"/>
      <c r="BH117" s="1"/>
      <c r="BI117" s="2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34"/>
      <c r="BU117" s="67"/>
      <c r="BV117" s="1"/>
      <c r="BW117" s="2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34"/>
      <c r="CI117" s="67"/>
      <c r="CJ117" s="1"/>
      <c r="CK117" s="2"/>
      <c r="CL117" s="1"/>
      <c r="CM117" s="1"/>
      <c r="CN117" s="1"/>
      <c r="CO117" s="1"/>
      <c r="CP117" s="1"/>
      <c r="CQ117" s="1"/>
      <c r="CR117" s="1"/>
      <c r="CS117" s="1"/>
      <c r="CT117" s="1"/>
      <c r="CU117" s="1"/>
    </row>
    <row r="118" spans="1:99" ht="15.75" customHeight="1" x14ac:dyDescent="0.25">
      <c r="A118" s="1"/>
      <c r="B118" s="34"/>
      <c r="C118" s="67"/>
      <c r="D118" s="1"/>
      <c r="E118" s="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34"/>
      <c r="Q118" s="67"/>
      <c r="R118" s="1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34"/>
      <c r="AE118" s="67"/>
      <c r="AF118" s="1"/>
      <c r="AG118" s="2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34"/>
      <c r="AS118" s="67"/>
      <c r="AT118" s="1"/>
      <c r="AU118" s="2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98"/>
      <c r="BG118" s="67"/>
      <c r="BH118" s="1"/>
      <c r="BI118" s="2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34"/>
      <c r="BU118" s="67"/>
      <c r="BV118" s="1"/>
      <c r="BW118" s="2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34"/>
      <c r="CI118" s="67"/>
      <c r="CJ118" s="1"/>
      <c r="CK118" s="2"/>
      <c r="CL118" s="1"/>
      <c r="CM118" s="1"/>
      <c r="CN118" s="1"/>
      <c r="CO118" s="1"/>
      <c r="CP118" s="1"/>
      <c r="CQ118" s="1"/>
      <c r="CR118" s="1"/>
      <c r="CS118" s="1"/>
      <c r="CT118" s="1"/>
      <c r="CU118" s="1"/>
    </row>
    <row r="119" spans="1:99" ht="15.75" customHeight="1" x14ac:dyDescent="0.25">
      <c r="A119" s="1"/>
      <c r="B119" s="34"/>
      <c r="C119" s="67"/>
      <c r="D119" s="1"/>
      <c r="E119" s="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34"/>
      <c r="Q119" s="67"/>
      <c r="R119" s="1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34"/>
      <c r="AE119" s="67"/>
      <c r="AF119" s="1"/>
      <c r="AG119" s="2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34"/>
      <c r="AS119" s="67"/>
      <c r="AT119" s="1"/>
      <c r="AU119" s="2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98"/>
      <c r="BG119" s="67"/>
      <c r="BH119" s="1"/>
      <c r="BI119" s="2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34"/>
      <c r="BU119" s="67"/>
      <c r="BV119" s="1"/>
      <c r="BW119" s="2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34"/>
      <c r="CI119" s="67"/>
      <c r="CJ119" s="1"/>
      <c r="CK119" s="2"/>
      <c r="CL119" s="1"/>
      <c r="CM119" s="1"/>
      <c r="CN119" s="1"/>
      <c r="CO119" s="1"/>
      <c r="CP119" s="1"/>
      <c r="CQ119" s="1"/>
      <c r="CR119" s="1"/>
      <c r="CS119" s="1"/>
      <c r="CT119" s="1"/>
      <c r="CU119" s="1"/>
    </row>
    <row r="120" spans="1:99" ht="15.75" customHeight="1" x14ac:dyDescent="0.25">
      <c r="A120" s="1"/>
      <c r="B120" s="34"/>
      <c r="C120" s="67"/>
      <c r="D120" s="1"/>
      <c r="E120" s="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34"/>
      <c r="Q120" s="67"/>
      <c r="R120" s="1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34"/>
      <c r="AE120" s="67"/>
      <c r="AF120" s="1"/>
      <c r="AG120" s="2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34"/>
      <c r="AS120" s="67"/>
      <c r="AT120" s="1"/>
      <c r="AU120" s="2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98"/>
      <c r="BG120" s="67"/>
      <c r="BH120" s="1"/>
      <c r="BI120" s="2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34"/>
      <c r="BU120" s="67"/>
      <c r="BV120" s="1"/>
      <c r="BW120" s="2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34"/>
      <c r="CI120" s="67"/>
      <c r="CJ120" s="1"/>
      <c r="CK120" s="2"/>
      <c r="CL120" s="1"/>
      <c r="CM120" s="1"/>
      <c r="CN120" s="1"/>
      <c r="CO120" s="1"/>
      <c r="CP120" s="1"/>
      <c r="CQ120" s="1"/>
      <c r="CR120" s="1"/>
      <c r="CS120" s="1"/>
      <c r="CT120" s="1"/>
      <c r="CU120" s="1"/>
    </row>
    <row r="121" spans="1:99" ht="15.75" customHeight="1" x14ac:dyDescent="0.25">
      <c r="A121" s="1"/>
      <c r="B121" s="34"/>
      <c r="C121" s="67"/>
      <c r="D121" s="1"/>
      <c r="E121" s="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34"/>
      <c r="Q121" s="67"/>
      <c r="R121" s="1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34"/>
      <c r="AE121" s="67"/>
      <c r="AF121" s="1"/>
      <c r="AG121" s="2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34"/>
      <c r="AS121" s="67"/>
      <c r="AT121" s="1"/>
      <c r="AU121" s="2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98"/>
      <c r="BG121" s="67"/>
      <c r="BH121" s="1"/>
      <c r="BI121" s="2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34"/>
      <c r="BU121" s="67"/>
      <c r="BV121" s="1"/>
      <c r="BW121" s="2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34"/>
      <c r="CI121" s="67"/>
      <c r="CJ121" s="1"/>
      <c r="CK121" s="2"/>
      <c r="CL121" s="1"/>
      <c r="CM121" s="1"/>
      <c r="CN121" s="1"/>
      <c r="CO121" s="1"/>
      <c r="CP121" s="1"/>
      <c r="CQ121" s="1"/>
      <c r="CR121" s="1"/>
      <c r="CS121" s="1"/>
      <c r="CT121" s="1"/>
      <c r="CU121" s="1"/>
    </row>
    <row r="122" spans="1:99" ht="15.75" customHeight="1" x14ac:dyDescent="0.25">
      <c r="A122" s="1"/>
      <c r="B122" s="34"/>
      <c r="C122" s="67"/>
      <c r="D122" s="1"/>
      <c r="E122" s="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34"/>
      <c r="Q122" s="67"/>
      <c r="R122" s="1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34"/>
      <c r="AE122" s="67"/>
      <c r="AF122" s="1"/>
      <c r="AG122" s="2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34"/>
      <c r="AS122" s="67"/>
      <c r="AT122" s="1"/>
      <c r="AU122" s="2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98"/>
      <c r="BG122" s="67"/>
      <c r="BH122" s="1"/>
      <c r="BI122" s="2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34"/>
      <c r="BU122" s="67"/>
      <c r="BV122" s="1"/>
      <c r="BW122" s="2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34"/>
      <c r="CI122" s="67"/>
      <c r="CJ122" s="1"/>
      <c r="CK122" s="2"/>
      <c r="CL122" s="1"/>
      <c r="CM122" s="1"/>
      <c r="CN122" s="1"/>
      <c r="CO122" s="1"/>
      <c r="CP122" s="1"/>
      <c r="CQ122" s="1"/>
      <c r="CR122" s="1"/>
      <c r="CS122" s="1"/>
      <c r="CT122" s="1"/>
      <c r="CU122" s="1"/>
    </row>
    <row r="123" spans="1:99" ht="15.75" customHeight="1" x14ac:dyDescent="0.25">
      <c r="A123" s="1"/>
      <c r="B123" s="34"/>
      <c r="C123" s="67"/>
      <c r="D123" s="1"/>
      <c r="E123" s="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34"/>
      <c r="Q123" s="67"/>
      <c r="R123" s="1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34"/>
      <c r="AE123" s="67"/>
      <c r="AF123" s="1"/>
      <c r="AG123" s="2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34"/>
      <c r="AS123" s="67"/>
      <c r="AT123" s="1"/>
      <c r="AU123" s="2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98"/>
      <c r="BG123" s="67"/>
      <c r="BH123" s="1"/>
      <c r="BI123" s="2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34"/>
      <c r="BU123" s="67"/>
      <c r="BV123" s="1"/>
      <c r="BW123" s="2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34"/>
      <c r="CI123" s="67"/>
      <c r="CJ123" s="1"/>
      <c r="CK123" s="2"/>
      <c r="CL123" s="1"/>
      <c r="CM123" s="1"/>
      <c r="CN123" s="1"/>
      <c r="CO123" s="1"/>
      <c r="CP123" s="1"/>
      <c r="CQ123" s="1"/>
      <c r="CR123" s="1"/>
      <c r="CS123" s="1"/>
      <c r="CT123" s="1"/>
      <c r="CU123" s="1"/>
    </row>
    <row r="124" spans="1:99" ht="15.75" customHeight="1" x14ac:dyDescent="0.25">
      <c r="A124" s="1"/>
      <c r="B124" s="34"/>
      <c r="C124" s="67"/>
      <c r="D124" s="1"/>
      <c r="E124" s="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34"/>
      <c r="Q124" s="67"/>
      <c r="R124" s="1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34"/>
      <c r="AE124" s="67"/>
      <c r="AF124" s="1"/>
      <c r="AG124" s="2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34"/>
      <c r="AS124" s="67"/>
      <c r="AT124" s="1"/>
      <c r="AU124" s="2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98"/>
      <c r="BG124" s="67"/>
      <c r="BH124" s="1"/>
      <c r="BI124" s="2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34"/>
      <c r="BU124" s="67"/>
      <c r="BV124" s="1"/>
      <c r="BW124" s="2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34"/>
      <c r="CI124" s="67"/>
      <c r="CJ124" s="1"/>
      <c r="CK124" s="2"/>
      <c r="CL124" s="1"/>
      <c r="CM124" s="1"/>
      <c r="CN124" s="1"/>
      <c r="CO124" s="1"/>
      <c r="CP124" s="1"/>
      <c r="CQ124" s="1"/>
      <c r="CR124" s="1"/>
      <c r="CS124" s="1"/>
      <c r="CT124" s="1"/>
      <c r="CU124" s="1"/>
    </row>
    <row r="125" spans="1:99" ht="15.75" customHeight="1" x14ac:dyDescent="0.25">
      <c r="A125" s="1"/>
      <c r="B125" s="34"/>
      <c r="C125" s="67"/>
      <c r="D125" s="1"/>
      <c r="E125" s="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34"/>
      <c r="Q125" s="67"/>
      <c r="R125" s="1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34"/>
      <c r="AE125" s="67"/>
      <c r="AF125" s="1"/>
      <c r="AG125" s="2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34"/>
      <c r="AS125" s="67"/>
      <c r="AT125" s="1"/>
      <c r="AU125" s="2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98"/>
      <c r="BG125" s="67"/>
      <c r="BH125" s="1"/>
      <c r="BI125" s="2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34"/>
      <c r="BU125" s="67"/>
      <c r="BV125" s="1"/>
      <c r="BW125" s="2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34"/>
      <c r="CI125" s="67"/>
      <c r="CJ125" s="1"/>
      <c r="CK125" s="2"/>
      <c r="CL125" s="1"/>
      <c r="CM125" s="1"/>
      <c r="CN125" s="1"/>
      <c r="CO125" s="1"/>
      <c r="CP125" s="1"/>
      <c r="CQ125" s="1"/>
      <c r="CR125" s="1"/>
      <c r="CS125" s="1"/>
      <c r="CT125" s="1"/>
      <c r="CU125" s="1"/>
    </row>
    <row r="126" spans="1:99" ht="15.75" customHeight="1" x14ac:dyDescent="0.25">
      <c r="A126" s="1"/>
      <c r="B126" s="34"/>
      <c r="C126" s="67"/>
      <c r="D126" s="1"/>
      <c r="E126" s="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34"/>
      <c r="Q126" s="67"/>
      <c r="R126" s="1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34"/>
      <c r="AE126" s="67"/>
      <c r="AF126" s="1"/>
      <c r="AG126" s="2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34"/>
      <c r="AS126" s="67"/>
      <c r="AT126" s="1"/>
      <c r="AU126" s="2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98"/>
      <c r="BG126" s="67"/>
      <c r="BH126" s="1"/>
      <c r="BI126" s="2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34"/>
      <c r="BU126" s="67"/>
      <c r="BV126" s="1"/>
      <c r="BW126" s="2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34"/>
      <c r="CI126" s="67"/>
      <c r="CJ126" s="1"/>
      <c r="CK126" s="2"/>
      <c r="CL126" s="1"/>
      <c r="CM126" s="1"/>
      <c r="CN126" s="1"/>
      <c r="CO126" s="1"/>
      <c r="CP126" s="1"/>
      <c r="CQ126" s="1"/>
      <c r="CR126" s="1"/>
      <c r="CS126" s="1"/>
      <c r="CT126" s="1"/>
      <c r="CU126" s="1"/>
    </row>
    <row r="127" spans="1:99" ht="15.75" customHeight="1" x14ac:dyDescent="0.25">
      <c r="A127" s="1"/>
      <c r="B127" s="34"/>
      <c r="C127" s="67"/>
      <c r="D127" s="1"/>
      <c r="E127" s="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34"/>
      <c r="Q127" s="67"/>
      <c r="R127" s="1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34"/>
      <c r="AE127" s="67"/>
      <c r="AF127" s="1"/>
      <c r="AG127" s="2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34"/>
      <c r="AS127" s="67"/>
      <c r="AT127" s="1"/>
      <c r="AU127" s="2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98"/>
      <c r="BG127" s="67"/>
      <c r="BH127" s="1"/>
      <c r="BI127" s="2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34"/>
      <c r="BU127" s="67"/>
      <c r="BV127" s="1"/>
      <c r="BW127" s="2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34"/>
      <c r="CI127" s="67"/>
      <c r="CJ127" s="1"/>
      <c r="CK127" s="2"/>
      <c r="CL127" s="1"/>
      <c r="CM127" s="1"/>
      <c r="CN127" s="1"/>
      <c r="CO127" s="1"/>
      <c r="CP127" s="1"/>
      <c r="CQ127" s="1"/>
      <c r="CR127" s="1"/>
      <c r="CS127" s="1"/>
      <c r="CT127" s="1"/>
      <c r="CU127" s="1"/>
    </row>
    <row r="128" spans="1:99" ht="15.75" customHeight="1" x14ac:dyDescent="0.25">
      <c r="A128" s="1"/>
      <c r="B128" s="34"/>
      <c r="C128" s="67"/>
      <c r="D128" s="1"/>
      <c r="E128" s="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34"/>
      <c r="Q128" s="67"/>
      <c r="R128" s="1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34"/>
      <c r="AE128" s="67"/>
      <c r="AF128" s="1"/>
      <c r="AG128" s="2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34"/>
      <c r="AS128" s="67"/>
      <c r="AT128" s="1"/>
      <c r="AU128" s="2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98"/>
      <c r="BG128" s="67"/>
      <c r="BH128" s="1"/>
      <c r="BI128" s="2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34"/>
      <c r="BU128" s="67"/>
      <c r="BV128" s="1"/>
      <c r="BW128" s="2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34"/>
      <c r="CI128" s="67"/>
      <c r="CJ128" s="1"/>
      <c r="CK128" s="2"/>
      <c r="CL128" s="1"/>
      <c r="CM128" s="1"/>
      <c r="CN128" s="1"/>
      <c r="CO128" s="1"/>
      <c r="CP128" s="1"/>
      <c r="CQ128" s="1"/>
      <c r="CR128" s="1"/>
      <c r="CS128" s="1"/>
      <c r="CT128" s="1"/>
      <c r="CU128" s="1"/>
    </row>
    <row r="129" spans="1:99" ht="15.75" customHeight="1" x14ac:dyDescent="0.25">
      <c r="A129" s="1"/>
      <c r="B129" s="34"/>
      <c r="C129" s="67"/>
      <c r="D129" s="1"/>
      <c r="E129" s="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34"/>
      <c r="Q129" s="67"/>
      <c r="R129" s="1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34"/>
      <c r="AE129" s="67"/>
      <c r="AF129" s="1"/>
      <c r="AG129" s="2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34"/>
      <c r="AS129" s="67"/>
      <c r="AT129" s="1"/>
      <c r="AU129" s="2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98"/>
      <c r="BG129" s="67"/>
      <c r="BH129" s="1"/>
      <c r="BI129" s="2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34"/>
      <c r="BU129" s="67"/>
      <c r="BV129" s="1"/>
      <c r="BW129" s="2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34"/>
      <c r="CI129" s="67"/>
      <c r="CJ129" s="1"/>
      <c r="CK129" s="2"/>
      <c r="CL129" s="1"/>
      <c r="CM129" s="1"/>
      <c r="CN129" s="1"/>
      <c r="CO129" s="1"/>
      <c r="CP129" s="1"/>
      <c r="CQ129" s="1"/>
      <c r="CR129" s="1"/>
      <c r="CS129" s="1"/>
      <c r="CT129" s="1"/>
      <c r="CU129" s="1"/>
    </row>
    <row r="130" spans="1:99" ht="15.75" customHeight="1" x14ac:dyDescent="0.25">
      <c r="A130" s="1"/>
      <c r="B130" s="34"/>
      <c r="C130" s="67"/>
      <c r="D130" s="1"/>
      <c r="E130" s="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34"/>
      <c r="Q130" s="67"/>
      <c r="R130" s="1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34"/>
      <c r="AE130" s="67"/>
      <c r="AF130" s="1"/>
      <c r="AG130" s="2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34"/>
      <c r="AS130" s="67"/>
      <c r="AT130" s="1"/>
      <c r="AU130" s="2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98"/>
      <c r="BG130" s="67"/>
      <c r="BH130" s="1"/>
      <c r="BI130" s="2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34"/>
      <c r="BU130" s="67"/>
      <c r="BV130" s="1"/>
      <c r="BW130" s="2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34"/>
      <c r="CI130" s="67"/>
      <c r="CJ130" s="1"/>
      <c r="CK130" s="2"/>
      <c r="CL130" s="1"/>
      <c r="CM130" s="1"/>
      <c r="CN130" s="1"/>
      <c r="CO130" s="1"/>
      <c r="CP130" s="1"/>
      <c r="CQ130" s="1"/>
      <c r="CR130" s="1"/>
      <c r="CS130" s="1"/>
      <c r="CT130" s="1"/>
      <c r="CU130" s="1"/>
    </row>
    <row r="131" spans="1:99" ht="15.75" customHeight="1" x14ac:dyDescent="0.25">
      <c r="A131" s="1"/>
      <c r="B131" s="34"/>
      <c r="C131" s="67"/>
      <c r="D131" s="1"/>
      <c r="E131" s="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34"/>
      <c r="Q131" s="67"/>
      <c r="R131" s="1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34"/>
      <c r="AE131" s="67"/>
      <c r="AF131" s="1"/>
      <c r="AG131" s="2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34"/>
      <c r="AS131" s="67"/>
      <c r="AT131" s="1"/>
      <c r="AU131" s="2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98"/>
      <c r="BG131" s="67"/>
      <c r="BH131" s="1"/>
      <c r="BI131" s="2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34"/>
      <c r="BU131" s="67"/>
      <c r="BV131" s="1"/>
      <c r="BW131" s="2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34"/>
      <c r="CI131" s="67"/>
      <c r="CJ131" s="1"/>
      <c r="CK131" s="2"/>
      <c r="CL131" s="1"/>
      <c r="CM131" s="1"/>
      <c r="CN131" s="1"/>
      <c r="CO131" s="1"/>
      <c r="CP131" s="1"/>
      <c r="CQ131" s="1"/>
      <c r="CR131" s="1"/>
      <c r="CS131" s="1"/>
      <c r="CT131" s="1"/>
      <c r="CU131" s="1"/>
    </row>
    <row r="132" spans="1:99" ht="15.75" customHeight="1" x14ac:dyDescent="0.25">
      <c r="A132" s="1"/>
      <c r="B132" s="34"/>
      <c r="C132" s="67"/>
      <c r="D132" s="1"/>
      <c r="E132" s="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34"/>
      <c r="Q132" s="67"/>
      <c r="R132" s="1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34"/>
      <c r="AE132" s="67"/>
      <c r="AF132" s="1"/>
      <c r="AG132" s="2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34"/>
      <c r="AS132" s="67"/>
      <c r="AT132" s="1"/>
      <c r="AU132" s="2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98"/>
      <c r="BG132" s="67"/>
      <c r="BH132" s="1"/>
      <c r="BI132" s="2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34"/>
      <c r="BU132" s="67"/>
      <c r="BV132" s="1"/>
      <c r="BW132" s="2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34"/>
      <c r="CI132" s="67"/>
      <c r="CJ132" s="1"/>
      <c r="CK132" s="2"/>
      <c r="CL132" s="1"/>
      <c r="CM132" s="1"/>
      <c r="CN132" s="1"/>
      <c r="CO132" s="1"/>
      <c r="CP132" s="1"/>
      <c r="CQ132" s="1"/>
      <c r="CR132" s="1"/>
      <c r="CS132" s="1"/>
      <c r="CT132" s="1"/>
      <c r="CU132" s="1"/>
    </row>
    <row r="133" spans="1:99" ht="15.75" customHeight="1" x14ac:dyDescent="0.25">
      <c r="A133" s="1"/>
      <c r="B133" s="34"/>
      <c r="C133" s="67"/>
      <c r="D133" s="1"/>
      <c r="E133" s="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34"/>
      <c r="Q133" s="67"/>
      <c r="R133" s="1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34"/>
      <c r="AE133" s="67"/>
      <c r="AF133" s="1"/>
      <c r="AG133" s="2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34"/>
      <c r="AS133" s="67"/>
      <c r="AT133" s="1"/>
      <c r="AU133" s="2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98"/>
      <c r="BG133" s="67"/>
      <c r="BH133" s="1"/>
      <c r="BI133" s="2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34"/>
      <c r="BU133" s="67"/>
      <c r="BV133" s="1"/>
      <c r="BW133" s="2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34"/>
      <c r="CI133" s="67"/>
      <c r="CJ133" s="1"/>
      <c r="CK133" s="2"/>
      <c r="CL133" s="1"/>
      <c r="CM133" s="1"/>
      <c r="CN133" s="1"/>
      <c r="CO133" s="1"/>
      <c r="CP133" s="1"/>
      <c r="CQ133" s="1"/>
      <c r="CR133" s="1"/>
      <c r="CS133" s="1"/>
      <c r="CT133" s="1"/>
      <c r="CU133" s="1"/>
    </row>
    <row r="134" spans="1:99" ht="15.75" customHeight="1" x14ac:dyDescent="0.25">
      <c r="A134" s="1"/>
      <c r="B134" s="34"/>
      <c r="C134" s="67"/>
      <c r="D134" s="1"/>
      <c r="E134" s="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34"/>
      <c r="Q134" s="67"/>
      <c r="R134" s="1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34"/>
      <c r="AE134" s="67"/>
      <c r="AF134" s="1"/>
      <c r="AG134" s="2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34"/>
      <c r="AS134" s="67"/>
      <c r="AT134" s="1"/>
      <c r="AU134" s="2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98"/>
      <c r="BG134" s="67"/>
      <c r="BH134" s="1"/>
      <c r="BI134" s="2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34"/>
      <c r="BU134" s="67"/>
      <c r="BV134" s="1"/>
      <c r="BW134" s="2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34"/>
      <c r="CI134" s="67"/>
      <c r="CJ134" s="1"/>
      <c r="CK134" s="2"/>
      <c r="CL134" s="1"/>
      <c r="CM134" s="1"/>
      <c r="CN134" s="1"/>
      <c r="CO134" s="1"/>
      <c r="CP134" s="1"/>
      <c r="CQ134" s="1"/>
      <c r="CR134" s="1"/>
      <c r="CS134" s="1"/>
      <c r="CT134" s="1"/>
      <c r="CU134" s="1"/>
    </row>
    <row r="135" spans="1:99" ht="15.75" customHeight="1" x14ac:dyDescent="0.25">
      <c r="A135" s="1"/>
      <c r="B135" s="34"/>
      <c r="C135" s="67"/>
      <c r="D135" s="1"/>
      <c r="E135" s="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34"/>
      <c r="Q135" s="67"/>
      <c r="R135" s="1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34"/>
      <c r="AE135" s="67"/>
      <c r="AF135" s="1"/>
      <c r="AG135" s="2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34"/>
      <c r="AS135" s="67"/>
      <c r="AT135" s="1"/>
      <c r="AU135" s="2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98"/>
      <c r="BG135" s="67"/>
      <c r="BH135" s="1"/>
      <c r="BI135" s="2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34"/>
      <c r="BU135" s="67"/>
      <c r="BV135" s="1"/>
      <c r="BW135" s="2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34"/>
      <c r="CI135" s="67"/>
      <c r="CJ135" s="1"/>
      <c r="CK135" s="2"/>
      <c r="CL135" s="1"/>
      <c r="CM135" s="1"/>
      <c r="CN135" s="1"/>
      <c r="CO135" s="1"/>
      <c r="CP135" s="1"/>
      <c r="CQ135" s="1"/>
      <c r="CR135" s="1"/>
      <c r="CS135" s="1"/>
      <c r="CT135" s="1"/>
      <c r="CU135" s="1"/>
    </row>
    <row r="136" spans="1:99" ht="15.75" customHeight="1" x14ac:dyDescent="0.25">
      <c r="A136" s="1"/>
      <c r="B136" s="34"/>
      <c r="C136" s="67"/>
      <c r="D136" s="1"/>
      <c r="E136" s="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34"/>
      <c r="Q136" s="67"/>
      <c r="R136" s="1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34"/>
      <c r="AE136" s="67"/>
      <c r="AF136" s="1"/>
      <c r="AG136" s="2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34"/>
      <c r="AS136" s="67"/>
      <c r="AT136" s="1"/>
      <c r="AU136" s="2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98"/>
      <c r="BG136" s="67"/>
      <c r="BH136" s="1"/>
      <c r="BI136" s="2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34"/>
      <c r="BU136" s="67"/>
      <c r="BV136" s="1"/>
      <c r="BW136" s="2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34"/>
      <c r="CI136" s="67"/>
      <c r="CJ136" s="1"/>
      <c r="CK136" s="2"/>
      <c r="CL136" s="1"/>
      <c r="CM136" s="1"/>
      <c r="CN136" s="1"/>
      <c r="CO136" s="1"/>
      <c r="CP136" s="1"/>
      <c r="CQ136" s="1"/>
      <c r="CR136" s="1"/>
      <c r="CS136" s="1"/>
      <c r="CT136" s="1"/>
      <c r="CU136" s="1"/>
    </row>
    <row r="137" spans="1:99" ht="15.75" customHeight="1" x14ac:dyDescent="0.25">
      <c r="A137" s="1"/>
      <c r="B137" s="34"/>
      <c r="C137" s="67"/>
      <c r="D137" s="1"/>
      <c r="E137" s="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34"/>
      <c r="Q137" s="67"/>
      <c r="R137" s="1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34"/>
      <c r="AE137" s="67"/>
      <c r="AF137" s="1"/>
      <c r="AG137" s="2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34"/>
      <c r="AS137" s="67"/>
      <c r="AT137" s="1"/>
      <c r="AU137" s="2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98"/>
      <c r="BG137" s="67"/>
      <c r="BH137" s="1"/>
      <c r="BI137" s="2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34"/>
      <c r="BU137" s="67"/>
      <c r="BV137" s="1"/>
      <c r="BW137" s="2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34"/>
      <c r="CI137" s="67"/>
      <c r="CJ137" s="1"/>
      <c r="CK137" s="2"/>
      <c r="CL137" s="1"/>
      <c r="CM137" s="1"/>
      <c r="CN137" s="1"/>
      <c r="CO137" s="1"/>
      <c r="CP137" s="1"/>
      <c r="CQ137" s="1"/>
      <c r="CR137" s="1"/>
      <c r="CS137" s="1"/>
      <c r="CT137" s="1"/>
      <c r="CU137" s="1"/>
    </row>
    <row r="138" spans="1:99" ht="15.75" customHeight="1" x14ac:dyDescent="0.25">
      <c r="A138" s="1"/>
      <c r="B138" s="34"/>
      <c r="C138" s="67"/>
      <c r="D138" s="1"/>
      <c r="E138" s="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34"/>
      <c r="Q138" s="67"/>
      <c r="R138" s="1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34"/>
      <c r="AE138" s="67"/>
      <c r="AF138" s="1"/>
      <c r="AG138" s="2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34"/>
      <c r="AS138" s="67"/>
      <c r="AT138" s="1"/>
      <c r="AU138" s="2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98"/>
      <c r="BG138" s="67"/>
      <c r="BH138" s="1"/>
      <c r="BI138" s="2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34"/>
      <c r="BU138" s="67"/>
      <c r="BV138" s="1"/>
      <c r="BW138" s="2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34"/>
      <c r="CI138" s="67"/>
      <c r="CJ138" s="1"/>
      <c r="CK138" s="2"/>
      <c r="CL138" s="1"/>
      <c r="CM138" s="1"/>
      <c r="CN138" s="1"/>
      <c r="CO138" s="1"/>
      <c r="CP138" s="1"/>
      <c r="CQ138" s="1"/>
      <c r="CR138" s="1"/>
      <c r="CS138" s="1"/>
      <c r="CT138" s="1"/>
      <c r="CU138" s="1"/>
    </row>
    <row r="139" spans="1:99" ht="15.75" customHeight="1" x14ac:dyDescent="0.25">
      <c r="A139" s="1"/>
      <c r="B139" s="34"/>
      <c r="C139" s="67"/>
      <c r="D139" s="1"/>
      <c r="E139" s="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34"/>
      <c r="Q139" s="67"/>
      <c r="R139" s="1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34"/>
      <c r="AE139" s="67"/>
      <c r="AF139" s="1"/>
      <c r="AG139" s="2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34"/>
      <c r="AS139" s="67"/>
      <c r="AT139" s="1"/>
      <c r="AU139" s="2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98"/>
      <c r="BG139" s="67"/>
      <c r="BH139" s="1"/>
      <c r="BI139" s="2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34"/>
      <c r="BU139" s="67"/>
      <c r="BV139" s="1"/>
      <c r="BW139" s="2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34"/>
      <c r="CI139" s="67"/>
      <c r="CJ139" s="1"/>
      <c r="CK139" s="2"/>
      <c r="CL139" s="1"/>
      <c r="CM139" s="1"/>
      <c r="CN139" s="1"/>
      <c r="CO139" s="1"/>
      <c r="CP139" s="1"/>
      <c r="CQ139" s="1"/>
      <c r="CR139" s="1"/>
      <c r="CS139" s="1"/>
      <c r="CT139" s="1"/>
      <c r="CU139" s="1"/>
    </row>
    <row r="140" spans="1:99" ht="15.75" customHeight="1" x14ac:dyDescent="0.25">
      <c r="A140" s="1"/>
      <c r="B140" s="34"/>
      <c r="C140" s="67"/>
      <c r="D140" s="1"/>
      <c r="E140" s="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34"/>
      <c r="Q140" s="67"/>
      <c r="R140" s="1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34"/>
      <c r="AE140" s="67"/>
      <c r="AF140" s="1"/>
      <c r="AG140" s="2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34"/>
      <c r="AS140" s="67"/>
      <c r="AT140" s="1"/>
      <c r="AU140" s="2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98"/>
      <c r="BG140" s="67"/>
      <c r="BH140" s="1"/>
      <c r="BI140" s="2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34"/>
      <c r="BU140" s="67"/>
      <c r="BV140" s="1"/>
      <c r="BW140" s="2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34"/>
      <c r="CI140" s="67"/>
      <c r="CJ140" s="1"/>
      <c r="CK140" s="2"/>
      <c r="CL140" s="1"/>
      <c r="CM140" s="1"/>
      <c r="CN140" s="1"/>
      <c r="CO140" s="1"/>
      <c r="CP140" s="1"/>
      <c r="CQ140" s="1"/>
      <c r="CR140" s="1"/>
      <c r="CS140" s="1"/>
      <c r="CT140" s="1"/>
      <c r="CU140" s="1"/>
    </row>
    <row r="141" spans="1:99" ht="15.75" customHeight="1" x14ac:dyDescent="0.25">
      <c r="A141" s="1"/>
      <c r="B141" s="34"/>
      <c r="C141" s="67"/>
      <c r="D141" s="1"/>
      <c r="E141" s="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34"/>
      <c r="Q141" s="67"/>
      <c r="R141" s="1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34"/>
      <c r="AE141" s="67"/>
      <c r="AF141" s="1"/>
      <c r="AG141" s="2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34"/>
      <c r="AS141" s="67"/>
      <c r="AT141" s="1"/>
      <c r="AU141" s="2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98"/>
      <c r="BG141" s="67"/>
      <c r="BH141" s="1"/>
      <c r="BI141" s="2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34"/>
      <c r="BU141" s="67"/>
      <c r="BV141" s="1"/>
      <c r="BW141" s="2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34"/>
      <c r="CI141" s="67"/>
      <c r="CJ141" s="1"/>
      <c r="CK141" s="2"/>
      <c r="CL141" s="1"/>
      <c r="CM141" s="1"/>
      <c r="CN141" s="1"/>
      <c r="CO141" s="1"/>
      <c r="CP141" s="1"/>
      <c r="CQ141" s="1"/>
      <c r="CR141" s="1"/>
      <c r="CS141" s="1"/>
      <c r="CT141" s="1"/>
      <c r="CU141" s="1"/>
    </row>
    <row r="142" spans="1:99" ht="15.75" customHeight="1" x14ac:dyDescent="0.25">
      <c r="A142" s="1"/>
      <c r="B142" s="34"/>
      <c r="C142" s="67"/>
      <c r="D142" s="1"/>
      <c r="E142" s="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34"/>
      <c r="Q142" s="67"/>
      <c r="R142" s="1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34"/>
      <c r="AE142" s="67"/>
      <c r="AF142" s="1"/>
      <c r="AG142" s="2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34"/>
      <c r="AS142" s="67"/>
      <c r="AT142" s="1"/>
      <c r="AU142" s="2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98"/>
      <c r="BG142" s="67"/>
      <c r="BH142" s="1"/>
      <c r="BI142" s="2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34"/>
      <c r="BU142" s="67"/>
      <c r="BV142" s="1"/>
      <c r="BW142" s="2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34"/>
      <c r="CI142" s="67"/>
      <c r="CJ142" s="1"/>
      <c r="CK142" s="2"/>
      <c r="CL142" s="1"/>
      <c r="CM142" s="1"/>
      <c r="CN142" s="1"/>
      <c r="CO142" s="1"/>
      <c r="CP142" s="1"/>
      <c r="CQ142" s="1"/>
      <c r="CR142" s="1"/>
      <c r="CS142" s="1"/>
      <c r="CT142" s="1"/>
      <c r="CU142" s="1"/>
    </row>
    <row r="143" spans="1:99" ht="15.75" customHeight="1" x14ac:dyDescent="0.25">
      <c r="A143" s="1"/>
      <c r="B143" s="34"/>
      <c r="C143" s="67"/>
      <c r="D143" s="1"/>
      <c r="E143" s="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34"/>
      <c r="Q143" s="67"/>
      <c r="R143" s="1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34"/>
      <c r="AE143" s="67"/>
      <c r="AF143" s="1"/>
      <c r="AG143" s="2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34"/>
      <c r="AS143" s="67"/>
      <c r="AT143" s="1"/>
      <c r="AU143" s="2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98"/>
      <c r="BG143" s="67"/>
      <c r="BH143" s="1"/>
      <c r="BI143" s="2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34"/>
      <c r="BU143" s="67"/>
      <c r="BV143" s="1"/>
      <c r="BW143" s="2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34"/>
      <c r="CI143" s="67"/>
      <c r="CJ143" s="1"/>
      <c r="CK143" s="2"/>
      <c r="CL143" s="1"/>
      <c r="CM143" s="1"/>
      <c r="CN143" s="1"/>
      <c r="CO143" s="1"/>
      <c r="CP143" s="1"/>
      <c r="CQ143" s="1"/>
      <c r="CR143" s="1"/>
      <c r="CS143" s="1"/>
      <c r="CT143" s="1"/>
      <c r="CU143" s="1"/>
    </row>
    <row r="144" spans="1:99" ht="15.75" customHeight="1" x14ac:dyDescent="0.25">
      <c r="A144" s="1"/>
      <c r="B144" s="34"/>
      <c r="C144" s="67"/>
      <c r="D144" s="1"/>
      <c r="E144" s="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34"/>
      <c r="Q144" s="67"/>
      <c r="R144" s="1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34"/>
      <c r="AE144" s="67"/>
      <c r="AF144" s="1"/>
      <c r="AG144" s="2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34"/>
      <c r="AS144" s="67"/>
      <c r="AT144" s="1"/>
      <c r="AU144" s="2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98"/>
      <c r="BG144" s="67"/>
      <c r="BH144" s="1"/>
      <c r="BI144" s="2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34"/>
      <c r="BU144" s="67"/>
      <c r="BV144" s="1"/>
      <c r="BW144" s="2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34"/>
      <c r="CI144" s="67"/>
      <c r="CJ144" s="1"/>
      <c r="CK144" s="2"/>
      <c r="CL144" s="1"/>
      <c r="CM144" s="1"/>
      <c r="CN144" s="1"/>
      <c r="CO144" s="1"/>
      <c r="CP144" s="1"/>
      <c r="CQ144" s="1"/>
      <c r="CR144" s="1"/>
      <c r="CS144" s="1"/>
      <c r="CT144" s="1"/>
      <c r="CU144" s="1"/>
    </row>
    <row r="145" spans="1:99" ht="15.75" customHeight="1" x14ac:dyDescent="0.25">
      <c r="A145" s="1"/>
      <c r="B145" s="34"/>
      <c r="C145" s="67"/>
      <c r="D145" s="1"/>
      <c r="E145" s="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34"/>
      <c r="Q145" s="67"/>
      <c r="R145" s="1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34"/>
      <c r="AE145" s="67"/>
      <c r="AF145" s="1"/>
      <c r="AG145" s="2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34"/>
      <c r="AS145" s="67"/>
      <c r="AT145" s="1"/>
      <c r="AU145" s="2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98"/>
      <c r="BG145" s="67"/>
      <c r="BH145" s="1"/>
      <c r="BI145" s="2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34"/>
      <c r="BU145" s="67"/>
      <c r="BV145" s="1"/>
      <c r="BW145" s="2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34"/>
      <c r="CI145" s="67"/>
      <c r="CJ145" s="1"/>
      <c r="CK145" s="2"/>
      <c r="CL145" s="1"/>
      <c r="CM145" s="1"/>
      <c r="CN145" s="1"/>
      <c r="CO145" s="1"/>
      <c r="CP145" s="1"/>
      <c r="CQ145" s="1"/>
      <c r="CR145" s="1"/>
      <c r="CS145" s="1"/>
      <c r="CT145" s="1"/>
      <c r="CU145" s="1"/>
    </row>
    <row r="146" spans="1:99" ht="15.75" customHeight="1" x14ac:dyDescent="0.25">
      <c r="A146" s="1"/>
      <c r="B146" s="34"/>
      <c r="C146" s="67"/>
      <c r="D146" s="1"/>
      <c r="E146" s="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34"/>
      <c r="Q146" s="67"/>
      <c r="R146" s="1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34"/>
      <c r="AE146" s="67"/>
      <c r="AF146" s="1"/>
      <c r="AG146" s="2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34"/>
      <c r="AS146" s="67"/>
      <c r="AT146" s="1"/>
      <c r="AU146" s="2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98"/>
      <c r="BG146" s="67"/>
      <c r="BH146" s="1"/>
      <c r="BI146" s="2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34"/>
      <c r="BU146" s="67"/>
      <c r="BV146" s="1"/>
      <c r="BW146" s="2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34"/>
      <c r="CI146" s="67"/>
      <c r="CJ146" s="1"/>
      <c r="CK146" s="2"/>
      <c r="CL146" s="1"/>
      <c r="CM146" s="1"/>
      <c r="CN146" s="1"/>
      <c r="CO146" s="1"/>
      <c r="CP146" s="1"/>
      <c r="CQ146" s="1"/>
      <c r="CR146" s="1"/>
      <c r="CS146" s="1"/>
      <c r="CT146" s="1"/>
      <c r="CU146" s="1"/>
    </row>
    <row r="147" spans="1:99" ht="15.75" customHeight="1" x14ac:dyDescent="0.25">
      <c r="A147" s="1"/>
      <c r="B147" s="34"/>
      <c r="C147" s="67"/>
      <c r="D147" s="1"/>
      <c r="E147" s="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34"/>
      <c r="Q147" s="67"/>
      <c r="R147" s="1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34"/>
      <c r="AE147" s="67"/>
      <c r="AF147" s="1"/>
      <c r="AG147" s="2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34"/>
      <c r="AS147" s="67"/>
      <c r="AT147" s="1"/>
      <c r="AU147" s="2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98"/>
      <c r="BG147" s="67"/>
      <c r="BH147" s="1"/>
      <c r="BI147" s="2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34"/>
      <c r="BU147" s="67"/>
      <c r="BV147" s="1"/>
      <c r="BW147" s="2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34"/>
      <c r="CI147" s="67"/>
      <c r="CJ147" s="1"/>
      <c r="CK147" s="2"/>
      <c r="CL147" s="1"/>
      <c r="CM147" s="1"/>
      <c r="CN147" s="1"/>
      <c r="CO147" s="1"/>
      <c r="CP147" s="1"/>
      <c r="CQ147" s="1"/>
      <c r="CR147" s="1"/>
      <c r="CS147" s="1"/>
      <c r="CT147" s="1"/>
      <c r="CU147" s="1"/>
    </row>
    <row r="148" spans="1:99" ht="15.75" customHeight="1" x14ac:dyDescent="0.25">
      <c r="A148" s="1"/>
      <c r="B148" s="34"/>
      <c r="C148" s="67"/>
      <c r="D148" s="1"/>
      <c r="E148" s="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34"/>
      <c r="Q148" s="67"/>
      <c r="R148" s="1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34"/>
      <c r="AE148" s="67"/>
      <c r="AF148" s="1"/>
      <c r="AG148" s="2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34"/>
      <c r="AS148" s="67"/>
      <c r="AT148" s="1"/>
      <c r="AU148" s="2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98"/>
      <c r="BG148" s="67"/>
      <c r="BH148" s="1"/>
      <c r="BI148" s="2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34"/>
      <c r="BU148" s="67"/>
      <c r="BV148" s="1"/>
      <c r="BW148" s="2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34"/>
      <c r="CI148" s="67"/>
      <c r="CJ148" s="1"/>
      <c r="CK148" s="2"/>
      <c r="CL148" s="1"/>
      <c r="CM148" s="1"/>
      <c r="CN148" s="1"/>
      <c r="CO148" s="1"/>
      <c r="CP148" s="1"/>
      <c r="CQ148" s="1"/>
      <c r="CR148" s="1"/>
      <c r="CS148" s="1"/>
      <c r="CT148" s="1"/>
      <c r="CU148" s="1"/>
    </row>
    <row r="149" spans="1:99" ht="15.75" customHeight="1" x14ac:dyDescent="0.25">
      <c r="A149" s="1"/>
      <c r="B149" s="34"/>
      <c r="C149" s="67"/>
      <c r="D149" s="1"/>
      <c r="E149" s="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34"/>
      <c r="Q149" s="67"/>
      <c r="R149" s="1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34"/>
      <c r="AE149" s="67"/>
      <c r="AF149" s="1"/>
      <c r="AG149" s="2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34"/>
      <c r="AS149" s="67"/>
      <c r="AT149" s="1"/>
      <c r="AU149" s="2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98"/>
      <c r="BG149" s="67"/>
      <c r="BH149" s="1"/>
      <c r="BI149" s="2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34"/>
      <c r="BU149" s="67"/>
      <c r="BV149" s="1"/>
      <c r="BW149" s="2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34"/>
      <c r="CI149" s="67"/>
      <c r="CJ149" s="1"/>
      <c r="CK149" s="2"/>
      <c r="CL149" s="1"/>
      <c r="CM149" s="1"/>
      <c r="CN149" s="1"/>
      <c r="CO149" s="1"/>
      <c r="CP149" s="1"/>
      <c r="CQ149" s="1"/>
      <c r="CR149" s="1"/>
      <c r="CS149" s="1"/>
      <c r="CT149" s="1"/>
      <c r="CU149" s="1"/>
    </row>
    <row r="150" spans="1:99" ht="15.75" customHeight="1" x14ac:dyDescent="0.25">
      <c r="A150" s="1"/>
      <c r="B150" s="34"/>
      <c r="C150" s="67"/>
      <c r="D150" s="1"/>
      <c r="E150" s="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34"/>
      <c r="Q150" s="67"/>
      <c r="R150" s="1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34"/>
      <c r="AE150" s="67"/>
      <c r="AF150" s="1"/>
      <c r="AG150" s="2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34"/>
      <c r="AS150" s="67"/>
      <c r="AT150" s="1"/>
      <c r="AU150" s="2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98"/>
      <c r="BG150" s="67"/>
      <c r="BH150" s="1"/>
      <c r="BI150" s="2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34"/>
      <c r="BU150" s="67"/>
      <c r="BV150" s="1"/>
      <c r="BW150" s="2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34"/>
      <c r="CI150" s="67"/>
      <c r="CJ150" s="1"/>
      <c r="CK150" s="2"/>
      <c r="CL150" s="1"/>
      <c r="CM150" s="1"/>
      <c r="CN150" s="1"/>
      <c r="CO150" s="1"/>
      <c r="CP150" s="1"/>
      <c r="CQ150" s="1"/>
      <c r="CR150" s="1"/>
      <c r="CS150" s="1"/>
      <c r="CT150" s="1"/>
      <c r="CU150" s="1"/>
    </row>
    <row r="151" spans="1:99" ht="15.75" customHeight="1" x14ac:dyDescent="0.25">
      <c r="A151" s="1"/>
      <c r="B151" s="34"/>
      <c r="C151" s="67"/>
      <c r="D151" s="1"/>
      <c r="E151" s="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34"/>
      <c r="Q151" s="67"/>
      <c r="R151" s="1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34"/>
      <c r="AE151" s="67"/>
      <c r="AF151" s="1"/>
      <c r="AG151" s="2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34"/>
      <c r="AS151" s="67"/>
      <c r="AT151" s="1"/>
      <c r="AU151" s="2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98"/>
      <c r="BG151" s="67"/>
      <c r="BH151" s="1"/>
      <c r="BI151" s="2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34"/>
      <c r="BU151" s="67"/>
      <c r="BV151" s="1"/>
      <c r="BW151" s="2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34"/>
      <c r="CI151" s="67"/>
      <c r="CJ151" s="1"/>
      <c r="CK151" s="2"/>
      <c r="CL151" s="1"/>
      <c r="CM151" s="1"/>
      <c r="CN151" s="1"/>
      <c r="CO151" s="1"/>
      <c r="CP151" s="1"/>
      <c r="CQ151" s="1"/>
      <c r="CR151" s="1"/>
      <c r="CS151" s="1"/>
      <c r="CT151" s="1"/>
      <c r="CU151" s="1"/>
    </row>
    <row r="152" spans="1:99" ht="15.75" customHeight="1" x14ac:dyDescent="0.25">
      <c r="A152" s="1"/>
      <c r="B152" s="34"/>
      <c r="C152" s="67"/>
      <c r="D152" s="1"/>
      <c r="E152" s="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34"/>
      <c r="Q152" s="67"/>
      <c r="R152" s="1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34"/>
      <c r="AE152" s="67"/>
      <c r="AF152" s="1"/>
      <c r="AG152" s="2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34"/>
      <c r="AS152" s="67"/>
      <c r="AT152" s="1"/>
      <c r="AU152" s="2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98"/>
      <c r="BG152" s="67"/>
      <c r="BH152" s="1"/>
      <c r="BI152" s="2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34"/>
      <c r="BU152" s="67"/>
      <c r="BV152" s="1"/>
      <c r="BW152" s="2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34"/>
      <c r="CI152" s="67"/>
      <c r="CJ152" s="1"/>
      <c r="CK152" s="2"/>
      <c r="CL152" s="1"/>
      <c r="CM152" s="1"/>
      <c r="CN152" s="1"/>
      <c r="CO152" s="1"/>
      <c r="CP152" s="1"/>
      <c r="CQ152" s="1"/>
      <c r="CR152" s="1"/>
      <c r="CS152" s="1"/>
      <c r="CT152" s="1"/>
      <c r="CU152" s="1"/>
    </row>
    <row r="153" spans="1:99" ht="15.75" customHeight="1" x14ac:dyDescent="0.25">
      <c r="A153" s="1"/>
      <c r="B153" s="34"/>
      <c r="C153" s="67"/>
      <c r="D153" s="1"/>
      <c r="E153" s="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34"/>
      <c r="Q153" s="67"/>
      <c r="R153" s="1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34"/>
      <c r="AE153" s="67"/>
      <c r="AF153" s="1"/>
      <c r="AG153" s="2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34"/>
      <c r="AS153" s="67"/>
      <c r="AT153" s="1"/>
      <c r="AU153" s="2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98"/>
      <c r="BG153" s="67"/>
      <c r="BH153" s="1"/>
      <c r="BI153" s="2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34"/>
      <c r="BU153" s="67"/>
      <c r="BV153" s="1"/>
      <c r="BW153" s="2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34"/>
      <c r="CI153" s="67"/>
      <c r="CJ153" s="1"/>
      <c r="CK153" s="2"/>
      <c r="CL153" s="1"/>
      <c r="CM153" s="1"/>
      <c r="CN153" s="1"/>
      <c r="CO153" s="1"/>
      <c r="CP153" s="1"/>
      <c r="CQ153" s="1"/>
      <c r="CR153" s="1"/>
      <c r="CS153" s="1"/>
      <c r="CT153" s="1"/>
      <c r="CU153" s="1"/>
    </row>
    <row r="154" spans="1:99" ht="15.75" customHeight="1" x14ac:dyDescent="0.25">
      <c r="A154" s="1"/>
      <c r="B154" s="34"/>
      <c r="C154" s="67"/>
      <c r="D154" s="1"/>
      <c r="E154" s="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34"/>
      <c r="Q154" s="67"/>
      <c r="R154" s="1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34"/>
      <c r="AE154" s="67"/>
      <c r="AF154" s="1"/>
      <c r="AG154" s="2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34"/>
      <c r="AS154" s="67"/>
      <c r="AT154" s="1"/>
      <c r="AU154" s="2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98"/>
      <c r="BG154" s="67"/>
      <c r="BH154" s="1"/>
      <c r="BI154" s="2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34"/>
      <c r="BU154" s="67"/>
      <c r="BV154" s="1"/>
      <c r="BW154" s="2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34"/>
      <c r="CI154" s="67"/>
      <c r="CJ154" s="1"/>
      <c r="CK154" s="2"/>
      <c r="CL154" s="1"/>
      <c r="CM154" s="1"/>
      <c r="CN154" s="1"/>
      <c r="CO154" s="1"/>
      <c r="CP154" s="1"/>
      <c r="CQ154" s="1"/>
      <c r="CR154" s="1"/>
      <c r="CS154" s="1"/>
      <c r="CT154" s="1"/>
      <c r="CU154" s="1"/>
    </row>
    <row r="155" spans="1:99" ht="15.75" customHeight="1" x14ac:dyDescent="0.25">
      <c r="A155" s="1"/>
      <c r="B155" s="34"/>
      <c r="C155" s="67"/>
      <c r="D155" s="1"/>
      <c r="E155" s="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34"/>
      <c r="Q155" s="67"/>
      <c r="R155" s="1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34"/>
      <c r="AE155" s="67"/>
      <c r="AF155" s="1"/>
      <c r="AG155" s="2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34"/>
      <c r="AS155" s="67"/>
      <c r="AT155" s="1"/>
      <c r="AU155" s="2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98"/>
      <c r="BG155" s="67"/>
      <c r="BH155" s="1"/>
      <c r="BI155" s="2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34"/>
      <c r="BU155" s="67"/>
      <c r="BV155" s="1"/>
      <c r="BW155" s="2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34"/>
      <c r="CI155" s="67"/>
      <c r="CJ155" s="1"/>
      <c r="CK155" s="2"/>
      <c r="CL155" s="1"/>
      <c r="CM155" s="1"/>
      <c r="CN155" s="1"/>
      <c r="CO155" s="1"/>
      <c r="CP155" s="1"/>
      <c r="CQ155" s="1"/>
      <c r="CR155" s="1"/>
      <c r="CS155" s="1"/>
      <c r="CT155" s="1"/>
      <c r="CU155" s="1"/>
    </row>
    <row r="156" spans="1:99" ht="15.75" customHeight="1" x14ac:dyDescent="0.25">
      <c r="A156" s="1"/>
      <c r="B156" s="34"/>
      <c r="C156" s="67"/>
      <c r="D156" s="1"/>
      <c r="E156" s="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34"/>
      <c r="Q156" s="67"/>
      <c r="R156" s="1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34"/>
      <c r="AE156" s="67"/>
      <c r="AF156" s="1"/>
      <c r="AG156" s="2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34"/>
      <c r="AS156" s="67"/>
      <c r="AT156" s="1"/>
      <c r="AU156" s="2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98"/>
      <c r="BG156" s="67"/>
      <c r="BH156" s="1"/>
      <c r="BI156" s="2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34"/>
      <c r="BU156" s="67"/>
      <c r="BV156" s="1"/>
      <c r="BW156" s="2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34"/>
      <c r="CI156" s="67"/>
      <c r="CJ156" s="1"/>
      <c r="CK156" s="2"/>
      <c r="CL156" s="1"/>
      <c r="CM156" s="1"/>
      <c r="CN156" s="1"/>
      <c r="CO156" s="1"/>
      <c r="CP156" s="1"/>
      <c r="CQ156" s="1"/>
      <c r="CR156" s="1"/>
      <c r="CS156" s="1"/>
      <c r="CT156" s="1"/>
      <c r="CU156" s="1"/>
    </row>
    <row r="157" spans="1:99" ht="15.75" customHeight="1" x14ac:dyDescent="0.25">
      <c r="A157" s="1"/>
      <c r="B157" s="34"/>
      <c r="C157" s="67"/>
      <c r="D157" s="1"/>
      <c r="E157" s="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34"/>
      <c r="Q157" s="67"/>
      <c r="R157" s="1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34"/>
      <c r="AE157" s="67"/>
      <c r="AF157" s="1"/>
      <c r="AG157" s="2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34"/>
      <c r="AS157" s="67"/>
      <c r="AT157" s="1"/>
      <c r="AU157" s="2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98"/>
      <c r="BG157" s="67"/>
      <c r="BH157" s="1"/>
      <c r="BI157" s="2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34"/>
      <c r="BU157" s="67"/>
      <c r="BV157" s="1"/>
      <c r="BW157" s="2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34"/>
      <c r="CI157" s="67"/>
      <c r="CJ157" s="1"/>
      <c r="CK157" s="2"/>
      <c r="CL157" s="1"/>
      <c r="CM157" s="1"/>
      <c r="CN157" s="1"/>
      <c r="CO157" s="1"/>
      <c r="CP157" s="1"/>
      <c r="CQ157" s="1"/>
      <c r="CR157" s="1"/>
      <c r="CS157" s="1"/>
      <c r="CT157" s="1"/>
      <c r="CU157" s="1"/>
    </row>
    <row r="158" spans="1:99" ht="15.75" customHeight="1" x14ac:dyDescent="0.25">
      <c r="A158" s="1"/>
      <c r="B158" s="34"/>
      <c r="C158" s="67"/>
      <c r="D158" s="1"/>
      <c r="E158" s="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34"/>
      <c r="Q158" s="67"/>
      <c r="R158" s="1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34"/>
      <c r="AE158" s="67"/>
      <c r="AF158" s="1"/>
      <c r="AG158" s="2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34"/>
      <c r="AS158" s="67"/>
      <c r="AT158" s="1"/>
      <c r="AU158" s="2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98"/>
      <c r="BG158" s="67"/>
      <c r="BH158" s="1"/>
      <c r="BI158" s="2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34"/>
      <c r="BU158" s="67"/>
      <c r="BV158" s="1"/>
      <c r="BW158" s="2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34"/>
      <c r="CI158" s="67"/>
      <c r="CJ158" s="1"/>
      <c r="CK158" s="2"/>
      <c r="CL158" s="1"/>
      <c r="CM158" s="1"/>
      <c r="CN158" s="1"/>
      <c r="CO158" s="1"/>
      <c r="CP158" s="1"/>
      <c r="CQ158" s="1"/>
      <c r="CR158" s="1"/>
      <c r="CS158" s="1"/>
      <c r="CT158" s="1"/>
      <c r="CU158" s="1"/>
    </row>
    <row r="159" spans="1:99" ht="15.75" customHeight="1" x14ac:dyDescent="0.25">
      <c r="A159" s="1"/>
      <c r="B159" s="34"/>
      <c r="C159" s="67"/>
      <c r="D159" s="1"/>
      <c r="E159" s="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34"/>
      <c r="Q159" s="67"/>
      <c r="R159" s="1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34"/>
      <c r="AE159" s="67"/>
      <c r="AF159" s="1"/>
      <c r="AG159" s="2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34"/>
      <c r="AS159" s="67"/>
      <c r="AT159" s="1"/>
      <c r="AU159" s="2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98"/>
      <c r="BG159" s="67"/>
      <c r="BH159" s="1"/>
      <c r="BI159" s="2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34"/>
      <c r="BU159" s="67"/>
      <c r="BV159" s="1"/>
      <c r="BW159" s="2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34"/>
      <c r="CI159" s="67"/>
      <c r="CJ159" s="1"/>
      <c r="CK159" s="2"/>
      <c r="CL159" s="1"/>
      <c r="CM159" s="1"/>
      <c r="CN159" s="1"/>
      <c r="CO159" s="1"/>
      <c r="CP159" s="1"/>
      <c r="CQ159" s="1"/>
      <c r="CR159" s="1"/>
      <c r="CS159" s="1"/>
      <c r="CT159" s="1"/>
      <c r="CU159" s="1"/>
    </row>
    <row r="160" spans="1:99" ht="15.75" customHeight="1" x14ac:dyDescent="0.25">
      <c r="A160" s="1"/>
      <c r="B160" s="34"/>
      <c r="C160" s="67"/>
      <c r="D160" s="1"/>
      <c r="E160" s="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34"/>
      <c r="Q160" s="67"/>
      <c r="R160" s="1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34"/>
      <c r="AE160" s="67"/>
      <c r="AF160" s="1"/>
      <c r="AG160" s="2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34"/>
      <c r="AS160" s="67"/>
      <c r="AT160" s="1"/>
      <c r="AU160" s="2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98"/>
      <c r="BG160" s="67"/>
      <c r="BH160" s="1"/>
      <c r="BI160" s="2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34"/>
      <c r="BU160" s="67"/>
      <c r="BV160" s="1"/>
      <c r="BW160" s="2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34"/>
      <c r="CI160" s="67"/>
      <c r="CJ160" s="1"/>
      <c r="CK160" s="2"/>
      <c r="CL160" s="1"/>
      <c r="CM160" s="1"/>
      <c r="CN160" s="1"/>
      <c r="CO160" s="1"/>
      <c r="CP160" s="1"/>
      <c r="CQ160" s="1"/>
      <c r="CR160" s="1"/>
      <c r="CS160" s="1"/>
      <c r="CT160" s="1"/>
      <c r="CU160" s="1"/>
    </row>
    <row r="161" spans="1:99" ht="15.75" customHeight="1" x14ac:dyDescent="0.25">
      <c r="A161" s="1"/>
      <c r="B161" s="34"/>
      <c r="C161" s="67"/>
      <c r="D161" s="1"/>
      <c r="E161" s="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34"/>
      <c r="Q161" s="67"/>
      <c r="R161" s="1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34"/>
      <c r="AE161" s="67"/>
      <c r="AF161" s="1"/>
      <c r="AG161" s="2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34"/>
      <c r="AS161" s="67"/>
      <c r="AT161" s="1"/>
      <c r="AU161" s="2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98"/>
      <c r="BG161" s="67"/>
      <c r="BH161" s="1"/>
      <c r="BI161" s="2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34"/>
      <c r="BU161" s="67"/>
      <c r="BV161" s="1"/>
      <c r="BW161" s="2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34"/>
      <c r="CI161" s="67"/>
      <c r="CJ161" s="1"/>
      <c r="CK161" s="2"/>
      <c r="CL161" s="1"/>
      <c r="CM161" s="1"/>
      <c r="CN161" s="1"/>
      <c r="CO161" s="1"/>
      <c r="CP161" s="1"/>
      <c r="CQ161" s="1"/>
      <c r="CR161" s="1"/>
      <c r="CS161" s="1"/>
      <c r="CT161" s="1"/>
      <c r="CU161" s="1"/>
    </row>
    <row r="162" spans="1:99" ht="15.75" customHeight="1" x14ac:dyDescent="0.25">
      <c r="A162" s="1"/>
      <c r="B162" s="34"/>
      <c r="C162" s="67"/>
      <c r="D162" s="1"/>
      <c r="E162" s="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34"/>
      <c r="Q162" s="67"/>
      <c r="R162" s="1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34"/>
      <c r="AE162" s="67"/>
      <c r="AF162" s="1"/>
      <c r="AG162" s="2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34"/>
      <c r="AS162" s="67"/>
      <c r="AT162" s="1"/>
      <c r="AU162" s="2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98"/>
      <c r="BG162" s="67"/>
      <c r="BH162" s="1"/>
      <c r="BI162" s="2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34"/>
      <c r="BU162" s="67"/>
      <c r="BV162" s="1"/>
      <c r="BW162" s="2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34"/>
      <c r="CI162" s="67"/>
      <c r="CJ162" s="1"/>
      <c r="CK162" s="2"/>
      <c r="CL162" s="1"/>
      <c r="CM162" s="1"/>
      <c r="CN162" s="1"/>
      <c r="CO162" s="1"/>
      <c r="CP162" s="1"/>
      <c r="CQ162" s="1"/>
      <c r="CR162" s="1"/>
      <c r="CS162" s="1"/>
      <c r="CT162" s="1"/>
      <c r="CU162" s="1"/>
    </row>
    <row r="163" spans="1:99" ht="15.75" customHeight="1" x14ac:dyDescent="0.25">
      <c r="A163" s="1"/>
      <c r="B163" s="34"/>
      <c r="C163" s="67"/>
      <c r="D163" s="1"/>
      <c r="E163" s="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34"/>
      <c r="Q163" s="67"/>
      <c r="R163" s="1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34"/>
      <c r="AE163" s="67"/>
      <c r="AF163" s="1"/>
      <c r="AG163" s="2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34"/>
      <c r="AS163" s="67"/>
      <c r="AT163" s="1"/>
      <c r="AU163" s="2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98"/>
      <c r="BG163" s="67"/>
      <c r="BH163" s="1"/>
      <c r="BI163" s="2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34"/>
      <c r="BU163" s="67"/>
      <c r="BV163" s="1"/>
      <c r="BW163" s="2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34"/>
      <c r="CI163" s="67"/>
      <c r="CJ163" s="1"/>
      <c r="CK163" s="2"/>
      <c r="CL163" s="1"/>
      <c r="CM163" s="1"/>
      <c r="CN163" s="1"/>
      <c r="CO163" s="1"/>
      <c r="CP163" s="1"/>
      <c r="CQ163" s="1"/>
      <c r="CR163" s="1"/>
      <c r="CS163" s="1"/>
      <c r="CT163" s="1"/>
      <c r="CU163" s="1"/>
    </row>
    <row r="164" spans="1:99" ht="15.75" customHeight="1" x14ac:dyDescent="0.25">
      <c r="A164" s="1"/>
      <c r="B164" s="34"/>
      <c r="C164" s="67"/>
      <c r="D164" s="1"/>
      <c r="E164" s="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34"/>
      <c r="Q164" s="67"/>
      <c r="R164" s="1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34"/>
      <c r="AE164" s="67"/>
      <c r="AF164" s="1"/>
      <c r="AG164" s="2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34"/>
      <c r="AS164" s="67"/>
      <c r="AT164" s="1"/>
      <c r="AU164" s="2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98"/>
      <c r="BG164" s="67"/>
      <c r="BH164" s="1"/>
      <c r="BI164" s="2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34"/>
      <c r="BU164" s="67"/>
      <c r="BV164" s="1"/>
      <c r="BW164" s="2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34"/>
      <c r="CI164" s="67"/>
      <c r="CJ164" s="1"/>
      <c r="CK164" s="2"/>
      <c r="CL164" s="1"/>
      <c r="CM164" s="1"/>
      <c r="CN164" s="1"/>
      <c r="CO164" s="1"/>
      <c r="CP164" s="1"/>
      <c r="CQ164" s="1"/>
      <c r="CR164" s="1"/>
      <c r="CS164" s="1"/>
      <c r="CT164" s="1"/>
      <c r="CU164" s="1"/>
    </row>
    <row r="165" spans="1:99" ht="15.75" customHeight="1" x14ac:dyDescent="0.25">
      <c r="A165" s="1"/>
      <c r="B165" s="34"/>
      <c r="C165" s="67"/>
      <c r="D165" s="1"/>
      <c r="E165" s="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34"/>
      <c r="Q165" s="67"/>
      <c r="R165" s="1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34"/>
      <c r="AE165" s="67"/>
      <c r="AF165" s="1"/>
      <c r="AG165" s="2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34"/>
      <c r="AS165" s="67"/>
      <c r="AT165" s="1"/>
      <c r="AU165" s="2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98"/>
      <c r="BG165" s="67"/>
      <c r="BH165" s="1"/>
      <c r="BI165" s="2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34"/>
      <c r="BU165" s="67"/>
      <c r="BV165" s="1"/>
      <c r="BW165" s="2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34"/>
      <c r="CI165" s="67"/>
      <c r="CJ165" s="1"/>
      <c r="CK165" s="2"/>
      <c r="CL165" s="1"/>
      <c r="CM165" s="1"/>
      <c r="CN165" s="1"/>
      <c r="CO165" s="1"/>
      <c r="CP165" s="1"/>
      <c r="CQ165" s="1"/>
      <c r="CR165" s="1"/>
      <c r="CS165" s="1"/>
      <c r="CT165" s="1"/>
      <c r="CU165" s="1"/>
    </row>
    <row r="166" spans="1:99" ht="15.75" customHeight="1" x14ac:dyDescent="0.25">
      <c r="A166" s="1"/>
      <c r="B166" s="34"/>
      <c r="C166" s="67"/>
      <c r="D166" s="1"/>
      <c r="E166" s="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34"/>
      <c r="Q166" s="67"/>
      <c r="R166" s="1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34"/>
      <c r="AE166" s="67"/>
      <c r="AF166" s="1"/>
      <c r="AG166" s="2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34"/>
      <c r="AS166" s="67"/>
      <c r="AT166" s="1"/>
      <c r="AU166" s="2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98"/>
      <c r="BG166" s="67"/>
      <c r="BH166" s="1"/>
      <c r="BI166" s="2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34"/>
      <c r="BU166" s="67"/>
      <c r="BV166" s="1"/>
      <c r="BW166" s="2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34"/>
      <c r="CI166" s="67"/>
      <c r="CJ166" s="1"/>
      <c r="CK166" s="2"/>
      <c r="CL166" s="1"/>
      <c r="CM166" s="1"/>
      <c r="CN166" s="1"/>
      <c r="CO166" s="1"/>
      <c r="CP166" s="1"/>
      <c r="CQ166" s="1"/>
      <c r="CR166" s="1"/>
      <c r="CS166" s="1"/>
      <c r="CT166" s="1"/>
      <c r="CU166" s="1"/>
    </row>
    <row r="167" spans="1:99" ht="15.75" customHeight="1" x14ac:dyDescent="0.25">
      <c r="A167" s="1"/>
      <c r="B167" s="34"/>
      <c r="C167" s="67"/>
      <c r="D167" s="1"/>
      <c r="E167" s="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34"/>
      <c r="Q167" s="67"/>
      <c r="R167" s="1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34"/>
      <c r="AE167" s="67"/>
      <c r="AF167" s="1"/>
      <c r="AG167" s="2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34"/>
      <c r="AS167" s="67"/>
      <c r="AT167" s="1"/>
      <c r="AU167" s="2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98"/>
      <c r="BG167" s="67"/>
      <c r="BH167" s="1"/>
      <c r="BI167" s="2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34"/>
      <c r="BU167" s="67"/>
      <c r="BV167" s="1"/>
      <c r="BW167" s="2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34"/>
      <c r="CI167" s="67"/>
      <c r="CJ167" s="1"/>
      <c r="CK167" s="2"/>
      <c r="CL167" s="1"/>
      <c r="CM167" s="1"/>
      <c r="CN167" s="1"/>
      <c r="CO167" s="1"/>
      <c r="CP167" s="1"/>
      <c r="CQ167" s="1"/>
      <c r="CR167" s="1"/>
      <c r="CS167" s="1"/>
      <c r="CT167" s="1"/>
      <c r="CU167" s="1"/>
    </row>
    <row r="168" spans="1:99" ht="15.75" customHeight="1" x14ac:dyDescent="0.25">
      <c r="A168" s="1"/>
      <c r="B168" s="34"/>
      <c r="C168" s="67"/>
      <c r="D168" s="1"/>
      <c r="E168" s="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34"/>
      <c r="Q168" s="67"/>
      <c r="R168" s="1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34"/>
      <c r="AE168" s="67"/>
      <c r="AF168" s="1"/>
      <c r="AG168" s="2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34"/>
      <c r="AS168" s="67"/>
      <c r="AT168" s="1"/>
      <c r="AU168" s="2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98"/>
      <c r="BG168" s="67"/>
      <c r="BH168" s="1"/>
      <c r="BI168" s="2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34"/>
      <c r="BU168" s="67"/>
      <c r="BV168" s="1"/>
      <c r="BW168" s="2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34"/>
      <c r="CI168" s="67"/>
      <c r="CJ168" s="1"/>
      <c r="CK168" s="2"/>
      <c r="CL168" s="1"/>
      <c r="CM168" s="1"/>
      <c r="CN168" s="1"/>
      <c r="CO168" s="1"/>
      <c r="CP168" s="1"/>
      <c r="CQ168" s="1"/>
      <c r="CR168" s="1"/>
      <c r="CS168" s="1"/>
      <c r="CT168" s="1"/>
      <c r="CU168" s="1"/>
    </row>
    <row r="169" spans="1:99" ht="15.75" customHeight="1" x14ac:dyDescent="0.25">
      <c r="A169" s="1"/>
      <c r="B169" s="34"/>
      <c r="C169" s="67"/>
      <c r="D169" s="1"/>
      <c r="E169" s="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34"/>
      <c r="Q169" s="67"/>
      <c r="R169" s="1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34"/>
      <c r="AE169" s="67"/>
      <c r="AF169" s="1"/>
      <c r="AG169" s="2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34"/>
      <c r="AS169" s="67"/>
      <c r="AT169" s="1"/>
      <c r="AU169" s="2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98"/>
      <c r="BG169" s="67"/>
      <c r="BH169" s="1"/>
      <c r="BI169" s="2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34"/>
      <c r="BU169" s="67"/>
      <c r="BV169" s="1"/>
      <c r="BW169" s="2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34"/>
      <c r="CI169" s="67"/>
      <c r="CJ169" s="1"/>
      <c r="CK169" s="2"/>
      <c r="CL169" s="1"/>
      <c r="CM169" s="1"/>
      <c r="CN169" s="1"/>
      <c r="CO169" s="1"/>
      <c r="CP169" s="1"/>
      <c r="CQ169" s="1"/>
      <c r="CR169" s="1"/>
      <c r="CS169" s="1"/>
      <c r="CT169" s="1"/>
      <c r="CU169" s="1"/>
    </row>
    <row r="170" spans="1:99" ht="15.75" customHeight="1" x14ac:dyDescent="0.25">
      <c r="A170" s="1"/>
      <c r="B170" s="34"/>
      <c r="C170" s="67"/>
      <c r="D170" s="1"/>
      <c r="E170" s="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34"/>
      <c r="Q170" s="67"/>
      <c r="R170" s="1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34"/>
      <c r="AE170" s="67"/>
      <c r="AF170" s="1"/>
      <c r="AG170" s="2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34"/>
      <c r="AS170" s="67"/>
      <c r="AT170" s="1"/>
      <c r="AU170" s="2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98"/>
      <c r="BG170" s="67"/>
      <c r="BH170" s="1"/>
      <c r="BI170" s="2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34"/>
      <c r="BU170" s="67"/>
      <c r="BV170" s="1"/>
      <c r="BW170" s="2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34"/>
      <c r="CI170" s="67"/>
      <c r="CJ170" s="1"/>
      <c r="CK170" s="2"/>
      <c r="CL170" s="1"/>
      <c r="CM170" s="1"/>
      <c r="CN170" s="1"/>
      <c r="CO170" s="1"/>
      <c r="CP170" s="1"/>
      <c r="CQ170" s="1"/>
      <c r="CR170" s="1"/>
      <c r="CS170" s="1"/>
      <c r="CT170" s="1"/>
      <c r="CU170" s="1"/>
    </row>
    <row r="171" spans="1:99" ht="15.75" customHeight="1" x14ac:dyDescent="0.25">
      <c r="A171" s="1"/>
      <c r="B171" s="34"/>
      <c r="C171" s="67"/>
      <c r="D171" s="1"/>
      <c r="E171" s="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34"/>
      <c r="Q171" s="67"/>
      <c r="R171" s="1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34"/>
      <c r="AE171" s="67"/>
      <c r="AF171" s="1"/>
      <c r="AG171" s="2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34"/>
      <c r="AS171" s="67"/>
      <c r="AT171" s="1"/>
      <c r="AU171" s="2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98"/>
      <c r="BG171" s="67"/>
      <c r="BH171" s="1"/>
      <c r="BI171" s="2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34"/>
      <c r="BU171" s="67"/>
      <c r="BV171" s="1"/>
      <c r="BW171" s="2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34"/>
      <c r="CI171" s="67"/>
      <c r="CJ171" s="1"/>
      <c r="CK171" s="2"/>
      <c r="CL171" s="1"/>
      <c r="CM171" s="1"/>
      <c r="CN171" s="1"/>
      <c r="CO171" s="1"/>
      <c r="CP171" s="1"/>
      <c r="CQ171" s="1"/>
      <c r="CR171" s="1"/>
      <c r="CS171" s="1"/>
      <c r="CT171" s="1"/>
      <c r="CU171" s="1"/>
    </row>
    <row r="172" spans="1:99" ht="15.75" customHeight="1" x14ac:dyDescent="0.25">
      <c r="A172" s="1"/>
      <c r="B172" s="34"/>
      <c r="C172" s="67"/>
      <c r="D172" s="1"/>
      <c r="E172" s="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34"/>
      <c r="Q172" s="67"/>
      <c r="R172" s="1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34"/>
      <c r="AE172" s="67"/>
      <c r="AF172" s="1"/>
      <c r="AG172" s="2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34"/>
      <c r="AS172" s="67"/>
      <c r="AT172" s="1"/>
      <c r="AU172" s="2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98"/>
      <c r="BG172" s="67"/>
      <c r="BH172" s="1"/>
      <c r="BI172" s="2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34"/>
      <c r="BU172" s="67"/>
      <c r="BV172" s="1"/>
      <c r="BW172" s="2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34"/>
      <c r="CI172" s="67"/>
      <c r="CJ172" s="1"/>
      <c r="CK172" s="2"/>
      <c r="CL172" s="1"/>
      <c r="CM172" s="1"/>
      <c r="CN172" s="1"/>
      <c r="CO172" s="1"/>
      <c r="CP172" s="1"/>
      <c r="CQ172" s="1"/>
      <c r="CR172" s="1"/>
      <c r="CS172" s="1"/>
      <c r="CT172" s="1"/>
      <c r="CU172" s="1"/>
    </row>
    <row r="173" spans="1:99" ht="15.75" customHeight="1" x14ac:dyDescent="0.25">
      <c r="A173" s="1"/>
      <c r="B173" s="34"/>
      <c r="C173" s="67"/>
      <c r="D173" s="1"/>
      <c r="E173" s="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34"/>
      <c r="Q173" s="67"/>
      <c r="R173" s="1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34"/>
      <c r="AE173" s="67"/>
      <c r="AF173" s="1"/>
      <c r="AG173" s="2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34"/>
      <c r="AS173" s="67"/>
      <c r="AT173" s="1"/>
      <c r="AU173" s="2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98"/>
      <c r="BG173" s="67"/>
      <c r="BH173" s="1"/>
      <c r="BI173" s="2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34"/>
      <c r="BU173" s="67"/>
      <c r="BV173" s="1"/>
      <c r="BW173" s="2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34"/>
      <c r="CI173" s="67"/>
      <c r="CJ173" s="1"/>
      <c r="CK173" s="2"/>
      <c r="CL173" s="1"/>
      <c r="CM173" s="1"/>
      <c r="CN173" s="1"/>
      <c r="CO173" s="1"/>
      <c r="CP173" s="1"/>
      <c r="CQ173" s="1"/>
      <c r="CR173" s="1"/>
      <c r="CS173" s="1"/>
      <c r="CT173" s="1"/>
      <c r="CU173" s="1"/>
    </row>
    <row r="174" spans="1:99" ht="15.75" customHeight="1" x14ac:dyDescent="0.25">
      <c r="A174" s="1"/>
      <c r="B174" s="34"/>
      <c r="C174" s="67"/>
      <c r="D174" s="1"/>
      <c r="E174" s="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34"/>
      <c r="Q174" s="67"/>
      <c r="R174" s="1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34"/>
      <c r="AE174" s="67"/>
      <c r="AF174" s="1"/>
      <c r="AG174" s="2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34"/>
      <c r="AS174" s="67"/>
      <c r="AT174" s="1"/>
      <c r="AU174" s="2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98"/>
      <c r="BG174" s="67"/>
      <c r="BH174" s="1"/>
      <c r="BI174" s="2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34"/>
      <c r="BU174" s="67"/>
      <c r="BV174" s="1"/>
      <c r="BW174" s="2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34"/>
      <c r="CI174" s="67"/>
      <c r="CJ174" s="1"/>
      <c r="CK174" s="2"/>
      <c r="CL174" s="1"/>
      <c r="CM174" s="1"/>
      <c r="CN174" s="1"/>
      <c r="CO174" s="1"/>
      <c r="CP174" s="1"/>
      <c r="CQ174" s="1"/>
      <c r="CR174" s="1"/>
      <c r="CS174" s="1"/>
      <c r="CT174" s="1"/>
      <c r="CU174" s="1"/>
    </row>
    <row r="175" spans="1:99" ht="15.75" customHeight="1" x14ac:dyDescent="0.25">
      <c r="A175" s="1"/>
      <c r="B175" s="34"/>
      <c r="C175" s="67"/>
      <c r="D175" s="1"/>
      <c r="E175" s="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34"/>
      <c r="Q175" s="67"/>
      <c r="R175" s="1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34"/>
      <c r="AE175" s="67"/>
      <c r="AF175" s="1"/>
      <c r="AG175" s="2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34"/>
      <c r="AS175" s="67"/>
      <c r="AT175" s="1"/>
      <c r="AU175" s="2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98"/>
      <c r="BG175" s="67"/>
      <c r="BH175" s="1"/>
      <c r="BI175" s="2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34"/>
      <c r="BU175" s="67"/>
      <c r="BV175" s="1"/>
      <c r="BW175" s="2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34"/>
      <c r="CI175" s="67"/>
      <c r="CJ175" s="1"/>
      <c r="CK175" s="2"/>
      <c r="CL175" s="1"/>
      <c r="CM175" s="1"/>
      <c r="CN175" s="1"/>
      <c r="CO175" s="1"/>
      <c r="CP175" s="1"/>
      <c r="CQ175" s="1"/>
      <c r="CR175" s="1"/>
      <c r="CS175" s="1"/>
      <c r="CT175" s="1"/>
      <c r="CU175" s="1"/>
    </row>
    <row r="176" spans="1:99" ht="15.75" customHeight="1" x14ac:dyDescent="0.25">
      <c r="A176" s="1"/>
      <c r="B176" s="34"/>
      <c r="C176" s="67"/>
      <c r="D176" s="1"/>
      <c r="E176" s="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34"/>
      <c r="Q176" s="67"/>
      <c r="R176" s="1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34"/>
      <c r="AE176" s="67"/>
      <c r="AF176" s="1"/>
      <c r="AG176" s="2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34"/>
      <c r="AS176" s="67"/>
      <c r="AT176" s="1"/>
      <c r="AU176" s="2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98"/>
      <c r="BG176" s="67"/>
      <c r="BH176" s="1"/>
      <c r="BI176" s="2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34"/>
      <c r="BU176" s="67"/>
      <c r="BV176" s="1"/>
      <c r="BW176" s="2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34"/>
      <c r="CI176" s="67"/>
      <c r="CJ176" s="1"/>
      <c r="CK176" s="2"/>
      <c r="CL176" s="1"/>
      <c r="CM176" s="1"/>
      <c r="CN176" s="1"/>
      <c r="CO176" s="1"/>
      <c r="CP176" s="1"/>
      <c r="CQ176" s="1"/>
      <c r="CR176" s="1"/>
      <c r="CS176" s="1"/>
      <c r="CT176" s="1"/>
      <c r="CU176" s="1"/>
    </row>
    <row r="177" spans="1:99" ht="15.75" customHeight="1" x14ac:dyDescent="0.25">
      <c r="A177" s="1"/>
      <c r="B177" s="34"/>
      <c r="C177" s="67"/>
      <c r="D177" s="1"/>
      <c r="E177" s="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34"/>
      <c r="Q177" s="67"/>
      <c r="R177" s="1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34"/>
      <c r="AE177" s="67"/>
      <c r="AF177" s="1"/>
      <c r="AG177" s="2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34"/>
      <c r="AS177" s="67"/>
      <c r="AT177" s="1"/>
      <c r="AU177" s="2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98"/>
      <c r="BG177" s="67"/>
      <c r="BH177" s="1"/>
      <c r="BI177" s="2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34"/>
      <c r="BU177" s="67"/>
      <c r="BV177" s="1"/>
      <c r="BW177" s="2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34"/>
      <c r="CI177" s="67"/>
      <c r="CJ177" s="1"/>
      <c r="CK177" s="2"/>
      <c r="CL177" s="1"/>
      <c r="CM177" s="1"/>
      <c r="CN177" s="1"/>
      <c r="CO177" s="1"/>
      <c r="CP177" s="1"/>
      <c r="CQ177" s="1"/>
      <c r="CR177" s="1"/>
      <c r="CS177" s="1"/>
      <c r="CT177" s="1"/>
      <c r="CU177" s="1"/>
    </row>
    <row r="178" spans="1:99" ht="15.75" customHeight="1" x14ac:dyDescent="0.25">
      <c r="A178" s="1"/>
      <c r="B178" s="34"/>
      <c r="C178" s="67"/>
      <c r="D178" s="1"/>
      <c r="E178" s="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34"/>
      <c r="Q178" s="67"/>
      <c r="R178" s="1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34"/>
      <c r="AE178" s="67"/>
      <c r="AF178" s="1"/>
      <c r="AG178" s="2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34"/>
      <c r="AS178" s="67"/>
      <c r="AT178" s="1"/>
      <c r="AU178" s="2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98"/>
      <c r="BG178" s="67"/>
      <c r="BH178" s="1"/>
      <c r="BI178" s="2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34"/>
      <c r="BU178" s="67"/>
      <c r="BV178" s="1"/>
      <c r="BW178" s="2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34"/>
      <c r="CI178" s="67"/>
      <c r="CJ178" s="1"/>
      <c r="CK178" s="2"/>
      <c r="CL178" s="1"/>
      <c r="CM178" s="1"/>
      <c r="CN178" s="1"/>
      <c r="CO178" s="1"/>
      <c r="CP178" s="1"/>
      <c r="CQ178" s="1"/>
      <c r="CR178" s="1"/>
      <c r="CS178" s="1"/>
      <c r="CT178" s="1"/>
      <c r="CU178" s="1"/>
    </row>
    <row r="179" spans="1:99" ht="15.75" customHeight="1" x14ac:dyDescent="0.25">
      <c r="A179" s="1"/>
      <c r="B179" s="34"/>
      <c r="C179" s="67"/>
      <c r="D179" s="1"/>
      <c r="E179" s="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34"/>
      <c r="Q179" s="67"/>
      <c r="R179" s="1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34"/>
      <c r="AE179" s="67"/>
      <c r="AF179" s="1"/>
      <c r="AG179" s="2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34"/>
      <c r="AS179" s="67"/>
      <c r="AT179" s="1"/>
      <c r="AU179" s="2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98"/>
      <c r="BG179" s="67"/>
      <c r="BH179" s="1"/>
      <c r="BI179" s="2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34"/>
      <c r="BU179" s="67"/>
      <c r="BV179" s="1"/>
      <c r="BW179" s="2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34"/>
      <c r="CI179" s="67"/>
      <c r="CJ179" s="1"/>
      <c r="CK179" s="2"/>
      <c r="CL179" s="1"/>
      <c r="CM179" s="1"/>
      <c r="CN179" s="1"/>
      <c r="CO179" s="1"/>
      <c r="CP179" s="1"/>
      <c r="CQ179" s="1"/>
      <c r="CR179" s="1"/>
      <c r="CS179" s="1"/>
      <c r="CT179" s="1"/>
      <c r="CU179" s="1"/>
    </row>
    <row r="180" spans="1:99" ht="15.75" customHeight="1" x14ac:dyDescent="0.25">
      <c r="A180" s="1"/>
      <c r="B180" s="34"/>
      <c r="C180" s="67"/>
      <c r="D180" s="1"/>
      <c r="E180" s="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34"/>
      <c r="Q180" s="67"/>
      <c r="R180" s="1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34"/>
      <c r="AE180" s="67"/>
      <c r="AF180" s="1"/>
      <c r="AG180" s="2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34"/>
      <c r="AS180" s="67"/>
      <c r="AT180" s="1"/>
      <c r="AU180" s="2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98"/>
      <c r="BG180" s="67"/>
      <c r="BH180" s="1"/>
      <c r="BI180" s="2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34"/>
      <c r="BU180" s="67"/>
      <c r="BV180" s="1"/>
      <c r="BW180" s="2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34"/>
      <c r="CI180" s="67"/>
      <c r="CJ180" s="1"/>
      <c r="CK180" s="2"/>
      <c r="CL180" s="1"/>
      <c r="CM180" s="1"/>
      <c r="CN180" s="1"/>
      <c r="CO180" s="1"/>
      <c r="CP180" s="1"/>
      <c r="CQ180" s="1"/>
      <c r="CR180" s="1"/>
      <c r="CS180" s="1"/>
      <c r="CT180" s="1"/>
      <c r="CU180" s="1"/>
    </row>
    <row r="181" spans="1:99" ht="15.75" customHeight="1" x14ac:dyDescent="0.25">
      <c r="A181" s="1"/>
      <c r="B181" s="34"/>
      <c r="C181" s="67"/>
      <c r="D181" s="1"/>
      <c r="E181" s="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34"/>
      <c r="Q181" s="67"/>
      <c r="R181" s="1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34"/>
      <c r="AE181" s="67"/>
      <c r="AF181" s="1"/>
      <c r="AG181" s="2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34"/>
      <c r="AS181" s="67"/>
      <c r="AT181" s="1"/>
      <c r="AU181" s="2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98"/>
      <c r="BG181" s="67"/>
      <c r="BH181" s="1"/>
      <c r="BI181" s="2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34"/>
      <c r="BU181" s="67"/>
      <c r="BV181" s="1"/>
      <c r="BW181" s="2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34"/>
      <c r="CI181" s="67"/>
      <c r="CJ181" s="1"/>
      <c r="CK181" s="2"/>
      <c r="CL181" s="1"/>
      <c r="CM181" s="1"/>
      <c r="CN181" s="1"/>
      <c r="CO181" s="1"/>
      <c r="CP181" s="1"/>
      <c r="CQ181" s="1"/>
      <c r="CR181" s="1"/>
      <c r="CS181" s="1"/>
      <c r="CT181" s="1"/>
      <c r="CU181" s="1"/>
    </row>
    <row r="182" spans="1:99" ht="15.75" customHeight="1" x14ac:dyDescent="0.25">
      <c r="A182" s="1"/>
      <c r="B182" s="34"/>
      <c r="C182" s="67"/>
      <c r="D182" s="1"/>
      <c r="E182" s="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34"/>
      <c r="Q182" s="67"/>
      <c r="R182" s="1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34"/>
      <c r="AE182" s="67"/>
      <c r="AF182" s="1"/>
      <c r="AG182" s="2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34"/>
      <c r="AS182" s="67"/>
      <c r="AT182" s="1"/>
      <c r="AU182" s="2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98"/>
      <c r="BG182" s="67"/>
      <c r="BH182" s="1"/>
      <c r="BI182" s="2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34"/>
      <c r="BU182" s="67"/>
      <c r="BV182" s="1"/>
      <c r="BW182" s="2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34"/>
      <c r="CI182" s="67"/>
      <c r="CJ182" s="1"/>
      <c r="CK182" s="2"/>
      <c r="CL182" s="1"/>
      <c r="CM182" s="1"/>
      <c r="CN182" s="1"/>
      <c r="CO182" s="1"/>
      <c r="CP182" s="1"/>
      <c r="CQ182" s="1"/>
      <c r="CR182" s="1"/>
      <c r="CS182" s="1"/>
      <c r="CT182" s="1"/>
      <c r="CU182" s="1"/>
    </row>
    <row r="183" spans="1:99" ht="15.75" customHeight="1" x14ac:dyDescent="0.25">
      <c r="A183" s="1"/>
      <c r="B183" s="34"/>
      <c r="C183" s="67"/>
      <c r="D183" s="1"/>
      <c r="E183" s="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34"/>
      <c r="Q183" s="67"/>
      <c r="R183" s="1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34"/>
      <c r="AE183" s="67"/>
      <c r="AF183" s="1"/>
      <c r="AG183" s="2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34"/>
      <c r="AS183" s="67"/>
      <c r="AT183" s="1"/>
      <c r="AU183" s="2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98"/>
      <c r="BG183" s="67"/>
      <c r="BH183" s="1"/>
      <c r="BI183" s="2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34"/>
      <c r="BU183" s="67"/>
      <c r="BV183" s="1"/>
      <c r="BW183" s="2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34"/>
      <c r="CI183" s="67"/>
      <c r="CJ183" s="1"/>
      <c r="CK183" s="2"/>
      <c r="CL183" s="1"/>
      <c r="CM183" s="1"/>
      <c r="CN183" s="1"/>
      <c r="CO183" s="1"/>
      <c r="CP183" s="1"/>
      <c r="CQ183" s="1"/>
      <c r="CR183" s="1"/>
      <c r="CS183" s="1"/>
      <c r="CT183" s="1"/>
      <c r="CU183" s="1"/>
    </row>
    <row r="184" spans="1:99" ht="15.75" customHeight="1" x14ac:dyDescent="0.25">
      <c r="A184" s="1"/>
      <c r="B184" s="34"/>
      <c r="C184" s="67"/>
      <c r="D184" s="1"/>
      <c r="E184" s="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34"/>
      <c r="Q184" s="67"/>
      <c r="R184" s="1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34"/>
      <c r="AE184" s="67"/>
      <c r="AF184" s="1"/>
      <c r="AG184" s="2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34"/>
      <c r="AS184" s="67"/>
      <c r="AT184" s="1"/>
      <c r="AU184" s="2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98"/>
      <c r="BG184" s="67"/>
      <c r="BH184" s="1"/>
      <c r="BI184" s="2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34"/>
      <c r="BU184" s="67"/>
      <c r="BV184" s="1"/>
      <c r="BW184" s="2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34"/>
      <c r="CI184" s="67"/>
      <c r="CJ184" s="1"/>
      <c r="CK184" s="2"/>
      <c r="CL184" s="1"/>
      <c r="CM184" s="1"/>
      <c r="CN184" s="1"/>
      <c r="CO184" s="1"/>
      <c r="CP184" s="1"/>
      <c r="CQ184" s="1"/>
      <c r="CR184" s="1"/>
      <c r="CS184" s="1"/>
      <c r="CT184" s="1"/>
      <c r="CU184" s="1"/>
    </row>
    <row r="185" spans="1:99" ht="15.75" customHeight="1" x14ac:dyDescent="0.25">
      <c r="A185" s="1"/>
      <c r="B185" s="34"/>
      <c r="C185" s="67"/>
      <c r="D185" s="1"/>
      <c r="E185" s="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34"/>
      <c r="Q185" s="67"/>
      <c r="R185" s="1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34"/>
      <c r="AE185" s="67"/>
      <c r="AF185" s="1"/>
      <c r="AG185" s="2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34"/>
      <c r="AS185" s="67"/>
      <c r="AT185" s="1"/>
      <c r="AU185" s="2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98"/>
      <c r="BG185" s="67"/>
      <c r="BH185" s="1"/>
      <c r="BI185" s="2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34"/>
      <c r="BU185" s="67"/>
      <c r="BV185" s="1"/>
      <c r="BW185" s="2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34"/>
      <c r="CI185" s="67"/>
      <c r="CJ185" s="1"/>
      <c r="CK185" s="2"/>
      <c r="CL185" s="1"/>
      <c r="CM185" s="1"/>
      <c r="CN185" s="1"/>
      <c r="CO185" s="1"/>
      <c r="CP185" s="1"/>
      <c r="CQ185" s="1"/>
      <c r="CR185" s="1"/>
      <c r="CS185" s="1"/>
      <c r="CT185" s="1"/>
      <c r="CU185" s="1"/>
    </row>
    <row r="186" spans="1:99" ht="15.75" customHeight="1" x14ac:dyDescent="0.25">
      <c r="A186" s="1"/>
      <c r="B186" s="34"/>
      <c r="C186" s="67"/>
      <c r="D186" s="1"/>
      <c r="E186" s="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34"/>
      <c r="Q186" s="67"/>
      <c r="R186" s="1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34"/>
      <c r="AE186" s="67"/>
      <c r="AF186" s="1"/>
      <c r="AG186" s="2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34"/>
      <c r="AS186" s="67"/>
      <c r="AT186" s="1"/>
      <c r="AU186" s="2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98"/>
      <c r="BG186" s="67"/>
      <c r="BH186" s="1"/>
      <c r="BI186" s="2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34"/>
      <c r="BU186" s="67"/>
      <c r="BV186" s="1"/>
      <c r="BW186" s="2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34"/>
      <c r="CI186" s="67"/>
      <c r="CJ186" s="1"/>
      <c r="CK186" s="2"/>
      <c r="CL186" s="1"/>
      <c r="CM186" s="1"/>
      <c r="CN186" s="1"/>
      <c r="CO186" s="1"/>
      <c r="CP186" s="1"/>
      <c r="CQ186" s="1"/>
      <c r="CR186" s="1"/>
      <c r="CS186" s="1"/>
      <c r="CT186" s="1"/>
      <c r="CU186" s="1"/>
    </row>
    <row r="187" spans="1:99" ht="15.75" customHeight="1" x14ac:dyDescent="0.25">
      <c r="A187" s="1"/>
      <c r="B187" s="34"/>
      <c r="C187" s="67"/>
      <c r="D187" s="1"/>
      <c r="E187" s="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34"/>
      <c r="Q187" s="67"/>
      <c r="R187" s="1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34"/>
      <c r="AE187" s="67"/>
      <c r="AF187" s="1"/>
      <c r="AG187" s="2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34"/>
      <c r="AS187" s="67"/>
      <c r="AT187" s="1"/>
      <c r="AU187" s="2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98"/>
      <c r="BG187" s="67"/>
      <c r="BH187" s="1"/>
      <c r="BI187" s="2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34"/>
      <c r="BU187" s="67"/>
      <c r="BV187" s="1"/>
      <c r="BW187" s="2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34"/>
      <c r="CI187" s="67"/>
      <c r="CJ187" s="1"/>
      <c r="CK187" s="2"/>
      <c r="CL187" s="1"/>
      <c r="CM187" s="1"/>
      <c r="CN187" s="1"/>
      <c r="CO187" s="1"/>
      <c r="CP187" s="1"/>
      <c r="CQ187" s="1"/>
      <c r="CR187" s="1"/>
      <c r="CS187" s="1"/>
      <c r="CT187" s="1"/>
      <c r="CU187" s="1"/>
    </row>
    <row r="188" spans="1:99" ht="15.75" customHeight="1" x14ac:dyDescent="0.25">
      <c r="A188" s="1"/>
      <c r="B188" s="34"/>
      <c r="C188" s="67"/>
      <c r="D188" s="1"/>
      <c r="E188" s="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34"/>
      <c r="Q188" s="67"/>
      <c r="R188" s="1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34"/>
      <c r="AE188" s="67"/>
      <c r="AF188" s="1"/>
      <c r="AG188" s="2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34"/>
      <c r="AS188" s="67"/>
      <c r="AT188" s="1"/>
      <c r="AU188" s="2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98"/>
      <c r="BG188" s="67"/>
      <c r="BH188" s="1"/>
      <c r="BI188" s="2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34"/>
      <c r="BU188" s="67"/>
      <c r="BV188" s="1"/>
      <c r="BW188" s="2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34"/>
      <c r="CI188" s="67"/>
      <c r="CJ188" s="1"/>
      <c r="CK188" s="2"/>
      <c r="CL188" s="1"/>
      <c r="CM188" s="1"/>
      <c r="CN188" s="1"/>
      <c r="CO188" s="1"/>
      <c r="CP188" s="1"/>
      <c r="CQ188" s="1"/>
      <c r="CR188" s="1"/>
      <c r="CS188" s="1"/>
      <c r="CT188" s="1"/>
      <c r="CU188" s="1"/>
    </row>
    <row r="189" spans="1:99" ht="15.75" customHeight="1" x14ac:dyDescent="0.25">
      <c r="A189" s="1"/>
      <c r="B189" s="34"/>
      <c r="C189" s="67"/>
      <c r="D189" s="1"/>
      <c r="E189" s="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34"/>
      <c r="Q189" s="67"/>
      <c r="R189" s="1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34"/>
      <c r="AE189" s="67"/>
      <c r="AF189" s="1"/>
      <c r="AG189" s="2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34"/>
      <c r="AS189" s="67"/>
      <c r="AT189" s="1"/>
      <c r="AU189" s="2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98"/>
      <c r="BG189" s="67"/>
      <c r="BH189" s="1"/>
      <c r="BI189" s="2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34"/>
      <c r="BU189" s="67"/>
      <c r="BV189" s="1"/>
      <c r="BW189" s="2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34"/>
      <c r="CI189" s="67"/>
      <c r="CJ189" s="1"/>
      <c r="CK189" s="2"/>
      <c r="CL189" s="1"/>
      <c r="CM189" s="1"/>
      <c r="CN189" s="1"/>
      <c r="CO189" s="1"/>
      <c r="CP189" s="1"/>
      <c r="CQ189" s="1"/>
      <c r="CR189" s="1"/>
      <c r="CS189" s="1"/>
      <c r="CT189" s="1"/>
      <c r="CU189" s="1"/>
    </row>
    <row r="190" spans="1:99" ht="15.75" customHeight="1" x14ac:dyDescent="0.25">
      <c r="A190" s="1"/>
      <c r="B190" s="34"/>
      <c r="C190" s="67"/>
      <c r="D190" s="1"/>
      <c r="E190" s="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34"/>
      <c r="Q190" s="67"/>
      <c r="R190" s="1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34"/>
      <c r="AE190" s="67"/>
      <c r="AF190" s="1"/>
      <c r="AG190" s="2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34"/>
      <c r="AS190" s="67"/>
      <c r="AT190" s="1"/>
      <c r="AU190" s="2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98"/>
      <c r="BG190" s="67"/>
      <c r="BH190" s="1"/>
      <c r="BI190" s="2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34"/>
      <c r="BU190" s="67"/>
      <c r="BV190" s="1"/>
      <c r="BW190" s="2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34"/>
      <c r="CI190" s="67"/>
      <c r="CJ190" s="1"/>
      <c r="CK190" s="2"/>
      <c r="CL190" s="1"/>
      <c r="CM190" s="1"/>
      <c r="CN190" s="1"/>
      <c r="CO190" s="1"/>
      <c r="CP190" s="1"/>
      <c r="CQ190" s="1"/>
      <c r="CR190" s="1"/>
      <c r="CS190" s="1"/>
      <c r="CT190" s="1"/>
      <c r="CU190" s="1"/>
    </row>
    <row r="191" spans="1:99" ht="15.75" customHeight="1" x14ac:dyDescent="0.25">
      <c r="A191" s="1"/>
      <c r="B191" s="34"/>
      <c r="C191" s="67"/>
      <c r="D191" s="1"/>
      <c r="E191" s="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34"/>
      <c r="Q191" s="67"/>
      <c r="R191" s="1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34"/>
      <c r="AE191" s="67"/>
      <c r="AF191" s="1"/>
      <c r="AG191" s="2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34"/>
      <c r="AS191" s="67"/>
      <c r="AT191" s="1"/>
      <c r="AU191" s="2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98"/>
      <c r="BG191" s="67"/>
      <c r="BH191" s="1"/>
      <c r="BI191" s="2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34"/>
      <c r="BU191" s="67"/>
      <c r="BV191" s="1"/>
      <c r="BW191" s="2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34"/>
      <c r="CI191" s="67"/>
      <c r="CJ191" s="1"/>
      <c r="CK191" s="2"/>
      <c r="CL191" s="1"/>
      <c r="CM191" s="1"/>
      <c r="CN191" s="1"/>
      <c r="CO191" s="1"/>
      <c r="CP191" s="1"/>
      <c r="CQ191" s="1"/>
      <c r="CR191" s="1"/>
      <c r="CS191" s="1"/>
      <c r="CT191" s="1"/>
      <c r="CU191" s="1"/>
    </row>
    <row r="192" spans="1:99" ht="15.75" customHeight="1" x14ac:dyDescent="0.25">
      <c r="A192" s="1"/>
      <c r="B192" s="34"/>
      <c r="C192" s="67"/>
      <c r="D192" s="1"/>
      <c r="E192" s="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34"/>
      <c r="Q192" s="67"/>
      <c r="R192" s="1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34"/>
      <c r="AE192" s="67"/>
      <c r="AF192" s="1"/>
      <c r="AG192" s="2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34"/>
      <c r="AS192" s="67"/>
      <c r="AT192" s="1"/>
      <c r="AU192" s="2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98"/>
      <c r="BG192" s="67"/>
      <c r="BH192" s="1"/>
      <c r="BI192" s="2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34"/>
      <c r="BU192" s="67"/>
      <c r="BV192" s="1"/>
      <c r="BW192" s="2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34"/>
      <c r="CI192" s="67"/>
      <c r="CJ192" s="1"/>
      <c r="CK192" s="2"/>
      <c r="CL192" s="1"/>
      <c r="CM192" s="1"/>
      <c r="CN192" s="1"/>
      <c r="CO192" s="1"/>
      <c r="CP192" s="1"/>
      <c r="CQ192" s="1"/>
      <c r="CR192" s="1"/>
      <c r="CS192" s="1"/>
      <c r="CT192" s="1"/>
      <c r="CU192" s="1"/>
    </row>
    <row r="193" spans="1:99" ht="15.75" customHeight="1" x14ac:dyDescent="0.25">
      <c r="A193" s="1"/>
      <c r="B193" s="34"/>
      <c r="C193" s="67"/>
      <c r="D193" s="1"/>
      <c r="E193" s="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34"/>
      <c r="Q193" s="67"/>
      <c r="R193" s="1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34"/>
      <c r="AE193" s="67"/>
      <c r="AF193" s="1"/>
      <c r="AG193" s="2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34"/>
      <c r="AS193" s="67"/>
      <c r="AT193" s="1"/>
      <c r="AU193" s="2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98"/>
      <c r="BG193" s="67"/>
      <c r="BH193" s="1"/>
      <c r="BI193" s="2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34"/>
      <c r="BU193" s="67"/>
      <c r="BV193" s="1"/>
      <c r="BW193" s="2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34"/>
      <c r="CI193" s="67"/>
      <c r="CJ193" s="1"/>
      <c r="CK193" s="2"/>
      <c r="CL193" s="1"/>
      <c r="CM193" s="1"/>
      <c r="CN193" s="1"/>
      <c r="CO193" s="1"/>
      <c r="CP193" s="1"/>
      <c r="CQ193" s="1"/>
      <c r="CR193" s="1"/>
      <c r="CS193" s="1"/>
      <c r="CT193" s="1"/>
      <c r="CU193" s="1"/>
    </row>
    <row r="194" spans="1:99" ht="15.75" customHeight="1" x14ac:dyDescent="0.25">
      <c r="A194" s="1"/>
      <c r="B194" s="34"/>
      <c r="C194" s="67"/>
      <c r="D194" s="1"/>
      <c r="E194" s="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34"/>
      <c r="Q194" s="67"/>
      <c r="R194" s="1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34"/>
      <c r="AE194" s="67"/>
      <c r="AF194" s="1"/>
      <c r="AG194" s="2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34"/>
      <c r="AS194" s="67"/>
      <c r="AT194" s="1"/>
      <c r="AU194" s="2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98"/>
      <c r="BG194" s="67"/>
      <c r="BH194" s="1"/>
      <c r="BI194" s="2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34"/>
      <c r="BU194" s="67"/>
      <c r="BV194" s="1"/>
      <c r="BW194" s="2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34"/>
      <c r="CI194" s="67"/>
      <c r="CJ194" s="1"/>
      <c r="CK194" s="2"/>
      <c r="CL194" s="1"/>
      <c r="CM194" s="1"/>
      <c r="CN194" s="1"/>
      <c r="CO194" s="1"/>
      <c r="CP194" s="1"/>
      <c r="CQ194" s="1"/>
      <c r="CR194" s="1"/>
      <c r="CS194" s="1"/>
      <c r="CT194" s="1"/>
      <c r="CU194" s="1"/>
    </row>
    <row r="195" spans="1:99" ht="15.75" customHeight="1" x14ac:dyDescent="0.25">
      <c r="A195" s="1"/>
      <c r="B195" s="34"/>
      <c r="C195" s="67"/>
      <c r="D195" s="1"/>
      <c r="E195" s="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34"/>
      <c r="Q195" s="67"/>
      <c r="R195" s="1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34"/>
      <c r="AE195" s="67"/>
      <c r="AF195" s="1"/>
      <c r="AG195" s="2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34"/>
      <c r="AS195" s="67"/>
      <c r="AT195" s="1"/>
      <c r="AU195" s="2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98"/>
      <c r="BG195" s="67"/>
      <c r="BH195" s="1"/>
      <c r="BI195" s="2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34"/>
      <c r="BU195" s="67"/>
      <c r="BV195" s="1"/>
      <c r="BW195" s="2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34"/>
      <c r="CI195" s="67"/>
      <c r="CJ195" s="1"/>
      <c r="CK195" s="2"/>
      <c r="CL195" s="1"/>
      <c r="CM195" s="1"/>
      <c r="CN195" s="1"/>
      <c r="CO195" s="1"/>
      <c r="CP195" s="1"/>
      <c r="CQ195" s="1"/>
      <c r="CR195" s="1"/>
      <c r="CS195" s="1"/>
      <c r="CT195" s="1"/>
      <c r="CU195" s="1"/>
    </row>
    <row r="196" spans="1:99" ht="15.75" customHeight="1" x14ac:dyDescent="0.25">
      <c r="A196" s="1"/>
      <c r="B196" s="34"/>
      <c r="C196" s="67"/>
      <c r="D196" s="1"/>
      <c r="E196" s="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34"/>
      <c r="Q196" s="67"/>
      <c r="R196" s="1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34"/>
      <c r="AE196" s="67"/>
      <c r="AF196" s="1"/>
      <c r="AG196" s="2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34"/>
      <c r="AS196" s="67"/>
      <c r="AT196" s="1"/>
      <c r="AU196" s="2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98"/>
      <c r="BG196" s="67"/>
      <c r="BH196" s="1"/>
      <c r="BI196" s="2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34"/>
      <c r="BU196" s="67"/>
      <c r="BV196" s="1"/>
      <c r="BW196" s="2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34"/>
      <c r="CI196" s="67"/>
      <c r="CJ196" s="1"/>
      <c r="CK196" s="2"/>
      <c r="CL196" s="1"/>
      <c r="CM196" s="1"/>
      <c r="CN196" s="1"/>
      <c r="CO196" s="1"/>
      <c r="CP196" s="1"/>
      <c r="CQ196" s="1"/>
      <c r="CR196" s="1"/>
      <c r="CS196" s="1"/>
      <c r="CT196" s="1"/>
      <c r="CU196" s="1"/>
    </row>
    <row r="197" spans="1:99" ht="15.75" customHeight="1" x14ac:dyDescent="0.25">
      <c r="A197" s="1"/>
      <c r="B197" s="34"/>
      <c r="C197" s="67"/>
      <c r="D197" s="1"/>
      <c r="E197" s="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34"/>
      <c r="Q197" s="67"/>
      <c r="R197" s="1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34"/>
      <c r="AE197" s="67"/>
      <c r="AF197" s="1"/>
      <c r="AG197" s="2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34"/>
      <c r="AS197" s="67"/>
      <c r="AT197" s="1"/>
      <c r="AU197" s="2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98"/>
      <c r="BG197" s="67"/>
      <c r="BH197" s="1"/>
      <c r="BI197" s="2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34"/>
      <c r="BU197" s="67"/>
      <c r="BV197" s="1"/>
      <c r="BW197" s="2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34"/>
      <c r="CI197" s="67"/>
      <c r="CJ197" s="1"/>
      <c r="CK197" s="2"/>
      <c r="CL197" s="1"/>
      <c r="CM197" s="1"/>
      <c r="CN197" s="1"/>
      <c r="CO197" s="1"/>
      <c r="CP197" s="1"/>
      <c r="CQ197" s="1"/>
      <c r="CR197" s="1"/>
      <c r="CS197" s="1"/>
      <c r="CT197" s="1"/>
      <c r="CU197" s="1"/>
    </row>
    <row r="198" spans="1:99" ht="15.75" customHeight="1" x14ac:dyDescent="0.25">
      <c r="A198" s="1"/>
      <c r="B198" s="34"/>
      <c r="C198" s="67"/>
      <c r="D198" s="1"/>
      <c r="E198" s="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34"/>
      <c r="Q198" s="67"/>
      <c r="R198" s="1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34"/>
      <c r="AE198" s="67"/>
      <c r="AF198" s="1"/>
      <c r="AG198" s="2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34"/>
      <c r="AS198" s="67"/>
      <c r="AT198" s="1"/>
      <c r="AU198" s="2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98"/>
      <c r="BG198" s="67"/>
      <c r="BH198" s="1"/>
      <c r="BI198" s="2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34"/>
      <c r="BU198" s="67"/>
      <c r="BV198" s="1"/>
      <c r="BW198" s="2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34"/>
      <c r="CI198" s="67"/>
      <c r="CJ198" s="1"/>
      <c r="CK198" s="2"/>
      <c r="CL198" s="1"/>
      <c r="CM198" s="1"/>
      <c r="CN198" s="1"/>
      <c r="CO198" s="1"/>
      <c r="CP198" s="1"/>
      <c r="CQ198" s="1"/>
      <c r="CR198" s="1"/>
      <c r="CS198" s="1"/>
      <c r="CT198" s="1"/>
      <c r="CU198" s="1"/>
    </row>
    <row r="199" spans="1:99" ht="15.75" customHeight="1" x14ac:dyDescent="0.25">
      <c r="A199" s="1"/>
      <c r="B199" s="34"/>
      <c r="C199" s="67"/>
      <c r="D199" s="1"/>
      <c r="E199" s="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34"/>
      <c r="Q199" s="67"/>
      <c r="R199" s="1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34"/>
      <c r="AE199" s="67"/>
      <c r="AF199" s="1"/>
      <c r="AG199" s="2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34"/>
      <c r="AS199" s="67"/>
      <c r="AT199" s="1"/>
      <c r="AU199" s="2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98"/>
      <c r="BG199" s="67"/>
      <c r="BH199" s="1"/>
      <c r="BI199" s="2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34"/>
      <c r="BU199" s="67"/>
      <c r="BV199" s="1"/>
      <c r="BW199" s="2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34"/>
      <c r="CI199" s="67"/>
      <c r="CJ199" s="1"/>
      <c r="CK199" s="2"/>
      <c r="CL199" s="1"/>
      <c r="CM199" s="1"/>
      <c r="CN199" s="1"/>
      <c r="CO199" s="1"/>
      <c r="CP199" s="1"/>
      <c r="CQ199" s="1"/>
      <c r="CR199" s="1"/>
      <c r="CS199" s="1"/>
      <c r="CT199" s="1"/>
      <c r="CU199" s="1"/>
    </row>
    <row r="200" spans="1:99" ht="15.75" customHeight="1" x14ac:dyDescent="0.25">
      <c r="A200" s="1"/>
      <c r="B200" s="34"/>
      <c r="C200" s="67"/>
      <c r="D200" s="1"/>
      <c r="E200" s="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34"/>
      <c r="Q200" s="67"/>
      <c r="R200" s="1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34"/>
      <c r="AE200" s="67"/>
      <c r="AF200" s="1"/>
      <c r="AG200" s="2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34"/>
      <c r="AS200" s="67"/>
      <c r="AT200" s="1"/>
      <c r="AU200" s="2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98"/>
      <c r="BG200" s="67"/>
      <c r="BH200" s="1"/>
      <c r="BI200" s="2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34"/>
      <c r="BU200" s="67"/>
      <c r="BV200" s="1"/>
      <c r="BW200" s="2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34"/>
      <c r="CI200" s="67"/>
      <c r="CJ200" s="1"/>
      <c r="CK200" s="2"/>
      <c r="CL200" s="1"/>
      <c r="CM200" s="1"/>
      <c r="CN200" s="1"/>
      <c r="CO200" s="1"/>
      <c r="CP200" s="1"/>
      <c r="CQ200" s="1"/>
      <c r="CR200" s="1"/>
      <c r="CS200" s="1"/>
      <c r="CT200" s="1"/>
      <c r="CU200" s="1"/>
    </row>
    <row r="201" spans="1:99" ht="15.75" customHeight="1" x14ac:dyDescent="0.25">
      <c r="A201" s="1"/>
      <c r="B201" s="34"/>
      <c r="C201" s="67"/>
      <c r="D201" s="1"/>
      <c r="E201" s="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34"/>
      <c r="Q201" s="67"/>
      <c r="R201" s="1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34"/>
      <c r="AE201" s="67"/>
      <c r="AF201" s="1"/>
      <c r="AG201" s="2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34"/>
      <c r="AS201" s="67"/>
      <c r="AT201" s="1"/>
      <c r="AU201" s="2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98"/>
      <c r="BG201" s="67"/>
      <c r="BH201" s="1"/>
      <c r="BI201" s="2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34"/>
      <c r="BU201" s="67"/>
      <c r="BV201" s="1"/>
      <c r="BW201" s="2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34"/>
      <c r="CI201" s="67"/>
      <c r="CJ201" s="1"/>
      <c r="CK201" s="2"/>
      <c r="CL201" s="1"/>
      <c r="CM201" s="1"/>
      <c r="CN201" s="1"/>
      <c r="CO201" s="1"/>
      <c r="CP201" s="1"/>
      <c r="CQ201" s="1"/>
      <c r="CR201" s="1"/>
      <c r="CS201" s="1"/>
      <c r="CT201" s="1"/>
      <c r="CU201" s="1"/>
    </row>
    <row r="202" spans="1:99" ht="15.75" customHeight="1" x14ac:dyDescent="0.25">
      <c r="A202" s="1"/>
      <c r="B202" s="34"/>
      <c r="C202" s="67"/>
      <c r="D202" s="1"/>
      <c r="E202" s="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34"/>
      <c r="Q202" s="67"/>
      <c r="R202" s="1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34"/>
      <c r="AE202" s="67"/>
      <c r="AF202" s="1"/>
      <c r="AG202" s="2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34"/>
      <c r="AS202" s="67"/>
      <c r="AT202" s="1"/>
      <c r="AU202" s="2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98"/>
      <c r="BG202" s="67"/>
      <c r="BH202" s="1"/>
      <c r="BI202" s="2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34"/>
      <c r="BU202" s="67"/>
      <c r="BV202" s="1"/>
      <c r="BW202" s="2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34"/>
      <c r="CI202" s="67"/>
      <c r="CJ202" s="1"/>
      <c r="CK202" s="2"/>
      <c r="CL202" s="1"/>
      <c r="CM202" s="1"/>
      <c r="CN202" s="1"/>
      <c r="CO202" s="1"/>
      <c r="CP202" s="1"/>
      <c r="CQ202" s="1"/>
      <c r="CR202" s="1"/>
      <c r="CS202" s="1"/>
      <c r="CT202" s="1"/>
      <c r="CU202" s="1"/>
    </row>
    <row r="203" spans="1:99" ht="15.75" customHeight="1" x14ac:dyDescent="0.25">
      <c r="A203" s="1"/>
      <c r="B203" s="34"/>
      <c r="C203" s="67"/>
      <c r="D203" s="1"/>
      <c r="E203" s="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34"/>
      <c r="Q203" s="67"/>
      <c r="R203" s="1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34"/>
      <c r="AE203" s="67"/>
      <c r="AF203" s="1"/>
      <c r="AG203" s="2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34"/>
      <c r="AS203" s="67"/>
      <c r="AT203" s="1"/>
      <c r="AU203" s="2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98"/>
      <c r="BG203" s="67"/>
      <c r="BH203" s="1"/>
      <c r="BI203" s="2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34"/>
      <c r="BU203" s="67"/>
      <c r="BV203" s="1"/>
      <c r="BW203" s="2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34"/>
      <c r="CI203" s="67"/>
      <c r="CJ203" s="1"/>
      <c r="CK203" s="2"/>
      <c r="CL203" s="1"/>
      <c r="CM203" s="1"/>
      <c r="CN203" s="1"/>
      <c r="CO203" s="1"/>
      <c r="CP203" s="1"/>
      <c r="CQ203" s="1"/>
      <c r="CR203" s="1"/>
      <c r="CS203" s="1"/>
      <c r="CT203" s="1"/>
      <c r="CU203" s="1"/>
    </row>
    <row r="204" spans="1:99" ht="15.75" customHeight="1" x14ac:dyDescent="0.25">
      <c r="A204" s="1"/>
      <c r="B204" s="34"/>
      <c r="C204" s="67"/>
      <c r="D204" s="1"/>
      <c r="E204" s="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34"/>
      <c r="Q204" s="67"/>
      <c r="R204" s="1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34"/>
      <c r="AE204" s="67"/>
      <c r="AF204" s="1"/>
      <c r="AG204" s="2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34"/>
      <c r="AS204" s="67"/>
      <c r="AT204" s="1"/>
      <c r="AU204" s="2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98"/>
      <c r="BG204" s="67"/>
      <c r="BH204" s="1"/>
      <c r="BI204" s="2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34"/>
      <c r="BU204" s="67"/>
      <c r="BV204" s="1"/>
      <c r="BW204" s="2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34"/>
      <c r="CI204" s="67"/>
      <c r="CJ204" s="1"/>
      <c r="CK204" s="2"/>
      <c r="CL204" s="1"/>
      <c r="CM204" s="1"/>
      <c r="CN204" s="1"/>
      <c r="CO204" s="1"/>
      <c r="CP204" s="1"/>
      <c r="CQ204" s="1"/>
      <c r="CR204" s="1"/>
      <c r="CS204" s="1"/>
      <c r="CT204" s="1"/>
      <c r="CU204" s="1"/>
    </row>
    <row r="205" spans="1:99" ht="15.75" customHeight="1" x14ac:dyDescent="0.25">
      <c r="A205" s="1"/>
      <c r="B205" s="34"/>
      <c r="C205" s="67"/>
      <c r="D205" s="1"/>
      <c r="E205" s="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34"/>
      <c r="Q205" s="67"/>
      <c r="R205" s="1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34"/>
      <c r="AE205" s="67"/>
      <c r="AF205" s="1"/>
      <c r="AG205" s="2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34"/>
      <c r="AS205" s="67"/>
      <c r="AT205" s="1"/>
      <c r="AU205" s="2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98"/>
      <c r="BG205" s="67"/>
      <c r="BH205" s="1"/>
      <c r="BI205" s="2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34"/>
      <c r="BU205" s="67"/>
      <c r="BV205" s="1"/>
      <c r="BW205" s="2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34"/>
      <c r="CI205" s="67"/>
      <c r="CJ205" s="1"/>
      <c r="CK205" s="2"/>
      <c r="CL205" s="1"/>
      <c r="CM205" s="1"/>
      <c r="CN205" s="1"/>
      <c r="CO205" s="1"/>
      <c r="CP205" s="1"/>
      <c r="CQ205" s="1"/>
      <c r="CR205" s="1"/>
      <c r="CS205" s="1"/>
      <c r="CT205" s="1"/>
      <c r="CU205" s="1"/>
    </row>
    <row r="206" spans="1:99" ht="15.75" customHeight="1" x14ac:dyDescent="0.25">
      <c r="A206" s="1"/>
      <c r="B206" s="34"/>
      <c r="C206" s="67"/>
      <c r="D206" s="1"/>
      <c r="E206" s="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34"/>
      <c r="Q206" s="67"/>
      <c r="R206" s="1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34"/>
      <c r="AE206" s="67"/>
      <c r="AF206" s="1"/>
      <c r="AG206" s="2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34"/>
      <c r="AS206" s="67"/>
      <c r="AT206" s="1"/>
      <c r="AU206" s="2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98"/>
      <c r="BG206" s="67"/>
      <c r="BH206" s="1"/>
      <c r="BI206" s="2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34"/>
      <c r="BU206" s="67"/>
      <c r="BV206" s="1"/>
      <c r="BW206" s="2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34"/>
      <c r="CI206" s="67"/>
      <c r="CJ206" s="1"/>
      <c r="CK206" s="2"/>
      <c r="CL206" s="1"/>
      <c r="CM206" s="1"/>
      <c r="CN206" s="1"/>
      <c r="CO206" s="1"/>
      <c r="CP206" s="1"/>
      <c r="CQ206" s="1"/>
      <c r="CR206" s="1"/>
      <c r="CS206" s="1"/>
      <c r="CT206" s="1"/>
      <c r="CU206" s="1"/>
    </row>
    <row r="207" spans="1:99" ht="15.75" customHeight="1" x14ac:dyDescent="0.25">
      <c r="A207" s="1"/>
      <c r="B207" s="34"/>
      <c r="C207" s="67"/>
      <c r="D207" s="1"/>
      <c r="E207" s="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34"/>
      <c r="Q207" s="67"/>
      <c r="R207" s="1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34"/>
      <c r="AE207" s="67"/>
      <c r="AF207" s="1"/>
      <c r="AG207" s="2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34"/>
      <c r="AS207" s="67"/>
      <c r="AT207" s="1"/>
      <c r="AU207" s="2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98"/>
      <c r="BG207" s="67"/>
      <c r="BH207" s="1"/>
      <c r="BI207" s="2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34"/>
      <c r="BU207" s="67"/>
      <c r="BV207" s="1"/>
      <c r="BW207" s="2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34"/>
      <c r="CI207" s="67"/>
      <c r="CJ207" s="1"/>
      <c r="CK207" s="2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99" ht="15.75" customHeight="1" x14ac:dyDescent="0.25">
      <c r="A208" s="1"/>
      <c r="B208" s="34"/>
      <c r="C208" s="67"/>
      <c r="D208" s="1"/>
      <c r="E208" s="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34"/>
      <c r="Q208" s="67"/>
      <c r="R208" s="1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34"/>
      <c r="AE208" s="67"/>
      <c r="AF208" s="1"/>
      <c r="AG208" s="2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34"/>
      <c r="AS208" s="67"/>
      <c r="AT208" s="1"/>
      <c r="AU208" s="2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98"/>
      <c r="BG208" s="67"/>
      <c r="BH208" s="1"/>
      <c r="BI208" s="2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34"/>
      <c r="BU208" s="67"/>
      <c r="BV208" s="1"/>
      <c r="BW208" s="2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34"/>
      <c r="CI208" s="67"/>
      <c r="CJ208" s="1"/>
      <c r="CK208" s="2"/>
      <c r="CL208" s="1"/>
      <c r="CM208" s="1"/>
      <c r="CN208" s="1"/>
      <c r="CO208" s="1"/>
      <c r="CP208" s="1"/>
      <c r="CQ208" s="1"/>
      <c r="CR208" s="1"/>
      <c r="CS208" s="1"/>
      <c r="CT208" s="1"/>
      <c r="CU208" s="1"/>
    </row>
    <row r="209" spans="1:99" ht="15.75" customHeight="1" x14ac:dyDescent="0.25">
      <c r="A209" s="1"/>
      <c r="B209" s="34"/>
      <c r="C209" s="67"/>
      <c r="D209" s="1"/>
      <c r="E209" s="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34"/>
      <c r="Q209" s="67"/>
      <c r="R209" s="1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34"/>
      <c r="AE209" s="67"/>
      <c r="AF209" s="1"/>
      <c r="AG209" s="2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34"/>
      <c r="AS209" s="67"/>
      <c r="AT209" s="1"/>
      <c r="AU209" s="2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98"/>
      <c r="BG209" s="67"/>
      <c r="BH209" s="1"/>
      <c r="BI209" s="2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34"/>
      <c r="BU209" s="67"/>
      <c r="BV209" s="1"/>
      <c r="BW209" s="2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34"/>
      <c r="CI209" s="67"/>
      <c r="CJ209" s="1"/>
      <c r="CK209" s="2"/>
      <c r="CL209" s="1"/>
      <c r="CM209" s="1"/>
      <c r="CN209" s="1"/>
      <c r="CO209" s="1"/>
      <c r="CP209" s="1"/>
      <c r="CQ209" s="1"/>
      <c r="CR209" s="1"/>
      <c r="CS209" s="1"/>
      <c r="CT209" s="1"/>
      <c r="CU209" s="1"/>
    </row>
    <row r="210" spans="1:99" ht="15.75" customHeight="1" x14ac:dyDescent="0.25">
      <c r="A210" s="1"/>
      <c r="B210" s="34"/>
      <c r="C210" s="67"/>
      <c r="D210" s="1"/>
      <c r="E210" s="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34"/>
      <c r="Q210" s="67"/>
      <c r="R210" s="1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34"/>
      <c r="AE210" s="67"/>
      <c r="AF210" s="1"/>
      <c r="AG210" s="2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34"/>
      <c r="AS210" s="67"/>
      <c r="AT210" s="1"/>
      <c r="AU210" s="2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98"/>
      <c r="BG210" s="67"/>
      <c r="BH210" s="1"/>
      <c r="BI210" s="2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34"/>
      <c r="BU210" s="67"/>
      <c r="BV210" s="1"/>
      <c r="BW210" s="2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34"/>
      <c r="CI210" s="67"/>
      <c r="CJ210" s="1"/>
      <c r="CK210" s="2"/>
      <c r="CL210" s="1"/>
      <c r="CM210" s="1"/>
      <c r="CN210" s="1"/>
      <c r="CO210" s="1"/>
      <c r="CP210" s="1"/>
      <c r="CQ210" s="1"/>
      <c r="CR210" s="1"/>
      <c r="CS210" s="1"/>
      <c r="CT210" s="1"/>
      <c r="CU210" s="1"/>
    </row>
    <row r="211" spans="1:99" ht="15.75" customHeight="1" x14ac:dyDescent="0.25">
      <c r="A211" s="1"/>
      <c r="B211" s="34"/>
      <c r="C211" s="67"/>
      <c r="D211" s="1"/>
      <c r="E211" s="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34"/>
      <c r="Q211" s="67"/>
      <c r="R211" s="1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34"/>
      <c r="AE211" s="67"/>
      <c r="AF211" s="1"/>
      <c r="AG211" s="2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34"/>
      <c r="AS211" s="67"/>
      <c r="AT211" s="1"/>
      <c r="AU211" s="2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98"/>
      <c r="BG211" s="67"/>
      <c r="BH211" s="1"/>
      <c r="BI211" s="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34"/>
      <c r="BU211" s="67"/>
      <c r="BV211" s="1"/>
      <c r="BW211" s="2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34"/>
      <c r="CI211" s="67"/>
      <c r="CJ211" s="1"/>
      <c r="CK211" s="2"/>
      <c r="CL211" s="1"/>
      <c r="CM211" s="1"/>
      <c r="CN211" s="1"/>
      <c r="CO211" s="1"/>
      <c r="CP211" s="1"/>
      <c r="CQ211" s="1"/>
      <c r="CR211" s="1"/>
      <c r="CS211" s="1"/>
      <c r="CT211" s="1"/>
      <c r="CU211" s="1"/>
    </row>
    <row r="212" spans="1:99" ht="15.75" customHeight="1" x14ac:dyDescent="0.25">
      <c r="A212" s="1"/>
      <c r="B212" s="34"/>
      <c r="C212" s="67"/>
      <c r="D212" s="1"/>
      <c r="E212" s="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34"/>
      <c r="Q212" s="67"/>
      <c r="R212" s="1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34"/>
      <c r="AE212" s="67"/>
      <c r="AF212" s="1"/>
      <c r="AG212" s="2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34"/>
      <c r="AS212" s="67"/>
      <c r="AT212" s="1"/>
      <c r="AU212" s="2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98"/>
      <c r="BG212" s="67"/>
      <c r="BH212" s="1"/>
      <c r="BI212" s="2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34"/>
      <c r="BU212" s="67"/>
      <c r="BV212" s="1"/>
      <c r="BW212" s="2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34"/>
      <c r="CI212" s="67"/>
      <c r="CJ212" s="1"/>
      <c r="CK212" s="2"/>
      <c r="CL212" s="1"/>
      <c r="CM212" s="1"/>
      <c r="CN212" s="1"/>
      <c r="CO212" s="1"/>
      <c r="CP212" s="1"/>
      <c r="CQ212" s="1"/>
      <c r="CR212" s="1"/>
      <c r="CS212" s="1"/>
      <c r="CT212" s="1"/>
      <c r="CU212" s="1"/>
    </row>
    <row r="213" spans="1:99" ht="15.75" customHeight="1" x14ac:dyDescent="0.25">
      <c r="A213" s="1"/>
      <c r="B213" s="34"/>
      <c r="C213" s="67"/>
      <c r="D213" s="1"/>
      <c r="E213" s="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34"/>
      <c r="Q213" s="67"/>
      <c r="R213" s="1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34"/>
      <c r="AE213" s="67"/>
      <c r="AF213" s="1"/>
      <c r="AG213" s="2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34"/>
      <c r="AS213" s="67"/>
      <c r="AT213" s="1"/>
      <c r="AU213" s="2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98"/>
      <c r="BG213" s="67"/>
      <c r="BH213" s="1"/>
      <c r="BI213" s="2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34"/>
      <c r="BU213" s="67"/>
      <c r="BV213" s="1"/>
      <c r="BW213" s="2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34"/>
      <c r="CI213" s="67"/>
      <c r="CJ213" s="1"/>
      <c r="CK213" s="2"/>
      <c r="CL213" s="1"/>
      <c r="CM213" s="1"/>
      <c r="CN213" s="1"/>
      <c r="CO213" s="1"/>
      <c r="CP213" s="1"/>
      <c r="CQ213" s="1"/>
      <c r="CR213" s="1"/>
      <c r="CS213" s="1"/>
      <c r="CT213" s="1"/>
      <c r="CU213" s="1"/>
    </row>
    <row r="214" spans="1:99" ht="15.75" customHeight="1" x14ac:dyDescent="0.25">
      <c r="A214" s="1"/>
      <c r="B214" s="34"/>
      <c r="C214" s="67"/>
      <c r="D214" s="1"/>
      <c r="E214" s="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34"/>
      <c r="Q214" s="67"/>
      <c r="R214" s="1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34"/>
      <c r="AE214" s="67"/>
      <c r="AF214" s="1"/>
      <c r="AG214" s="2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34"/>
      <c r="AS214" s="67"/>
      <c r="AT214" s="1"/>
      <c r="AU214" s="2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98"/>
      <c r="BG214" s="67"/>
      <c r="BH214" s="1"/>
      <c r="BI214" s="2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34"/>
      <c r="BU214" s="67"/>
      <c r="BV214" s="1"/>
      <c r="BW214" s="2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34"/>
      <c r="CI214" s="67"/>
      <c r="CJ214" s="1"/>
      <c r="CK214" s="2"/>
      <c r="CL214" s="1"/>
      <c r="CM214" s="1"/>
      <c r="CN214" s="1"/>
      <c r="CO214" s="1"/>
      <c r="CP214" s="1"/>
      <c r="CQ214" s="1"/>
      <c r="CR214" s="1"/>
      <c r="CS214" s="1"/>
      <c r="CT214" s="1"/>
      <c r="CU214" s="1"/>
    </row>
    <row r="215" spans="1:99" ht="15.75" customHeight="1" x14ac:dyDescent="0.25">
      <c r="A215" s="1"/>
      <c r="B215" s="34"/>
      <c r="C215" s="67"/>
      <c r="D215" s="1"/>
      <c r="E215" s="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34"/>
      <c r="Q215" s="67"/>
      <c r="R215" s="1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34"/>
      <c r="AE215" s="67"/>
      <c r="AF215" s="1"/>
      <c r="AG215" s="2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34"/>
      <c r="AS215" s="67"/>
      <c r="AT215" s="1"/>
      <c r="AU215" s="2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98"/>
      <c r="BG215" s="67"/>
      <c r="BH215" s="1"/>
      <c r="BI215" s="2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34"/>
      <c r="BU215" s="67"/>
      <c r="BV215" s="1"/>
      <c r="BW215" s="2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34"/>
      <c r="CI215" s="67"/>
      <c r="CJ215" s="1"/>
      <c r="CK215" s="2"/>
      <c r="CL215" s="1"/>
      <c r="CM215" s="1"/>
      <c r="CN215" s="1"/>
      <c r="CO215" s="1"/>
      <c r="CP215" s="1"/>
      <c r="CQ215" s="1"/>
      <c r="CR215" s="1"/>
      <c r="CS215" s="1"/>
      <c r="CT215" s="1"/>
      <c r="CU215" s="1"/>
    </row>
    <row r="216" spans="1:99" ht="15.75" customHeight="1" x14ac:dyDescent="0.25">
      <c r="A216" s="1"/>
      <c r="B216" s="34"/>
      <c r="C216" s="67"/>
      <c r="D216" s="1"/>
      <c r="E216" s="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34"/>
      <c r="Q216" s="67"/>
      <c r="R216" s="1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34"/>
      <c r="AE216" s="67"/>
      <c r="AF216" s="1"/>
      <c r="AG216" s="2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34"/>
      <c r="AS216" s="67"/>
      <c r="AT216" s="1"/>
      <c r="AU216" s="2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98"/>
      <c r="BG216" s="67"/>
      <c r="BH216" s="1"/>
      <c r="BI216" s="2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34"/>
      <c r="BU216" s="67"/>
      <c r="BV216" s="1"/>
      <c r="BW216" s="2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34"/>
      <c r="CI216" s="67"/>
      <c r="CJ216" s="1"/>
      <c r="CK216" s="2"/>
      <c r="CL216" s="1"/>
      <c r="CM216" s="1"/>
      <c r="CN216" s="1"/>
      <c r="CO216" s="1"/>
      <c r="CP216" s="1"/>
      <c r="CQ216" s="1"/>
      <c r="CR216" s="1"/>
      <c r="CS216" s="1"/>
      <c r="CT216" s="1"/>
      <c r="CU216" s="1"/>
    </row>
    <row r="217" spans="1:99" ht="15.75" customHeight="1" x14ac:dyDescent="0.25">
      <c r="A217" s="1"/>
      <c r="B217" s="34"/>
      <c r="C217" s="67"/>
      <c r="D217" s="1"/>
      <c r="E217" s="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34"/>
      <c r="Q217" s="67"/>
      <c r="R217" s="1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34"/>
      <c r="AE217" s="67"/>
      <c r="AF217" s="1"/>
      <c r="AG217" s="2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34"/>
      <c r="AS217" s="67"/>
      <c r="AT217" s="1"/>
      <c r="AU217" s="2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98"/>
      <c r="BG217" s="67"/>
      <c r="BH217" s="1"/>
      <c r="BI217" s="2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34"/>
      <c r="BU217" s="67"/>
      <c r="BV217" s="1"/>
      <c r="BW217" s="2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34"/>
      <c r="CI217" s="67"/>
      <c r="CJ217" s="1"/>
      <c r="CK217" s="2"/>
      <c r="CL217" s="1"/>
      <c r="CM217" s="1"/>
      <c r="CN217" s="1"/>
      <c r="CO217" s="1"/>
      <c r="CP217" s="1"/>
      <c r="CQ217" s="1"/>
      <c r="CR217" s="1"/>
      <c r="CS217" s="1"/>
      <c r="CT217" s="1"/>
      <c r="CU217" s="1"/>
    </row>
    <row r="218" spans="1:99" ht="15.75" customHeight="1" x14ac:dyDescent="0.25">
      <c r="A218" s="1"/>
      <c r="B218" s="34"/>
      <c r="C218" s="67"/>
      <c r="D218" s="1"/>
      <c r="E218" s="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34"/>
      <c r="Q218" s="67"/>
      <c r="R218" s="1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34"/>
      <c r="AE218" s="67"/>
      <c r="AF218" s="1"/>
      <c r="AG218" s="2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34"/>
      <c r="AS218" s="67"/>
      <c r="AT218" s="1"/>
      <c r="AU218" s="2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98"/>
      <c r="BG218" s="67"/>
      <c r="BH218" s="1"/>
      <c r="BI218" s="2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34"/>
      <c r="BU218" s="67"/>
      <c r="BV218" s="1"/>
      <c r="BW218" s="2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34"/>
      <c r="CI218" s="67"/>
      <c r="CJ218" s="1"/>
      <c r="CK218" s="2"/>
      <c r="CL218" s="1"/>
      <c r="CM218" s="1"/>
      <c r="CN218" s="1"/>
      <c r="CO218" s="1"/>
      <c r="CP218" s="1"/>
      <c r="CQ218" s="1"/>
      <c r="CR218" s="1"/>
      <c r="CS218" s="1"/>
      <c r="CT218" s="1"/>
      <c r="CU218" s="1"/>
    </row>
    <row r="219" spans="1:99" ht="15.75" customHeight="1" x14ac:dyDescent="0.25">
      <c r="A219" s="1"/>
      <c r="B219" s="34"/>
      <c r="C219" s="67"/>
      <c r="D219" s="1"/>
      <c r="E219" s="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34"/>
      <c r="Q219" s="67"/>
      <c r="R219" s="1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34"/>
      <c r="AE219" s="67"/>
      <c r="AF219" s="1"/>
      <c r="AG219" s="2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34"/>
      <c r="AS219" s="67"/>
      <c r="AT219" s="1"/>
      <c r="AU219" s="2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98"/>
      <c r="BG219" s="67"/>
      <c r="BH219" s="1"/>
      <c r="BI219" s="2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34"/>
      <c r="BU219" s="67"/>
      <c r="BV219" s="1"/>
      <c r="BW219" s="2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34"/>
      <c r="CI219" s="67"/>
      <c r="CJ219" s="1"/>
      <c r="CK219" s="2"/>
      <c r="CL219" s="1"/>
      <c r="CM219" s="1"/>
      <c r="CN219" s="1"/>
      <c r="CO219" s="1"/>
      <c r="CP219" s="1"/>
      <c r="CQ219" s="1"/>
      <c r="CR219" s="1"/>
      <c r="CS219" s="1"/>
      <c r="CT219" s="1"/>
      <c r="CU219" s="1"/>
    </row>
    <row r="220" spans="1:99" ht="15.75" customHeight="1" x14ac:dyDescent="0.25">
      <c r="A220" s="1"/>
      <c r="B220" s="34"/>
      <c r="C220" s="67"/>
      <c r="D220" s="1"/>
      <c r="E220" s="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34"/>
      <c r="Q220" s="67"/>
      <c r="R220" s="1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34"/>
      <c r="AE220" s="67"/>
      <c r="AF220" s="1"/>
      <c r="AG220" s="2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34"/>
      <c r="AS220" s="67"/>
      <c r="AT220" s="1"/>
      <c r="AU220" s="2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98"/>
      <c r="BG220" s="67"/>
      <c r="BH220" s="1"/>
      <c r="BI220" s="2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34"/>
      <c r="BU220" s="67"/>
      <c r="BV220" s="1"/>
      <c r="BW220" s="2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34"/>
      <c r="CI220" s="67"/>
      <c r="CJ220" s="1"/>
      <c r="CK220" s="2"/>
      <c r="CL220" s="1"/>
      <c r="CM220" s="1"/>
      <c r="CN220" s="1"/>
      <c r="CO220" s="1"/>
      <c r="CP220" s="1"/>
      <c r="CQ220" s="1"/>
      <c r="CR220" s="1"/>
      <c r="CS220" s="1"/>
      <c r="CT220" s="1"/>
      <c r="CU220" s="1"/>
    </row>
    <row r="221" spans="1:99" ht="15.75" customHeight="1" x14ac:dyDescent="0.25">
      <c r="A221" s="1"/>
      <c r="B221" s="34"/>
      <c r="C221" s="67"/>
      <c r="D221" s="1"/>
      <c r="E221" s="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34"/>
      <c r="Q221" s="67"/>
      <c r="R221" s="1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34"/>
      <c r="AE221" s="67"/>
      <c r="AF221" s="1"/>
      <c r="AG221" s="2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34"/>
      <c r="AS221" s="67"/>
      <c r="AT221" s="1"/>
      <c r="AU221" s="2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98"/>
      <c r="BG221" s="67"/>
      <c r="BH221" s="1"/>
      <c r="BI221" s="2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34"/>
      <c r="BU221" s="67"/>
      <c r="BV221" s="1"/>
      <c r="BW221" s="2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34"/>
      <c r="CI221" s="67"/>
      <c r="CJ221" s="1"/>
      <c r="CK221" s="2"/>
      <c r="CL221" s="1"/>
      <c r="CM221" s="1"/>
      <c r="CN221" s="1"/>
      <c r="CO221" s="1"/>
      <c r="CP221" s="1"/>
      <c r="CQ221" s="1"/>
      <c r="CR221" s="1"/>
      <c r="CS221" s="1"/>
      <c r="CT221" s="1"/>
      <c r="CU221" s="1"/>
    </row>
    <row r="222" spans="1:99" ht="15.75" customHeight="1" x14ac:dyDescent="0.25">
      <c r="A222" s="1"/>
      <c r="B222" s="34"/>
      <c r="C222" s="67"/>
      <c r="D222" s="1"/>
      <c r="E222" s="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34"/>
      <c r="Q222" s="67"/>
      <c r="R222" s="1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34"/>
      <c r="AE222" s="67"/>
      <c r="AF222" s="1"/>
      <c r="AG222" s="2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34"/>
      <c r="AS222" s="67"/>
      <c r="AT222" s="1"/>
      <c r="AU222" s="2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98"/>
      <c r="BG222" s="67"/>
      <c r="BH222" s="1"/>
      <c r="BI222" s="2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34"/>
      <c r="BU222" s="67"/>
      <c r="BV222" s="1"/>
      <c r="BW222" s="2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34"/>
      <c r="CI222" s="67"/>
      <c r="CJ222" s="1"/>
      <c r="CK222" s="2"/>
      <c r="CL222" s="1"/>
      <c r="CM222" s="1"/>
      <c r="CN222" s="1"/>
      <c r="CO222" s="1"/>
      <c r="CP222" s="1"/>
      <c r="CQ222" s="1"/>
      <c r="CR222" s="1"/>
      <c r="CS222" s="1"/>
      <c r="CT222" s="1"/>
      <c r="CU222" s="1"/>
    </row>
    <row r="223" spans="1:99" ht="15.75" customHeight="1" x14ac:dyDescent="0.25">
      <c r="A223" s="1"/>
      <c r="B223" s="34"/>
      <c r="C223" s="67"/>
      <c r="D223" s="1"/>
      <c r="E223" s="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34"/>
      <c r="Q223" s="67"/>
      <c r="R223" s="1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34"/>
      <c r="AE223" s="67"/>
      <c r="AF223" s="1"/>
      <c r="AG223" s="2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34"/>
      <c r="AS223" s="67"/>
      <c r="AT223" s="1"/>
      <c r="AU223" s="2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98"/>
      <c r="BG223" s="67"/>
      <c r="BH223" s="1"/>
      <c r="BI223" s="2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34"/>
      <c r="BU223" s="67"/>
      <c r="BV223" s="1"/>
      <c r="BW223" s="2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34"/>
      <c r="CI223" s="67"/>
      <c r="CJ223" s="1"/>
      <c r="CK223" s="2"/>
      <c r="CL223" s="1"/>
      <c r="CM223" s="1"/>
      <c r="CN223" s="1"/>
      <c r="CO223" s="1"/>
      <c r="CP223" s="1"/>
      <c r="CQ223" s="1"/>
      <c r="CR223" s="1"/>
      <c r="CS223" s="1"/>
      <c r="CT223" s="1"/>
      <c r="CU223" s="1"/>
    </row>
    <row r="224" spans="1:99" ht="15.75" customHeight="1" x14ac:dyDescent="0.25">
      <c r="A224" s="1"/>
      <c r="B224" s="34"/>
      <c r="C224" s="67"/>
      <c r="D224" s="1"/>
      <c r="E224" s="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34"/>
      <c r="Q224" s="67"/>
      <c r="R224" s="1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34"/>
      <c r="AE224" s="67"/>
      <c r="AF224" s="1"/>
      <c r="AG224" s="2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34"/>
      <c r="AS224" s="67"/>
      <c r="AT224" s="1"/>
      <c r="AU224" s="2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98"/>
      <c r="BG224" s="67"/>
      <c r="BH224" s="1"/>
      <c r="BI224" s="2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34"/>
      <c r="BU224" s="67"/>
      <c r="BV224" s="1"/>
      <c r="BW224" s="2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34"/>
      <c r="CI224" s="67"/>
      <c r="CJ224" s="1"/>
      <c r="CK224" s="2"/>
      <c r="CL224" s="1"/>
      <c r="CM224" s="1"/>
      <c r="CN224" s="1"/>
      <c r="CO224" s="1"/>
      <c r="CP224" s="1"/>
      <c r="CQ224" s="1"/>
      <c r="CR224" s="1"/>
      <c r="CS224" s="1"/>
      <c r="CT224" s="1"/>
      <c r="CU224" s="1"/>
    </row>
    <row r="225" spans="1:99" ht="15.75" customHeight="1" x14ac:dyDescent="0.25">
      <c r="A225" s="1"/>
      <c r="B225" s="34"/>
      <c r="C225" s="67"/>
      <c r="D225" s="1"/>
      <c r="E225" s="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34"/>
      <c r="Q225" s="67"/>
      <c r="R225" s="1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34"/>
      <c r="AE225" s="67"/>
      <c r="AF225" s="1"/>
      <c r="AG225" s="2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34"/>
      <c r="AS225" s="67"/>
      <c r="AT225" s="1"/>
      <c r="AU225" s="2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98"/>
      <c r="BG225" s="67"/>
      <c r="BH225" s="1"/>
      <c r="BI225" s="2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34"/>
      <c r="BU225" s="67"/>
      <c r="BV225" s="1"/>
      <c r="BW225" s="2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34"/>
      <c r="CI225" s="67"/>
      <c r="CJ225" s="1"/>
      <c r="CK225" s="2"/>
      <c r="CL225" s="1"/>
      <c r="CM225" s="1"/>
      <c r="CN225" s="1"/>
      <c r="CO225" s="1"/>
      <c r="CP225" s="1"/>
      <c r="CQ225" s="1"/>
      <c r="CR225" s="1"/>
      <c r="CS225" s="1"/>
      <c r="CT225" s="1"/>
      <c r="CU225" s="1"/>
    </row>
    <row r="226" spans="1:99" ht="15.75" customHeight="1" x14ac:dyDescent="0.25">
      <c r="A226" s="1"/>
      <c r="B226" s="34"/>
      <c r="C226" s="67"/>
      <c r="D226" s="1"/>
      <c r="E226" s="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34"/>
      <c r="Q226" s="67"/>
      <c r="R226" s="1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34"/>
      <c r="AE226" s="67"/>
      <c r="AF226" s="1"/>
      <c r="AG226" s="2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34"/>
      <c r="AS226" s="67"/>
      <c r="AT226" s="1"/>
      <c r="AU226" s="2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98"/>
      <c r="BG226" s="67"/>
      <c r="BH226" s="1"/>
      <c r="BI226" s="2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34"/>
      <c r="BU226" s="67"/>
      <c r="BV226" s="1"/>
      <c r="BW226" s="2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34"/>
      <c r="CI226" s="67"/>
      <c r="CJ226" s="1"/>
      <c r="CK226" s="2"/>
      <c r="CL226" s="1"/>
      <c r="CM226" s="1"/>
      <c r="CN226" s="1"/>
      <c r="CO226" s="1"/>
      <c r="CP226" s="1"/>
      <c r="CQ226" s="1"/>
      <c r="CR226" s="1"/>
      <c r="CS226" s="1"/>
      <c r="CT226" s="1"/>
      <c r="CU226" s="1"/>
    </row>
    <row r="227" spans="1:99" ht="15.75" customHeight="1" x14ac:dyDescent="0.25">
      <c r="A227" s="1"/>
      <c r="B227" s="34"/>
      <c r="C227" s="67"/>
      <c r="D227" s="1"/>
      <c r="E227" s="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34"/>
      <c r="Q227" s="67"/>
      <c r="R227" s="1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34"/>
      <c r="AE227" s="67"/>
      <c r="AF227" s="1"/>
      <c r="AG227" s="2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34"/>
      <c r="AS227" s="67"/>
      <c r="AT227" s="1"/>
      <c r="AU227" s="2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98"/>
      <c r="BG227" s="67"/>
      <c r="BH227" s="1"/>
      <c r="BI227" s="2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34"/>
      <c r="BU227" s="67"/>
      <c r="BV227" s="1"/>
      <c r="BW227" s="2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34"/>
      <c r="CI227" s="67"/>
      <c r="CJ227" s="1"/>
      <c r="CK227" s="2"/>
      <c r="CL227" s="1"/>
      <c r="CM227" s="1"/>
      <c r="CN227" s="1"/>
      <c r="CO227" s="1"/>
      <c r="CP227" s="1"/>
      <c r="CQ227" s="1"/>
      <c r="CR227" s="1"/>
      <c r="CS227" s="1"/>
      <c r="CT227" s="1"/>
      <c r="CU227" s="1"/>
    </row>
    <row r="228" spans="1:99" ht="15.75" customHeight="1" x14ac:dyDescent="0.25">
      <c r="A228" s="1"/>
      <c r="B228" s="34"/>
      <c r="C228" s="67"/>
      <c r="D228" s="1"/>
      <c r="E228" s="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34"/>
      <c r="Q228" s="67"/>
      <c r="R228" s="1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34"/>
      <c r="AE228" s="67"/>
      <c r="AF228" s="1"/>
      <c r="AG228" s="2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34"/>
      <c r="AS228" s="67"/>
      <c r="AT228" s="1"/>
      <c r="AU228" s="2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98"/>
      <c r="BG228" s="67"/>
      <c r="BH228" s="1"/>
      <c r="BI228" s="2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34"/>
      <c r="BU228" s="67"/>
      <c r="BV228" s="1"/>
      <c r="BW228" s="2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34"/>
      <c r="CI228" s="67"/>
      <c r="CJ228" s="1"/>
      <c r="CK228" s="2"/>
      <c r="CL228" s="1"/>
      <c r="CM228" s="1"/>
      <c r="CN228" s="1"/>
      <c r="CO228" s="1"/>
      <c r="CP228" s="1"/>
      <c r="CQ228" s="1"/>
      <c r="CR228" s="1"/>
      <c r="CS228" s="1"/>
      <c r="CT228" s="1"/>
      <c r="CU228" s="1"/>
    </row>
    <row r="229" spans="1:99" ht="15.75" customHeight="1" x14ac:dyDescent="0.25">
      <c r="A229" s="1"/>
      <c r="B229" s="34"/>
      <c r="C229" s="67"/>
      <c r="D229" s="1"/>
      <c r="E229" s="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34"/>
      <c r="Q229" s="67"/>
      <c r="R229" s="1"/>
      <c r="S229" s="2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34"/>
      <c r="AE229" s="67"/>
      <c r="AF229" s="1"/>
      <c r="AG229" s="2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34"/>
      <c r="AS229" s="67"/>
      <c r="AT229" s="1"/>
      <c r="AU229" s="2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98"/>
      <c r="BG229" s="67"/>
      <c r="BH229" s="1"/>
      <c r="BI229" s="2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34"/>
      <c r="BU229" s="67"/>
      <c r="BV229" s="1"/>
      <c r="BW229" s="2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34"/>
      <c r="CI229" s="67"/>
      <c r="CJ229" s="1"/>
      <c r="CK229" s="2"/>
      <c r="CL229" s="1"/>
      <c r="CM229" s="1"/>
      <c r="CN229" s="1"/>
      <c r="CO229" s="1"/>
      <c r="CP229" s="1"/>
      <c r="CQ229" s="1"/>
      <c r="CR229" s="1"/>
      <c r="CS229" s="1"/>
      <c r="CT229" s="1"/>
      <c r="CU229" s="1"/>
    </row>
    <row r="230" spans="1:99" ht="15.75" customHeight="1" x14ac:dyDescent="0.25">
      <c r="A230" s="1"/>
      <c r="B230" s="34"/>
      <c r="C230" s="67"/>
      <c r="D230" s="1"/>
      <c r="E230" s="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34"/>
      <c r="Q230" s="67"/>
      <c r="R230" s="1"/>
      <c r="S230" s="2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34"/>
      <c r="AE230" s="67"/>
      <c r="AF230" s="1"/>
      <c r="AG230" s="2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34"/>
      <c r="AS230" s="67"/>
      <c r="AT230" s="1"/>
      <c r="AU230" s="2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98"/>
      <c r="BG230" s="67"/>
      <c r="BH230" s="1"/>
      <c r="BI230" s="2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34"/>
      <c r="BU230" s="67"/>
      <c r="BV230" s="1"/>
      <c r="BW230" s="2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34"/>
      <c r="CI230" s="67"/>
      <c r="CJ230" s="1"/>
      <c r="CK230" s="2"/>
      <c r="CL230" s="1"/>
      <c r="CM230" s="1"/>
      <c r="CN230" s="1"/>
      <c r="CO230" s="1"/>
      <c r="CP230" s="1"/>
      <c r="CQ230" s="1"/>
      <c r="CR230" s="1"/>
      <c r="CS230" s="1"/>
      <c r="CT230" s="1"/>
      <c r="CU230" s="1"/>
    </row>
    <row r="231" spans="1:99" ht="15.75" customHeight="1" x14ac:dyDescent="0.25">
      <c r="A231" s="1"/>
      <c r="B231" s="34"/>
      <c r="C231" s="67"/>
      <c r="D231" s="1"/>
      <c r="E231" s="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34"/>
      <c r="Q231" s="67"/>
      <c r="R231" s="1"/>
      <c r="S231" s="2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34"/>
      <c r="AE231" s="67"/>
      <c r="AF231" s="1"/>
      <c r="AG231" s="2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34"/>
      <c r="AS231" s="67"/>
      <c r="AT231" s="1"/>
      <c r="AU231" s="2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98"/>
      <c r="BG231" s="67"/>
      <c r="BH231" s="1"/>
      <c r="BI231" s="2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34"/>
      <c r="BU231" s="67"/>
      <c r="BV231" s="1"/>
      <c r="BW231" s="2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34"/>
      <c r="CI231" s="67"/>
      <c r="CJ231" s="1"/>
      <c r="CK231" s="2"/>
      <c r="CL231" s="1"/>
      <c r="CM231" s="1"/>
      <c r="CN231" s="1"/>
      <c r="CO231" s="1"/>
      <c r="CP231" s="1"/>
      <c r="CQ231" s="1"/>
      <c r="CR231" s="1"/>
      <c r="CS231" s="1"/>
      <c r="CT231" s="1"/>
      <c r="CU231" s="1"/>
    </row>
    <row r="232" spans="1:99" ht="15.75" customHeight="1" x14ac:dyDescent="0.25">
      <c r="A232" s="1"/>
      <c r="B232" s="34"/>
      <c r="C232" s="67"/>
      <c r="D232" s="1"/>
      <c r="E232" s="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34"/>
      <c r="Q232" s="67"/>
      <c r="R232" s="1"/>
      <c r="S232" s="2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34"/>
      <c r="AE232" s="67"/>
      <c r="AF232" s="1"/>
      <c r="AG232" s="2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34"/>
      <c r="AS232" s="67"/>
      <c r="AT232" s="1"/>
      <c r="AU232" s="2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98"/>
      <c r="BG232" s="67"/>
      <c r="BH232" s="1"/>
      <c r="BI232" s="2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34"/>
      <c r="BU232" s="67"/>
      <c r="BV232" s="1"/>
      <c r="BW232" s="2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34"/>
      <c r="CI232" s="67"/>
      <c r="CJ232" s="1"/>
      <c r="CK232" s="2"/>
      <c r="CL232" s="1"/>
      <c r="CM232" s="1"/>
      <c r="CN232" s="1"/>
      <c r="CO232" s="1"/>
      <c r="CP232" s="1"/>
      <c r="CQ232" s="1"/>
      <c r="CR232" s="1"/>
      <c r="CS232" s="1"/>
      <c r="CT232" s="1"/>
      <c r="CU232" s="1"/>
    </row>
    <row r="233" spans="1:99" ht="15.75" customHeight="1" x14ac:dyDescent="0.25">
      <c r="A233" s="1"/>
      <c r="B233" s="34"/>
      <c r="C233" s="67"/>
      <c r="D233" s="1"/>
      <c r="E233" s="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34"/>
      <c r="Q233" s="67"/>
      <c r="R233" s="1"/>
      <c r="S233" s="2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34"/>
      <c r="AE233" s="67"/>
      <c r="AF233" s="1"/>
      <c r="AG233" s="2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34"/>
      <c r="AS233" s="67"/>
      <c r="AT233" s="1"/>
      <c r="AU233" s="2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98"/>
      <c r="BG233" s="67"/>
      <c r="BH233" s="1"/>
      <c r="BI233" s="2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34"/>
      <c r="BU233" s="67"/>
      <c r="BV233" s="1"/>
      <c r="BW233" s="2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34"/>
      <c r="CI233" s="67"/>
      <c r="CJ233" s="1"/>
      <c r="CK233" s="2"/>
      <c r="CL233" s="1"/>
      <c r="CM233" s="1"/>
      <c r="CN233" s="1"/>
      <c r="CO233" s="1"/>
      <c r="CP233" s="1"/>
      <c r="CQ233" s="1"/>
      <c r="CR233" s="1"/>
      <c r="CS233" s="1"/>
      <c r="CT233" s="1"/>
      <c r="CU233" s="1"/>
    </row>
    <row r="234" spans="1:99" ht="15.75" customHeight="1" x14ac:dyDescent="0.25">
      <c r="A234" s="1"/>
      <c r="B234" s="34"/>
      <c r="C234" s="67"/>
      <c r="D234" s="1"/>
      <c r="E234" s="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34"/>
      <c r="Q234" s="67"/>
      <c r="R234" s="1"/>
      <c r="S234" s="2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34"/>
      <c r="AE234" s="67"/>
      <c r="AF234" s="1"/>
      <c r="AG234" s="2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34"/>
      <c r="AS234" s="67"/>
      <c r="AT234" s="1"/>
      <c r="AU234" s="2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98"/>
      <c r="BG234" s="67"/>
      <c r="BH234" s="1"/>
      <c r="BI234" s="2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34"/>
      <c r="BU234" s="67"/>
      <c r="BV234" s="1"/>
      <c r="BW234" s="2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34"/>
      <c r="CI234" s="67"/>
      <c r="CJ234" s="1"/>
      <c r="CK234" s="2"/>
      <c r="CL234" s="1"/>
      <c r="CM234" s="1"/>
      <c r="CN234" s="1"/>
      <c r="CO234" s="1"/>
      <c r="CP234" s="1"/>
      <c r="CQ234" s="1"/>
      <c r="CR234" s="1"/>
      <c r="CS234" s="1"/>
      <c r="CT234" s="1"/>
      <c r="CU234" s="1"/>
    </row>
    <row r="235" spans="1:99" ht="15.75" customHeight="1" x14ac:dyDescent="0.25">
      <c r="A235" s="1"/>
      <c r="B235" s="34"/>
      <c r="C235" s="67"/>
      <c r="D235" s="1"/>
      <c r="E235" s="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34"/>
      <c r="Q235" s="67"/>
      <c r="R235" s="1"/>
      <c r="S235" s="2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34"/>
      <c r="AE235" s="67"/>
      <c r="AF235" s="1"/>
      <c r="AG235" s="2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34"/>
      <c r="AS235" s="67"/>
      <c r="AT235" s="1"/>
      <c r="AU235" s="2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98"/>
      <c r="BG235" s="67"/>
      <c r="BH235" s="1"/>
      <c r="BI235" s="2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34"/>
      <c r="BU235" s="67"/>
      <c r="BV235" s="1"/>
      <c r="BW235" s="2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34"/>
      <c r="CI235" s="67"/>
      <c r="CJ235" s="1"/>
      <c r="CK235" s="2"/>
      <c r="CL235" s="1"/>
      <c r="CM235" s="1"/>
      <c r="CN235" s="1"/>
      <c r="CO235" s="1"/>
      <c r="CP235" s="1"/>
      <c r="CQ235" s="1"/>
      <c r="CR235" s="1"/>
      <c r="CS235" s="1"/>
      <c r="CT235" s="1"/>
      <c r="CU235" s="1"/>
    </row>
    <row r="236" spans="1:99" ht="15.75" customHeight="1" x14ac:dyDescent="0.25">
      <c r="A236" s="1"/>
      <c r="B236" s="34"/>
      <c r="C236" s="67"/>
      <c r="D236" s="1"/>
      <c r="E236" s="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34"/>
      <c r="Q236" s="67"/>
      <c r="R236" s="1"/>
      <c r="S236" s="2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34"/>
      <c r="AE236" s="67"/>
      <c r="AF236" s="1"/>
      <c r="AG236" s="2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34"/>
      <c r="AS236" s="67"/>
      <c r="AT236" s="1"/>
      <c r="AU236" s="2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98"/>
      <c r="BG236" s="67"/>
      <c r="BH236" s="1"/>
      <c r="BI236" s="2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34"/>
      <c r="BU236" s="67"/>
      <c r="BV236" s="1"/>
      <c r="BW236" s="2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34"/>
      <c r="CI236" s="67"/>
      <c r="CJ236" s="1"/>
      <c r="CK236" s="2"/>
      <c r="CL236" s="1"/>
      <c r="CM236" s="1"/>
      <c r="CN236" s="1"/>
      <c r="CO236" s="1"/>
      <c r="CP236" s="1"/>
      <c r="CQ236" s="1"/>
      <c r="CR236" s="1"/>
      <c r="CS236" s="1"/>
      <c r="CT236" s="1"/>
      <c r="CU236" s="1"/>
    </row>
    <row r="237" spans="1:99" ht="15.75" customHeight="1" x14ac:dyDescent="0.25">
      <c r="A237" s="1"/>
      <c r="B237" s="34"/>
      <c r="C237" s="67"/>
      <c r="D237" s="1"/>
      <c r="E237" s="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34"/>
      <c r="Q237" s="67"/>
      <c r="R237" s="1"/>
      <c r="S237" s="2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34"/>
      <c r="AE237" s="67"/>
      <c r="AF237" s="1"/>
      <c r="AG237" s="2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34"/>
      <c r="AS237" s="67"/>
      <c r="AT237" s="1"/>
      <c r="AU237" s="2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98"/>
      <c r="BG237" s="67"/>
      <c r="BH237" s="1"/>
      <c r="BI237" s="2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34"/>
      <c r="BU237" s="67"/>
      <c r="BV237" s="1"/>
      <c r="BW237" s="2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34"/>
      <c r="CI237" s="67"/>
      <c r="CJ237" s="1"/>
      <c r="CK237" s="2"/>
      <c r="CL237" s="1"/>
      <c r="CM237" s="1"/>
      <c r="CN237" s="1"/>
      <c r="CO237" s="1"/>
      <c r="CP237" s="1"/>
      <c r="CQ237" s="1"/>
      <c r="CR237" s="1"/>
      <c r="CS237" s="1"/>
      <c r="CT237" s="1"/>
      <c r="CU237" s="1"/>
    </row>
    <row r="238" spans="1:99" ht="15.75" customHeight="1" x14ac:dyDescent="0.25">
      <c r="A238" s="1"/>
      <c r="B238" s="34"/>
      <c r="C238" s="67"/>
      <c r="D238" s="1"/>
      <c r="E238" s="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34"/>
      <c r="Q238" s="67"/>
      <c r="R238" s="1"/>
      <c r="S238" s="2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34"/>
      <c r="AE238" s="67"/>
      <c r="AF238" s="1"/>
      <c r="AG238" s="2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34"/>
      <c r="AS238" s="67"/>
      <c r="AT238" s="1"/>
      <c r="AU238" s="2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98"/>
      <c r="BG238" s="67"/>
      <c r="BH238" s="1"/>
      <c r="BI238" s="2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34"/>
      <c r="BU238" s="67"/>
      <c r="BV238" s="1"/>
      <c r="BW238" s="2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34"/>
      <c r="CI238" s="67"/>
      <c r="CJ238" s="1"/>
      <c r="CK238" s="2"/>
      <c r="CL238" s="1"/>
      <c r="CM238" s="1"/>
      <c r="CN238" s="1"/>
      <c r="CO238" s="1"/>
      <c r="CP238" s="1"/>
      <c r="CQ238" s="1"/>
      <c r="CR238" s="1"/>
      <c r="CS238" s="1"/>
      <c r="CT238" s="1"/>
      <c r="CU238" s="1"/>
    </row>
    <row r="239" spans="1:99" ht="15.75" customHeight="1" x14ac:dyDescent="0.25">
      <c r="A239" s="1"/>
      <c r="B239" s="34"/>
      <c r="C239" s="67"/>
      <c r="D239" s="1"/>
      <c r="E239" s="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34"/>
      <c r="Q239" s="67"/>
      <c r="R239" s="1"/>
      <c r="S239" s="2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34"/>
      <c r="AE239" s="67"/>
      <c r="AF239" s="1"/>
      <c r="AG239" s="2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34"/>
      <c r="AS239" s="67"/>
      <c r="AT239" s="1"/>
      <c r="AU239" s="2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98"/>
      <c r="BG239" s="67"/>
      <c r="BH239" s="1"/>
      <c r="BI239" s="2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34"/>
      <c r="BU239" s="67"/>
      <c r="BV239" s="1"/>
      <c r="BW239" s="2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34"/>
      <c r="CI239" s="67"/>
      <c r="CJ239" s="1"/>
      <c r="CK239" s="2"/>
      <c r="CL239" s="1"/>
      <c r="CM239" s="1"/>
      <c r="CN239" s="1"/>
      <c r="CO239" s="1"/>
      <c r="CP239" s="1"/>
      <c r="CQ239" s="1"/>
      <c r="CR239" s="1"/>
      <c r="CS239" s="1"/>
      <c r="CT239" s="1"/>
      <c r="CU239" s="1"/>
    </row>
    <row r="240" spans="1:99" ht="15.75" customHeight="1" x14ac:dyDescent="0.25">
      <c r="A240" s="1"/>
      <c r="B240" s="34"/>
      <c r="C240" s="67"/>
      <c r="D240" s="1"/>
      <c r="E240" s="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34"/>
      <c r="Q240" s="67"/>
      <c r="R240" s="1"/>
      <c r="S240" s="2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34"/>
      <c r="AE240" s="67"/>
      <c r="AF240" s="1"/>
      <c r="AG240" s="2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34"/>
      <c r="AS240" s="67"/>
      <c r="AT240" s="1"/>
      <c r="AU240" s="2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98"/>
      <c r="BG240" s="67"/>
      <c r="BH240" s="1"/>
      <c r="BI240" s="2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34"/>
      <c r="BU240" s="67"/>
      <c r="BV240" s="1"/>
      <c r="BW240" s="2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34"/>
      <c r="CI240" s="67"/>
      <c r="CJ240" s="1"/>
      <c r="CK240" s="2"/>
      <c r="CL240" s="1"/>
      <c r="CM240" s="1"/>
      <c r="CN240" s="1"/>
      <c r="CO240" s="1"/>
      <c r="CP240" s="1"/>
      <c r="CQ240" s="1"/>
      <c r="CR240" s="1"/>
      <c r="CS240" s="1"/>
      <c r="CT240" s="1"/>
      <c r="CU240" s="1"/>
    </row>
    <row r="241" spans="1:99" ht="15.75" customHeight="1" x14ac:dyDescent="0.25">
      <c r="A241" s="1"/>
      <c r="B241" s="34"/>
      <c r="C241" s="67"/>
      <c r="D241" s="1"/>
      <c r="E241" s="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34"/>
      <c r="Q241" s="67"/>
      <c r="R241" s="1"/>
      <c r="S241" s="2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34"/>
      <c r="AE241" s="67"/>
      <c r="AF241" s="1"/>
      <c r="AG241" s="2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34"/>
      <c r="AS241" s="67"/>
      <c r="AT241" s="1"/>
      <c r="AU241" s="2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98"/>
      <c r="BG241" s="67"/>
      <c r="BH241" s="1"/>
      <c r="BI241" s="2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34"/>
      <c r="BU241" s="67"/>
      <c r="BV241" s="1"/>
      <c r="BW241" s="2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34"/>
      <c r="CI241" s="67"/>
      <c r="CJ241" s="1"/>
      <c r="CK241" s="2"/>
      <c r="CL241" s="1"/>
      <c r="CM241" s="1"/>
      <c r="CN241" s="1"/>
      <c r="CO241" s="1"/>
      <c r="CP241" s="1"/>
      <c r="CQ241" s="1"/>
      <c r="CR241" s="1"/>
      <c r="CS241" s="1"/>
      <c r="CT241" s="1"/>
      <c r="CU241" s="1"/>
    </row>
    <row r="242" spans="1:99" ht="15.75" customHeight="1" x14ac:dyDescent="0.25">
      <c r="A242" s="1"/>
      <c r="B242" s="34"/>
      <c r="C242" s="67"/>
      <c r="D242" s="1"/>
      <c r="E242" s="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34"/>
      <c r="Q242" s="67"/>
      <c r="R242" s="1"/>
      <c r="S242" s="2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34"/>
      <c r="AE242" s="67"/>
      <c r="AF242" s="1"/>
      <c r="AG242" s="2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34"/>
      <c r="AS242" s="67"/>
      <c r="AT242" s="1"/>
      <c r="AU242" s="2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98"/>
      <c r="BG242" s="67"/>
      <c r="BH242" s="1"/>
      <c r="BI242" s="2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34"/>
      <c r="BU242" s="67"/>
      <c r="BV242" s="1"/>
      <c r="BW242" s="2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34"/>
      <c r="CI242" s="67"/>
      <c r="CJ242" s="1"/>
      <c r="CK242" s="2"/>
      <c r="CL242" s="1"/>
      <c r="CM242" s="1"/>
      <c r="CN242" s="1"/>
      <c r="CO242" s="1"/>
      <c r="CP242" s="1"/>
      <c r="CQ242" s="1"/>
      <c r="CR242" s="1"/>
      <c r="CS242" s="1"/>
      <c r="CT242" s="1"/>
      <c r="CU242" s="1"/>
    </row>
    <row r="243" spans="1:99" ht="15.75" customHeight="1" x14ac:dyDescent="0.25">
      <c r="A243" s="1"/>
      <c r="B243" s="34"/>
      <c r="C243" s="67"/>
      <c r="D243" s="1"/>
      <c r="E243" s="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34"/>
      <c r="Q243" s="67"/>
      <c r="R243" s="1"/>
      <c r="S243" s="2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34"/>
      <c r="AE243" s="67"/>
      <c r="AF243" s="1"/>
      <c r="AG243" s="2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34"/>
      <c r="AS243" s="67"/>
      <c r="AT243" s="1"/>
      <c r="AU243" s="2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98"/>
      <c r="BG243" s="67"/>
      <c r="BH243" s="1"/>
      <c r="BI243" s="2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34"/>
      <c r="BU243" s="67"/>
      <c r="BV243" s="1"/>
      <c r="BW243" s="2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34"/>
      <c r="CI243" s="67"/>
      <c r="CJ243" s="1"/>
      <c r="CK243" s="2"/>
      <c r="CL243" s="1"/>
      <c r="CM243" s="1"/>
      <c r="CN243" s="1"/>
      <c r="CO243" s="1"/>
      <c r="CP243" s="1"/>
      <c r="CQ243" s="1"/>
      <c r="CR243" s="1"/>
      <c r="CS243" s="1"/>
      <c r="CT243" s="1"/>
      <c r="CU243" s="1"/>
    </row>
    <row r="244" spans="1:99" ht="15.75" customHeight="1" x14ac:dyDescent="0.25">
      <c r="A244" s="1"/>
      <c r="B244" s="34"/>
      <c r="C244" s="67"/>
      <c r="D244" s="1"/>
      <c r="E244" s="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34"/>
      <c r="Q244" s="67"/>
      <c r="R244" s="1"/>
      <c r="S244" s="2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34"/>
      <c r="AE244" s="67"/>
      <c r="AF244" s="1"/>
      <c r="AG244" s="2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34"/>
      <c r="AS244" s="67"/>
      <c r="AT244" s="1"/>
      <c r="AU244" s="2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98"/>
      <c r="BG244" s="67"/>
      <c r="BH244" s="1"/>
      <c r="BI244" s="2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34"/>
      <c r="BU244" s="67"/>
      <c r="BV244" s="1"/>
      <c r="BW244" s="2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34"/>
      <c r="CI244" s="67"/>
      <c r="CJ244" s="1"/>
      <c r="CK244" s="2"/>
      <c r="CL244" s="1"/>
      <c r="CM244" s="1"/>
      <c r="CN244" s="1"/>
      <c r="CO244" s="1"/>
      <c r="CP244" s="1"/>
      <c r="CQ244" s="1"/>
      <c r="CR244" s="1"/>
      <c r="CS244" s="1"/>
      <c r="CT244" s="1"/>
      <c r="CU244" s="1"/>
    </row>
    <row r="245" spans="1:99" ht="15.75" customHeight="1" x14ac:dyDescent="0.25">
      <c r="A245" s="1"/>
      <c r="B245" s="34"/>
      <c r="C245" s="67"/>
      <c r="D245" s="1"/>
      <c r="E245" s="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34"/>
      <c r="Q245" s="67"/>
      <c r="R245" s="1"/>
      <c r="S245" s="2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34"/>
      <c r="AE245" s="67"/>
      <c r="AF245" s="1"/>
      <c r="AG245" s="2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34"/>
      <c r="AS245" s="67"/>
      <c r="AT245" s="1"/>
      <c r="AU245" s="2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98"/>
      <c r="BG245" s="67"/>
      <c r="BH245" s="1"/>
      <c r="BI245" s="2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34"/>
      <c r="BU245" s="67"/>
      <c r="BV245" s="1"/>
      <c r="BW245" s="2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34"/>
      <c r="CI245" s="67"/>
      <c r="CJ245" s="1"/>
      <c r="CK245" s="2"/>
      <c r="CL245" s="1"/>
      <c r="CM245" s="1"/>
      <c r="CN245" s="1"/>
      <c r="CO245" s="1"/>
      <c r="CP245" s="1"/>
      <c r="CQ245" s="1"/>
      <c r="CR245" s="1"/>
      <c r="CS245" s="1"/>
      <c r="CT245" s="1"/>
      <c r="CU245" s="1"/>
    </row>
    <row r="246" spans="1:99" ht="15.75" customHeight="1" x14ac:dyDescent="0.25">
      <c r="A246" s="1"/>
      <c r="B246" s="34"/>
      <c r="C246" s="67"/>
      <c r="D246" s="1"/>
      <c r="E246" s="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34"/>
      <c r="Q246" s="67"/>
      <c r="R246" s="1"/>
      <c r="S246" s="2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34"/>
      <c r="AE246" s="67"/>
      <c r="AF246" s="1"/>
      <c r="AG246" s="2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34"/>
      <c r="AS246" s="67"/>
      <c r="AT246" s="1"/>
      <c r="AU246" s="2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98"/>
      <c r="BG246" s="67"/>
      <c r="BH246" s="1"/>
      <c r="BI246" s="2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34"/>
      <c r="BU246" s="67"/>
      <c r="BV246" s="1"/>
      <c r="BW246" s="2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34"/>
      <c r="CI246" s="67"/>
      <c r="CJ246" s="1"/>
      <c r="CK246" s="2"/>
      <c r="CL246" s="1"/>
      <c r="CM246" s="1"/>
      <c r="CN246" s="1"/>
      <c r="CO246" s="1"/>
      <c r="CP246" s="1"/>
      <c r="CQ246" s="1"/>
      <c r="CR246" s="1"/>
      <c r="CS246" s="1"/>
      <c r="CT246" s="1"/>
      <c r="CU246" s="1"/>
    </row>
    <row r="247" spans="1:99" ht="15.75" customHeight="1" x14ac:dyDescent="0.25">
      <c r="A247" s="1"/>
      <c r="B247" s="34"/>
      <c r="C247" s="67"/>
      <c r="D247" s="1"/>
      <c r="E247" s="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34"/>
      <c r="Q247" s="67"/>
      <c r="R247" s="1"/>
      <c r="S247" s="2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34"/>
      <c r="AE247" s="67"/>
      <c r="AF247" s="1"/>
      <c r="AG247" s="2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34"/>
      <c r="AS247" s="67"/>
      <c r="AT247" s="1"/>
      <c r="AU247" s="2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98"/>
      <c r="BG247" s="67"/>
      <c r="BH247" s="1"/>
      <c r="BI247" s="2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34"/>
      <c r="BU247" s="67"/>
      <c r="BV247" s="1"/>
      <c r="BW247" s="2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34"/>
      <c r="CI247" s="67"/>
      <c r="CJ247" s="1"/>
      <c r="CK247" s="2"/>
      <c r="CL247" s="1"/>
      <c r="CM247" s="1"/>
      <c r="CN247" s="1"/>
      <c r="CO247" s="1"/>
      <c r="CP247" s="1"/>
      <c r="CQ247" s="1"/>
      <c r="CR247" s="1"/>
      <c r="CS247" s="1"/>
      <c r="CT247" s="1"/>
      <c r="CU247" s="1"/>
    </row>
    <row r="248" spans="1:99" ht="15.75" customHeight="1" x14ac:dyDescent="0.25">
      <c r="A248" s="1"/>
      <c r="B248" s="34"/>
      <c r="C248" s="67"/>
      <c r="D248" s="1"/>
      <c r="E248" s="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34"/>
      <c r="Q248" s="67"/>
      <c r="R248" s="1"/>
      <c r="S248" s="2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34"/>
      <c r="AE248" s="67"/>
      <c r="AF248" s="1"/>
      <c r="AG248" s="2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34"/>
      <c r="AS248" s="67"/>
      <c r="AT248" s="1"/>
      <c r="AU248" s="2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98"/>
      <c r="BG248" s="67"/>
      <c r="BH248" s="1"/>
      <c r="BI248" s="2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34"/>
      <c r="BU248" s="67"/>
      <c r="BV248" s="1"/>
      <c r="BW248" s="2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34"/>
      <c r="CI248" s="67"/>
      <c r="CJ248" s="1"/>
      <c r="CK248" s="2"/>
      <c r="CL248" s="1"/>
      <c r="CM248" s="1"/>
      <c r="CN248" s="1"/>
      <c r="CO248" s="1"/>
      <c r="CP248" s="1"/>
      <c r="CQ248" s="1"/>
      <c r="CR248" s="1"/>
      <c r="CS248" s="1"/>
      <c r="CT248" s="1"/>
      <c r="CU248" s="1"/>
    </row>
    <row r="249" spans="1:99" ht="15.75" customHeight="1" x14ac:dyDescent="0.25">
      <c r="A249" s="1"/>
      <c r="B249" s="34"/>
      <c r="C249" s="67"/>
      <c r="D249" s="1"/>
      <c r="E249" s="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34"/>
      <c r="Q249" s="67"/>
      <c r="R249" s="1"/>
      <c r="S249" s="2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34"/>
      <c r="AE249" s="67"/>
      <c r="AF249" s="1"/>
      <c r="AG249" s="2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34"/>
      <c r="AS249" s="67"/>
      <c r="AT249" s="1"/>
      <c r="AU249" s="2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98"/>
      <c r="BG249" s="67"/>
      <c r="BH249" s="1"/>
      <c r="BI249" s="2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34"/>
      <c r="BU249" s="67"/>
      <c r="BV249" s="1"/>
      <c r="BW249" s="2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34"/>
      <c r="CI249" s="67"/>
      <c r="CJ249" s="1"/>
      <c r="CK249" s="2"/>
      <c r="CL249" s="1"/>
      <c r="CM249" s="1"/>
      <c r="CN249" s="1"/>
      <c r="CO249" s="1"/>
      <c r="CP249" s="1"/>
      <c r="CQ249" s="1"/>
      <c r="CR249" s="1"/>
      <c r="CS249" s="1"/>
      <c r="CT249" s="1"/>
      <c r="CU249" s="1"/>
    </row>
    <row r="250" spans="1:99" ht="15.75" customHeight="1" x14ac:dyDescent="0.25">
      <c r="A250" s="1"/>
      <c r="B250" s="34"/>
      <c r="C250" s="67"/>
      <c r="D250" s="1"/>
      <c r="E250" s="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34"/>
      <c r="Q250" s="67"/>
      <c r="R250" s="1"/>
      <c r="S250" s="2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34"/>
      <c r="AE250" s="67"/>
      <c r="AF250" s="1"/>
      <c r="AG250" s="2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34"/>
      <c r="AS250" s="67"/>
      <c r="AT250" s="1"/>
      <c r="AU250" s="2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98"/>
      <c r="BG250" s="67"/>
      <c r="BH250" s="1"/>
      <c r="BI250" s="2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34"/>
      <c r="BU250" s="67"/>
      <c r="BV250" s="1"/>
      <c r="BW250" s="2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34"/>
      <c r="CI250" s="67"/>
      <c r="CJ250" s="1"/>
      <c r="CK250" s="2"/>
      <c r="CL250" s="1"/>
      <c r="CM250" s="1"/>
      <c r="CN250" s="1"/>
      <c r="CO250" s="1"/>
      <c r="CP250" s="1"/>
      <c r="CQ250" s="1"/>
      <c r="CR250" s="1"/>
      <c r="CS250" s="1"/>
      <c r="CT250" s="1"/>
      <c r="CU250" s="1"/>
    </row>
    <row r="251" spans="1:99" ht="15.75" customHeight="1" x14ac:dyDescent="0.25">
      <c r="A251" s="1"/>
      <c r="B251" s="34"/>
      <c r="C251" s="67"/>
      <c r="D251" s="1"/>
      <c r="E251" s="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34"/>
      <c r="Q251" s="67"/>
      <c r="R251" s="1"/>
      <c r="S251" s="2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34"/>
      <c r="AE251" s="67"/>
      <c r="AF251" s="1"/>
      <c r="AG251" s="2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34"/>
      <c r="AS251" s="67"/>
      <c r="AT251" s="1"/>
      <c r="AU251" s="2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98"/>
      <c r="BG251" s="67"/>
      <c r="BH251" s="1"/>
      <c r="BI251" s="2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34"/>
      <c r="BU251" s="67"/>
      <c r="BV251" s="1"/>
      <c r="BW251" s="2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34"/>
      <c r="CI251" s="67"/>
      <c r="CJ251" s="1"/>
      <c r="CK251" s="2"/>
      <c r="CL251" s="1"/>
      <c r="CM251" s="1"/>
      <c r="CN251" s="1"/>
      <c r="CO251" s="1"/>
      <c r="CP251" s="1"/>
      <c r="CQ251" s="1"/>
      <c r="CR251" s="1"/>
      <c r="CS251" s="1"/>
      <c r="CT251" s="1"/>
      <c r="CU251" s="1"/>
    </row>
    <row r="252" spans="1:99" ht="15.75" customHeight="1" x14ac:dyDescent="0.25">
      <c r="A252" s="1"/>
      <c r="B252" s="34"/>
      <c r="C252" s="67"/>
      <c r="D252" s="1"/>
      <c r="E252" s="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34"/>
      <c r="Q252" s="67"/>
      <c r="R252" s="1"/>
      <c r="S252" s="2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34"/>
      <c r="AE252" s="67"/>
      <c r="AF252" s="1"/>
      <c r="AG252" s="2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34"/>
      <c r="AS252" s="67"/>
      <c r="AT252" s="1"/>
      <c r="AU252" s="2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98"/>
      <c r="BG252" s="67"/>
      <c r="BH252" s="1"/>
      <c r="BI252" s="2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34"/>
      <c r="BU252" s="67"/>
      <c r="BV252" s="1"/>
      <c r="BW252" s="2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34"/>
      <c r="CI252" s="67"/>
      <c r="CJ252" s="1"/>
      <c r="CK252" s="2"/>
      <c r="CL252" s="1"/>
      <c r="CM252" s="1"/>
      <c r="CN252" s="1"/>
      <c r="CO252" s="1"/>
      <c r="CP252" s="1"/>
      <c r="CQ252" s="1"/>
      <c r="CR252" s="1"/>
      <c r="CS252" s="1"/>
      <c r="CT252" s="1"/>
      <c r="CU252" s="1"/>
    </row>
    <row r="253" spans="1:99" ht="15.75" customHeight="1" x14ac:dyDescent="0.25">
      <c r="A253" s="1"/>
      <c r="B253" s="34"/>
      <c r="C253" s="67"/>
      <c r="D253" s="1"/>
      <c r="E253" s="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34"/>
      <c r="Q253" s="67"/>
      <c r="R253" s="1"/>
      <c r="S253" s="2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34"/>
      <c r="AE253" s="67"/>
      <c r="AF253" s="1"/>
      <c r="AG253" s="2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34"/>
      <c r="AS253" s="67"/>
      <c r="AT253" s="1"/>
      <c r="AU253" s="2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98"/>
      <c r="BG253" s="67"/>
      <c r="BH253" s="1"/>
      <c r="BI253" s="2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34"/>
      <c r="BU253" s="67"/>
      <c r="BV253" s="1"/>
      <c r="BW253" s="2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34"/>
      <c r="CI253" s="67"/>
      <c r="CJ253" s="1"/>
      <c r="CK253" s="2"/>
      <c r="CL253" s="1"/>
      <c r="CM253" s="1"/>
      <c r="CN253" s="1"/>
      <c r="CO253" s="1"/>
      <c r="CP253" s="1"/>
      <c r="CQ253" s="1"/>
      <c r="CR253" s="1"/>
      <c r="CS253" s="1"/>
      <c r="CT253" s="1"/>
      <c r="CU253" s="1"/>
    </row>
    <row r="254" spans="1:99" ht="15.75" customHeight="1" x14ac:dyDescent="0.25">
      <c r="A254" s="1"/>
      <c r="B254" s="34"/>
      <c r="C254" s="67"/>
      <c r="D254" s="1"/>
      <c r="E254" s="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34"/>
      <c r="Q254" s="67"/>
      <c r="R254" s="1"/>
      <c r="S254" s="2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34"/>
      <c r="AE254" s="67"/>
      <c r="AF254" s="1"/>
      <c r="AG254" s="2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34"/>
      <c r="AS254" s="67"/>
      <c r="AT254" s="1"/>
      <c r="AU254" s="2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98"/>
      <c r="BG254" s="67"/>
      <c r="BH254" s="1"/>
      <c r="BI254" s="2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34"/>
      <c r="BU254" s="67"/>
      <c r="BV254" s="1"/>
      <c r="BW254" s="2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34"/>
      <c r="CI254" s="67"/>
      <c r="CJ254" s="1"/>
      <c r="CK254" s="2"/>
      <c r="CL254" s="1"/>
      <c r="CM254" s="1"/>
      <c r="CN254" s="1"/>
      <c r="CO254" s="1"/>
      <c r="CP254" s="1"/>
      <c r="CQ254" s="1"/>
      <c r="CR254" s="1"/>
      <c r="CS254" s="1"/>
      <c r="CT254" s="1"/>
      <c r="CU254" s="1"/>
    </row>
    <row r="255" spans="1:99" ht="15.75" customHeight="1" x14ac:dyDescent="0.25">
      <c r="A255" s="1"/>
      <c r="B255" s="34"/>
      <c r="C255" s="67"/>
      <c r="D255" s="1"/>
      <c r="E255" s="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34"/>
      <c r="Q255" s="67"/>
      <c r="R255" s="1"/>
      <c r="S255" s="2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34"/>
      <c r="AE255" s="67"/>
      <c r="AF255" s="1"/>
      <c r="AG255" s="2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34"/>
      <c r="AS255" s="67"/>
      <c r="AT255" s="1"/>
      <c r="AU255" s="2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98"/>
      <c r="BG255" s="67"/>
      <c r="BH255" s="1"/>
      <c r="BI255" s="2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34"/>
      <c r="BU255" s="67"/>
      <c r="BV255" s="1"/>
      <c r="BW255" s="2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34"/>
      <c r="CI255" s="67"/>
      <c r="CJ255" s="1"/>
      <c r="CK255" s="2"/>
      <c r="CL255" s="1"/>
      <c r="CM255" s="1"/>
      <c r="CN255" s="1"/>
      <c r="CO255" s="1"/>
      <c r="CP255" s="1"/>
      <c r="CQ255" s="1"/>
      <c r="CR255" s="1"/>
      <c r="CS255" s="1"/>
      <c r="CT255" s="1"/>
      <c r="CU255" s="1"/>
    </row>
    <row r="256" spans="1:99" ht="15.75" customHeight="1" x14ac:dyDescent="0.25">
      <c r="A256" s="1"/>
      <c r="B256" s="34"/>
      <c r="C256" s="67"/>
      <c r="D256" s="1"/>
      <c r="E256" s="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34"/>
      <c r="Q256" s="67"/>
      <c r="R256" s="1"/>
      <c r="S256" s="2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34"/>
      <c r="AE256" s="67"/>
      <c r="AF256" s="1"/>
      <c r="AG256" s="2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34"/>
      <c r="AS256" s="67"/>
      <c r="AT256" s="1"/>
      <c r="AU256" s="2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98"/>
      <c r="BG256" s="67"/>
      <c r="BH256" s="1"/>
      <c r="BI256" s="2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34"/>
      <c r="BU256" s="67"/>
      <c r="BV256" s="1"/>
      <c r="BW256" s="2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34"/>
      <c r="CI256" s="67"/>
      <c r="CJ256" s="1"/>
      <c r="CK256" s="2"/>
      <c r="CL256" s="1"/>
      <c r="CM256" s="1"/>
      <c r="CN256" s="1"/>
      <c r="CO256" s="1"/>
      <c r="CP256" s="1"/>
      <c r="CQ256" s="1"/>
      <c r="CR256" s="1"/>
      <c r="CS256" s="1"/>
      <c r="CT256" s="1"/>
      <c r="CU256" s="1"/>
    </row>
    <row r="257" spans="1:99" ht="15.75" customHeight="1" x14ac:dyDescent="0.25">
      <c r="A257" s="1"/>
      <c r="B257" s="34"/>
      <c r="C257" s="67"/>
      <c r="D257" s="1"/>
      <c r="E257" s="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34"/>
      <c r="Q257" s="67"/>
      <c r="R257" s="1"/>
      <c r="S257" s="2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34"/>
      <c r="AE257" s="67"/>
      <c r="AF257" s="1"/>
      <c r="AG257" s="2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34"/>
      <c r="AS257" s="67"/>
      <c r="AT257" s="1"/>
      <c r="AU257" s="2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98"/>
      <c r="BG257" s="67"/>
      <c r="BH257" s="1"/>
      <c r="BI257" s="2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34"/>
      <c r="BU257" s="67"/>
      <c r="BV257" s="1"/>
      <c r="BW257" s="2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34"/>
      <c r="CI257" s="67"/>
      <c r="CJ257" s="1"/>
      <c r="CK257" s="2"/>
      <c r="CL257" s="1"/>
      <c r="CM257" s="1"/>
      <c r="CN257" s="1"/>
      <c r="CO257" s="1"/>
      <c r="CP257" s="1"/>
      <c r="CQ257" s="1"/>
      <c r="CR257" s="1"/>
      <c r="CS257" s="1"/>
      <c r="CT257" s="1"/>
      <c r="CU257" s="1"/>
    </row>
    <row r="258" spans="1:99" ht="15.75" customHeight="1" x14ac:dyDescent="0.25">
      <c r="A258" s="1"/>
      <c r="B258" s="34"/>
      <c r="C258" s="67"/>
      <c r="D258" s="1"/>
      <c r="E258" s="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34"/>
      <c r="Q258" s="67"/>
      <c r="R258" s="1"/>
      <c r="S258" s="2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34"/>
      <c r="AE258" s="67"/>
      <c r="AF258" s="1"/>
      <c r="AG258" s="2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34"/>
      <c r="AS258" s="67"/>
      <c r="AT258" s="1"/>
      <c r="AU258" s="2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98"/>
      <c r="BG258" s="67"/>
      <c r="BH258" s="1"/>
      <c r="BI258" s="2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34"/>
      <c r="BU258" s="67"/>
      <c r="BV258" s="1"/>
      <c r="BW258" s="2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34"/>
      <c r="CI258" s="67"/>
      <c r="CJ258" s="1"/>
      <c r="CK258" s="2"/>
      <c r="CL258" s="1"/>
      <c r="CM258" s="1"/>
      <c r="CN258" s="1"/>
      <c r="CO258" s="1"/>
      <c r="CP258" s="1"/>
      <c r="CQ258" s="1"/>
      <c r="CR258" s="1"/>
      <c r="CS258" s="1"/>
      <c r="CT258" s="1"/>
      <c r="CU258" s="1"/>
    </row>
    <row r="259" spans="1:99" ht="15.75" customHeight="1" x14ac:dyDescent="0.25">
      <c r="A259" s="1"/>
      <c r="B259" s="34"/>
      <c r="C259" s="67"/>
      <c r="D259" s="1"/>
      <c r="E259" s="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34"/>
      <c r="Q259" s="67"/>
      <c r="R259" s="1"/>
      <c r="S259" s="2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34"/>
      <c r="AE259" s="67"/>
      <c r="AF259" s="1"/>
      <c r="AG259" s="2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34"/>
      <c r="AS259" s="67"/>
      <c r="AT259" s="1"/>
      <c r="AU259" s="2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98"/>
      <c r="BG259" s="67"/>
      <c r="BH259" s="1"/>
      <c r="BI259" s="2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34"/>
      <c r="BU259" s="67"/>
      <c r="BV259" s="1"/>
      <c r="BW259" s="2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34"/>
      <c r="CI259" s="67"/>
      <c r="CJ259" s="1"/>
      <c r="CK259" s="2"/>
      <c r="CL259" s="1"/>
      <c r="CM259" s="1"/>
      <c r="CN259" s="1"/>
      <c r="CO259" s="1"/>
      <c r="CP259" s="1"/>
      <c r="CQ259" s="1"/>
      <c r="CR259" s="1"/>
      <c r="CS259" s="1"/>
      <c r="CT259" s="1"/>
      <c r="CU259" s="1"/>
    </row>
    <row r="260" spans="1:99" ht="15.75" customHeight="1" x14ac:dyDescent="0.25">
      <c r="A260" s="1"/>
      <c r="B260" s="34"/>
      <c r="C260" s="67"/>
      <c r="D260" s="1"/>
      <c r="E260" s="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34"/>
      <c r="Q260" s="67"/>
      <c r="R260" s="1"/>
      <c r="S260" s="2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34"/>
      <c r="AE260" s="67"/>
      <c r="AF260" s="1"/>
      <c r="AG260" s="2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34"/>
      <c r="AS260" s="67"/>
      <c r="AT260" s="1"/>
      <c r="AU260" s="2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98"/>
      <c r="BG260" s="67"/>
      <c r="BH260" s="1"/>
      <c r="BI260" s="2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34"/>
      <c r="BU260" s="67"/>
      <c r="BV260" s="1"/>
      <c r="BW260" s="2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34"/>
      <c r="CI260" s="67"/>
      <c r="CJ260" s="1"/>
      <c r="CK260" s="2"/>
      <c r="CL260" s="1"/>
      <c r="CM260" s="1"/>
      <c r="CN260" s="1"/>
      <c r="CO260" s="1"/>
      <c r="CP260" s="1"/>
      <c r="CQ260" s="1"/>
      <c r="CR260" s="1"/>
      <c r="CS260" s="1"/>
      <c r="CT260" s="1"/>
      <c r="CU260" s="1"/>
    </row>
    <row r="261" spans="1:99" ht="15.75" customHeight="1" x14ac:dyDescent="0.25">
      <c r="A261" s="1"/>
      <c r="B261" s="34"/>
      <c r="C261" s="67"/>
      <c r="D261" s="1"/>
      <c r="E261" s="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34"/>
      <c r="Q261" s="67"/>
      <c r="R261" s="1"/>
      <c r="S261" s="2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34"/>
      <c r="AE261" s="67"/>
      <c r="AF261" s="1"/>
      <c r="AG261" s="2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34"/>
      <c r="AS261" s="67"/>
      <c r="AT261" s="1"/>
      <c r="AU261" s="2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98"/>
      <c r="BG261" s="67"/>
      <c r="BH261" s="1"/>
      <c r="BI261" s="2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34"/>
      <c r="BU261" s="67"/>
      <c r="BV261" s="1"/>
      <c r="BW261" s="2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34"/>
      <c r="CI261" s="67"/>
      <c r="CJ261" s="1"/>
      <c r="CK261" s="2"/>
      <c r="CL261" s="1"/>
      <c r="CM261" s="1"/>
      <c r="CN261" s="1"/>
      <c r="CO261" s="1"/>
      <c r="CP261" s="1"/>
      <c r="CQ261" s="1"/>
      <c r="CR261" s="1"/>
      <c r="CS261" s="1"/>
      <c r="CT261" s="1"/>
      <c r="CU261" s="1"/>
    </row>
    <row r="262" spans="1:99" ht="15.75" customHeight="1" x14ac:dyDescent="0.25">
      <c r="A262" s="1"/>
      <c r="B262" s="34"/>
      <c r="C262" s="67"/>
      <c r="D262" s="1"/>
      <c r="E262" s="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34"/>
      <c r="Q262" s="67"/>
      <c r="R262" s="1"/>
      <c r="S262" s="2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34"/>
      <c r="AE262" s="67"/>
      <c r="AF262" s="1"/>
      <c r="AG262" s="2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34"/>
      <c r="AS262" s="67"/>
      <c r="AT262" s="1"/>
      <c r="AU262" s="2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98"/>
      <c r="BG262" s="67"/>
      <c r="BH262" s="1"/>
      <c r="BI262" s="2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34"/>
      <c r="BU262" s="67"/>
      <c r="BV262" s="1"/>
      <c r="BW262" s="2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34"/>
      <c r="CI262" s="67"/>
      <c r="CJ262" s="1"/>
      <c r="CK262" s="2"/>
      <c r="CL262" s="1"/>
      <c r="CM262" s="1"/>
      <c r="CN262" s="1"/>
      <c r="CO262" s="1"/>
      <c r="CP262" s="1"/>
      <c r="CQ262" s="1"/>
      <c r="CR262" s="1"/>
      <c r="CS262" s="1"/>
      <c r="CT262" s="1"/>
      <c r="CU262" s="1"/>
    </row>
    <row r="263" spans="1:99" ht="15.75" customHeight="1" x14ac:dyDescent="0.25">
      <c r="A263" s="1"/>
      <c r="B263" s="34"/>
      <c r="C263" s="67"/>
      <c r="D263" s="1"/>
      <c r="E263" s="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34"/>
      <c r="Q263" s="67"/>
      <c r="R263" s="1"/>
      <c r="S263" s="2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34"/>
      <c r="AE263" s="67"/>
      <c r="AF263" s="1"/>
      <c r="AG263" s="2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34"/>
      <c r="AS263" s="67"/>
      <c r="AT263" s="1"/>
      <c r="AU263" s="2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98"/>
      <c r="BG263" s="67"/>
      <c r="BH263" s="1"/>
      <c r="BI263" s="2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34"/>
      <c r="BU263" s="67"/>
      <c r="BV263" s="1"/>
      <c r="BW263" s="2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34"/>
      <c r="CI263" s="67"/>
      <c r="CJ263" s="1"/>
      <c r="CK263" s="2"/>
      <c r="CL263" s="1"/>
      <c r="CM263" s="1"/>
      <c r="CN263" s="1"/>
      <c r="CO263" s="1"/>
      <c r="CP263" s="1"/>
      <c r="CQ263" s="1"/>
      <c r="CR263" s="1"/>
      <c r="CS263" s="1"/>
      <c r="CT263" s="1"/>
      <c r="CU263" s="1"/>
    </row>
    <row r="264" spans="1:99" ht="15.75" customHeight="1" x14ac:dyDescent="0.25">
      <c r="A264" s="1"/>
      <c r="B264" s="34"/>
      <c r="C264" s="67"/>
      <c r="D264" s="1"/>
      <c r="E264" s="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34"/>
      <c r="Q264" s="67"/>
      <c r="R264" s="1"/>
      <c r="S264" s="2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34"/>
      <c r="AE264" s="67"/>
      <c r="AF264" s="1"/>
      <c r="AG264" s="2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34"/>
      <c r="AS264" s="67"/>
      <c r="AT264" s="1"/>
      <c r="AU264" s="2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98"/>
      <c r="BG264" s="67"/>
      <c r="BH264" s="1"/>
      <c r="BI264" s="2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34"/>
      <c r="BU264" s="67"/>
      <c r="BV264" s="1"/>
      <c r="BW264" s="2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34"/>
      <c r="CI264" s="67"/>
      <c r="CJ264" s="1"/>
      <c r="CK264" s="2"/>
      <c r="CL264" s="1"/>
      <c r="CM264" s="1"/>
      <c r="CN264" s="1"/>
      <c r="CO264" s="1"/>
      <c r="CP264" s="1"/>
      <c r="CQ264" s="1"/>
      <c r="CR264" s="1"/>
      <c r="CS264" s="1"/>
      <c r="CT264" s="1"/>
      <c r="CU264" s="1"/>
    </row>
    <row r="265" spans="1:99" ht="15.75" customHeight="1" x14ac:dyDescent="0.25">
      <c r="A265" s="1"/>
      <c r="B265" s="34"/>
      <c r="C265" s="67"/>
      <c r="D265" s="1"/>
      <c r="E265" s="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34"/>
      <c r="Q265" s="67"/>
      <c r="R265" s="1"/>
      <c r="S265" s="2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34"/>
      <c r="AE265" s="67"/>
      <c r="AF265" s="1"/>
      <c r="AG265" s="2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34"/>
      <c r="AS265" s="67"/>
      <c r="AT265" s="1"/>
      <c r="AU265" s="2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98"/>
      <c r="BG265" s="67"/>
      <c r="BH265" s="1"/>
      <c r="BI265" s="2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34"/>
      <c r="BU265" s="67"/>
      <c r="BV265" s="1"/>
      <c r="BW265" s="2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34"/>
      <c r="CI265" s="67"/>
      <c r="CJ265" s="1"/>
      <c r="CK265" s="2"/>
      <c r="CL265" s="1"/>
      <c r="CM265" s="1"/>
      <c r="CN265" s="1"/>
      <c r="CO265" s="1"/>
      <c r="CP265" s="1"/>
      <c r="CQ265" s="1"/>
      <c r="CR265" s="1"/>
      <c r="CS265" s="1"/>
      <c r="CT265" s="1"/>
      <c r="CU265" s="1"/>
    </row>
    <row r="266" spans="1:99" ht="15.75" customHeight="1" x14ac:dyDescent="0.25">
      <c r="A266" s="1"/>
      <c r="B266" s="34"/>
      <c r="C266" s="67"/>
      <c r="D266" s="1"/>
      <c r="E266" s="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34"/>
      <c r="Q266" s="67"/>
      <c r="R266" s="1"/>
      <c r="S266" s="2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34"/>
      <c r="AE266" s="67"/>
      <c r="AF266" s="1"/>
      <c r="AG266" s="2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34"/>
      <c r="AS266" s="67"/>
      <c r="AT266" s="1"/>
      <c r="AU266" s="2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98"/>
      <c r="BG266" s="67"/>
      <c r="BH266" s="1"/>
      <c r="BI266" s="2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34"/>
      <c r="BU266" s="67"/>
      <c r="BV266" s="1"/>
      <c r="BW266" s="2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34"/>
      <c r="CI266" s="67"/>
      <c r="CJ266" s="1"/>
      <c r="CK266" s="2"/>
      <c r="CL266" s="1"/>
      <c r="CM266" s="1"/>
      <c r="CN266" s="1"/>
      <c r="CO266" s="1"/>
      <c r="CP266" s="1"/>
      <c r="CQ266" s="1"/>
      <c r="CR266" s="1"/>
      <c r="CS266" s="1"/>
      <c r="CT266" s="1"/>
      <c r="CU266" s="1"/>
    </row>
    <row r="267" spans="1:99" ht="15.75" customHeight="1" x14ac:dyDescent="0.25">
      <c r="A267" s="1"/>
      <c r="B267" s="34"/>
      <c r="C267" s="67"/>
      <c r="D267" s="1"/>
      <c r="E267" s="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34"/>
      <c r="Q267" s="67"/>
      <c r="R267" s="1"/>
      <c r="S267" s="2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34"/>
      <c r="AE267" s="67"/>
      <c r="AF267" s="1"/>
      <c r="AG267" s="2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34"/>
      <c r="AS267" s="67"/>
      <c r="AT267" s="1"/>
      <c r="AU267" s="2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98"/>
      <c r="BG267" s="67"/>
      <c r="BH267" s="1"/>
      <c r="BI267" s="2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34"/>
      <c r="BU267" s="67"/>
      <c r="BV267" s="1"/>
      <c r="BW267" s="2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34"/>
      <c r="CI267" s="67"/>
      <c r="CJ267" s="1"/>
      <c r="CK267" s="2"/>
      <c r="CL267" s="1"/>
      <c r="CM267" s="1"/>
      <c r="CN267" s="1"/>
      <c r="CO267" s="1"/>
      <c r="CP267" s="1"/>
      <c r="CQ267" s="1"/>
      <c r="CR267" s="1"/>
      <c r="CS267" s="1"/>
      <c r="CT267" s="1"/>
      <c r="CU267" s="1"/>
    </row>
    <row r="268" spans="1:99" ht="15.75" customHeight="1" x14ac:dyDescent="0.25">
      <c r="A268" s="1"/>
      <c r="B268" s="34"/>
      <c r="C268" s="67"/>
      <c r="D268" s="1"/>
      <c r="E268" s="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34"/>
      <c r="Q268" s="67"/>
      <c r="R268" s="1"/>
      <c r="S268" s="2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34"/>
      <c r="AE268" s="67"/>
      <c r="AF268" s="1"/>
      <c r="AG268" s="2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34"/>
      <c r="AS268" s="67"/>
      <c r="AT268" s="1"/>
      <c r="AU268" s="2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98"/>
      <c r="BG268" s="67"/>
      <c r="BH268" s="1"/>
      <c r="BI268" s="2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34"/>
      <c r="BU268" s="67"/>
      <c r="BV268" s="1"/>
      <c r="BW268" s="2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34"/>
      <c r="CI268" s="67"/>
      <c r="CJ268" s="1"/>
      <c r="CK268" s="2"/>
      <c r="CL268" s="1"/>
      <c r="CM268" s="1"/>
      <c r="CN268" s="1"/>
      <c r="CO268" s="1"/>
      <c r="CP268" s="1"/>
      <c r="CQ268" s="1"/>
      <c r="CR268" s="1"/>
      <c r="CS268" s="1"/>
      <c r="CT268" s="1"/>
      <c r="CU268" s="1"/>
    </row>
    <row r="269" spans="1:99" ht="15.75" customHeight="1" x14ac:dyDescent="0.25">
      <c r="A269" s="1"/>
      <c r="B269" s="34"/>
      <c r="C269" s="67"/>
      <c r="D269" s="1"/>
      <c r="E269" s="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34"/>
      <c r="Q269" s="67"/>
      <c r="R269" s="1"/>
      <c r="S269" s="2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34"/>
      <c r="AE269" s="67"/>
      <c r="AF269" s="1"/>
      <c r="AG269" s="2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34"/>
      <c r="AS269" s="67"/>
      <c r="AT269" s="1"/>
      <c r="AU269" s="2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98"/>
      <c r="BG269" s="67"/>
      <c r="BH269" s="1"/>
      <c r="BI269" s="2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34"/>
      <c r="BU269" s="67"/>
      <c r="BV269" s="1"/>
      <c r="BW269" s="2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34"/>
      <c r="CI269" s="67"/>
      <c r="CJ269" s="1"/>
      <c r="CK269" s="2"/>
      <c r="CL269" s="1"/>
      <c r="CM269" s="1"/>
      <c r="CN269" s="1"/>
      <c r="CO269" s="1"/>
      <c r="CP269" s="1"/>
      <c r="CQ269" s="1"/>
      <c r="CR269" s="1"/>
      <c r="CS269" s="1"/>
      <c r="CT269" s="1"/>
      <c r="CU269" s="1"/>
    </row>
    <row r="270" spans="1:99" ht="15.75" customHeight="1" x14ac:dyDescent="0.25">
      <c r="A270" s="1"/>
      <c r="B270" s="34"/>
      <c r="C270" s="67"/>
      <c r="D270" s="1"/>
      <c r="E270" s="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34"/>
      <c r="Q270" s="67"/>
      <c r="R270" s="1"/>
      <c r="S270" s="2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34"/>
      <c r="AE270" s="67"/>
      <c r="AF270" s="1"/>
      <c r="AG270" s="2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34"/>
      <c r="AS270" s="67"/>
      <c r="AT270" s="1"/>
      <c r="AU270" s="2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98"/>
      <c r="BG270" s="67"/>
      <c r="BH270" s="1"/>
      <c r="BI270" s="2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34"/>
      <c r="BU270" s="67"/>
      <c r="BV270" s="1"/>
      <c r="BW270" s="2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34"/>
      <c r="CI270" s="67"/>
      <c r="CJ270" s="1"/>
      <c r="CK270" s="2"/>
      <c r="CL270" s="1"/>
      <c r="CM270" s="1"/>
      <c r="CN270" s="1"/>
      <c r="CO270" s="1"/>
      <c r="CP270" s="1"/>
      <c r="CQ270" s="1"/>
      <c r="CR270" s="1"/>
      <c r="CS270" s="1"/>
      <c r="CT270" s="1"/>
      <c r="CU270" s="1"/>
    </row>
    <row r="271" spans="1:99" ht="15.75" customHeight="1" x14ac:dyDescent="0.25">
      <c r="A271" s="1"/>
      <c r="B271" s="34"/>
      <c r="C271" s="67"/>
      <c r="D271" s="1"/>
      <c r="E271" s="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34"/>
      <c r="Q271" s="67"/>
      <c r="R271" s="1"/>
      <c r="S271" s="2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34"/>
      <c r="AE271" s="67"/>
      <c r="AF271" s="1"/>
      <c r="AG271" s="2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34"/>
      <c r="AS271" s="67"/>
      <c r="AT271" s="1"/>
      <c r="AU271" s="2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98"/>
      <c r="BG271" s="67"/>
      <c r="BH271" s="1"/>
      <c r="BI271" s="2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34"/>
      <c r="BU271" s="67"/>
      <c r="BV271" s="1"/>
      <c r="BW271" s="2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34"/>
      <c r="CI271" s="67"/>
      <c r="CJ271" s="1"/>
      <c r="CK271" s="2"/>
      <c r="CL271" s="1"/>
      <c r="CM271" s="1"/>
      <c r="CN271" s="1"/>
      <c r="CO271" s="1"/>
      <c r="CP271" s="1"/>
      <c r="CQ271" s="1"/>
      <c r="CR271" s="1"/>
      <c r="CS271" s="1"/>
      <c r="CT271" s="1"/>
      <c r="CU271" s="1"/>
    </row>
    <row r="272" spans="1:99" ht="15.75" customHeight="1" x14ac:dyDescent="0.25">
      <c r="A272" s="1"/>
      <c r="B272" s="34"/>
      <c r="C272" s="67"/>
      <c r="D272" s="1"/>
      <c r="E272" s="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34"/>
      <c r="Q272" s="67"/>
      <c r="R272" s="1"/>
      <c r="S272" s="2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34"/>
      <c r="AE272" s="67"/>
      <c r="AF272" s="1"/>
      <c r="AG272" s="2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34"/>
      <c r="AS272" s="67"/>
      <c r="AT272" s="1"/>
      <c r="AU272" s="2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98"/>
      <c r="BG272" s="67"/>
      <c r="BH272" s="1"/>
      <c r="BI272" s="2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34"/>
      <c r="BU272" s="67"/>
      <c r="BV272" s="1"/>
      <c r="BW272" s="2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34"/>
      <c r="CI272" s="67"/>
      <c r="CJ272" s="1"/>
      <c r="CK272" s="2"/>
      <c r="CL272" s="1"/>
      <c r="CM272" s="1"/>
      <c r="CN272" s="1"/>
      <c r="CO272" s="1"/>
      <c r="CP272" s="1"/>
      <c r="CQ272" s="1"/>
      <c r="CR272" s="1"/>
      <c r="CS272" s="1"/>
      <c r="CT272" s="1"/>
      <c r="CU272" s="1"/>
    </row>
    <row r="273" spans="1:99" ht="15.75" customHeight="1" x14ac:dyDescent="0.25">
      <c r="A273" s="1"/>
      <c r="B273" s="34"/>
      <c r="C273" s="67"/>
      <c r="D273" s="1"/>
      <c r="E273" s="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34"/>
      <c r="Q273" s="67"/>
      <c r="R273" s="1"/>
      <c r="S273" s="2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34"/>
      <c r="AE273" s="67"/>
      <c r="AF273" s="1"/>
      <c r="AG273" s="2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34"/>
      <c r="AS273" s="67"/>
      <c r="AT273" s="1"/>
      <c r="AU273" s="2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98"/>
      <c r="BG273" s="67"/>
      <c r="BH273" s="1"/>
      <c r="BI273" s="2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34"/>
      <c r="BU273" s="67"/>
      <c r="BV273" s="1"/>
      <c r="BW273" s="2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34"/>
      <c r="CI273" s="67"/>
      <c r="CJ273" s="1"/>
      <c r="CK273" s="2"/>
      <c r="CL273" s="1"/>
      <c r="CM273" s="1"/>
      <c r="CN273" s="1"/>
      <c r="CO273" s="1"/>
      <c r="CP273" s="1"/>
      <c r="CQ273" s="1"/>
      <c r="CR273" s="1"/>
      <c r="CS273" s="1"/>
      <c r="CT273" s="1"/>
      <c r="CU273" s="1"/>
    </row>
    <row r="274" spans="1:99" ht="15.75" customHeight="1" x14ac:dyDescent="0.25">
      <c r="A274" s="1"/>
      <c r="B274" s="34"/>
      <c r="C274" s="67"/>
      <c r="D274" s="1"/>
      <c r="E274" s="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34"/>
      <c r="Q274" s="67"/>
      <c r="R274" s="1"/>
      <c r="S274" s="2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34"/>
      <c r="AE274" s="67"/>
      <c r="AF274" s="1"/>
      <c r="AG274" s="2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34"/>
      <c r="AS274" s="67"/>
      <c r="AT274" s="1"/>
      <c r="AU274" s="2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98"/>
      <c r="BG274" s="67"/>
      <c r="BH274" s="1"/>
      <c r="BI274" s="2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34"/>
      <c r="BU274" s="67"/>
      <c r="BV274" s="1"/>
      <c r="BW274" s="2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34"/>
      <c r="CI274" s="67"/>
      <c r="CJ274" s="1"/>
      <c r="CK274" s="2"/>
      <c r="CL274" s="1"/>
      <c r="CM274" s="1"/>
      <c r="CN274" s="1"/>
      <c r="CO274" s="1"/>
      <c r="CP274" s="1"/>
      <c r="CQ274" s="1"/>
      <c r="CR274" s="1"/>
      <c r="CS274" s="1"/>
      <c r="CT274" s="1"/>
      <c r="CU274" s="1"/>
    </row>
    <row r="275" spans="1:99" ht="15.75" customHeight="1" x14ac:dyDescent="0.25">
      <c r="A275" s="1"/>
      <c r="B275" s="34"/>
      <c r="C275" s="67"/>
      <c r="D275" s="1"/>
      <c r="E275" s="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34"/>
      <c r="Q275" s="67"/>
      <c r="R275" s="1"/>
      <c r="S275" s="2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34"/>
      <c r="AE275" s="67"/>
      <c r="AF275" s="1"/>
      <c r="AG275" s="2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34"/>
      <c r="AS275" s="67"/>
      <c r="AT275" s="1"/>
      <c r="AU275" s="2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98"/>
      <c r="BG275" s="67"/>
      <c r="BH275" s="1"/>
      <c r="BI275" s="2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34"/>
      <c r="BU275" s="67"/>
      <c r="BV275" s="1"/>
      <c r="BW275" s="2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34"/>
      <c r="CI275" s="67"/>
      <c r="CJ275" s="1"/>
      <c r="CK275" s="2"/>
      <c r="CL275" s="1"/>
      <c r="CM275" s="1"/>
      <c r="CN275" s="1"/>
      <c r="CO275" s="1"/>
      <c r="CP275" s="1"/>
      <c r="CQ275" s="1"/>
      <c r="CR275" s="1"/>
      <c r="CS275" s="1"/>
      <c r="CT275" s="1"/>
      <c r="CU275" s="1"/>
    </row>
    <row r="276" spans="1:99" ht="15.75" customHeight="1" x14ac:dyDescent="0.25">
      <c r="A276" s="1"/>
      <c r="B276" s="34"/>
      <c r="C276" s="67"/>
      <c r="D276" s="1"/>
      <c r="E276" s="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34"/>
      <c r="Q276" s="67"/>
      <c r="R276" s="1"/>
      <c r="S276" s="2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34"/>
      <c r="AE276" s="67"/>
      <c r="AF276" s="1"/>
      <c r="AG276" s="2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34"/>
      <c r="AS276" s="67"/>
      <c r="AT276" s="1"/>
      <c r="AU276" s="2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98"/>
      <c r="BG276" s="67"/>
      <c r="BH276" s="1"/>
      <c r="BI276" s="2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34"/>
      <c r="BU276" s="67"/>
      <c r="BV276" s="1"/>
      <c r="BW276" s="2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34"/>
      <c r="CI276" s="67"/>
      <c r="CJ276" s="1"/>
      <c r="CK276" s="2"/>
      <c r="CL276" s="1"/>
      <c r="CM276" s="1"/>
      <c r="CN276" s="1"/>
      <c r="CO276" s="1"/>
      <c r="CP276" s="1"/>
      <c r="CQ276" s="1"/>
      <c r="CR276" s="1"/>
      <c r="CS276" s="1"/>
      <c r="CT276" s="1"/>
      <c r="CU276" s="1"/>
    </row>
    <row r="277" spans="1:99" ht="15.75" customHeight="1" x14ac:dyDescent="0.25">
      <c r="A277" s="1"/>
      <c r="B277" s="34"/>
      <c r="C277" s="67"/>
      <c r="D277" s="1"/>
      <c r="E277" s="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34"/>
      <c r="Q277" s="67"/>
      <c r="R277" s="1"/>
      <c r="S277" s="2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34"/>
      <c r="AE277" s="67"/>
      <c r="AF277" s="1"/>
      <c r="AG277" s="2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34"/>
      <c r="AS277" s="67"/>
      <c r="AT277" s="1"/>
      <c r="AU277" s="2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98"/>
      <c r="BG277" s="67"/>
      <c r="BH277" s="1"/>
      <c r="BI277" s="2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34"/>
      <c r="BU277" s="67"/>
      <c r="BV277" s="1"/>
      <c r="BW277" s="2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34"/>
      <c r="CI277" s="67"/>
      <c r="CJ277" s="1"/>
      <c r="CK277" s="2"/>
      <c r="CL277" s="1"/>
      <c r="CM277" s="1"/>
      <c r="CN277" s="1"/>
      <c r="CO277" s="1"/>
      <c r="CP277" s="1"/>
      <c r="CQ277" s="1"/>
      <c r="CR277" s="1"/>
      <c r="CS277" s="1"/>
      <c r="CT277" s="1"/>
      <c r="CU277" s="1"/>
    </row>
    <row r="278" spans="1:99" ht="15.75" customHeight="1" x14ac:dyDescent="0.25">
      <c r="A278" s="1"/>
      <c r="B278" s="34"/>
      <c r="C278" s="67"/>
      <c r="D278" s="1"/>
      <c r="E278" s="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34"/>
      <c r="Q278" s="67"/>
      <c r="R278" s="1"/>
      <c r="S278" s="2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34"/>
      <c r="AE278" s="67"/>
      <c r="AF278" s="1"/>
      <c r="AG278" s="2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34"/>
      <c r="AS278" s="67"/>
      <c r="AT278" s="1"/>
      <c r="AU278" s="2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98"/>
      <c r="BG278" s="67"/>
      <c r="BH278" s="1"/>
      <c r="BI278" s="2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34"/>
      <c r="BU278" s="67"/>
      <c r="BV278" s="1"/>
      <c r="BW278" s="2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34"/>
      <c r="CI278" s="67"/>
      <c r="CJ278" s="1"/>
      <c r="CK278" s="2"/>
      <c r="CL278" s="1"/>
      <c r="CM278" s="1"/>
      <c r="CN278" s="1"/>
      <c r="CO278" s="1"/>
      <c r="CP278" s="1"/>
      <c r="CQ278" s="1"/>
      <c r="CR278" s="1"/>
      <c r="CS278" s="1"/>
      <c r="CT278" s="1"/>
      <c r="CU278" s="1"/>
    </row>
    <row r="279" spans="1:99" ht="15.75" customHeight="1" x14ac:dyDescent="0.25">
      <c r="A279" s="1"/>
      <c r="B279" s="34"/>
      <c r="C279" s="67"/>
      <c r="D279" s="1"/>
      <c r="E279" s="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34"/>
      <c r="Q279" s="67"/>
      <c r="R279" s="1"/>
      <c r="S279" s="2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34"/>
      <c r="AE279" s="67"/>
      <c r="AF279" s="1"/>
      <c r="AG279" s="2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34"/>
      <c r="AS279" s="67"/>
      <c r="AT279" s="1"/>
      <c r="AU279" s="2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98"/>
      <c r="BG279" s="67"/>
      <c r="BH279" s="1"/>
      <c r="BI279" s="2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34"/>
      <c r="BU279" s="67"/>
      <c r="BV279" s="1"/>
      <c r="BW279" s="2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34"/>
      <c r="CI279" s="67"/>
      <c r="CJ279" s="1"/>
      <c r="CK279" s="2"/>
      <c r="CL279" s="1"/>
      <c r="CM279" s="1"/>
      <c r="CN279" s="1"/>
      <c r="CO279" s="1"/>
      <c r="CP279" s="1"/>
      <c r="CQ279" s="1"/>
      <c r="CR279" s="1"/>
      <c r="CS279" s="1"/>
      <c r="CT279" s="1"/>
      <c r="CU279" s="1"/>
    </row>
    <row r="280" spans="1:99" ht="15.75" customHeight="1" x14ac:dyDescent="0.25">
      <c r="A280" s="1"/>
      <c r="B280" s="34"/>
      <c r="C280" s="67"/>
      <c r="D280" s="1"/>
      <c r="E280" s="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34"/>
      <c r="Q280" s="67"/>
      <c r="R280" s="1"/>
      <c r="S280" s="2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34"/>
      <c r="AE280" s="67"/>
      <c r="AF280" s="1"/>
      <c r="AG280" s="2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34"/>
      <c r="AS280" s="67"/>
      <c r="AT280" s="1"/>
      <c r="AU280" s="2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98"/>
      <c r="BG280" s="67"/>
      <c r="BH280" s="1"/>
      <c r="BI280" s="2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34"/>
      <c r="BU280" s="67"/>
      <c r="BV280" s="1"/>
      <c r="BW280" s="2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34"/>
      <c r="CI280" s="67"/>
      <c r="CJ280" s="1"/>
      <c r="CK280" s="2"/>
      <c r="CL280" s="1"/>
      <c r="CM280" s="1"/>
      <c r="CN280" s="1"/>
      <c r="CO280" s="1"/>
      <c r="CP280" s="1"/>
      <c r="CQ280" s="1"/>
      <c r="CR280" s="1"/>
      <c r="CS280" s="1"/>
      <c r="CT280" s="1"/>
      <c r="CU280" s="1"/>
    </row>
    <row r="281" spans="1:99" ht="15.75" customHeight="1" x14ac:dyDescent="0.25">
      <c r="A281" s="1"/>
      <c r="B281" s="34"/>
      <c r="C281" s="67"/>
      <c r="D281" s="1"/>
      <c r="E281" s="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34"/>
      <c r="Q281" s="67"/>
      <c r="R281" s="1"/>
      <c r="S281" s="2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34"/>
      <c r="AE281" s="67"/>
      <c r="AF281" s="1"/>
      <c r="AG281" s="2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34"/>
      <c r="AS281" s="67"/>
      <c r="AT281" s="1"/>
      <c r="AU281" s="2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98"/>
      <c r="BG281" s="67"/>
      <c r="BH281" s="1"/>
      <c r="BI281" s="2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34"/>
      <c r="BU281" s="67"/>
      <c r="BV281" s="1"/>
      <c r="BW281" s="2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34"/>
      <c r="CI281" s="67"/>
      <c r="CJ281" s="1"/>
      <c r="CK281" s="2"/>
      <c r="CL281" s="1"/>
      <c r="CM281" s="1"/>
      <c r="CN281" s="1"/>
      <c r="CO281" s="1"/>
      <c r="CP281" s="1"/>
      <c r="CQ281" s="1"/>
      <c r="CR281" s="1"/>
      <c r="CS281" s="1"/>
      <c r="CT281" s="1"/>
      <c r="CU281" s="1"/>
    </row>
    <row r="282" spans="1:99" ht="15.75" customHeight="1" x14ac:dyDescent="0.25">
      <c r="A282" s="1"/>
      <c r="B282" s="34"/>
      <c r="C282" s="67"/>
      <c r="D282" s="1"/>
      <c r="E282" s="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34"/>
      <c r="Q282" s="67"/>
      <c r="R282" s="1"/>
      <c r="S282" s="2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34"/>
      <c r="AE282" s="67"/>
      <c r="AF282" s="1"/>
      <c r="AG282" s="2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34"/>
      <c r="AS282" s="67"/>
      <c r="AT282" s="1"/>
      <c r="AU282" s="2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98"/>
      <c r="BG282" s="67"/>
      <c r="BH282" s="1"/>
      <c r="BI282" s="2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34"/>
      <c r="BU282" s="67"/>
      <c r="BV282" s="1"/>
      <c r="BW282" s="2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34"/>
      <c r="CI282" s="67"/>
      <c r="CJ282" s="1"/>
      <c r="CK282" s="2"/>
      <c r="CL282" s="1"/>
      <c r="CM282" s="1"/>
      <c r="CN282" s="1"/>
      <c r="CO282" s="1"/>
      <c r="CP282" s="1"/>
      <c r="CQ282" s="1"/>
      <c r="CR282" s="1"/>
      <c r="CS282" s="1"/>
      <c r="CT282" s="1"/>
      <c r="CU282" s="1"/>
    </row>
    <row r="283" spans="1:99" ht="15.75" customHeight="1" x14ac:dyDescent="0.25">
      <c r="A283" s="1"/>
      <c r="B283" s="34"/>
      <c r="C283" s="67"/>
      <c r="D283" s="1"/>
      <c r="E283" s="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34"/>
      <c r="Q283" s="67"/>
      <c r="R283" s="1"/>
      <c r="S283" s="2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34"/>
      <c r="AE283" s="67"/>
      <c r="AF283" s="1"/>
      <c r="AG283" s="2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34"/>
      <c r="AS283" s="67"/>
      <c r="AT283" s="1"/>
      <c r="AU283" s="2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98"/>
      <c r="BG283" s="67"/>
      <c r="BH283" s="1"/>
      <c r="BI283" s="2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34"/>
      <c r="BU283" s="67"/>
      <c r="BV283" s="1"/>
      <c r="BW283" s="2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34"/>
      <c r="CI283" s="67"/>
      <c r="CJ283" s="1"/>
      <c r="CK283" s="2"/>
      <c r="CL283" s="1"/>
      <c r="CM283" s="1"/>
      <c r="CN283" s="1"/>
      <c r="CO283" s="1"/>
      <c r="CP283" s="1"/>
      <c r="CQ283" s="1"/>
      <c r="CR283" s="1"/>
      <c r="CS283" s="1"/>
      <c r="CT283" s="1"/>
      <c r="CU283" s="1"/>
    </row>
    <row r="284" spans="1:99" ht="15.75" customHeight="1" x14ac:dyDescent="0.25">
      <c r="A284" s="1"/>
      <c r="B284" s="34"/>
      <c r="C284" s="67"/>
      <c r="D284" s="1"/>
      <c r="E284" s="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34"/>
      <c r="Q284" s="67"/>
      <c r="R284" s="1"/>
      <c r="S284" s="2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34"/>
      <c r="AE284" s="67"/>
      <c r="AF284" s="1"/>
      <c r="AG284" s="2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34"/>
      <c r="AS284" s="67"/>
      <c r="AT284" s="1"/>
      <c r="AU284" s="2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98"/>
      <c r="BG284" s="67"/>
      <c r="BH284" s="1"/>
      <c r="BI284" s="2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34"/>
      <c r="BU284" s="67"/>
      <c r="BV284" s="1"/>
      <c r="BW284" s="2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34"/>
      <c r="CI284" s="67"/>
      <c r="CJ284" s="1"/>
      <c r="CK284" s="2"/>
      <c r="CL284" s="1"/>
      <c r="CM284" s="1"/>
      <c r="CN284" s="1"/>
      <c r="CO284" s="1"/>
      <c r="CP284" s="1"/>
      <c r="CQ284" s="1"/>
      <c r="CR284" s="1"/>
      <c r="CS284" s="1"/>
      <c r="CT284" s="1"/>
      <c r="CU284" s="1"/>
    </row>
    <row r="285" spans="1:99" ht="15.75" customHeight="1" x14ac:dyDescent="0.25">
      <c r="A285" s="1"/>
      <c r="B285" s="34"/>
      <c r="C285" s="67"/>
      <c r="D285" s="1"/>
      <c r="E285" s="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34"/>
      <c r="Q285" s="67"/>
      <c r="R285" s="1"/>
      <c r="S285" s="2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34"/>
      <c r="AE285" s="67"/>
      <c r="AF285" s="1"/>
      <c r="AG285" s="2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34"/>
      <c r="AS285" s="67"/>
      <c r="AT285" s="1"/>
      <c r="AU285" s="2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98"/>
      <c r="BG285" s="67"/>
      <c r="BH285" s="1"/>
      <c r="BI285" s="2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34"/>
      <c r="BU285" s="67"/>
      <c r="BV285" s="1"/>
      <c r="BW285" s="2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34"/>
      <c r="CI285" s="67"/>
      <c r="CJ285" s="1"/>
      <c r="CK285" s="2"/>
      <c r="CL285" s="1"/>
      <c r="CM285" s="1"/>
      <c r="CN285" s="1"/>
      <c r="CO285" s="1"/>
      <c r="CP285" s="1"/>
      <c r="CQ285" s="1"/>
      <c r="CR285" s="1"/>
      <c r="CS285" s="1"/>
      <c r="CT285" s="1"/>
      <c r="CU285" s="1"/>
    </row>
    <row r="286" spans="1:99" ht="15.75" customHeight="1" x14ac:dyDescent="0.25">
      <c r="A286" s="1"/>
      <c r="B286" s="34"/>
      <c r="C286" s="67"/>
      <c r="D286" s="1"/>
      <c r="E286" s="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34"/>
      <c r="Q286" s="67"/>
      <c r="R286" s="1"/>
      <c r="S286" s="2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34"/>
      <c r="AE286" s="67"/>
      <c r="AF286" s="1"/>
      <c r="AG286" s="2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34"/>
      <c r="AS286" s="67"/>
      <c r="AT286" s="1"/>
      <c r="AU286" s="2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98"/>
      <c r="BG286" s="67"/>
      <c r="BH286" s="1"/>
      <c r="BI286" s="2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34"/>
      <c r="BU286" s="67"/>
      <c r="BV286" s="1"/>
      <c r="BW286" s="2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34"/>
      <c r="CI286" s="67"/>
      <c r="CJ286" s="1"/>
      <c r="CK286" s="2"/>
      <c r="CL286" s="1"/>
      <c r="CM286" s="1"/>
      <c r="CN286" s="1"/>
      <c r="CO286" s="1"/>
      <c r="CP286" s="1"/>
      <c r="CQ286" s="1"/>
      <c r="CR286" s="1"/>
      <c r="CS286" s="1"/>
      <c r="CT286" s="1"/>
      <c r="CU286" s="1"/>
    </row>
    <row r="287" spans="1:99" ht="15.75" customHeight="1" x14ac:dyDescent="0.25">
      <c r="A287" s="1"/>
      <c r="B287" s="34"/>
      <c r="C287" s="67"/>
      <c r="D287" s="1"/>
      <c r="E287" s="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34"/>
      <c r="Q287" s="67"/>
      <c r="R287" s="1"/>
      <c r="S287" s="2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34"/>
      <c r="AE287" s="67"/>
      <c r="AF287" s="1"/>
      <c r="AG287" s="2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34"/>
      <c r="AS287" s="67"/>
      <c r="AT287" s="1"/>
      <c r="AU287" s="2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98"/>
      <c r="BG287" s="67"/>
      <c r="BH287" s="1"/>
      <c r="BI287" s="2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34"/>
      <c r="BU287" s="67"/>
      <c r="BV287" s="1"/>
      <c r="BW287" s="2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34"/>
      <c r="CI287" s="67"/>
      <c r="CJ287" s="1"/>
      <c r="CK287" s="2"/>
      <c r="CL287" s="1"/>
      <c r="CM287" s="1"/>
      <c r="CN287" s="1"/>
      <c r="CO287" s="1"/>
      <c r="CP287" s="1"/>
      <c r="CQ287" s="1"/>
      <c r="CR287" s="1"/>
      <c r="CS287" s="1"/>
      <c r="CT287" s="1"/>
      <c r="CU287" s="1"/>
    </row>
    <row r="288" spans="1:99" ht="15.75" customHeight="1" x14ac:dyDescent="0.25">
      <c r="A288" s="1"/>
      <c r="B288" s="34"/>
      <c r="C288" s="67"/>
      <c r="D288" s="1"/>
      <c r="E288" s="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34"/>
      <c r="Q288" s="67"/>
      <c r="R288" s="1"/>
      <c r="S288" s="2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34"/>
      <c r="AE288" s="67"/>
      <c r="AF288" s="1"/>
      <c r="AG288" s="2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34"/>
      <c r="AS288" s="67"/>
      <c r="AT288" s="1"/>
      <c r="AU288" s="2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98"/>
      <c r="BG288" s="67"/>
      <c r="BH288" s="1"/>
      <c r="BI288" s="2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34"/>
      <c r="BU288" s="67"/>
      <c r="BV288" s="1"/>
      <c r="BW288" s="2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34"/>
      <c r="CI288" s="67"/>
      <c r="CJ288" s="1"/>
      <c r="CK288" s="2"/>
      <c r="CL288" s="1"/>
      <c r="CM288" s="1"/>
      <c r="CN288" s="1"/>
      <c r="CO288" s="1"/>
      <c r="CP288" s="1"/>
      <c r="CQ288" s="1"/>
      <c r="CR288" s="1"/>
      <c r="CS288" s="1"/>
      <c r="CT288" s="1"/>
      <c r="CU288" s="1"/>
    </row>
    <row r="289" spans="1:99" ht="15.75" customHeight="1" x14ac:dyDescent="0.25">
      <c r="A289" s="1"/>
      <c r="B289" s="34"/>
      <c r="C289" s="67"/>
      <c r="D289" s="1"/>
      <c r="E289" s="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34"/>
      <c r="Q289" s="67"/>
      <c r="R289" s="1"/>
      <c r="S289" s="2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34"/>
      <c r="AE289" s="67"/>
      <c r="AF289" s="1"/>
      <c r="AG289" s="2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34"/>
      <c r="AS289" s="67"/>
      <c r="AT289" s="1"/>
      <c r="AU289" s="2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98"/>
      <c r="BG289" s="67"/>
      <c r="BH289" s="1"/>
      <c r="BI289" s="2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34"/>
      <c r="BU289" s="67"/>
      <c r="BV289" s="1"/>
      <c r="BW289" s="2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34"/>
      <c r="CI289" s="67"/>
      <c r="CJ289" s="1"/>
      <c r="CK289" s="2"/>
      <c r="CL289" s="1"/>
      <c r="CM289" s="1"/>
      <c r="CN289" s="1"/>
      <c r="CO289" s="1"/>
      <c r="CP289" s="1"/>
      <c r="CQ289" s="1"/>
      <c r="CR289" s="1"/>
      <c r="CS289" s="1"/>
      <c r="CT289" s="1"/>
      <c r="CU289" s="1"/>
    </row>
    <row r="290" spans="1:99" ht="15.75" customHeight="1" x14ac:dyDescent="0.25">
      <c r="A290" s="1"/>
      <c r="B290" s="34"/>
      <c r="C290" s="67"/>
      <c r="D290" s="1"/>
      <c r="E290" s="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34"/>
      <c r="Q290" s="67"/>
      <c r="R290" s="1"/>
      <c r="S290" s="2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34"/>
      <c r="AE290" s="67"/>
      <c r="AF290" s="1"/>
      <c r="AG290" s="2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34"/>
      <c r="AS290" s="67"/>
      <c r="AT290" s="1"/>
      <c r="AU290" s="2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98"/>
      <c r="BG290" s="67"/>
      <c r="BH290" s="1"/>
      <c r="BI290" s="2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34"/>
      <c r="BU290" s="67"/>
      <c r="BV290" s="1"/>
      <c r="BW290" s="2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34"/>
      <c r="CI290" s="67"/>
      <c r="CJ290" s="1"/>
      <c r="CK290" s="2"/>
      <c r="CL290" s="1"/>
      <c r="CM290" s="1"/>
      <c r="CN290" s="1"/>
      <c r="CO290" s="1"/>
      <c r="CP290" s="1"/>
      <c r="CQ290" s="1"/>
      <c r="CR290" s="1"/>
      <c r="CS290" s="1"/>
      <c r="CT290" s="1"/>
      <c r="CU290" s="1"/>
    </row>
    <row r="291" spans="1:99" ht="15.75" customHeight="1" x14ac:dyDescent="0.25">
      <c r="A291" s="1"/>
      <c r="B291" s="34"/>
      <c r="C291" s="67"/>
      <c r="D291" s="1"/>
      <c r="E291" s="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34"/>
      <c r="Q291" s="67"/>
      <c r="R291" s="1"/>
      <c r="S291" s="2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34"/>
      <c r="AE291" s="67"/>
      <c r="AF291" s="1"/>
      <c r="AG291" s="2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34"/>
      <c r="AS291" s="67"/>
      <c r="AT291" s="1"/>
      <c r="AU291" s="2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98"/>
      <c r="BG291" s="67"/>
      <c r="BH291" s="1"/>
      <c r="BI291" s="2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34"/>
      <c r="BU291" s="67"/>
      <c r="BV291" s="1"/>
      <c r="BW291" s="2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34"/>
      <c r="CI291" s="67"/>
      <c r="CJ291" s="1"/>
      <c r="CK291" s="2"/>
      <c r="CL291" s="1"/>
      <c r="CM291" s="1"/>
      <c r="CN291" s="1"/>
      <c r="CO291" s="1"/>
      <c r="CP291" s="1"/>
      <c r="CQ291" s="1"/>
      <c r="CR291" s="1"/>
      <c r="CS291" s="1"/>
      <c r="CT291" s="1"/>
      <c r="CU291" s="1"/>
    </row>
    <row r="292" spans="1:99" ht="15.75" customHeight="1" x14ac:dyDescent="0.25">
      <c r="A292" s="1"/>
      <c r="B292" s="34"/>
      <c r="C292" s="67"/>
      <c r="D292" s="1"/>
      <c r="E292" s="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34"/>
      <c r="Q292" s="67"/>
      <c r="R292" s="1"/>
      <c r="S292" s="2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34"/>
      <c r="AE292" s="67"/>
      <c r="AF292" s="1"/>
      <c r="AG292" s="2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34"/>
      <c r="AS292" s="67"/>
      <c r="AT292" s="1"/>
      <c r="AU292" s="2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98"/>
      <c r="BG292" s="67"/>
      <c r="BH292" s="1"/>
      <c r="BI292" s="2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34"/>
      <c r="BU292" s="67"/>
      <c r="BV292" s="1"/>
      <c r="BW292" s="2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34"/>
      <c r="CI292" s="67"/>
      <c r="CJ292" s="1"/>
      <c r="CK292" s="2"/>
      <c r="CL292" s="1"/>
      <c r="CM292" s="1"/>
      <c r="CN292" s="1"/>
      <c r="CO292" s="1"/>
      <c r="CP292" s="1"/>
      <c r="CQ292" s="1"/>
      <c r="CR292" s="1"/>
      <c r="CS292" s="1"/>
      <c r="CT292" s="1"/>
      <c r="CU292" s="1"/>
    </row>
    <row r="293" spans="1:99" ht="15.75" customHeight="1" x14ac:dyDescent="0.25">
      <c r="A293" s="1"/>
      <c r="B293" s="34"/>
      <c r="C293" s="67"/>
      <c r="D293" s="1"/>
      <c r="E293" s="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34"/>
      <c r="Q293" s="67"/>
      <c r="R293" s="1"/>
      <c r="S293" s="2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34"/>
      <c r="AE293" s="67"/>
      <c r="AF293" s="1"/>
      <c r="AG293" s="2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34"/>
      <c r="AS293" s="67"/>
      <c r="AT293" s="1"/>
      <c r="AU293" s="2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98"/>
      <c r="BG293" s="67"/>
      <c r="BH293" s="1"/>
      <c r="BI293" s="2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34"/>
      <c r="BU293" s="67"/>
      <c r="BV293" s="1"/>
      <c r="BW293" s="2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34"/>
      <c r="CI293" s="67"/>
      <c r="CJ293" s="1"/>
      <c r="CK293" s="2"/>
      <c r="CL293" s="1"/>
      <c r="CM293" s="1"/>
      <c r="CN293" s="1"/>
      <c r="CO293" s="1"/>
      <c r="CP293" s="1"/>
      <c r="CQ293" s="1"/>
      <c r="CR293" s="1"/>
      <c r="CS293" s="1"/>
      <c r="CT293" s="1"/>
      <c r="CU293" s="1"/>
    </row>
    <row r="294" spans="1:99" ht="15.75" customHeight="1" x14ac:dyDescent="0.25">
      <c r="A294" s="1"/>
      <c r="B294" s="34"/>
      <c r="C294" s="67"/>
      <c r="D294" s="1"/>
      <c r="E294" s="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34"/>
      <c r="Q294" s="67"/>
      <c r="R294" s="1"/>
      <c r="S294" s="2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34"/>
      <c r="AE294" s="67"/>
      <c r="AF294" s="1"/>
      <c r="AG294" s="2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34"/>
      <c r="AS294" s="67"/>
      <c r="AT294" s="1"/>
      <c r="AU294" s="2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98"/>
      <c r="BG294" s="67"/>
      <c r="BH294" s="1"/>
      <c r="BI294" s="2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34"/>
      <c r="BU294" s="67"/>
      <c r="BV294" s="1"/>
      <c r="BW294" s="2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34"/>
      <c r="CI294" s="67"/>
      <c r="CJ294" s="1"/>
      <c r="CK294" s="2"/>
      <c r="CL294" s="1"/>
      <c r="CM294" s="1"/>
      <c r="CN294" s="1"/>
      <c r="CO294" s="1"/>
      <c r="CP294" s="1"/>
      <c r="CQ294" s="1"/>
      <c r="CR294" s="1"/>
      <c r="CS294" s="1"/>
      <c r="CT294" s="1"/>
      <c r="CU294" s="1"/>
    </row>
    <row r="295" spans="1:99" ht="15.75" customHeight="1" x14ac:dyDescent="0.25">
      <c r="A295" s="1"/>
      <c r="B295" s="34"/>
      <c r="C295" s="67"/>
      <c r="D295" s="1"/>
      <c r="E295" s="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34"/>
      <c r="Q295" s="67"/>
      <c r="R295" s="1"/>
      <c r="S295" s="2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34"/>
      <c r="AE295" s="67"/>
      <c r="AF295" s="1"/>
      <c r="AG295" s="2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34"/>
      <c r="AS295" s="67"/>
      <c r="AT295" s="1"/>
      <c r="AU295" s="2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98"/>
      <c r="BG295" s="67"/>
      <c r="BH295" s="1"/>
      <c r="BI295" s="2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34"/>
      <c r="BU295" s="67"/>
      <c r="BV295" s="1"/>
      <c r="BW295" s="2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34"/>
      <c r="CI295" s="67"/>
      <c r="CJ295" s="1"/>
      <c r="CK295" s="2"/>
      <c r="CL295" s="1"/>
      <c r="CM295" s="1"/>
      <c r="CN295" s="1"/>
      <c r="CO295" s="1"/>
      <c r="CP295" s="1"/>
      <c r="CQ295" s="1"/>
      <c r="CR295" s="1"/>
      <c r="CS295" s="1"/>
      <c r="CT295" s="1"/>
      <c r="CU295" s="1"/>
    </row>
    <row r="296" spans="1:99" ht="15.75" customHeight="1" x14ac:dyDescent="0.25">
      <c r="A296" s="1"/>
      <c r="B296" s="34"/>
      <c r="C296" s="67"/>
      <c r="D296" s="1"/>
      <c r="E296" s="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34"/>
      <c r="Q296" s="67"/>
      <c r="R296" s="1"/>
      <c r="S296" s="2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34"/>
      <c r="AE296" s="67"/>
      <c r="AF296" s="1"/>
      <c r="AG296" s="2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34"/>
      <c r="AS296" s="67"/>
      <c r="AT296" s="1"/>
      <c r="AU296" s="2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98"/>
      <c r="BG296" s="67"/>
      <c r="BH296" s="1"/>
      <c r="BI296" s="2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34"/>
      <c r="BU296" s="67"/>
      <c r="BV296" s="1"/>
      <c r="BW296" s="2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34"/>
      <c r="CI296" s="67"/>
      <c r="CJ296" s="1"/>
      <c r="CK296" s="2"/>
      <c r="CL296" s="1"/>
      <c r="CM296" s="1"/>
      <c r="CN296" s="1"/>
      <c r="CO296" s="1"/>
      <c r="CP296" s="1"/>
      <c r="CQ296" s="1"/>
      <c r="CR296" s="1"/>
      <c r="CS296" s="1"/>
      <c r="CT296" s="1"/>
      <c r="CU296" s="1"/>
    </row>
    <row r="297" spans="1:99" ht="15.75" customHeight="1" x14ac:dyDescent="0.25">
      <c r="A297" s="1"/>
      <c r="B297" s="34"/>
      <c r="C297" s="67"/>
      <c r="D297" s="1"/>
      <c r="E297" s="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34"/>
      <c r="Q297" s="67"/>
      <c r="R297" s="1"/>
      <c r="S297" s="2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34"/>
      <c r="AE297" s="67"/>
      <c r="AF297" s="1"/>
      <c r="AG297" s="2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34"/>
      <c r="AS297" s="67"/>
      <c r="AT297" s="1"/>
      <c r="AU297" s="2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98"/>
      <c r="BG297" s="67"/>
      <c r="BH297" s="1"/>
      <c r="BI297" s="2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34"/>
      <c r="BU297" s="67"/>
      <c r="BV297" s="1"/>
      <c r="BW297" s="2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34"/>
      <c r="CI297" s="67"/>
      <c r="CJ297" s="1"/>
      <c r="CK297" s="2"/>
      <c r="CL297" s="1"/>
      <c r="CM297" s="1"/>
      <c r="CN297" s="1"/>
      <c r="CO297" s="1"/>
      <c r="CP297" s="1"/>
      <c r="CQ297" s="1"/>
      <c r="CR297" s="1"/>
      <c r="CS297" s="1"/>
      <c r="CT297" s="1"/>
      <c r="CU297" s="1"/>
    </row>
    <row r="298" spans="1:99" ht="15.75" customHeight="1" x14ac:dyDescent="0.25">
      <c r="A298" s="1"/>
      <c r="B298" s="34"/>
      <c r="C298" s="67"/>
      <c r="D298" s="1"/>
      <c r="E298" s="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34"/>
      <c r="Q298" s="67"/>
      <c r="R298" s="1"/>
      <c r="S298" s="2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34"/>
      <c r="AE298" s="67"/>
      <c r="AF298" s="1"/>
      <c r="AG298" s="2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34"/>
      <c r="AS298" s="67"/>
      <c r="AT298" s="1"/>
      <c r="AU298" s="2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98"/>
      <c r="BG298" s="67"/>
      <c r="BH298" s="1"/>
      <c r="BI298" s="2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34"/>
      <c r="BU298" s="67"/>
      <c r="BV298" s="1"/>
      <c r="BW298" s="2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34"/>
      <c r="CI298" s="67"/>
      <c r="CJ298" s="1"/>
      <c r="CK298" s="2"/>
      <c r="CL298" s="1"/>
      <c r="CM298" s="1"/>
      <c r="CN298" s="1"/>
      <c r="CO298" s="1"/>
      <c r="CP298" s="1"/>
      <c r="CQ298" s="1"/>
      <c r="CR298" s="1"/>
      <c r="CS298" s="1"/>
      <c r="CT298" s="1"/>
      <c r="CU298" s="1"/>
    </row>
    <row r="299" spans="1:99" ht="15.75" customHeight="1" x14ac:dyDescent="0.25">
      <c r="A299" s="1"/>
      <c r="B299" s="34"/>
      <c r="C299" s="67"/>
      <c r="D299" s="1"/>
      <c r="E299" s="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34"/>
      <c r="Q299" s="67"/>
      <c r="R299" s="1"/>
      <c r="S299" s="2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34"/>
      <c r="AE299" s="67"/>
      <c r="AF299" s="1"/>
      <c r="AG299" s="2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34"/>
      <c r="AS299" s="67"/>
      <c r="AT299" s="1"/>
      <c r="AU299" s="2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98"/>
      <c r="BG299" s="67"/>
      <c r="BH299" s="1"/>
      <c r="BI299" s="2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34"/>
      <c r="BU299" s="67"/>
      <c r="BV299" s="1"/>
      <c r="BW299" s="2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34"/>
      <c r="CI299" s="67"/>
      <c r="CJ299" s="1"/>
      <c r="CK299" s="2"/>
      <c r="CL299" s="1"/>
      <c r="CM299" s="1"/>
      <c r="CN299" s="1"/>
      <c r="CO299" s="1"/>
      <c r="CP299" s="1"/>
      <c r="CQ299" s="1"/>
      <c r="CR299" s="1"/>
      <c r="CS299" s="1"/>
      <c r="CT299" s="1"/>
      <c r="CU299" s="1"/>
    </row>
    <row r="300" spans="1:99" ht="15.75" customHeight="1" x14ac:dyDescent="0.25">
      <c r="A300" s="1"/>
      <c r="B300" s="34"/>
      <c r="C300" s="67"/>
      <c r="D300" s="1"/>
      <c r="E300" s="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34"/>
      <c r="Q300" s="67"/>
      <c r="R300" s="1"/>
      <c r="S300" s="2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34"/>
      <c r="AE300" s="67"/>
      <c r="AF300" s="1"/>
      <c r="AG300" s="2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34"/>
      <c r="AS300" s="67"/>
      <c r="AT300" s="1"/>
      <c r="AU300" s="2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98"/>
      <c r="BG300" s="67"/>
      <c r="BH300" s="1"/>
      <c r="BI300" s="2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34"/>
      <c r="BU300" s="67"/>
      <c r="BV300" s="1"/>
      <c r="BW300" s="2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34"/>
      <c r="CI300" s="67"/>
      <c r="CJ300" s="1"/>
      <c r="CK300" s="2"/>
      <c r="CL300" s="1"/>
      <c r="CM300" s="1"/>
      <c r="CN300" s="1"/>
      <c r="CO300" s="1"/>
      <c r="CP300" s="1"/>
      <c r="CQ300" s="1"/>
      <c r="CR300" s="1"/>
      <c r="CS300" s="1"/>
      <c r="CT300" s="1"/>
      <c r="CU300" s="1"/>
    </row>
    <row r="301" spans="1:99" ht="15.75" customHeight="1" x14ac:dyDescent="0.25">
      <c r="A301" s="1"/>
      <c r="B301" s="34"/>
      <c r="C301" s="67"/>
      <c r="D301" s="1"/>
      <c r="E301" s="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34"/>
      <c r="Q301" s="67"/>
      <c r="R301" s="1"/>
      <c r="S301" s="2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34"/>
      <c r="AE301" s="67"/>
      <c r="AF301" s="1"/>
      <c r="AG301" s="2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34"/>
      <c r="AS301" s="67"/>
      <c r="AT301" s="1"/>
      <c r="AU301" s="2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98"/>
      <c r="BG301" s="67"/>
      <c r="BH301" s="1"/>
      <c r="BI301" s="2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34"/>
      <c r="BU301" s="67"/>
      <c r="BV301" s="1"/>
      <c r="BW301" s="2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34"/>
      <c r="CI301" s="67"/>
      <c r="CJ301" s="1"/>
      <c r="CK301" s="2"/>
      <c r="CL301" s="1"/>
      <c r="CM301" s="1"/>
      <c r="CN301" s="1"/>
      <c r="CO301" s="1"/>
      <c r="CP301" s="1"/>
      <c r="CQ301" s="1"/>
      <c r="CR301" s="1"/>
      <c r="CS301" s="1"/>
      <c r="CT301" s="1"/>
      <c r="CU301" s="1"/>
    </row>
    <row r="302" spans="1:99" ht="15.75" customHeight="1" x14ac:dyDescent="0.25">
      <c r="A302" s="1"/>
      <c r="B302" s="34"/>
      <c r="C302" s="67"/>
      <c r="D302" s="1"/>
      <c r="E302" s="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34"/>
      <c r="Q302" s="67"/>
      <c r="R302" s="1"/>
      <c r="S302" s="2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34"/>
      <c r="AE302" s="67"/>
      <c r="AF302" s="1"/>
      <c r="AG302" s="2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34"/>
      <c r="AS302" s="67"/>
      <c r="AT302" s="1"/>
      <c r="AU302" s="2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98"/>
      <c r="BG302" s="67"/>
      <c r="BH302" s="1"/>
      <c r="BI302" s="2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34"/>
      <c r="BU302" s="67"/>
      <c r="BV302" s="1"/>
      <c r="BW302" s="2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34"/>
      <c r="CI302" s="67"/>
      <c r="CJ302" s="1"/>
      <c r="CK302" s="2"/>
      <c r="CL302" s="1"/>
      <c r="CM302" s="1"/>
      <c r="CN302" s="1"/>
      <c r="CO302" s="1"/>
      <c r="CP302" s="1"/>
      <c r="CQ302" s="1"/>
      <c r="CR302" s="1"/>
      <c r="CS302" s="1"/>
      <c r="CT302" s="1"/>
      <c r="CU302" s="1"/>
    </row>
    <row r="303" spans="1:99" ht="15.75" customHeight="1" x14ac:dyDescent="0.25">
      <c r="A303" s="1"/>
      <c r="B303" s="34"/>
      <c r="C303" s="67"/>
      <c r="D303" s="1"/>
      <c r="E303" s="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34"/>
      <c r="Q303" s="67"/>
      <c r="R303" s="1"/>
      <c r="S303" s="2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34"/>
      <c r="AE303" s="67"/>
      <c r="AF303" s="1"/>
      <c r="AG303" s="2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34"/>
      <c r="AS303" s="67"/>
      <c r="AT303" s="1"/>
      <c r="AU303" s="2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98"/>
      <c r="BG303" s="67"/>
      <c r="BH303" s="1"/>
      <c r="BI303" s="2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34"/>
      <c r="BU303" s="67"/>
      <c r="BV303" s="1"/>
      <c r="BW303" s="2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34"/>
      <c r="CI303" s="67"/>
      <c r="CJ303" s="1"/>
      <c r="CK303" s="2"/>
      <c r="CL303" s="1"/>
      <c r="CM303" s="1"/>
      <c r="CN303" s="1"/>
      <c r="CO303" s="1"/>
      <c r="CP303" s="1"/>
      <c r="CQ303" s="1"/>
      <c r="CR303" s="1"/>
      <c r="CS303" s="1"/>
      <c r="CT303" s="1"/>
      <c r="CU303" s="1"/>
    </row>
    <row r="304" spans="1:99" ht="15.75" customHeight="1" x14ac:dyDescent="0.25">
      <c r="A304" s="1"/>
      <c r="B304" s="34"/>
      <c r="C304" s="67"/>
      <c r="D304" s="1"/>
      <c r="E304" s="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34"/>
      <c r="Q304" s="67"/>
      <c r="R304" s="1"/>
      <c r="S304" s="2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34"/>
      <c r="AE304" s="67"/>
      <c r="AF304" s="1"/>
      <c r="AG304" s="2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34"/>
      <c r="AS304" s="67"/>
      <c r="AT304" s="1"/>
      <c r="AU304" s="2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98"/>
      <c r="BG304" s="67"/>
      <c r="BH304" s="1"/>
      <c r="BI304" s="2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34"/>
      <c r="BU304" s="67"/>
      <c r="BV304" s="1"/>
      <c r="BW304" s="2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34"/>
      <c r="CI304" s="67"/>
      <c r="CJ304" s="1"/>
      <c r="CK304" s="2"/>
      <c r="CL304" s="1"/>
      <c r="CM304" s="1"/>
      <c r="CN304" s="1"/>
      <c r="CO304" s="1"/>
      <c r="CP304" s="1"/>
      <c r="CQ304" s="1"/>
      <c r="CR304" s="1"/>
      <c r="CS304" s="1"/>
      <c r="CT304" s="1"/>
      <c r="CU304" s="1"/>
    </row>
    <row r="305" spans="1:99" ht="15.75" customHeight="1" x14ac:dyDescent="0.25">
      <c r="A305" s="1"/>
      <c r="B305" s="34"/>
      <c r="C305" s="67"/>
      <c r="D305" s="1"/>
      <c r="E305" s="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34"/>
      <c r="Q305" s="67"/>
      <c r="R305" s="1"/>
      <c r="S305" s="2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34"/>
      <c r="AE305" s="67"/>
      <c r="AF305" s="1"/>
      <c r="AG305" s="2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34"/>
      <c r="AS305" s="67"/>
      <c r="AT305" s="1"/>
      <c r="AU305" s="2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98"/>
      <c r="BG305" s="67"/>
      <c r="BH305" s="1"/>
      <c r="BI305" s="2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34"/>
      <c r="BU305" s="67"/>
      <c r="BV305" s="1"/>
      <c r="BW305" s="2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34"/>
      <c r="CI305" s="67"/>
      <c r="CJ305" s="1"/>
      <c r="CK305" s="2"/>
      <c r="CL305" s="1"/>
      <c r="CM305" s="1"/>
      <c r="CN305" s="1"/>
      <c r="CO305" s="1"/>
      <c r="CP305" s="1"/>
      <c r="CQ305" s="1"/>
      <c r="CR305" s="1"/>
      <c r="CS305" s="1"/>
      <c r="CT305" s="1"/>
      <c r="CU305" s="1"/>
    </row>
    <row r="306" spans="1:99" ht="15.75" customHeight="1" x14ac:dyDescent="0.25">
      <c r="A306" s="1"/>
      <c r="B306" s="34"/>
      <c r="C306" s="67"/>
      <c r="D306" s="1"/>
      <c r="E306" s="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34"/>
      <c r="Q306" s="67"/>
      <c r="R306" s="1"/>
      <c r="S306" s="2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34"/>
      <c r="AE306" s="67"/>
      <c r="AF306" s="1"/>
      <c r="AG306" s="2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34"/>
      <c r="AS306" s="67"/>
      <c r="AT306" s="1"/>
      <c r="AU306" s="2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98"/>
      <c r="BG306" s="67"/>
      <c r="BH306" s="1"/>
      <c r="BI306" s="2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34"/>
      <c r="BU306" s="67"/>
      <c r="BV306" s="1"/>
      <c r="BW306" s="2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34"/>
      <c r="CI306" s="67"/>
      <c r="CJ306" s="1"/>
      <c r="CK306" s="2"/>
      <c r="CL306" s="1"/>
      <c r="CM306" s="1"/>
      <c r="CN306" s="1"/>
      <c r="CO306" s="1"/>
      <c r="CP306" s="1"/>
      <c r="CQ306" s="1"/>
      <c r="CR306" s="1"/>
      <c r="CS306" s="1"/>
      <c r="CT306" s="1"/>
      <c r="CU306" s="1"/>
    </row>
    <row r="307" spans="1:99" ht="15.75" customHeight="1" x14ac:dyDescent="0.25">
      <c r="A307" s="1"/>
      <c r="B307" s="34"/>
      <c r="C307" s="67"/>
      <c r="D307" s="1"/>
      <c r="E307" s="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34"/>
      <c r="Q307" s="67"/>
      <c r="R307" s="1"/>
      <c r="S307" s="2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34"/>
      <c r="AE307" s="67"/>
      <c r="AF307" s="1"/>
      <c r="AG307" s="2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34"/>
      <c r="AS307" s="67"/>
      <c r="AT307" s="1"/>
      <c r="AU307" s="2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98"/>
      <c r="BG307" s="67"/>
      <c r="BH307" s="1"/>
      <c r="BI307" s="2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34"/>
      <c r="BU307" s="67"/>
      <c r="BV307" s="1"/>
      <c r="BW307" s="2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34"/>
      <c r="CI307" s="67"/>
      <c r="CJ307" s="1"/>
      <c r="CK307" s="2"/>
      <c r="CL307" s="1"/>
      <c r="CM307" s="1"/>
      <c r="CN307" s="1"/>
      <c r="CO307" s="1"/>
      <c r="CP307" s="1"/>
      <c r="CQ307" s="1"/>
      <c r="CR307" s="1"/>
      <c r="CS307" s="1"/>
      <c r="CT307" s="1"/>
      <c r="CU307" s="1"/>
    </row>
    <row r="308" spans="1:99" ht="15.75" customHeight="1" x14ac:dyDescent="0.25">
      <c r="A308" s="1"/>
      <c r="B308" s="34"/>
      <c r="C308" s="67"/>
      <c r="D308" s="1"/>
      <c r="E308" s="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34"/>
      <c r="Q308" s="67"/>
      <c r="R308" s="1"/>
      <c r="S308" s="2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34"/>
      <c r="AE308" s="67"/>
      <c r="AF308" s="1"/>
      <c r="AG308" s="2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34"/>
      <c r="AS308" s="67"/>
      <c r="AT308" s="1"/>
      <c r="AU308" s="2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98"/>
      <c r="BG308" s="67"/>
      <c r="BH308" s="1"/>
      <c r="BI308" s="2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34"/>
      <c r="BU308" s="67"/>
      <c r="BV308" s="1"/>
      <c r="BW308" s="2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34"/>
      <c r="CI308" s="67"/>
      <c r="CJ308" s="1"/>
      <c r="CK308" s="2"/>
      <c r="CL308" s="1"/>
      <c r="CM308" s="1"/>
      <c r="CN308" s="1"/>
      <c r="CO308" s="1"/>
      <c r="CP308" s="1"/>
      <c r="CQ308" s="1"/>
      <c r="CR308" s="1"/>
      <c r="CS308" s="1"/>
      <c r="CT308" s="1"/>
      <c r="CU308" s="1"/>
    </row>
    <row r="309" spans="1:99" ht="15.75" customHeight="1" x14ac:dyDescent="0.25">
      <c r="A309" s="1"/>
      <c r="B309" s="34"/>
      <c r="C309" s="67"/>
      <c r="D309" s="1"/>
      <c r="E309" s="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34"/>
      <c r="Q309" s="67"/>
      <c r="R309" s="1"/>
      <c r="S309" s="2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34"/>
      <c r="AE309" s="67"/>
      <c r="AF309" s="1"/>
      <c r="AG309" s="2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34"/>
      <c r="AS309" s="67"/>
      <c r="AT309" s="1"/>
      <c r="AU309" s="2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98"/>
      <c r="BG309" s="67"/>
      <c r="BH309" s="1"/>
      <c r="BI309" s="2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34"/>
      <c r="BU309" s="67"/>
      <c r="BV309" s="1"/>
      <c r="BW309" s="2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34"/>
      <c r="CI309" s="67"/>
      <c r="CJ309" s="1"/>
      <c r="CK309" s="2"/>
      <c r="CL309" s="1"/>
      <c r="CM309" s="1"/>
      <c r="CN309" s="1"/>
      <c r="CO309" s="1"/>
      <c r="CP309" s="1"/>
      <c r="CQ309" s="1"/>
      <c r="CR309" s="1"/>
      <c r="CS309" s="1"/>
      <c r="CT309" s="1"/>
      <c r="CU309" s="1"/>
    </row>
    <row r="310" spans="1:99" ht="15.75" customHeight="1" x14ac:dyDescent="0.25">
      <c r="A310" s="1"/>
      <c r="B310" s="34"/>
      <c r="C310" s="67"/>
      <c r="D310" s="1"/>
      <c r="E310" s="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34"/>
      <c r="Q310" s="67"/>
      <c r="R310" s="1"/>
      <c r="S310" s="2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34"/>
      <c r="AE310" s="67"/>
      <c r="AF310" s="1"/>
      <c r="AG310" s="2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34"/>
      <c r="AS310" s="67"/>
      <c r="AT310" s="1"/>
      <c r="AU310" s="2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98"/>
      <c r="BG310" s="67"/>
      <c r="BH310" s="1"/>
      <c r="BI310" s="2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34"/>
      <c r="BU310" s="67"/>
      <c r="BV310" s="1"/>
      <c r="BW310" s="2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34"/>
      <c r="CI310" s="67"/>
      <c r="CJ310" s="1"/>
      <c r="CK310" s="2"/>
      <c r="CL310" s="1"/>
      <c r="CM310" s="1"/>
      <c r="CN310" s="1"/>
      <c r="CO310" s="1"/>
      <c r="CP310" s="1"/>
      <c r="CQ310" s="1"/>
      <c r="CR310" s="1"/>
      <c r="CS310" s="1"/>
      <c r="CT310" s="1"/>
      <c r="CU310" s="1"/>
    </row>
    <row r="311" spans="1:99" ht="15.75" customHeight="1" x14ac:dyDescent="0.25">
      <c r="A311" s="1"/>
      <c r="B311" s="34"/>
      <c r="C311" s="67"/>
      <c r="D311" s="1"/>
      <c r="E311" s="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34"/>
      <c r="Q311" s="67"/>
      <c r="R311" s="1"/>
      <c r="S311" s="2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34"/>
      <c r="AE311" s="67"/>
      <c r="AF311" s="1"/>
      <c r="AG311" s="2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34"/>
      <c r="AS311" s="67"/>
      <c r="AT311" s="1"/>
      <c r="AU311" s="2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98"/>
      <c r="BG311" s="67"/>
      <c r="BH311" s="1"/>
      <c r="BI311" s="2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34"/>
      <c r="BU311" s="67"/>
      <c r="BV311" s="1"/>
      <c r="BW311" s="2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34"/>
      <c r="CI311" s="67"/>
      <c r="CJ311" s="1"/>
      <c r="CK311" s="2"/>
      <c r="CL311" s="1"/>
      <c r="CM311" s="1"/>
      <c r="CN311" s="1"/>
      <c r="CO311" s="1"/>
      <c r="CP311" s="1"/>
      <c r="CQ311" s="1"/>
      <c r="CR311" s="1"/>
      <c r="CS311" s="1"/>
      <c r="CT311" s="1"/>
      <c r="CU311" s="1"/>
    </row>
    <row r="312" spans="1:99" ht="15.75" customHeight="1" x14ac:dyDescent="0.25">
      <c r="A312" s="1"/>
      <c r="B312" s="34"/>
      <c r="C312" s="67"/>
      <c r="D312" s="1"/>
      <c r="E312" s="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34"/>
      <c r="Q312" s="67"/>
      <c r="R312" s="1"/>
      <c r="S312" s="2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34"/>
      <c r="AE312" s="67"/>
      <c r="AF312" s="1"/>
      <c r="AG312" s="2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34"/>
      <c r="AS312" s="67"/>
      <c r="AT312" s="1"/>
      <c r="AU312" s="2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98"/>
      <c r="BG312" s="67"/>
      <c r="BH312" s="1"/>
      <c r="BI312" s="2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34"/>
      <c r="BU312" s="67"/>
      <c r="BV312" s="1"/>
      <c r="BW312" s="2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34"/>
      <c r="CI312" s="67"/>
      <c r="CJ312" s="1"/>
      <c r="CK312" s="2"/>
      <c r="CL312" s="1"/>
      <c r="CM312" s="1"/>
      <c r="CN312" s="1"/>
      <c r="CO312" s="1"/>
      <c r="CP312" s="1"/>
      <c r="CQ312" s="1"/>
      <c r="CR312" s="1"/>
      <c r="CS312" s="1"/>
      <c r="CT312" s="1"/>
      <c r="CU312" s="1"/>
    </row>
    <row r="313" spans="1:99" ht="15.75" customHeight="1" x14ac:dyDescent="0.25">
      <c r="A313" s="1"/>
      <c r="B313" s="34"/>
      <c r="C313" s="67"/>
      <c r="D313" s="1"/>
      <c r="E313" s="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34"/>
      <c r="Q313" s="67"/>
      <c r="R313" s="1"/>
      <c r="S313" s="2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34"/>
      <c r="AE313" s="67"/>
      <c r="AF313" s="1"/>
      <c r="AG313" s="2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34"/>
      <c r="AS313" s="67"/>
      <c r="AT313" s="1"/>
      <c r="AU313" s="2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98"/>
      <c r="BG313" s="67"/>
      <c r="BH313" s="1"/>
      <c r="BI313" s="2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34"/>
      <c r="BU313" s="67"/>
      <c r="BV313" s="1"/>
      <c r="BW313" s="2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34"/>
      <c r="CI313" s="67"/>
      <c r="CJ313" s="1"/>
      <c r="CK313" s="2"/>
      <c r="CL313" s="1"/>
      <c r="CM313" s="1"/>
      <c r="CN313" s="1"/>
      <c r="CO313" s="1"/>
      <c r="CP313" s="1"/>
      <c r="CQ313" s="1"/>
      <c r="CR313" s="1"/>
      <c r="CS313" s="1"/>
      <c r="CT313" s="1"/>
      <c r="CU313" s="1"/>
    </row>
    <row r="314" spans="1:99" ht="15.75" customHeight="1" x14ac:dyDescent="0.25">
      <c r="A314" s="1"/>
      <c r="B314" s="34"/>
      <c r="C314" s="67"/>
      <c r="D314" s="1"/>
      <c r="E314" s="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34"/>
      <c r="Q314" s="67"/>
      <c r="R314" s="1"/>
      <c r="S314" s="2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34"/>
      <c r="AE314" s="67"/>
      <c r="AF314" s="1"/>
      <c r="AG314" s="2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34"/>
      <c r="AS314" s="67"/>
      <c r="AT314" s="1"/>
      <c r="AU314" s="2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98"/>
      <c r="BG314" s="67"/>
      <c r="BH314" s="1"/>
      <c r="BI314" s="2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34"/>
      <c r="BU314" s="67"/>
      <c r="BV314" s="1"/>
      <c r="BW314" s="2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34"/>
      <c r="CI314" s="67"/>
      <c r="CJ314" s="1"/>
      <c r="CK314" s="2"/>
      <c r="CL314" s="1"/>
      <c r="CM314" s="1"/>
      <c r="CN314" s="1"/>
      <c r="CO314" s="1"/>
      <c r="CP314" s="1"/>
      <c r="CQ314" s="1"/>
      <c r="CR314" s="1"/>
      <c r="CS314" s="1"/>
      <c r="CT314" s="1"/>
      <c r="CU314" s="1"/>
    </row>
    <row r="315" spans="1:99" ht="15.75" customHeight="1" x14ac:dyDescent="0.25">
      <c r="A315" s="1"/>
      <c r="B315" s="34"/>
      <c r="C315" s="67"/>
      <c r="D315" s="1"/>
      <c r="E315" s="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34"/>
      <c r="Q315" s="67"/>
      <c r="R315" s="1"/>
      <c r="S315" s="2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34"/>
      <c r="AE315" s="67"/>
      <c r="AF315" s="1"/>
      <c r="AG315" s="2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34"/>
      <c r="AS315" s="67"/>
      <c r="AT315" s="1"/>
      <c r="AU315" s="2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98"/>
      <c r="BG315" s="67"/>
      <c r="BH315" s="1"/>
      <c r="BI315" s="2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34"/>
      <c r="BU315" s="67"/>
      <c r="BV315" s="1"/>
      <c r="BW315" s="2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34"/>
      <c r="CI315" s="67"/>
      <c r="CJ315" s="1"/>
      <c r="CK315" s="2"/>
      <c r="CL315" s="1"/>
      <c r="CM315" s="1"/>
      <c r="CN315" s="1"/>
      <c r="CO315" s="1"/>
      <c r="CP315" s="1"/>
      <c r="CQ315" s="1"/>
      <c r="CR315" s="1"/>
      <c r="CS315" s="1"/>
      <c r="CT315" s="1"/>
      <c r="CU315" s="1"/>
    </row>
    <row r="316" spans="1:99" ht="15.75" customHeight="1" x14ac:dyDescent="0.25">
      <c r="A316" s="1"/>
      <c r="B316" s="34"/>
      <c r="C316" s="67"/>
      <c r="D316" s="1"/>
      <c r="E316" s="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34"/>
      <c r="Q316" s="67"/>
      <c r="R316" s="1"/>
      <c r="S316" s="2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34"/>
      <c r="AE316" s="67"/>
      <c r="AF316" s="1"/>
      <c r="AG316" s="2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34"/>
      <c r="AS316" s="67"/>
      <c r="AT316" s="1"/>
      <c r="AU316" s="2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98"/>
      <c r="BG316" s="67"/>
      <c r="BH316" s="1"/>
      <c r="BI316" s="2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34"/>
      <c r="BU316" s="67"/>
      <c r="BV316" s="1"/>
      <c r="BW316" s="2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34"/>
      <c r="CI316" s="67"/>
      <c r="CJ316" s="1"/>
      <c r="CK316" s="2"/>
      <c r="CL316" s="1"/>
      <c r="CM316" s="1"/>
      <c r="CN316" s="1"/>
      <c r="CO316" s="1"/>
      <c r="CP316" s="1"/>
      <c r="CQ316" s="1"/>
      <c r="CR316" s="1"/>
      <c r="CS316" s="1"/>
      <c r="CT316" s="1"/>
      <c r="CU316" s="1"/>
    </row>
    <row r="317" spans="1:99" ht="15.75" customHeight="1" x14ac:dyDescent="0.25">
      <c r="A317" s="1"/>
      <c r="B317" s="34"/>
      <c r="C317" s="67"/>
      <c r="D317" s="1"/>
      <c r="E317" s="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34"/>
      <c r="Q317" s="67"/>
      <c r="R317" s="1"/>
      <c r="S317" s="2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34"/>
      <c r="AE317" s="67"/>
      <c r="AF317" s="1"/>
      <c r="AG317" s="2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34"/>
      <c r="AS317" s="67"/>
      <c r="AT317" s="1"/>
      <c r="AU317" s="2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98"/>
      <c r="BG317" s="67"/>
      <c r="BH317" s="1"/>
      <c r="BI317" s="2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34"/>
      <c r="BU317" s="67"/>
      <c r="BV317" s="1"/>
      <c r="BW317" s="2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34"/>
      <c r="CI317" s="67"/>
      <c r="CJ317" s="1"/>
      <c r="CK317" s="2"/>
      <c r="CL317" s="1"/>
      <c r="CM317" s="1"/>
      <c r="CN317" s="1"/>
      <c r="CO317" s="1"/>
      <c r="CP317" s="1"/>
      <c r="CQ317" s="1"/>
      <c r="CR317" s="1"/>
      <c r="CS317" s="1"/>
      <c r="CT317" s="1"/>
      <c r="CU317" s="1"/>
    </row>
    <row r="318" spans="1:99" ht="15.75" customHeight="1" x14ac:dyDescent="0.25">
      <c r="A318" s="1"/>
      <c r="B318" s="34"/>
      <c r="C318" s="67"/>
      <c r="D318" s="1"/>
      <c r="E318" s="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34"/>
      <c r="Q318" s="67"/>
      <c r="R318" s="1"/>
      <c r="S318" s="2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34"/>
      <c r="AE318" s="67"/>
      <c r="AF318" s="1"/>
      <c r="AG318" s="2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34"/>
      <c r="AS318" s="67"/>
      <c r="AT318" s="1"/>
      <c r="AU318" s="2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98"/>
      <c r="BG318" s="67"/>
      <c r="BH318" s="1"/>
      <c r="BI318" s="2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34"/>
      <c r="BU318" s="67"/>
      <c r="BV318" s="1"/>
      <c r="BW318" s="2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34"/>
      <c r="CI318" s="67"/>
      <c r="CJ318" s="1"/>
      <c r="CK318" s="2"/>
      <c r="CL318" s="1"/>
      <c r="CM318" s="1"/>
      <c r="CN318" s="1"/>
      <c r="CO318" s="1"/>
      <c r="CP318" s="1"/>
      <c r="CQ318" s="1"/>
      <c r="CR318" s="1"/>
      <c r="CS318" s="1"/>
      <c r="CT318" s="1"/>
      <c r="CU318" s="1"/>
    </row>
    <row r="319" spans="1:99" ht="15.75" customHeight="1" x14ac:dyDescent="0.25">
      <c r="A319" s="1"/>
      <c r="B319" s="34"/>
      <c r="C319" s="67"/>
      <c r="D319" s="1"/>
      <c r="E319" s="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34"/>
      <c r="Q319" s="67"/>
      <c r="R319" s="1"/>
      <c r="S319" s="2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34"/>
      <c r="AE319" s="67"/>
      <c r="AF319" s="1"/>
      <c r="AG319" s="2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34"/>
      <c r="AS319" s="67"/>
      <c r="AT319" s="1"/>
      <c r="AU319" s="2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98"/>
      <c r="BG319" s="67"/>
      <c r="BH319" s="1"/>
      <c r="BI319" s="2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34"/>
      <c r="BU319" s="67"/>
      <c r="BV319" s="1"/>
      <c r="BW319" s="2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34"/>
      <c r="CI319" s="67"/>
      <c r="CJ319" s="1"/>
      <c r="CK319" s="2"/>
      <c r="CL319" s="1"/>
      <c r="CM319" s="1"/>
      <c r="CN319" s="1"/>
      <c r="CO319" s="1"/>
      <c r="CP319" s="1"/>
      <c r="CQ319" s="1"/>
      <c r="CR319" s="1"/>
      <c r="CS319" s="1"/>
      <c r="CT319" s="1"/>
      <c r="CU319" s="1"/>
    </row>
    <row r="320" spans="1:99" ht="15.75" customHeight="1" x14ac:dyDescent="0.25">
      <c r="A320" s="1"/>
      <c r="B320" s="34"/>
      <c r="C320" s="67"/>
      <c r="D320" s="1"/>
      <c r="E320" s="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34"/>
      <c r="Q320" s="67"/>
      <c r="R320" s="1"/>
      <c r="S320" s="2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34"/>
      <c r="AE320" s="67"/>
      <c r="AF320" s="1"/>
      <c r="AG320" s="2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34"/>
      <c r="AS320" s="67"/>
      <c r="AT320" s="1"/>
      <c r="AU320" s="2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98"/>
      <c r="BG320" s="67"/>
      <c r="BH320" s="1"/>
      <c r="BI320" s="2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34"/>
      <c r="BU320" s="67"/>
      <c r="BV320" s="1"/>
      <c r="BW320" s="2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34"/>
      <c r="CI320" s="67"/>
      <c r="CJ320" s="1"/>
      <c r="CK320" s="2"/>
      <c r="CL320" s="1"/>
      <c r="CM320" s="1"/>
      <c r="CN320" s="1"/>
      <c r="CO320" s="1"/>
      <c r="CP320" s="1"/>
      <c r="CQ320" s="1"/>
      <c r="CR320" s="1"/>
      <c r="CS320" s="1"/>
      <c r="CT320" s="1"/>
      <c r="CU320" s="1"/>
    </row>
    <row r="321" spans="1:99" ht="15.75" customHeight="1" x14ac:dyDescent="0.25">
      <c r="A321" s="1"/>
      <c r="B321" s="34"/>
      <c r="C321" s="67"/>
      <c r="D321" s="1"/>
      <c r="E321" s="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34"/>
      <c r="Q321" s="67"/>
      <c r="R321" s="1"/>
      <c r="S321" s="2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34"/>
      <c r="AE321" s="67"/>
      <c r="AF321" s="1"/>
      <c r="AG321" s="2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34"/>
      <c r="AS321" s="67"/>
      <c r="AT321" s="1"/>
      <c r="AU321" s="2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98"/>
      <c r="BG321" s="67"/>
      <c r="BH321" s="1"/>
      <c r="BI321" s="2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34"/>
      <c r="BU321" s="67"/>
      <c r="BV321" s="1"/>
      <c r="BW321" s="2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34"/>
      <c r="CI321" s="67"/>
      <c r="CJ321" s="1"/>
      <c r="CK321" s="2"/>
      <c r="CL321" s="1"/>
      <c r="CM321" s="1"/>
      <c r="CN321" s="1"/>
      <c r="CO321" s="1"/>
      <c r="CP321" s="1"/>
      <c r="CQ321" s="1"/>
      <c r="CR321" s="1"/>
      <c r="CS321" s="1"/>
      <c r="CT321" s="1"/>
      <c r="CU321" s="1"/>
    </row>
    <row r="322" spans="1:99" ht="15.75" customHeight="1" x14ac:dyDescent="0.25">
      <c r="A322" s="1"/>
      <c r="B322" s="34"/>
      <c r="C322" s="67"/>
      <c r="D322" s="1"/>
      <c r="E322" s="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34"/>
      <c r="Q322" s="67"/>
      <c r="R322" s="1"/>
      <c r="S322" s="2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34"/>
      <c r="AE322" s="67"/>
      <c r="AF322" s="1"/>
      <c r="AG322" s="2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34"/>
      <c r="AS322" s="67"/>
      <c r="AT322" s="1"/>
      <c r="AU322" s="2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98"/>
      <c r="BG322" s="67"/>
      <c r="BH322" s="1"/>
      <c r="BI322" s="2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34"/>
      <c r="BU322" s="67"/>
      <c r="BV322" s="1"/>
      <c r="BW322" s="2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34"/>
      <c r="CI322" s="67"/>
      <c r="CJ322" s="1"/>
      <c r="CK322" s="2"/>
      <c r="CL322" s="1"/>
      <c r="CM322" s="1"/>
      <c r="CN322" s="1"/>
      <c r="CO322" s="1"/>
      <c r="CP322" s="1"/>
      <c r="CQ322" s="1"/>
      <c r="CR322" s="1"/>
      <c r="CS322" s="1"/>
      <c r="CT322" s="1"/>
      <c r="CU322" s="1"/>
    </row>
    <row r="323" spans="1:99" ht="15.75" customHeight="1" x14ac:dyDescent="0.25">
      <c r="A323" s="1"/>
      <c r="B323" s="34"/>
      <c r="C323" s="67"/>
      <c r="D323" s="1"/>
      <c r="E323" s="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34"/>
      <c r="Q323" s="67"/>
      <c r="R323" s="1"/>
      <c r="S323" s="2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34"/>
      <c r="AE323" s="67"/>
      <c r="AF323" s="1"/>
      <c r="AG323" s="2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34"/>
      <c r="AS323" s="67"/>
      <c r="AT323" s="1"/>
      <c r="AU323" s="2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98"/>
      <c r="BG323" s="67"/>
      <c r="BH323" s="1"/>
      <c r="BI323" s="2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34"/>
      <c r="BU323" s="67"/>
      <c r="BV323" s="1"/>
      <c r="BW323" s="2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34"/>
      <c r="CI323" s="67"/>
      <c r="CJ323" s="1"/>
      <c r="CK323" s="2"/>
      <c r="CL323" s="1"/>
      <c r="CM323" s="1"/>
      <c r="CN323" s="1"/>
      <c r="CO323" s="1"/>
      <c r="CP323" s="1"/>
      <c r="CQ323" s="1"/>
      <c r="CR323" s="1"/>
      <c r="CS323" s="1"/>
      <c r="CT323" s="1"/>
      <c r="CU323" s="1"/>
    </row>
    <row r="324" spans="1:99" ht="15.75" customHeight="1" x14ac:dyDescent="0.25">
      <c r="A324" s="1"/>
      <c r="B324" s="34"/>
      <c r="C324" s="67"/>
      <c r="D324" s="1"/>
      <c r="E324" s="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34"/>
      <c r="Q324" s="67"/>
      <c r="R324" s="1"/>
      <c r="S324" s="2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34"/>
      <c r="AE324" s="67"/>
      <c r="AF324" s="1"/>
      <c r="AG324" s="2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34"/>
      <c r="AS324" s="67"/>
      <c r="AT324" s="1"/>
      <c r="AU324" s="2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98"/>
      <c r="BG324" s="67"/>
      <c r="BH324" s="1"/>
      <c r="BI324" s="2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34"/>
      <c r="BU324" s="67"/>
      <c r="BV324" s="1"/>
      <c r="BW324" s="2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34"/>
      <c r="CI324" s="67"/>
      <c r="CJ324" s="1"/>
      <c r="CK324" s="2"/>
      <c r="CL324" s="1"/>
      <c r="CM324" s="1"/>
      <c r="CN324" s="1"/>
      <c r="CO324" s="1"/>
      <c r="CP324" s="1"/>
      <c r="CQ324" s="1"/>
      <c r="CR324" s="1"/>
      <c r="CS324" s="1"/>
      <c r="CT324" s="1"/>
      <c r="CU324" s="1"/>
    </row>
    <row r="325" spans="1:99" ht="15.75" customHeight="1" x14ac:dyDescent="0.25">
      <c r="A325" s="1"/>
      <c r="B325" s="34"/>
      <c r="C325" s="67"/>
      <c r="D325" s="1"/>
      <c r="E325" s="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34"/>
      <c r="Q325" s="67"/>
      <c r="R325" s="1"/>
      <c r="S325" s="2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34"/>
      <c r="AE325" s="67"/>
      <c r="AF325" s="1"/>
      <c r="AG325" s="2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34"/>
      <c r="AS325" s="67"/>
      <c r="AT325" s="1"/>
      <c r="AU325" s="2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98"/>
      <c r="BG325" s="67"/>
      <c r="BH325" s="1"/>
      <c r="BI325" s="2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34"/>
      <c r="BU325" s="67"/>
      <c r="BV325" s="1"/>
      <c r="BW325" s="2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34"/>
      <c r="CI325" s="67"/>
      <c r="CJ325" s="1"/>
      <c r="CK325" s="2"/>
      <c r="CL325" s="1"/>
      <c r="CM325" s="1"/>
      <c r="CN325" s="1"/>
      <c r="CO325" s="1"/>
      <c r="CP325" s="1"/>
      <c r="CQ325" s="1"/>
      <c r="CR325" s="1"/>
      <c r="CS325" s="1"/>
      <c r="CT325" s="1"/>
      <c r="CU325" s="1"/>
    </row>
    <row r="326" spans="1:99" ht="15.75" customHeight="1" x14ac:dyDescent="0.25">
      <c r="A326" s="1"/>
      <c r="B326" s="34"/>
      <c r="C326" s="67"/>
      <c r="D326" s="1"/>
      <c r="E326" s="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34"/>
      <c r="Q326" s="67"/>
      <c r="R326" s="1"/>
      <c r="S326" s="2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34"/>
      <c r="AE326" s="67"/>
      <c r="AF326" s="1"/>
      <c r="AG326" s="2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34"/>
      <c r="AS326" s="67"/>
      <c r="AT326" s="1"/>
      <c r="AU326" s="2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98"/>
      <c r="BG326" s="67"/>
      <c r="BH326" s="1"/>
      <c r="BI326" s="2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34"/>
      <c r="BU326" s="67"/>
      <c r="BV326" s="1"/>
      <c r="BW326" s="2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34"/>
      <c r="CI326" s="67"/>
      <c r="CJ326" s="1"/>
      <c r="CK326" s="2"/>
      <c r="CL326" s="1"/>
      <c r="CM326" s="1"/>
      <c r="CN326" s="1"/>
      <c r="CO326" s="1"/>
      <c r="CP326" s="1"/>
      <c r="CQ326" s="1"/>
      <c r="CR326" s="1"/>
      <c r="CS326" s="1"/>
      <c r="CT326" s="1"/>
      <c r="CU326" s="1"/>
    </row>
    <row r="327" spans="1:99" ht="15.75" customHeight="1" x14ac:dyDescent="0.25">
      <c r="A327" s="1"/>
      <c r="B327" s="34"/>
      <c r="C327" s="67"/>
      <c r="D327" s="1"/>
      <c r="E327" s="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34"/>
      <c r="Q327" s="67"/>
      <c r="R327" s="1"/>
      <c r="S327" s="2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34"/>
      <c r="AE327" s="67"/>
      <c r="AF327" s="1"/>
      <c r="AG327" s="2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34"/>
      <c r="AS327" s="67"/>
      <c r="AT327" s="1"/>
      <c r="AU327" s="2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98"/>
      <c r="BG327" s="67"/>
      <c r="BH327" s="1"/>
      <c r="BI327" s="2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34"/>
      <c r="BU327" s="67"/>
      <c r="BV327" s="1"/>
      <c r="BW327" s="2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34"/>
      <c r="CI327" s="67"/>
      <c r="CJ327" s="1"/>
      <c r="CK327" s="2"/>
      <c r="CL327" s="1"/>
      <c r="CM327" s="1"/>
      <c r="CN327" s="1"/>
      <c r="CO327" s="1"/>
      <c r="CP327" s="1"/>
      <c r="CQ327" s="1"/>
      <c r="CR327" s="1"/>
      <c r="CS327" s="1"/>
      <c r="CT327" s="1"/>
      <c r="CU327" s="1"/>
    </row>
    <row r="328" spans="1:99" ht="15.75" customHeight="1" x14ac:dyDescent="0.25">
      <c r="A328" s="1"/>
      <c r="B328" s="34"/>
      <c r="C328" s="67"/>
      <c r="D328" s="1"/>
      <c r="E328" s="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34"/>
      <c r="Q328" s="67"/>
      <c r="R328" s="1"/>
      <c r="S328" s="2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34"/>
      <c r="AE328" s="67"/>
      <c r="AF328" s="1"/>
      <c r="AG328" s="2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34"/>
      <c r="AS328" s="67"/>
      <c r="AT328" s="1"/>
      <c r="AU328" s="2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98"/>
      <c r="BG328" s="67"/>
      <c r="BH328" s="1"/>
      <c r="BI328" s="2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34"/>
      <c r="BU328" s="67"/>
      <c r="BV328" s="1"/>
      <c r="BW328" s="2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34"/>
      <c r="CI328" s="67"/>
      <c r="CJ328" s="1"/>
      <c r="CK328" s="2"/>
      <c r="CL328" s="1"/>
      <c r="CM328" s="1"/>
      <c r="CN328" s="1"/>
      <c r="CO328" s="1"/>
      <c r="CP328" s="1"/>
      <c r="CQ328" s="1"/>
      <c r="CR328" s="1"/>
      <c r="CS328" s="1"/>
      <c r="CT328" s="1"/>
      <c r="CU328" s="1"/>
    </row>
    <row r="329" spans="1:99" ht="15.75" customHeight="1" x14ac:dyDescent="0.25">
      <c r="A329" s="1"/>
      <c r="B329" s="34"/>
      <c r="C329" s="67"/>
      <c r="D329" s="1"/>
      <c r="E329" s="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34"/>
      <c r="Q329" s="67"/>
      <c r="R329" s="1"/>
      <c r="S329" s="2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34"/>
      <c r="AE329" s="67"/>
      <c r="AF329" s="1"/>
      <c r="AG329" s="2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34"/>
      <c r="AS329" s="67"/>
      <c r="AT329" s="1"/>
      <c r="AU329" s="2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98"/>
      <c r="BG329" s="67"/>
      <c r="BH329" s="1"/>
      <c r="BI329" s="2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34"/>
      <c r="BU329" s="67"/>
      <c r="BV329" s="1"/>
      <c r="BW329" s="2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34"/>
      <c r="CI329" s="67"/>
      <c r="CJ329" s="1"/>
      <c r="CK329" s="2"/>
      <c r="CL329" s="1"/>
      <c r="CM329" s="1"/>
      <c r="CN329" s="1"/>
      <c r="CO329" s="1"/>
      <c r="CP329" s="1"/>
      <c r="CQ329" s="1"/>
      <c r="CR329" s="1"/>
      <c r="CS329" s="1"/>
      <c r="CT329" s="1"/>
      <c r="CU329" s="1"/>
    </row>
    <row r="330" spans="1:99" ht="15.75" customHeight="1" x14ac:dyDescent="0.25">
      <c r="A330" s="1"/>
      <c r="B330" s="34"/>
      <c r="C330" s="67"/>
      <c r="D330" s="1"/>
      <c r="E330" s="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34"/>
      <c r="Q330" s="67"/>
      <c r="R330" s="1"/>
      <c r="S330" s="2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34"/>
      <c r="AE330" s="67"/>
      <c r="AF330" s="1"/>
      <c r="AG330" s="2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34"/>
      <c r="AS330" s="67"/>
      <c r="AT330" s="1"/>
      <c r="AU330" s="2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98"/>
      <c r="BG330" s="67"/>
      <c r="BH330" s="1"/>
      <c r="BI330" s="2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34"/>
      <c r="BU330" s="67"/>
      <c r="BV330" s="1"/>
      <c r="BW330" s="2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34"/>
      <c r="CI330" s="67"/>
      <c r="CJ330" s="1"/>
      <c r="CK330" s="2"/>
      <c r="CL330" s="1"/>
      <c r="CM330" s="1"/>
      <c r="CN330" s="1"/>
      <c r="CO330" s="1"/>
      <c r="CP330" s="1"/>
      <c r="CQ330" s="1"/>
      <c r="CR330" s="1"/>
      <c r="CS330" s="1"/>
      <c r="CT330" s="1"/>
      <c r="CU330" s="1"/>
    </row>
    <row r="331" spans="1:99" ht="15.75" customHeight="1" x14ac:dyDescent="0.25">
      <c r="A331" s="1"/>
      <c r="B331" s="34"/>
      <c r="C331" s="67"/>
      <c r="D331" s="1"/>
      <c r="E331" s="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34"/>
      <c r="Q331" s="67"/>
      <c r="R331" s="1"/>
      <c r="S331" s="2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34"/>
      <c r="AE331" s="67"/>
      <c r="AF331" s="1"/>
      <c r="AG331" s="2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34"/>
      <c r="AS331" s="67"/>
      <c r="AT331" s="1"/>
      <c r="AU331" s="2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98"/>
      <c r="BG331" s="67"/>
      <c r="BH331" s="1"/>
      <c r="BI331" s="2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34"/>
      <c r="BU331" s="67"/>
      <c r="BV331" s="1"/>
      <c r="BW331" s="2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34"/>
      <c r="CI331" s="67"/>
      <c r="CJ331" s="1"/>
      <c r="CK331" s="2"/>
      <c r="CL331" s="1"/>
      <c r="CM331" s="1"/>
      <c r="CN331" s="1"/>
      <c r="CO331" s="1"/>
      <c r="CP331" s="1"/>
      <c r="CQ331" s="1"/>
      <c r="CR331" s="1"/>
      <c r="CS331" s="1"/>
      <c r="CT331" s="1"/>
      <c r="CU331" s="1"/>
    </row>
    <row r="332" spans="1:99" ht="15.75" customHeight="1" x14ac:dyDescent="0.25">
      <c r="A332" s="1"/>
      <c r="B332" s="34"/>
      <c r="C332" s="67"/>
      <c r="D332" s="1"/>
      <c r="E332" s="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34"/>
      <c r="Q332" s="67"/>
      <c r="R332" s="1"/>
      <c r="S332" s="2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34"/>
      <c r="AE332" s="67"/>
      <c r="AF332" s="1"/>
      <c r="AG332" s="2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34"/>
      <c r="AS332" s="67"/>
      <c r="AT332" s="1"/>
      <c r="AU332" s="2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98"/>
      <c r="BG332" s="67"/>
      <c r="BH332" s="1"/>
      <c r="BI332" s="2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34"/>
      <c r="BU332" s="67"/>
      <c r="BV332" s="1"/>
      <c r="BW332" s="2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34"/>
      <c r="CI332" s="67"/>
      <c r="CJ332" s="1"/>
      <c r="CK332" s="2"/>
      <c r="CL332" s="1"/>
      <c r="CM332" s="1"/>
      <c r="CN332" s="1"/>
      <c r="CO332" s="1"/>
      <c r="CP332" s="1"/>
      <c r="CQ332" s="1"/>
      <c r="CR332" s="1"/>
      <c r="CS332" s="1"/>
      <c r="CT332" s="1"/>
      <c r="CU332" s="1"/>
    </row>
    <row r="333" spans="1:99" ht="15.75" customHeight="1" x14ac:dyDescent="0.25">
      <c r="A333" s="1"/>
      <c r="B333" s="34"/>
      <c r="C333" s="67"/>
      <c r="D333" s="1"/>
      <c r="E333" s="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34"/>
      <c r="Q333" s="67"/>
      <c r="R333" s="1"/>
      <c r="S333" s="2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34"/>
      <c r="AE333" s="67"/>
      <c r="AF333" s="1"/>
      <c r="AG333" s="2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34"/>
      <c r="AS333" s="67"/>
      <c r="AT333" s="1"/>
      <c r="AU333" s="2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98"/>
      <c r="BG333" s="67"/>
      <c r="BH333" s="1"/>
      <c r="BI333" s="2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34"/>
      <c r="BU333" s="67"/>
      <c r="BV333" s="1"/>
      <c r="BW333" s="2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34"/>
      <c r="CI333" s="67"/>
      <c r="CJ333" s="1"/>
      <c r="CK333" s="2"/>
      <c r="CL333" s="1"/>
      <c r="CM333" s="1"/>
      <c r="CN333" s="1"/>
      <c r="CO333" s="1"/>
      <c r="CP333" s="1"/>
      <c r="CQ333" s="1"/>
      <c r="CR333" s="1"/>
      <c r="CS333" s="1"/>
      <c r="CT333" s="1"/>
      <c r="CU333" s="1"/>
    </row>
    <row r="334" spans="1:99" ht="15.75" customHeight="1" x14ac:dyDescent="0.25">
      <c r="A334" s="1"/>
      <c r="B334" s="34"/>
      <c r="C334" s="67"/>
      <c r="D334" s="1"/>
      <c r="E334" s="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34"/>
      <c r="Q334" s="67"/>
      <c r="R334" s="1"/>
      <c r="S334" s="2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34"/>
      <c r="AE334" s="67"/>
      <c r="AF334" s="1"/>
      <c r="AG334" s="2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34"/>
      <c r="AS334" s="67"/>
      <c r="AT334" s="1"/>
      <c r="AU334" s="2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98"/>
      <c r="BG334" s="67"/>
      <c r="BH334" s="1"/>
      <c r="BI334" s="2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34"/>
      <c r="BU334" s="67"/>
      <c r="BV334" s="1"/>
      <c r="BW334" s="2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34"/>
      <c r="CI334" s="67"/>
      <c r="CJ334" s="1"/>
      <c r="CK334" s="2"/>
      <c r="CL334" s="1"/>
      <c r="CM334" s="1"/>
      <c r="CN334" s="1"/>
      <c r="CO334" s="1"/>
      <c r="CP334" s="1"/>
      <c r="CQ334" s="1"/>
      <c r="CR334" s="1"/>
      <c r="CS334" s="1"/>
      <c r="CT334" s="1"/>
      <c r="CU334" s="1"/>
    </row>
    <row r="335" spans="1:99" ht="15.75" customHeight="1" x14ac:dyDescent="0.25">
      <c r="A335" s="1"/>
      <c r="B335" s="34"/>
      <c r="C335" s="67"/>
      <c r="D335" s="1"/>
      <c r="E335" s="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34"/>
      <c r="Q335" s="67"/>
      <c r="R335" s="1"/>
      <c r="S335" s="2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34"/>
      <c r="AE335" s="67"/>
      <c r="AF335" s="1"/>
      <c r="AG335" s="2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34"/>
      <c r="AS335" s="67"/>
      <c r="AT335" s="1"/>
      <c r="AU335" s="2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98"/>
      <c r="BG335" s="67"/>
      <c r="BH335" s="1"/>
      <c r="BI335" s="2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34"/>
      <c r="BU335" s="67"/>
      <c r="BV335" s="1"/>
      <c r="BW335" s="2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34"/>
      <c r="CI335" s="67"/>
      <c r="CJ335" s="1"/>
      <c r="CK335" s="2"/>
      <c r="CL335" s="1"/>
      <c r="CM335" s="1"/>
      <c r="CN335" s="1"/>
      <c r="CO335" s="1"/>
      <c r="CP335" s="1"/>
      <c r="CQ335" s="1"/>
      <c r="CR335" s="1"/>
      <c r="CS335" s="1"/>
      <c r="CT335" s="1"/>
      <c r="CU335" s="1"/>
    </row>
    <row r="336" spans="1:99" ht="15.75" customHeight="1" x14ac:dyDescent="0.25">
      <c r="A336" s="1"/>
      <c r="B336" s="34"/>
      <c r="C336" s="67"/>
      <c r="D336" s="1"/>
      <c r="E336" s="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34"/>
      <c r="Q336" s="67"/>
      <c r="R336" s="1"/>
      <c r="S336" s="2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34"/>
      <c r="AE336" s="67"/>
      <c r="AF336" s="1"/>
      <c r="AG336" s="2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34"/>
      <c r="AS336" s="67"/>
      <c r="AT336" s="1"/>
      <c r="AU336" s="2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98"/>
      <c r="BG336" s="67"/>
      <c r="BH336" s="1"/>
      <c r="BI336" s="2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34"/>
      <c r="BU336" s="67"/>
      <c r="BV336" s="1"/>
      <c r="BW336" s="2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34"/>
      <c r="CI336" s="67"/>
      <c r="CJ336" s="1"/>
      <c r="CK336" s="2"/>
      <c r="CL336" s="1"/>
      <c r="CM336" s="1"/>
      <c r="CN336" s="1"/>
      <c r="CO336" s="1"/>
      <c r="CP336" s="1"/>
      <c r="CQ336" s="1"/>
      <c r="CR336" s="1"/>
      <c r="CS336" s="1"/>
      <c r="CT336" s="1"/>
      <c r="CU336" s="1"/>
    </row>
    <row r="337" spans="1:99" ht="15.75" customHeight="1" x14ac:dyDescent="0.25">
      <c r="A337" s="1"/>
      <c r="B337" s="34"/>
      <c r="C337" s="67"/>
      <c r="D337" s="1"/>
      <c r="E337" s="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34"/>
      <c r="Q337" s="67"/>
      <c r="R337" s="1"/>
      <c r="S337" s="2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34"/>
      <c r="AE337" s="67"/>
      <c r="AF337" s="1"/>
      <c r="AG337" s="2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34"/>
      <c r="AS337" s="67"/>
      <c r="AT337" s="1"/>
      <c r="AU337" s="2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98"/>
      <c r="BG337" s="67"/>
      <c r="BH337" s="1"/>
      <c r="BI337" s="2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34"/>
      <c r="BU337" s="67"/>
      <c r="BV337" s="1"/>
      <c r="BW337" s="2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34"/>
      <c r="CI337" s="67"/>
      <c r="CJ337" s="1"/>
      <c r="CK337" s="2"/>
      <c r="CL337" s="1"/>
      <c r="CM337" s="1"/>
      <c r="CN337" s="1"/>
      <c r="CO337" s="1"/>
      <c r="CP337" s="1"/>
      <c r="CQ337" s="1"/>
      <c r="CR337" s="1"/>
      <c r="CS337" s="1"/>
      <c r="CT337" s="1"/>
      <c r="CU337" s="1"/>
    </row>
    <row r="338" spans="1:99" ht="15.75" customHeight="1" x14ac:dyDescent="0.25">
      <c r="A338" s="1"/>
      <c r="B338" s="34"/>
      <c r="C338" s="67"/>
      <c r="D338" s="1"/>
      <c r="E338" s="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34"/>
      <c r="Q338" s="67"/>
      <c r="R338" s="1"/>
      <c r="S338" s="2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34"/>
      <c r="AE338" s="67"/>
      <c r="AF338" s="1"/>
      <c r="AG338" s="2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34"/>
      <c r="AS338" s="67"/>
      <c r="AT338" s="1"/>
      <c r="AU338" s="2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98"/>
      <c r="BG338" s="67"/>
      <c r="BH338" s="1"/>
      <c r="BI338" s="2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34"/>
      <c r="BU338" s="67"/>
      <c r="BV338" s="1"/>
      <c r="BW338" s="2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34"/>
      <c r="CI338" s="67"/>
      <c r="CJ338" s="1"/>
      <c r="CK338" s="2"/>
      <c r="CL338" s="1"/>
      <c r="CM338" s="1"/>
      <c r="CN338" s="1"/>
      <c r="CO338" s="1"/>
      <c r="CP338" s="1"/>
      <c r="CQ338" s="1"/>
      <c r="CR338" s="1"/>
      <c r="CS338" s="1"/>
      <c r="CT338" s="1"/>
      <c r="CU338" s="1"/>
    </row>
    <row r="339" spans="1:99" ht="15.75" customHeight="1" x14ac:dyDescent="0.25">
      <c r="A339" s="1"/>
      <c r="B339" s="34"/>
      <c r="C339" s="67"/>
      <c r="D339" s="1"/>
      <c r="E339" s="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34"/>
      <c r="Q339" s="67"/>
      <c r="R339" s="1"/>
      <c r="S339" s="2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34"/>
      <c r="AE339" s="67"/>
      <c r="AF339" s="1"/>
      <c r="AG339" s="2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34"/>
      <c r="AS339" s="67"/>
      <c r="AT339" s="1"/>
      <c r="AU339" s="2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98"/>
      <c r="BG339" s="67"/>
      <c r="BH339" s="1"/>
      <c r="BI339" s="2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34"/>
      <c r="BU339" s="67"/>
      <c r="BV339" s="1"/>
      <c r="BW339" s="2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34"/>
      <c r="CI339" s="67"/>
      <c r="CJ339" s="1"/>
      <c r="CK339" s="2"/>
      <c r="CL339" s="1"/>
      <c r="CM339" s="1"/>
      <c r="CN339" s="1"/>
      <c r="CO339" s="1"/>
      <c r="CP339" s="1"/>
      <c r="CQ339" s="1"/>
      <c r="CR339" s="1"/>
      <c r="CS339" s="1"/>
      <c r="CT339" s="1"/>
      <c r="CU339" s="1"/>
    </row>
    <row r="340" spans="1:99" ht="15.75" customHeight="1" x14ac:dyDescent="0.25">
      <c r="A340" s="1"/>
      <c r="B340" s="34"/>
      <c r="C340" s="67"/>
      <c r="D340" s="1"/>
      <c r="E340" s="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34"/>
      <c r="Q340" s="67"/>
      <c r="R340" s="1"/>
      <c r="S340" s="2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34"/>
      <c r="AE340" s="67"/>
      <c r="AF340" s="1"/>
      <c r="AG340" s="2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34"/>
      <c r="AS340" s="67"/>
      <c r="AT340" s="1"/>
      <c r="AU340" s="2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98"/>
      <c r="BG340" s="67"/>
      <c r="BH340" s="1"/>
      <c r="BI340" s="2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34"/>
      <c r="BU340" s="67"/>
      <c r="BV340" s="1"/>
      <c r="BW340" s="2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34"/>
      <c r="CI340" s="67"/>
      <c r="CJ340" s="1"/>
      <c r="CK340" s="2"/>
      <c r="CL340" s="1"/>
      <c r="CM340" s="1"/>
      <c r="CN340" s="1"/>
      <c r="CO340" s="1"/>
      <c r="CP340" s="1"/>
      <c r="CQ340" s="1"/>
      <c r="CR340" s="1"/>
      <c r="CS340" s="1"/>
      <c r="CT340" s="1"/>
      <c r="CU340" s="1"/>
    </row>
    <row r="341" spans="1:99" ht="15.75" customHeight="1" x14ac:dyDescent="0.25">
      <c r="A341" s="1"/>
      <c r="B341" s="34"/>
      <c r="C341" s="67"/>
      <c r="D341" s="1"/>
      <c r="E341" s="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34"/>
      <c r="Q341" s="67"/>
      <c r="R341" s="1"/>
      <c r="S341" s="2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34"/>
      <c r="AE341" s="67"/>
      <c r="AF341" s="1"/>
      <c r="AG341" s="2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34"/>
      <c r="AS341" s="67"/>
      <c r="AT341" s="1"/>
      <c r="AU341" s="2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98"/>
      <c r="BG341" s="67"/>
      <c r="BH341" s="1"/>
      <c r="BI341" s="2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34"/>
      <c r="BU341" s="67"/>
      <c r="BV341" s="1"/>
      <c r="BW341" s="2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34"/>
      <c r="CI341" s="67"/>
      <c r="CJ341" s="1"/>
      <c r="CK341" s="2"/>
      <c r="CL341" s="1"/>
      <c r="CM341" s="1"/>
      <c r="CN341" s="1"/>
      <c r="CO341" s="1"/>
      <c r="CP341" s="1"/>
      <c r="CQ341" s="1"/>
      <c r="CR341" s="1"/>
      <c r="CS341" s="1"/>
      <c r="CT341" s="1"/>
      <c r="CU341" s="1"/>
    </row>
    <row r="342" spans="1:99" ht="15.75" customHeight="1" x14ac:dyDescent="0.25">
      <c r="A342" s="1"/>
      <c r="B342" s="34"/>
      <c r="C342" s="67"/>
      <c r="D342" s="1"/>
      <c r="E342" s="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34"/>
      <c r="Q342" s="67"/>
      <c r="R342" s="1"/>
      <c r="S342" s="2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34"/>
      <c r="AE342" s="67"/>
      <c r="AF342" s="1"/>
      <c r="AG342" s="2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34"/>
      <c r="AS342" s="67"/>
      <c r="AT342" s="1"/>
      <c r="AU342" s="2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98"/>
      <c r="BG342" s="67"/>
      <c r="BH342" s="1"/>
      <c r="BI342" s="2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34"/>
      <c r="BU342" s="67"/>
      <c r="BV342" s="1"/>
      <c r="BW342" s="2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34"/>
      <c r="CI342" s="67"/>
      <c r="CJ342" s="1"/>
      <c r="CK342" s="2"/>
      <c r="CL342" s="1"/>
      <c r="CM342" s="1"/>
      <c r="CN342" s="1"/>
      <c r="CO342" s="1"/>
      <c r="CP342" s="1"/>
      <c r="CQ342" s="1"/>
      <c r="CR342" s="1"/>
      <c r="CS342" s="1"/>
      <c r="CT342" s="1"/>
      <c r="CU342" s="1"/>
    </row>
    <row r="343" spans="1:99" ht="15.75" customHeight="1" x14ac:dyDescent="0.25">
      <c r="A343" s="1"/>
      <c r="B343" s="34"/>
      <c r="C343" s="67"/>
      <c r="D343" s="1"/>
      <c r="E343" s="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34"/>
      <c r="Q343" s="67"/>
      <c r="R343" s="1"/>
      <c r="S343" s="2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34"/>
      <c r="AE343" s="67"/>
      <c r="AF343" s="1"/>
      <c r="AG343" s="2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34"/>
      <c r="AS343" s="67"/>
      <c r="AT343" s="1"/>
      <c r="AU343" s="2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98"/>
      <c r="BG343" s="67"/>
      <c r="BH343" s="1"/>
      <c r="BI343" s="2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34"/>
      <c r="BU343" s="67"/>
      <c r="BV343" s="1"/>
      <c r="BW343" s="2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34"/>
      <c r="CI343" s="67"/>
      <c r="CJ343" s="1"/>
      <c r="CK343" s="2"/>
      <c r="CL343" s="1"/>
      <c r="CM343" s="1"/>
      <c r="CN343" s="1"/>
      <c r="CO343" s="1"/>
      <c r="CP343" s="1"/>
      <c r="CQ343" s="1"/>
      <c r="CR343" s="1"/>
      <c r="CS343" s="1"/>
      <c r="CT343" s="1"/>
      <c r="CU343" s="1"/>
    </row>
    <row r="344" spans="1:99" ht="15.75" customHeight="1" x14ac:dyDescent="0.25">
      <c r="A344" s="1"/>
      <c r="B344" s="34"/>
      <c r="C344" s="67"/>
      <c r="D344" s="1"/>
      <c r="E344" s="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34"/>
      <c r="Q344" s="67"/>
      <c r="R344" s="1"/>
      <c r="S344" s="2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34"/>
      <c r="AE344" s="67"/>
      <c r="AF344" s="1"/>
      <c r="AG344" s="2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34"/>
      <c r="AS344" s="67"/>
      <c r="AT344" s="1"/>
      <c r="AU344" s="2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98"/>
      <c r="BG344" s="67"/>
      <c r="BH344" s="1"/>
      <c r="BI344" s="2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34"/>
      <c r="BU344" s="67"/>
      <c r="BV344" s="1"/>
      <c r="BW344" s="2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34"/>
      <c r="CI344" s="67"/>
      <c r="CJ344" s="1"/>
      <c r="CK344" s="2"/>
      <c r="CL344" s="1"/>
      <c r="CM344" s="1"/>
      <c r="CN344" s="1"/>
      <c r="CO344" s="1"/>
      <c r="CP344" s="1"/>
      <c r="CQ344" s="1"/>
      <c r="CR344" s="1"/>
      <c r="CS344" s="1"/>
      <c r="CT344" s="1"/>
      <c r="CU344" s="1"/>
    </row>
    <row r="345" spans="1:99" ht="15.75" customHeight="1" x14ac:dyDescent="0.25">
      <c r="A345" s="1"/>
      <c r="B345" s="34"/>
      <c r="C345" s="67"/>
      <c r="D345" s="1"/>
      <c r="E345" s="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34"/>
      <c r="Q345" s="67"/>
      <c r="R345" s="1"/>
      <c r="S345" s="2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34"/>
      <c r="AE345" s="67"/>
      <c r="AF345" s="1"/>
      <c r="AG345" s="2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34"/>
      <c r="AS345" s="67"/>
      <c r="AT345" s="1"/>
      <c r="AU345" s="2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98"/>
      <c r="BG345" s="67"/>
      <c r="BH345" s="1"/>
      <c r="BI345" s="2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34"/>
      <c r="BU345" s="67"/>
      <c r="BV345" s="1"/>
      <c r="BW345" s="2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34"/>
      <c r="CI345" s="67"/>
      <c r="CJ345" s="1"/>
      <c r="CK345" s="2"/>
      <c r="CL345" s="1"/>
      <c r="CM345" s="1"/>
      <c r="CN345" s="1"/>
      <c r="CO345" s="1"/>
      <c r="CP345" s="1"/>
      <c r="CQ345" s="1"/>
      <c r="CR345" s="1"/>
      <c r="CS345" s="1"/>
      <c r="CT345" s="1"/>
      <c r="CU345" s="1"/>
    </row>
    <row r="346" spans="1:99" ht="15.75" customHeight="1" x14ac:dyDescent="0.25">
      <c r="A346" s="1"/>
      <c r="B346" s="34"/>
      <c r="C346" s="67"/>
      <c r="D346" s="1"/>
      <c r="E346" s="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34"/>
      <c r="Q346" s="67"/>
      <c r="R346" s="1"/>
      <c r="S346" s="2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34"/>
      <c r="AE346" s="67"/>
      <c r="AF346" s="1"/>
      <c r="AG346" s="2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34"/>
      <c r="AS346" s="67"/>
      <c r="AT346" s="1"/>
      <c r="AU346" s="2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98"/>
      <c r="BG346" s="67"/>
      <c r="BH346" s="1"/>
      <c r="BI346" s="2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34"/>
      <c r="BU346" s="67"/>
      <c r="BV346" s="1"/>
      <c r="BW346" s="2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34"/>
      <c r="CI346" s="67"/>
      <c r="CJ346" s="1"/>
      <c r="CK346" s="2"/>
      <c r="CL346" s="1"/>
      <c r="CM346" s="1"/>
      <c r="CN346" s="1"/>
      <c r="CO346" s="1"/>
      <c r="CP346" s="1"/>
      <c r="CQ346" s="1"/>
      <c r="CR346" s="1"/>
      <c r="CS346" s="1"/>
      <c r="CT346" s="1"/>
      <c r="CU346" s="1"/>
    </row>
    <row r="347" spans="1:99" ht="15.75" customHeight="1" x14ac:dyDescent="0.25">
      <c r="A347" s="1"/>
      <c r="B347" s="34"/>
      <c r="C347" s="67"/>
      <c r="D347" s="1"/>
      <c r="E347" s="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34"/>
      <c r="Q347" s="67"/>
      <c r="R347" s="1"/>
      <c r="S347" s="2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34"/>
      <c r="AE347" s="67"/>
      <c r="AF347" s="1"/>
      <c r="AG347" s="2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34"/>
      <c r="AS347" s="67"/>
      <c r="AT347" s="1"/>
      <c r="AU347" s="2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98"/>
      <c r="BG347" s="67"/>
      <c r="BH347" s="1"/>
      <c r="BI347" s="2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34"/>
      <c r="BU347" s="67"/>
      <c r="BV347" s="1"/>
      <c r="BW347" s="2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34"/>
      <c r="CI347" s="67"/>
      <c r="CJ347" s="1"/>
      <c r="CK347" s="2"/>
      <c r="CL347" s="1"/>
      <c r="CM347" s="1"/>
      <c r="CN347" s="1"/>
      <c r="CO347" s="1"/>
      <c r="CP347" s="1"/>
      <c r="CQ347" s="1"/>
      <c r="CR347" s="1"/>
      <c r="CS347" s="1"/>
      <c r="CT347" s="1"/>
      <c r="CU347" s="1"/>
    </row>
    <row r="348" spans="1:99" ht="15.75" customHeight="1" x14ac:dyDescent="0.25">
      <c r="A348" s="1"/>
      <c r="B348" s="34"/>
      <c r="C348" s="67"/>
      <c r="D348" s="1"/>
      <c r="E348" s="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34"/>
      <c r="Q348" s="67"/>
      <c r="R348" s="1"/>
      <c r="S348" s="2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34"/>
      <c r="AE348" s="67"/>
      <c r="AF348" s="1"/>
      <c r="AG348" s="2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34"/>
      <c r="AS348" s="67"/>
      <c r="AT348" s="1"/>
      <c r="AU348" s="2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98"/>
      <c r="BG348" s="67"/>
      <c r="BH348" s="1"/>
      <c r="BI348" s="2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34"/>
      <c r="BU348" s="67"/>
      <c r="BV348" s="1"/>
      <c r="BW348" s="2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34"/>
      <c r="CI348" s="67"/>
      <c r="CJ348" s="1"/>
      <c r="CK348" s="2"/>
      <c r="CL348" s="1"/>
      <c r="CM348" s="1"/>
      <c r="CN348" s="1"/>
      <c r="CO348" s="1"/>
      <c r="CP348" s="1"/>
      <c r="CQ348" s="1"/>
      <c r="CR348" s="1"/>
      <c r="CS348" s="1"/>
      <c r="CT348" s="1"/>
      <c r="CU348" s="1"/>
    </row>
    <row r="349" spans="1:99" ht="15.75" customHeight="1" x14ac:dyDescent="0.25">
      <c r="A349" s="1"/>
      <c r="B349" s="34"/>
      <c r="C349" s="67"/>
      <c r="D349" s="1"/>
      <c r="E349" s="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34"/>
      <c r="Q349" s="67"/>
      <c r="R349" s="1"/>
      <c r="S349" s="2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34"/>
      <c r="AE349" s="67"/>
      <c r="AF349" s="1"/>
      <c r="AG349" s="2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34"/>
      <c r="AS349" s="67"/>
      <c r="AT349" s="1"/>
      <c r="AU349" s="2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98"/>
      <c r="BG349" s="67"/>
      <c r="BH349" s="1"/>
      <c r="BI349" s="2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34"/>
      <c r="BU349" s="67"/>
      <c r="BV349" s="1"/>
      <c r="BW349" s="2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34"/>
      <c r="CI349" s="67"/>
      <c r="CJ349" s="1"/>
      <c r="CK349" s="2"/>
      <c r="CL349" s="1"/>
      <c r="CM349" s="1"/>
      <c r="CN349" s="1"/>
      <c r="CO349" s="1"/>
      <c r="CP349" s="1"/>
      <c r="CQ349" s="1"/>
      <c r="CR349" s="1"/>
      <c r="CS349" s="1"/>
      <c r="CT349" s="1"/>
      <c r="CU349" s="1"/>
    </row>
    <row r="350" spans="1:99" ht="15.75" customHeight="1" x14ac:dyDescent="0.25">
      <c r="A350" s="1"/>
      <c r="B350" s="34"/>
      <c r="C350" s="67"/>
      <c r="D350" s="1"/>
      <c r="E350" s="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34"/>
      <c r="Q350" s="67"/>
      <c r="R350" s="1"/>
      <c r="S350" s="2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34"/>
      <c r="AE350" s="67"/>
      <c r="AF350" s="1"/>
      <c r="AG350" s="2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34"/>
      <c r="AS350" s="67"/>
      <c r="AT350" s="1"/>
      <c r="AU350" s="2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98"/>
      <c r="BG350" s="67"/>
      <c r="BH350" s="1"/>
      <c r="BI350" s="2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34"/>
      <c r="BU350" s="67"/>
      <c r="BV350" s="1"/>
      <c r="BW350" s="2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34"/>
      <c r="CI350" s="67"/>
      <c r="CJ350" s="1"/>
      <c r="CK350" s="2"/>
      <c r="CL350" s="1"/>
      <c r="CM350" s="1"/>
      <c r="CN350" s="1"/>
      <c r="CO350" s="1"/>
      <c r="CP350" s="1"/>
      <c r="CQ350" s="1"/>
      <c r="CR350" s="1"/>
      <c r="CS350" s="1"/>
      <c r="CT350" s="1"/>
      <c r="CU350" s="1"/>
    </row>
    <row r="351" spans="1:99" ht="15.75" customHeight="1" x14ac:dyDescent="0.25">
      <c r="A351" s="1"/>
      <c r="B351" s="34"/>
      <c r="C351" s="67"/>
      <c r="D351" s="1"/>
      <c r="E351" s="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34"/>
      <c r="Q351" s="67"/>
      <c r="R351" s="1"/>
      <c r="S351" s="2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34"/>
      <c r="AE351" s="67"/>
      <c r="AF351" s="1"/>
      <c r="AG351" s="2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34"/>
      <c r="AS351" s="67"/>
      <c r="AT351" s="1"/>
      <c r="AU351" s="2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98"/>
      <c r="BG351" s="67"/>
      <c r="BH351" s="1"/>
      <c r="BI351" s="2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34"/>
      <c r="BU351" s="67"/>
      <c r="BV351" s="1"/>
      <c r="BW351" s="2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34"/>
      <c r="CI351" s="67"/>
      <c r="CJ351" s="1"/>
      <c r="CK351" s="2"/>
      <c r="CL351" s="1"/>
      <c r="CM351" s="1"/>
      <c r="CN351" s="1"/>
      <c r="CO351" s="1"/>
      <c r="CP351" s="1"/>
      <c r="CQ351" s="1"/>
      <c r="CR351" s="1"/>
      <c r="CS351" s="1"/>
      <c r="CT351" s="1"/>
      <c r="CU351" s="1"/>
    </row>
    <row r="352" spans="1:99" ht="15.75" customHeight="1" x14ac:dyDescent="0.25">
      <c r="A352" s="1"/>
      <c r="B352" s="34"/>
      <c r="C352" s="67"/>
      <c r="D352" s="1"/>
      <c r="E352" s="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34"/>
      <c r="Q352" s="67"/>
      <c r="R352" s="1"/>
      <c r="S352" s="2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34"/>
      <c r="AE352" s="67"/>
      <c r="AF352" s="1"/>
      <c r="AG352" s="2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34"/>
      <c r="AS352" s="67"/>
      <c r="AT352" s="1"/>
      <c r="AU352" s="2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98"/>
      <c r="BG352" s="67"/>
      <c r="BH352" s="1"/>
      <c r="BI352" s="2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34"/>
      <c r="BU352" s="67"/>
      <c r="BV352" s="1"/>
      <c r="BW352" s="2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34"/>
      <c r="CI352" s="67"/>
      <c r="CJ352" s="1"/>
      <c r="CK352" s="2"/>
      <c r="CL352" s="1"/>
      <c r="CM352" s="1"/>
      <c r="CN352" s="1"/>
      <c r="CO352" s="1"/>
      <c r="CP352" s="1"/>
      <c r="CQ352" s="1"/>
      <c r="CR352" s="1"/>
      <c r="CS352" s="1"/>
      <c r="CT352" s="1"/>
      <c r="CU352" s="1"/>
    </row>
    <row r="353" spans="1:99" ht="15.75" customHeight="1" x14ac:dyDescent="0.25">
      <c r="A353" s="1"/>
      <c r="B353" s="34"/>
      <c r="C353" s="67"/>
      <c r="D353" s="1"/>
      <c r="E353" s="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34"/>
      <c r="Q353" s="67"/>
      <c r="R353" s="1"/>
      <c r="S353" s="2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34"/>
      <c r="AE353" s="67"/>
      <c r="AF353" s="1"/>
      <c r="AG353" s="2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34"/>
      <c r="AS353" s="67"/>
      <c r="AT353" s="1"/>
      <c r="AU353" s="2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98"/>
      <c r="BG353" s="67"/>
      <c r="BH353" s="1"/>
      <c r="BI353" s="2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34"/>
      <c r="BU353" s="67"/>
      <c r="BV353" s="1"/>
      <c r="BW353" s="2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34"/>
      <c r="CI353" s="67"/>
      <c r="CJ353" s="1"/>
      <c r="CK353" s="2"/>
      <c r="CL353" s="1"/>
      <c r="CM353" s="1"/>
      <c r="CN353" s="1"/>
      <c r="CO353" s="1"/>
      <c r="CP353" s="1"/>
      <c r="CQ353" s="1"/>
      <c r="CR353" s="1"/>
      <c r="CS353" s="1"/>
      <c r="CT353" s="1"/>
      <c r="CU353" s="1"/>
    </row>
    <row r="354" spans="1:99" ht="15.75" customHeight="1" x14ac:dyDescent="0.25">
      <c r="A354" s="1"/>
      <c r="B354" s="34"/>
      <c r="C354" s="67"/>
      <c r="D354" s="1"/>
      <c r="E354" s="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34"/>
      <c r="Q354" s="67"/>
      <c r="R354" s="1"/>
      <c r="S354" s="2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34"/>
      <c r="AE354" s="67"/>
      <c r="AF354" s="1"/>
      <c r="AG354" s="2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34"/>
      <c r="AS354" s="67"/>
      <c r="AT354" s="1"/>
      <c r="AU354" s="2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98"/>
      <c r="BG354" s="67"/>
      <c r="BH354" s="1"/>
      <c r="BI354" s="2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34"/>
      <c r="BU354" s="67"/>
      <c r="BV354" s="1"/>
      <c r="BW354" s="2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34"/>
      <c r="CI354" s="67"/>
      <c r="CJ354" s="1"/>
      <c r="CK354" s="2"/>
      <c r="CL354" s="1"/>
      <c r="CM354" s="1"/>
      <c r="CN354" s="1"/>
      <c r="CO354" s="1"/>
      <c r="CP354" s="1"/>
      <c r="CQ354" s="1"/>
      <c r="CR354" s="1"/>
      <c r="CS354" s="1"/>
      <c r="CT354" s="1"/>
      <c r="CU354" s="1"/>
    </row>
    <row r="355" spans="1:99" ht="15.75" customHeight="1" x14ac:dyDescent="0.25">
      <c r="A355" s="1"/>
      <c r="B355" s="34"/>
      <c r="C355" s="67"/>
      <c r="D355" s="1"/>
      <c r="E355" s="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34"/>
      <c r="Q355" s="67"/>
      <c r="R355" s="1"/>
      <c r="S355" s="2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34"/>
      <c r="AE355" s="67"/>
      <c r="AF355" s="1"/>
      <c r="AG355" s="2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34"/>
      <c r="AS355" s="67"/>
      <c r="AT355" s="1"/>
      <c r="AU355" s="2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98"/>
      <c r="BG355" s="67"/>
      <c r="BH355" s="1"/>
      <c r="BI355" s="2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34"/>
      <c r="BU355" s="67"/>
      <c r="BV355" s="1"/>
      <c r="BW355" s="2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34"/>
      <c r="CI355" s="67"/>
      <c r="CJ355" s="1"/>
      <c r="CK355" s="2"/>
      <c r="CL355" s="1"/>
      <c r="CM355" s="1"/>
      <c r="CN355" s="1"/>
      <c r="CO355" s="1"/>
      <c r="CP355" s="1"/>
      <c r="CQ355" s="1"/>
      <c r="CR355" s="1"/>
      <c r="CS355" s="1"/>
      <c r="CT355" s="1"/>
      <c r="CU355" s="1"/>
    </row>
    <row r="356" spans="1:99" ht="15.75" customHeight="1" x14ac:dyDescent="0.25">
      <c r="A356" s="1"/>
      <c r="B356" s="34"/>
      <c r="C356" s="67"/>
      <c r="D356" s="1"/>
      <c r="E356" s="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34"/>
      <c r="Q356" s="67"/>
      <c r="R356" s="1"/>
      <c r="S356" s="2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34"/>
      <c r="AE356" s="67"/>
      <c r="AF356" s="1"/>
      <c r="AG356" s="2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34"/>
      <c r="AS356" s="67"/>
      <c r="AT356" s="1"/>
      <c r="AU356" s="2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98"/>
      <c r="BG356" s="67"/>
      <c r="BH356" s="1"/>
      <c r="BI356" s="2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34"/>
      <c r="BU356" s="67"/>
      <c r="BV356" s="1"/>
      <c r="BW356" s="2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34"/>
      <c r="CI356" s="67"/>
      <c r="CJ356" s="1"/>
      <c r="CK356" s="2"/>
      <c r="CL356" s="1"/>
      <c r="CM356" s="1"/>
      <c r="CN356" s="1"/>
      <c r="CO356" s="1"/>
      <c r="CP356" s="1"/>
      <c r="CQ356" s="1"/>
      <c r="CR356" s="1"/>
      <c r="CS356" s="1"/>
      <c r="CT356" s="1"/>
      <c r="CU356" s="1"/>
    </row>
    <row r="357" spans="1:99" ht="15.75" customHeight="1" x14ac:dyDescent="0.25">
      <c r="A357" s="1"/>
      <c r="B357" s="34"/>
      <c r="C357" s="67"/>
      <c r="D357" s="1"/>
      <c r="E357" s="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34"/>
      <c r="Q357" s="67"/>
      <c r="R357" s="1"/>
      <c r="S357" s="2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34"/>
      <c r="AE357" s="67"/>
      <c r="AF357" s="1"/>
      <c r="AG357" s="2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34"/>
      <c r="AS357" s="67"/>
      <c r="AT357" s="1"/>
      <c r="AU357" s="2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98"/>
      <c r="BG357" s="67"/>
      <c r="BH357" s="1"/>
      <c r="BI357" s="2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34"/>
      <c r="BU357" s="67"/>
      <c r="BV357" s="1"/>
      <c r="BW357" s="2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34"/>
      <c r="CI357" s="67"/>
      <c r="CJ357" s="1"/>
      <c r="CK357" s="2"/>
      <c r="CL357" s="1"/>
      <c r="CM357" s="1"/>
      <c r="CN357" s="1"/>
      <c r="CO357" s="1"/>
      <c r="CP357" s="1"/>
      <c r="CQ357" s="1"/>
      <c r="CR357" s="1"/>
      <c r="CS357" s="1"/>
      <c r="CT357" s="1"/>
      <c r="CU357" s="1"/>
    </row>
    <row r="358" spans="1:99" ht="15.75" customHeight="1" x14ac:dyDescent="0.25">
      <c r="A358" s="1"/>
      <c r="B358" s="34"/>
      <c r="C358" s="67"/>
      <c r="D358" s="1"/>
      <c r="E358" s="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34"/>
      <c r="Q358" s="67"/>
      <c r="R358" s="1"/>
      <c r="S358" s="2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34"/>
      <c r="AE358" s="67"/>
      <c r="AF358" s="1"/>
      <c r="AG358" s="2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34"/>
      <c r="AS358" s="67"/>
      <c r="AT358" s="1"/>
      <c r="AU358" s="2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98"/>
      <c r="BG358" s="67"/>
      <c r="BH358" s="1"/>
      <c r="BI358" s="2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34"/>
      <c r="BU358" s="67"/>
      <c r="BV358" s="1"/>
      <c r="BW358" s="2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34"/>
      <c r="CI358" s="67"/>
      <c r="CJ358" s="1"/>
      <c r="CK358" s="2"/>
      <c r="CL358" s="1"/>
      <c r="CM358" s="1"/>
      <c r="CN358" s="1"/>
      <c r="CO358" s="1"/>
      <c r="CP358" s="1"/>
      <c r="CQ358" s="1"/>
      <c r="CR358" s="1"/>
      <c r="CS358" s="1"/>
      <c r="CT358" s="1"/>
      <c r="CU358" s="1"/>
    </row>
    <row r="359" spans="1:99" ht="15.75" customHeight="1" x14ac:dyDescent="0.25">
      <c r="A359" s="1"/>
      <c r="B359" s="34"/>
      <c r="C359" s="67"/>
      <c r="D359" s="1"/>
      <c r="E359" s="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34"/>
      <c r="Q359" s="67"/>
      <c r="R359" s="1"/>
      <c r="S359" s="2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34"/>
      <c r="AE359" s="67"/>
      <c r="AF359" s="1"/>
      <c r="AG359" s="2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34"/>
      <c r="AS359" s="67"/>
      <c r="AT359" s="1"/>
      <c r="AU359" s="2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98"/>
      <c r="BG359" s="67"/>
      <c r="BH359" s="1"/>
      <c r="BI359" s="2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34"/>
      <c r="BU359" s="67"/>
      <c r="BV359" s="1"/>
      <c r="BW359" s="2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34"/>
      <c r="CI359" s="67"/>
      <c r="CJ359" s="1"/>
      <c r="CK359" s="2"/>
      <c r="CL359" s="1"/>
      <c r="CM359" s="1"/>
      <c r="CN359" s="1"/>
      <c r="CO359" s="1"/>
      <c r="CP359" s="1"/>
      <c r="CQ359" s="1"/>
      <c r="CR359" s="1"/>
      <c r="CS359" s="1"/>
      <c r="CT359" s="1"/>
      <c r="CU359" s="1"/>
    </row>
    <row r="360" spans="1:99" ht="15.75" customHeight="1" x14ac:dyDescent="0.25">
      <c r="A360" s="1"/>
      <c r="B360" s="34"/>
      <c r="C360" s="67"/>
      <c r="D360" s="1"/>
      <c r="E360" s="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34"/>
      <c r="Q360" s="67"/>
      <c r="R360" s="1"/>
      <c r="S360" s="2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34"/>
      <c r="AE360" s="67"/>
      <c r="AF360" s="1"/>
      <c r="AG360" s="2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34"/>
      <c r="AS360" s="67"/>
      <c r="AT360" s="1"/>
      <c r="AU360" s="2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98"/>
      <c r="BG360" s="67"/>
      <c r="BH360" s="1"/>
      <c r="BI360" s="2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34"/>
      <c r="BU360" s="67"/>
      <c r="BV360" s="1"/>
      <c r="BW360" s="2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34"/>
      <c r="CI360" s="67"/>
      <c r="CJ360" s="1"/>
      <c r="CK360" s="2"/>
      <c r="CL360" s="1"/>
      <c r="CM360" s="1"/>
      <c r="CN360" s="1"/>
      <c r="CO360" s="1"/>
      <c r="CP360" s="1"/>
      <c r="CQ360" s="1"/>
      <c r="CR360" s="1"/>
      <c r="CS360" s="1"/>
      <c r="CT360" s="1"/>
      <c r="CU360" s="1"/>
    </row>
    <row r="361" spans="1:99" ht="15.75" customHeight="1" x14ac:dyDescent="0.25">
      <c r="A361" s="1"/>
      <c r="B361" s="34"/>
      <c r="C361" s="67"/>
      <c r="D361" s="1"/>
      <c r="E361" s="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34"/>
      <c r="Q361" s="67"/>
      <c r="R361" s="1"/>
      <c r="S361" s="2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34"/>
      <c r="AE361" s="67"/>
      <c r="AF361" s="1"/>
      <c r="AG361" s="2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34"/>
      <c r="AS361" s="67"/>
      <c r="AT361" s="1"/>
      <c r="AU361" s="2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98"/>
      <c r="BG361" s="67"/>
      <c r="BH361" s="1"/>
      <c r="BI361" s="2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34"/>
      <c r="BU361" s="67"/>
      <c r="BV361" s="1"/>
      <c r="BW361" s="2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34"/>
      <c r="CI361" s="67"/>
      <c r="CJ361" s="1"/>
      <c r="CK361" s="2"/>
      <c r="CL361" s="1"/>
      <c r="CM361" s="1"/>
      <c r="CN361" s="1"/>
      <c r="CO361" s="1"/>
      <c r="CP361" s="1"/>
      <c r="CQ361" s="1"/>
      <c r="CR361" s="1"/>
      <c r="CS361" s="1"/>
      <c r="CT361" s="1"/>
      <c r="CU361" s="1"/>
    </row>
    <row r="362" spans="1:99" ht="15.75" customHeight="1" x14ac:dyDescent="0.25">
      <c r="A362" s="1"/>
      <c r="B362" s="34"/>
      <c r="C362" s="67"/>
      <c r="D362" s="1"/>
      <c r="E362" s="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34"/>
      <c r="Q362" s="67"/>
      <c r="R362" s="1"/>
      <c r="S362" s="2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34"/>
      <c r="AE362" s="67"/>
      <c r="AF362" s="1"/>
      <c r="AG362" s="2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34"/>
      <c r="AS362" s="67"/>
      <c r="AT362" s="1"/>
      <c r="AU362" s="2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98"/>
      <c r="BG362" s="67"/>
      <c r="BH362" s="1"/>
      <c r="BI362" s="2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34"/>
      <c r="BU362" s="67"/>
      <c r="BV362" s="1"/>
      <c r="BW362" s="2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34"/>
      <c r="CI362" s="67"/>
      <c r="CJ362" s="1"/>
      <c r="CK362" s="2"/>
      <c r="CL362" s="1"/>
      <c r="CM362" s="1"/>
      <c r="CN362" s="1"/>
      <c r="CO362" s="1"/>
      <c r="CP362" s="1"/>
      <c r="CQ362" s="1"/>
      <c r="CR362" s="1"/>
      <c r="CS362" s="1"/>
      <c r="CT362" s="1"/>
      <c r="CU362" s="1"/>
    </row>
    <row r="363" spans="1:99" ht="15.75" customHeight="1" x14ac:dyDescent="0.25">
      <c r="A363" s="1"/>
      <c r="B363" s="34"/>
      <c r="C363" s="67"/>
      <c r="D363" s="1"/>
      <c r="E363" s="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34"/>
      <c r="Q363" s="67"/>
      <c r="R363" s="1"/>
      <c r="S363" s="2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34"/>
      <c r="AE363" s="67"/>
      <c r="AF363" s="1"/>
      <c r="AG363" s="2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34"/>
      <c r="AS363" s="67"/>
      <c r="AT363" s="1"/>
      <c r="AU363" s="2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98"/>
      <c r="BG363" s="67"/>
      <c r="BH363" s="1"/>
      <c r="BI363" s="2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34"/>
      <c r="BU363" s="67"/>
      <c r="BV363" s="1"/>
      <c r="BW363" s="2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34"/>
      <c r="CI363" s="67"/>
      <c r="CJ363" s="1"/>
      <c r="CK363" s="2"/>
      <c r="CL363" s="1"/>
      <c r="CM363" s="1"/>
      <c r="CN363" s="1"/>
      <c r="CO363" s="1"/>
      <c r="CP363" s="1"/>
      <c r="CQ363" s="1"/>
      <c r="CR363" s="1"/>
      <c r="CS363" s="1"/>
      <c r="CT363" s="1"/>
      <c r="CU363" s="1"/>
    </row>
    <row r="364" spans="1:99" ht="15.75" customHeight="1" x14ac:dyDescent="0.25">
      <c r="A364" s="1"/>
      <c r="B364" s="34"/>
      <c r="C364" s="67"/>
      <c r="D364" s="1"/>
      <c r="E364" s="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34"/>
      <c r="Q364" s="67"/>
      <c r="R364" s="1"/>
      <c r="S364" s="2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34"/>
      <c r="AE364" s="67"/>
      <c r="AF364" s="1"/>
      <c r="AG364" s="2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34"/>
      <c r="AS364" s="67"/>
      <c r="AT364" s="1"/>
      <c r="AU364" s="2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98"/>
      <c r="BG364" s="67"/>
      <c r="BH364" s="1"/>
      <c r="BI364" s="2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34"/>
      <c r="BU364" s="67"/>
      <c r="BV364" s="1"/>
      <c r="BW364" s="2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34"/>
      <c r="CI364" s="67"/>
      <c r="CJ364" s="1"/>
      <c r="CK364" s="2"/>
      <c r="CL364" s="1"/>
      <c r="CM364" s="1"/>
      <c r="CN364" s="1"/>
      <c r="CO364" s="1"/>
      <c r="CP364" s="1"/>
      <c r="CQ364" s="1"/>
      <c r="CR364" s="1"/>
      <c r="CS364" s="1"/>
      <c r="CT364" s="1"/>
      <c r="CU364" s="1"/>
    </row>
    <row r="365" spans="1:99" ht="15.75" customHeight="1" x14ac:dyDescent="0.25">
      <c r="A365" s="1"/>
      <c r="B365" s="34"/>
      <c r="C365" s="67"/>
      <c r="D365" s="1"/>
      <c r="E365" s="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34"/>
      <c r="Q365" s="67"/>
      <c r="R365" s="1"/>
      <c r="S365" s="2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34"/>
      <c r="AE365" s="67"/>
      <c r="AF365" s="1"/>
      <c r="AG365" s="2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34"/>
      <c r="AS365" s="67"/>
      <c r="AT365" s="1"/>
      <c r="AU365" s="2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98"/>
      <c r="BG365" s="67"/>
      <c r="BH365" s="1"/>
      <c r="BI365" s="2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34"/>
      <c r="BU365" s="67"/>
      <c r="BV365" s="1"/>
      <c r="BW365" s="2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34"/>
      <c r="CI365" s="67"/>
      <c r="CJ365" s="1"/>
      <c r="CK365" s="2"/>
      <c r="CL365" s="1"/>
      <c r="CM365" s="1"/>
      <c r="CN365" s="1"/>
      <c r="CO365" s="1"/>
      <c r="CP365" s="1"/>
      <c r="CQ365" s="1"/>
      <c r="CR365" s="1"/>
      <c r="CS365" s="1"/>
      <c r="CT365" s="1"/>
      <c r="CU365" s="1"/>
    </row>
    <row r="366" spans="1:99" ht="15.75" customHeight="1" x14ac:dyDescent="0.25">
      <c r="A366" s="1"/>
      <c r="B366" s="34"/>
      <c r="C366" s="67"/>
      <c r="D366" s="1"/>
      <c r="E366" s="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34"/>
      <c r="Q366" s="67"/>
      <c r="R366" s="1"/>
      <c r="S366" s="2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34"/>
      <c r="AE366" s="67"/>
      <c r="AF366" s="1"/>
      <c r="AG366" s="2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34"/>
      <c r="AS366" s="67"/>
      <c r="AT366" s="1"/>
      <c r="AU366" s="2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98"/>
      <c r="BG366" s="67"/>
      <c r="BH366" s="1"/>
      <c r="BI366" s="2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34"/>
      <c r="BU366" s="67"/>
      <c r="BV366" s="1"/>
      <c r="BW366" s="2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34"/>
      <c r="CI366" s="67"/>
      <c r="CJ366" s="1"/>
      <c r="CK366" s="2"/>
      <c r="CL366" s="1"/>
      <c r="CM366" s="1"/>
      <c r="CN366" s="1"/>
      <c r="CO366" s="1"/>
      <c r="CP366" s="1"/>
      <c r="CQ366" s="1"/>
      <c r="CR366" s="1"/>
      <c r="CS366" s="1"/>
      <c r="CT366" s="1"/>
      <c r="CU366" s="1"/>
    </row>
    <row r="367" spans="1:99" ht="15.75" customHeight="1" x14ac:dyDescent="0.25">
      <c r="A367" s="1"/>
      <c r="B367" s="34"/>
      <c r="C367" s="67"/>
      <c r="D367" s="1"/>
      <c r="E367" s="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34"/>
      <c r="Q367" s="67"/>
      <c r="R367" s="1"/>
      <c r="S367" s="2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34"/>
      <c r="AE367" s="67"/>
      <c r="AF367" s="1"/>
      <c r="AG367" s="2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34"/>
      <c r="AS367" s="67"/>
      <c r="AT367" s="1"/>
      <c r="AU367" s="2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98"/>
      <c r="BG367" s="67"/>
      <c r="BH367" s="1"/>
      <c r="BI367" s="2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34"/>
      <c r="BU367" s="67"/>
      <c r="BV367" s="1"/>
      <c r="BW367" s="2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34"/>
      <c r="CI367" s="67"/>
      <c r="CJ367" s="1"/>
      <c r="CK367" s="2"/>
      <c r="CL367" s="1"/>
      <c r="CM367" s="1"/>
      <c r="CN367" s="1"/>
      <c r="CO367" s="1"/>
      <c r="CP367" s="1"/>
      <c r="CQ367" s="1"/>
      <c r="CR367" s="1"/>
      <c r="CS367" s="1"/>
      <c r="CT367" s="1"/>
      <c r="CU367" s="1"/>
    </row>
    <row r="368" spans="1:99" ht="15.75" customHeight="1" x14ac:dyDescent="0.25">
      <c r="A368" s="1"/>
      <c r="B368" s="34"/>
      <c r="C368" s="67"/>
      <c r="D368" s="1"/>
      <c r="E368" s="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34"/>
      <c r="Q368" s="67"/>
      <c r="R368" s="1"/>
      <c r="S368" s="2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34"/>
      <c r="AE368" s="67"/>
      <c r="AF368" s="1"/>
      <c r="AG368" s="2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34"/>
      <c r="AS368" s="67"/>
      <c r="AT368" s="1"/>
      <c r="AU368" s="2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98"/>
      <c r="BG368" s="67"/>
      <c r="BH368" s="1"/>
      <c r="BI368" s="2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34"/>
      <c r="BU368" s="67"/>
      <c r="BV368" s="1"/>
      <c r="BW368" s="2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34"/>
      <c r="CI368" s="67"/>
      <c r="CJ368" s="1"/>
      <c r="CK368" s="2"/>
      <c r="CL368" s="1"/>
      <c r="CM368" s="1"/>
      <c r="CN368" s="1"/>
      <c r="CO368" s="1"/>
      <c r="CP368" s="1"/>
      <c r="CQ368" s="1"/>
      <c r="CR368" s="1"/>
      <c r="CS368" s="1"/>
      <c r="CT368" s="1"/>
      <c r="CU368" s="1"/>
    </row>
    <row r="369" spans="1:99" ht="15.75" customHeight="1" x14ac:dyDescent="0.25">
      <c r="A369" s="1"/>
      <c r="B369" s="34"/>
      <c r="C369" s="67"/>
      <c r="D369" s="1"/>
      <c r="E369" s="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34"/>
      <c r="Q369" s="67"/>
      <c r="R369" s="1"/>
      <c r="S369" s="2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34"/>
      <c r="AE369" s="67"/>
      <c r="AF369" s="1"/>
      <c r="AG369" s="2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34"/>
      <c r="AS369" s="67"/>
      <c r="AT369" s="1"/>
      <c r="AU369" s="2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98"/>
      <c r="BG369" s="67"/>
      <c r="BH369" s="1"/>
      <c r="BI369" s="2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34"/>
      <c r="BU369" s="67"/>
      <c r="BV369" s="1"/>
      <c r="BW369" s="2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34"/>
      <c r="CI369" s="67"/>
      <c r="CJ369" s="1"/>
      <c r="CK369" s="2"/>
      <c r="CL369" s="1"/>
      <c r="CM369" s="1"/>
      <c r="CN369" s="1"/>
      <c r="CO369" s="1"/>
      <c r="CP369" s="1"/>
      <c r="CQ369" s="1"/>
      <c r="CR369" s="1"/>
      <c r="CS369" s="1"/>
      <c r="CT369" s="1"/>
      <c r="CU369" s="1"/>
    </row>
    <row r="370" spans="1:99" ht="15.75" customHeight="1" x14ac:dyDescent="0.25">
      <c r="A370" s="1"/>
      <c r="B370" s="34"/>
      <c r="C370" s="67"/>
      <c r="D370" s="1"/>
      <c r="E370" s="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34"/>
      <c r="Q370" s="67"/>
      <c r="R370" s="1"/>
      <c r="S370" s="2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34"/>
      <c r="AE370" s="67"/>
      <c r="AF370" s="1"/>
      <c r="AG370" s="2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34"/>
      <c r="AS370" s="67"/>
      <c r="AT370" s="1"/>
      <c r="AU370" s="2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98"/>
      <c r="BG370" s="67"/>
      <c r="BH370" s="1"/>
      <c r="BI370" s="2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34"/>
      <c r="BU370" s="67"/>
      <c r="BV370" s="1"/>
      <c r="BW370" s="2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34"/>
      <c r="CI370" s="67"/>
      <c r="CJ370" s="1"/>
      <c r="CK370" s="2"/>
      <c r="CL370" s="1"/>
      <c r="CM370" s="1"/>
      <c r="CN370" s="1"/>
      <c r="CO370" s="1"/>
      <c r="CP370" s="1"/>
      <c r="CQ370" s="1"/>
      <c r="CR370" s="1"/>
      <c r="CS370" s="1"/>
      <c r="CT370" s="1"/>
      <c r="CU370" s="1"/>
    </row>
    <row r="371" spans="1:99" ht="15.75" customHeight="1" x14ac:dyDescent="0.25">
      <c r="A371" s="1"/>
      <c r="B371" s="34"/>
      <c r="C371" s="67"/>
      <c r="D371" s="1"/>
      <c r="E371" s="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34"/>
      <c r="Q371" s="67"/>
      <c r="R371" s="1"/>
      <c r="S371" s="2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34"/>
      <c r="AE371" s="67"/>
      <c r="AF371" s="1"/>
      <c r="AG371" s="2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34"/>
      <c r="AS371" s="67"/>
      <c r="AT371" s="1"/>
      <c r="AU371" s="2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98"/>
      <c r="BG371" s="67"/>
      <c r="BH371" s="1"/>
      <c r="BI371" s="2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34"/>
      <c r="BU371" s="67"/>
      <c r="BV371" s="1"/>
      <c r="BW371" s="2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34"/>
      <c r="CI371" s="67"/>
      <c r="CJ371" s="1"/>
      <c r="CK371" s="2"/>
      <c r="CL371" s="1"/>
      <c r="CM371" s="1"/>
      <c r="CN371" s="1"/>
      <c r="CO371" s="1"/>
      <c r="CP371" s="1"/>
      <c r="CQ371" s="1"/>
      <c r="CR371" s="1"/>
      <c r="CS371" s="1"/>
      <c r="CT371" s="1"/>
      <c r="CU371" s="1"/>
    </row>
    <row r="372" spans="1:99" ht="15.75" customHeight="1" x14ac:dyDescent="0.25">
      <c r="A372" s="1"/>
      <c r="B372" s="34"/>
      <c r="C372" s="67"/>
      <c r="D372" s="1"/>
      <c r="E372" s="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34"/>
      <c r="Q372" s="67"/>
      <c r="R372" s="1"/>
      <c r="S372" s="2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34"/>
      <c r="AE372" s="67"/>
      <c r="AF372" s="1"/>
      <c r="AG372" s="2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34"/>
      <c r="AS372" s="67"/>
      <c r="AT372" s="1"/>
      <c r="AU372" s="2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98"/>
      <c r="BG372" s="67"/>
      <c r="BH372" s="1"/>
      <c r="BI372" s="2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34"/>
      <c r="BU372" s="67"/>
      <c r="BV372" s="1"/>
      <c r="BW372" s="2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34"/>
      <c r="CI372" s="67"/>
      <c r="CJ372" s="1"/>
      <c r="CK372" s="2"/>
      <c r="CL372" s="1"/>
      <c r="CM372" s="1"/>
      <c r="CN372" s="1"/>
      <c r="CO372" s="1"/>
      <c r="CP372" s="1"/>
      <c r="CQ372" s="1"/>
      <c r="CR372" s="1"/>
      <c r="CS372" s="1"/>
      <c r="CT372" s="1"/>
      <c r="CU372" s="1"/>
    </row>
    <row r="373" spans="1:99" ht="15.75" customHeight="1" x14ac:dyDescent="0.25">
      <c r="A373" s="1"/>
      <c r="B373" s="34"/>
      <c r="C373" s="67"/>
      <c r="D373" s="1"/>
      <c r="E373" s="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34"/>
      <c r="Q373" s="67"/>
      <c r="R373" s="1"/>
      <c r="S373" s="2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34"/>
      <c r="AE373" s="67"/>
      <c r="AF373" s="1"/>
      <c r="AG373" s="2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34"/>
      <c r="AS373" s="67"/>
      <c r="AT373" s="1"/>
      <c r="AU373" s="2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98"/>
      <c r="BG373" s="67"/>
      <c r="BH373" s="1"/>
      <c r="BI373" s="2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34"/>
      <c r="BU373" s="67"/>
      <c r="BV373" s="1"/>
      <c r="BW373" s="2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34"/>
      <c r="CI373" s="67"/>
      <c r="CJ373" s="1"/>
      <c r="CK373" s="2"/>
      <c r="CL373" s="1"/>
      <c r="CM373" s="1"/>
      <c r="CN373" s="1"/>
      <c r="CO373" s="1"/>
      <c r="CP373" s="1"/>
      <c r="CQ373" s="1"/>
      <c r="CR373" s="1"/>
      <c r="CS373" s="1"/>
      <c r="CT373" s="1"/>
      <c r="CU373" s="1"/>
    </row>
    <row r="374" spans="1:99" ht="15.75" customHeight="1" x14ac:dyDescent="0.25">
      <c r="A374" s="1"/>
      <c r="B374" s="34"/>
      <c r="C374" s="67"/>
      <c r="D374" s="1"/>
      <c r="E374" s="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34"/>
      <c r="Q374" s="67"/>
      <c r="R374" s="1"/>
      <c r="S374" s="2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34"/>
      <c r="AE374" s="67"/>
      <c r="AF374" s="1"/>
      <c r="AG374" s="2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34"/>
      <c r="AS374" s="67"/>
      <c r="AT374" s="1"/>
      <c r="AU374" s="2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98"/>
      <c r="BG374" s="67"/>
      <c r="BH374" s="1"/>
      <c r="BI374" s="2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34"/>
      <c r="BU374" s="67"/>
      <c r="BV374" s="1"/>
      <c r="BW374" s="2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34"/>
      <c r="CI374" s="67"/>
      <c r="CJ374" s="1"/>
      <c r="CK374" s="2"/>
      <c r="CL374" s="1"/>
      <c r="CM374" s="1"/>
      <c r="CN374" s="1"/>
      <c r="CO374" s="1"/>
      <c r="CP374" s="1"/>
      <c r="CQ374" s="1"/>
      <c r="CR374" s="1"/>
      <c r="CS374" s="1"/>
      <c r="CT374" s="1"/>
      <c r="CU374" s="1"/>
    </row>
    <row r="375" spans="1:99" ht="15.75" customHeight="1" x14ac:dyDescent="0.25">
      <c r="A375" s="1"/>
      <c r="B375" s="34"/>
      <c r="C375" s="67"/>
      <c r="D375" s="1"/>
      <c r="E375" s="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34"/>
      <c r="Q375" s="67"/>
      <c r="R375" s="1"/>
      <c r="S375" s="2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34"/>
      <c r="AE375" s="67"/>
      <c r="AF375" s="1"/>
      <c r="AG375" s="2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34"/>
      <c r="AS375" s="67"/>
      <c r="AT375" s="1"/>
      <c r="AU375" s="2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98"/>
      <c r="BG375" s="67"/>
      <c r="BH375" s="1"/>
      <c r="BI375" s="2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34"/>
      <c r="BU375" s="67"/>
      <c r="BV375" s="1"/>
      <c r="BW375" s="2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34"/>
      <c r="CI375" s="67"/>
      <c r="CJ375" s="1"/>
      <c r="CK375" s="2"/>
      <c r="CL375" s="1"/>
      <c r="CM375" s="1"/>
      <c r="CN375" s="1"/>
      <c r="CO375" s="1"/>
      <c r="CP375" s="1"/>
      <c r="CQ375" s="1"/>
      <c r="CR375" s="1"/>
      <c r="CS375" s="1"/>
      <c r="CT375" s="1"/>
      <c r="CU375" s="1"/>
    </row>
    <row r="376" spans="1:99" ht="15.75" customHeight="1" x14ac:dyDescent="0.25">
      <c r="A376" s="1"/>
      <c r="B376" s="34"/>
      <c r="C376" s="67"/>
      <c r="D376" s="1"/>
      <c r="E376" s="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34"/>
      <c r="Q376" s="67"/>
      <c r="R376" s="1"/>
      <c r="S376" s="2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34"/>
      <c r="AE376" s="67"/>
      <c r="AF376" s="1"/>
      <c r="AG376" s="2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34"/>
      <c r="AS376" s="67"/>
      <c r="AT376" s="1"/>
      <c r="AU376" s="2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98"/>
      <c r="BG376" s="67"/>
      <c r="BH376" s="1"/>
      <c r="BI376" s="2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34"/>
      <c r="BU376" s="67"/>
      <c r="BV376" s="1"/>
      <c r="BW376" s="2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34"/>
      <c r="CI376" s="67"/>
      <c r="CJ376" s="1"/>
      <c r="CK376" s="2"/>
      <c r="CL376" s="1"/>
      <c r="CM376" s="1"/>
      <c r="CN376" s="1"/>
      <c r="CO376" s="1"/>
      <c r="CP376" s="1"/>
      <c r="CQ376" s="1"/>
      <c r="CR376" s="1"/>
      <c r="CS376" s="1"/>
      <c r="CT376" s="1"/>
      <c r="CU376" s="1"/>
    </row>
    <row r="377" spans="1:99" ht="15.75" customHeight="1" x14ac:dyDescent="0.25">
      <c r="A377" s="1"/>
      <c r="B377" s="34"/>
      <c r="C377" s="67"/>
      <c r="D377" s="1"/>
      <c r="E377" s="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34"/>
      <c r="Q377" s="67"/>
      <c r="R377" s="1"/>
      <c r="S377" s="2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34"/>
      <c r="AE377" s="67"/>
      <c r="AF377" s="1"/>
      <c r="AG377" s="2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34"/>
      <c r="AS377" s="67"/>
      <c r="AT377" s="1"/>
      <c r="AU377" s="2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98"/>
      <c r="BG377" s="67"/>
      <c r="BH377" s="1"/>
      <c r="BI377" s="2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34"/>
      <c r="BU377" s="67"/>
      <c r="BV377" s="1"/>
      <c r="BW377" s="2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34"/>
      <c r="CI377" s="67"/>
      <c r="CJ377" s="1"/>
      <c r="CK377" s="2"/>
      <c r="CL377" s="1"/>
      <c r="CM377" s="1"/>
      <c r="CN377" s="1"/>
      <c r="CO377" s="1"/>
      <c r="CP377" s="1"/>
      <c r="CQ377" s="1"/>
      <c r="CR377" s="1"/>
      <c r="CS377" s="1"/>
      <c r="CT377" s="1"/>
      <c r="CU377" s="1"/>
    </row>
    <row r="378" spans="1:99" ht="15.75" customHeight="1" x14ac:dyDescent="0.25">
      <c r="A378" s="1"/>
      <c r="B378" s="34"/>
      <c r="C378" s="67"/>
      <c r="D378" s="1"/>
      <c r="E378" s="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34"/>
      <c r="Q378" s="67"/>
      <c r="R378" s="1"/>
      <c r="S378" s="2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34"/>
      <c r="AE378" s="67"/>
      <c r="AF378" s="1"/>
      <c r="AG378" s="2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34"/>
      <c r="AS378" s="67"/>
      <c r="AT378" s="1"/>
      <c r="AU378" s="2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98"/>
      <c r="BG378" s="67"/>
      <c r="BH378" s="1"/>
      <c r="BI378" s="2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34"/>
      <c r="BU378" s="67"/>
      <c r="BV378" s="1"/>
      <c r="BW378" s="2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34"/>
      <c r="CI378" s="67"/>
      <c r="CJ378" s="1"/>
      <c r="CK378" s="2"/>
      <c r="CL378" s="1"/>
      <c r="CM378" s="1"/>
      <c r="CN378" s="1"/>
      <c r="CO378" s="1"/>
      <c r="CP378" s="1"/>
      <c r="CQ378" s="1"/>
      <c r="CR378" s="1"/>
      <c r="CS378" s="1"/>
      <c r="CT378" s="1"/>
      <c r="CU378" s="1"/>
    </row>
    <row r="379" spans="1:99" ht="15.75" customHeight="1" x14ac:dyDescent="0.25">
      <c r="A379" s="1"/>
      <c r="B379" s="34"/>
      <c r="C379" s="67"/>
      <c r="D379" s="1"/>
      <c r="E379" s="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34"/>
      <c r="Q379" s="67"/>
      <c r="R379" s="1"/>
      <c r="S379" s="2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34"/>
      <c r="AE379" s="67"/>
      <c r="AF379" s="1"/>
      <c r="AG379" s="2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34"/>
      <c r="AS379" s="67"/>
      <c r="AT379" s="1"/>
      <c r="AU379" s="2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98"/>
      <c r="BG379" s="67"/>
      <c r="BH379" s="1"/>
      <c r="BI379" s="2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34"/>
      <c r="BU379" s="67"/>
      <c r="BV379" s="1"/>
      <c r="BW379" s="2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34"/>
      <c r="CI379" s="67"/>
      <c r="CJ379" s="1"/>
      <c r="CK379" s="2"/>
      <c r="CL379" s="1"/>
      <c r="CM379" s="1"/>
      <c r="CN379" s="1"/>
      <c r="CO379" s="1"/>
      <c r="CP379" s="1"/>
      <c r="CQ379" s="1"/>
      <c r="CR379" s="1"/>
      <c r="CS379" s="1"/>
      <c r="CT379" s="1"/>
      <c r="CU379" s="1"/>
    </row>
    <row r="380" spans="1:99" ht="15.75" customHeight="1" x14ac:dyDescent="0.25">
      <c r="A380" s="1"/>
      <c r="B380" s="34"/>
      <c r="C380" s="67"/>
      <c r="D380" s="1"/>
      <c r="E380" s="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34"/>
      <c r="Q380" s="67"/>
      <c r="R380" s="1"/>
      <c r="S380" s="2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34"/>
      <c r="AE380" s="67"/>
      <c r="AF380" s="1"/>
      <c r="AG380" s="2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34"/>
      <c r="AS380" s="67"/>
      <c r="AT380" s="1"/>
      <c r="AU380" s="2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98"/>
      <c r="BG380" s="67"/>
      <c r="BH380" s="1"/>
      <c r="BI380" s="2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34"/>
      <c r="BU380" s="67"/>
      <c r="BV380" s="1"/>
      <c r="BW380" s="2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34"/>
      <c r="CI380" s="67"/>
      <c r="CJ380" s="1"/>
      <c r="CK380" s="2"/>
      <c r="CL380" s="1"/>
      <c r="CM380" s="1"/>
      <c r="CN380" s="1"/>
      <c r="CO380" s="1"/>
      <c r="CP380" s="1"/>
      <c r="CQ380" s="1"/>
      <c r="CR380" s="1"/>
      <c r="CS380" s="1"/>
      <c r="CT380" s="1"/>
      <c r="CU380" s="1"/>
    </row>
    <row r="381" spans="1:99" ht="15.75" customHeight="1" x14ac:dyDescent="0.25">
      <c r="A381" s="1"/>
      <c r="B381" s="34"/>
      <c r="C381" s="67"/>
      <c r="D381" s="1"/>
      <c r="E381" s="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34"/>
      <c r="Q381" s="67"/>
      <c r="R381" s="1"/>
      <c r="S381" s="2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34"/>
      <c r="AE381" s="67"/>
      <c r="AF381" s="1"/>
      <c r="AG381" s="2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34"/>
      <c r="AS381" s="67"/>
      <c r="AT381" s="1"/>
      <c r="AU381" s="2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98"/>
      <c r="BG381" s="67"/>
      <c r="BH381" s="1"/>
      <c r="BI381" s="2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34"/>
      <c r="BU381" s="67"/>
      <c r="BV381" s="1"/>
      <c r="BW381" s="2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34"/>
      <c r="CI381" s="67"/>
      <c r="CJ381" s="1"/>
      <c r="CK381" s="2"/>
      <c r="CL381" s="1"/>
      <c r="CM381" s="1"/>
      <c r="CN381" s="1"/>
      <c r="CO381" s="1"/>
      <c r="CP381" s="1"/>
      <c r="CQ381" s="1"/>
      <c r="CR381" s="1"/>
      <c r="CS381" s="1"/>
      <c r="CT381" s="1"/>
      <c r="CU381" s="1"/>
    </row>
    <row r="382" spans="1:99" ht="15.75" customHeight="1" x14ac:dyDescent="0.25">
      <c r="A382" s="1"/>
      <c r="B382" s="34"/>
      <c r="C382" s="67"/>
      <c r="D382" s="1"/>
      <c r="E382" s="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34"/>
      <c r="Q382" s="67"/>
      <c r="R382" s="1"/>
      <c r="S382" s="2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34"/>
      <c r="AE382" s="67"/>
      <c r="AF382" s="1"/>
      <c r="AG382" s="2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34"/>
      <c r="AS382" s="67"/>
      <c r="AT382" s="1"/>
      <c r="AU382" s="2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98"/>
      <c r="BG382" s="67"/>
      <c r="BH382" s="1"/>
      <c r="BI382" s="2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34"/>
      <c r="BU382" s="67"/>
      <c r="BV382" s="1"/>
      <c r="BW382" s="2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34"/>
      <c r="CI382" s="67"/>
      <c r="CJ382" s="1"/>
      <c r="CK382" s="2"/>
      <c r="CL382" s="1"/>
      <c r="CM382" s="1"/>
      <c r="CN382" s="1"/>
      <c r="CO382" s="1"/>
      <c r="CP382" s="1"/>
      <c r="CQ382" s="1"/>
      <c r="CR382" s="1"/>
      <c r="CS382" s="1"/>
      <c r="CT382" s="1"/>
      <c r="CU382" s="1"/>
    </row>
    <row r="383" spans="1:99" ht="15.75" customHeight="1" x14ac:dyDescent="0.25">
      <c r="A383" s="1"/>
      <c r="B383" s="34"/>
      <c r="C383" s="67"/>
      <c r="D383" s="1"/>
      <c r="E383" s="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34"/>
      <c r="Q383" s="67"/>
      <c r="R383" s="1"/>
      <c r="S383" s="2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34"/>
      <c r="AE383" s="67"/>
      <c r="AF383" s="1"/>
      <c r="AG383" s="2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34"/>
      <c r="AS383" s="67"/>
      <c r="AT383" s="1"/>
      <c r="AU383" s="2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98"/>
      <c r="BG383" s="67"/>
      <c r="BH383" s="1"/>
      <c r="BI383" s="2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34"/>
      <c r="BU383" s="67"/>
      <c r="BV383" s="1"/>
      <c r="BW383" s="2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34"/>
      <c r="CI383" s="67"/>
      <c r="CJ383" s="1"/>
      <c r="CK383" s="2"/>
      <c r="CL383" s="1"/>
      <c r="CM383" s="1"/>
      <c r="CN383" s="1"/>
      <c r="CO383" s="1"/>
      <c r="CP383" s="1"/>
      <c r="CQ383" s="1"/>
      <c r="CR383" s="1"/>
      <c r="CS383" s="1"/>
      <c r="CT383" s="1"/>
      <c r="CU383" s="1"/>
    </row>
    <row r="384" spans="1:99" ht="15.75" customHeight="1" x14ac:dyDescent="0.25">
      <c r="A384" s="1"/>
      <c r="B384" s="34"/>
      <c r="C384" s="67"/>
      <c r="D384" s="1"/>
      <c r="E384" s="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34"/>
      <c r="Q384" s="67"/>
      <c r="R384" s="1"/>
      <c r="S384" s="2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34"/>
      <c r="AE384" s="67"/>
      <c r="AF384" s="1"/>
      <c r="AG384" s="2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34"/>
      <c r="AS384" s="67"/>
      <c r="AT384" s="1"/>
      <c r="AU384" s="2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98"/>
      <c r="BG384" s="67"/>
      <c r="BH384" s="1"/>
      <c r="BI384" s="2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34"/>
      <c r="BU384" s="67"/>
      <c r="BV384" s="1"/>
      <c r="BW384" s="2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34"/>
      <c r="CI384" s="67"/>
      <c r="CJ384" s="1"/>
      <c r="CK384" s="2"/>
      <c r="CL384" s="1"/>
      <c r="CM384" s="1"/>
      <c r="CN384" s="1"/>
      <c r="CO384" s="1"/>
      <c r="CP384" s="1"/>
      <c r="CQ384" s="1"/>
      <c r="CR384" s="1"/>
      <c r="CS384" s="1"/>
      <c r="CT384" s="1"/>
      <c r="CU384" s="1"/>
    </row>
    <row r="385" spans="1:99" ht="15.75" customHeight="1" x14ac:dyDescent="0.25">
      <c r="A385" s="1"/>
      <c r="B385" s="34"/>
      <c r="C385" s="67"/>
      <c r="D385" s="1"/>
      <c r="E385" s="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34"/>
      <c r="Q385" s="67"/>
      <c r="R385" s="1"/>
      <c r="S385" s="2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34"/>
      <c r="AE385" s="67"/>
      <c r="AF385" s="1"/>
      <c r="AG385" s="2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34"/>
      <c r="AS385" s="67"/>
      <c r="AT385" s="1"/>
      <c r="AU385" s="2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98"/>
      <c r="BG385" s="67"/>
      <c r="BH385" s="1"/>
      <c r="BI385" s="2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34"/>
      <c r="BU385" s="67"/>
      <c r="BV385" s="1"/>
      <c r="BW385" s="2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34"/>
      <c r="CI385" s="67"/>
      <c r="CJ385" s="1"/>
      <c r="CK385" s="2"/>
      <c r="CL385" s="1"/>
      <c r="CM385" s="1"/>
      <c r="CN385" s="1"/>
      <c r="CO385" s="1"/>
      <c r="CP385" s="1"/>
      <c r="CQ385" s="1"/>
      <c r="CR385" s="1"/>
      <c r="CS385" s="1"/>
      <c r="CT385" s="1"/>
      <c r="CU385" s="1"/>
    </row>
    <row r="386" spans="1:99" ht="15.75" customHeight="1" x14ac:dyDescent="0.25">
      <c r="A386" s="1"/>
      <c r="B386" s="34"/>
      <c r="C386" s="67"/>
      <c r="D386" s="1"/>
      <c r="E386" s="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34"/>
      <c r="Q386" s="67"/>
      <c r="R386" s="1"/>
      <c r="S386" s="2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34"/>
      <c r="AE386" s="67"/>
      <c r="AF386" s="1"/>
      <c r="AG386" s="2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34"/>
      <c r="AS386" s="67"/>
      <c r="AT386" s="1"/>
      <c r="AU386" s="2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98"/>
      <c r="BG386" s="67"/>
      <c r="BH386" s="1"/>
      <c r="BI386" s="2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34"/>
      <c r="BU386" s="67"/>
      <c r="BV386" s="1"/>
      <c r="BW386" s="2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34"/>
      <c r="CI386" s="67"/>
      <c r="CJ386" s="1"/>
      <c r="CK386" s="2"/>
      <c r="CL386" s="1"/>
      <c r="CM386" s="1"/>
      <c r="CN386" s="1"/>
      <c r="CO386" s="1"/>
      <c r="CP386" s="1"/>
      <c r="CQ386" s="1"/>
      <c r="CR386" s="1"/>
      <c r="CS386" s="1"/>
      <c r="CT386" s="1"/>
      <c r="CU386" s="1"/>
    </row>
    <row r="387" spans="1:99" ht="15.75" customHeight="1" x14ac:dyDescent="0.25">
      <c r="A387" s="1"/>
      <c r="B387" s="34"/>
      <c r="C387" s="67"/>
      <c r="D387" s="1"/>
      <c r="E387" s="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34"/>
      <c r="Q387" s="67"/>
      <c r="R387" s="1"/>
      <c r="S387" s="2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34"/>
      <c r="AE387" s="67"/>
      <c r="AF387" s="1"/>
      <c r="AG387" s="2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34"/>
      <c r="AS387" s="67"/>
      <c r="AT387" s="1"/>
      <c r="AU387" s="2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98"/>
      <c r="BG387" s="67"/>
      <c r="BH387" s="1"/>
      <c r="BI387" s="2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34"/>
      <c r="BU387" s="67"/>
      <c r="BV387" s="1"/>
      <c r="BW387" s="2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34"/>
      <c r="CI387" s="67"/>
      <c r="CJ387" s="1"/>
      <c r="CK387" s="2"/>
      <c r="CL387" s="1"/>
      <c r="CM387" s="1"/>
      <c r="CN387" s="1"/>
      <c r="CO387" s="1"/>
      <c r="CP387" s="1"/>
      <c r="CQ387" s="1"/>
      <c r="CR387" s="1"/>
      <c r="CS387" s="1"/>
      <c r="CT387" s="1"/>
      <c r="CU387" s="1"/>
    </row>
    <row r="388" spans="1:99" ht="15.75" customHeight="1" x14ac:dyDescent="0.25">
      <c r="A388" s="1"/>
      <c r="B388" s="34"/>
      <c r="C388" s="67"/>
      <c r="D388" s="1"/>
      <c r="E388" s="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34"/>
      <c r="Q388" s="67"/>
      <c r="R388" s="1"/>
      <c r="S388" s="2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34"/>
      <c r="AE388" s="67"/>
      <c r="AF388" s="1"/>
      <c r="AG388" s="2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34"/>
      <c r="AS388" s="67"/>
      <c r="AT388" s="1"/>
      <c r="AU388" s="2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98"/>
      <c r="BG388" s="67"/>
      <c r="BH388" s="1"/>
      <c r="BI388" s="2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34"/>
      <c r="BU388" s="67"/>
      <c r="BV388" s="1"/>
      <c r="BW388" s="2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34"/>
      <c r="CI388" s="67"/>
      <c r="CJ388" s="1"/>
      <c r="CK388" s="2"/>
      <c r="CL388" s="1"/>
      <c r="CM388" s="1"/>
      <c r="CN388" s="1"/>
      <c r="CO388" s="1"/>
      <c r="CP388" s="1"/>
      <c r="CQ388" s="1"/>
      <c r="CR388" s="1"/>
      <c r="CS388" s="1"/>
      <c r="CT388" s="1"/>
      <c r="CU388" s="1"/>
    </row>
    <row r="389" spans="1:99" ht="15.75" customHeight="1" x14ac:dyDescent="0.25">
      <c r="A389" s="1"/>
      <c r="B389" s="34"/>
      <c r="C389" s="67"/>
      <c r="D389" s="1"/>
      <c r="E389" s="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34"/>
      <c r="Q389" s="67"/>
      <c r="R389" s="1"/>
      <c r="S389" s="2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34"/>
      <c r="AE389" s="67"/>
      <c r="AF389" s="1"/>
      <c r="AG389" s="2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34"/>
      <c r="AS389" s="67"/>
      <c r="AT389" s="1"/>
      <c r="AU389" s="2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98"/>
      <c r="BG389" s="67"/>
      <c r="BH389" s="1"/>
      <c r="BI389" s="2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34"/>
      <c r="BU389" s="67"/>
      <c r="BV389" s="1"/>
      <c r="BW389" s="2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34"/>
      <c r="CI389" s="67"/>
      <c r="CJ389" s="1"/>
      <c r="CK389" s="2"/>
      <c r="CL389" s="1"/>
      <c r="CM389" s="1"/>
      <c r="CN389" s="1"/>
      <c r="CO389" s="1"/>
      <c r="CP389" s="1"/>
      <c r="CQ389" s="1"/>
      <c r="CR389" s="1"/>
      <c r="CS389" s="1"/>
      <c r="CT389" s="1"/>
      <c r="CU389" s="1"/>
    </row>
    <row r="390" spans="1:99" ht="15.75" customHeight="1" x14ac:dyDescent="0.25">
      <c r="A390" s="1"/>
      <c r="B390" s="34"/>
      <c r="C390" s="67"/>
      <c r="D390" s="1"/>
      <c r="E390" s="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34"/>
      <c r="Q390" s="67"/>
      <c r="R390" s="1"/>
      <c r="S390" s="2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34"/>
      <c r="AE390" s="67"/>
      <c r="AF390" s="1"/>
      <c r="AG390" s="2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34"/>
      <c r="AS390" s="67"/>
      <c r="AT390" s="1"/>
      <c r="AU390" s="2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98"/>
      <c r="BG390" s="67"/>
      <c r="BH390" s="1"/>
      <c r="BI390" s="2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34"/>
      <c r="BU390" s="67"/>
      <c r="BV390" s="1"/>
      <c r="BW390" s="2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34"/>
      <c r="CI390" s="67"/>
      <c r="CJ390" s="1"/>
      <c r="CK390" s="2"/>
      <c r="CL390" s="1"/>
      <c r="CM390" s="1"/>
      <c r="CN390" s="1"/>
      <c r="CO390" s="1"/>
      <c r="CP390" s="1"/>
      <c r="CQ390" s="1"/>
      <c r="CR390" s="1"/>
      <c r="CS390" s="1"/>
      <c r="CT390" s="1"/>
      <c r="CU390" s="1"/>
    </row>
    <row r="391" spans="1:99" ht="15.75" customHeight="1" x14ac:dyDescent="0.25">
      <c r="A391" s="1"/>
      <c r="B391" s="34"/>
      <c r="C391" s="67"/>
      <c r="D391" s="1"/>
      <c r="E391" s="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34"/>
      <c r="Q391" s="67"/>
      <c r="R391" s="1"/>
      <c r="S391" s="2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34"/>
      <c r="AE391" s="67"/>
      <c r="AF391" s="1"/>
      <c r="AG391" s="2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34"/>
      <c r="AS391" s="67"/>
      <c r="AT391" s="1"/>
      <c r="AU391" s="2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98"/>
      <c r="BG391" s="67"/>
      <c r="BH391" s="1"/>
      <c r="BI391" s="2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34"/>
      <c r="BU391" s="67"/>
      <c r="BV391" s="1"/>
      <c r="BW391" s="2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34"/>
      <c r="CI391" s="67"/>
      <c r="CJ391" s="1"/>
      <c r="CK391" s="2"/>
      <c r="CL391" s="1"/>
      <c r="CM391" s="1"/>
      <c r="CN391" s="1"/>
      <c r="CO391" s="1"/>
      <c r="CP391" s="1"/>
      <c r="CQ391" s="1"/>
      <c r="CR391" s="1"/>
      <c r="CS391" s="1"/>
      <c r="CT391" s="1"/>
      <c r="CU391" s="1"/>
    </row>
    <row r="392" spans="1:99" ht="15.75" customHeight="1" x14ac:dyDescent="0.25">
      <c r="A392" s="1"/>
      <c r="B392" s="34"/>
      <c r="C392" s="67"/>
      <c r="D392" s="1"/>
      <c r="E392" s="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34"/>
      <c r="Q392" s="67"/>
      <c r="R392" s="1"/>
      <c r="S392" s="2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34"/>
      <c r="AE392" s="67"/>
      <c r="AF392" s="1"/>
      <c r="AG392" s="2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34"/>
      <c r="AS392" s="67"/>
      <c r="AT392" s="1"/>
      <c r="AU392" s="2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98"/>
      <c r="BG392" s="67"/>
      <c r="BH392" s="1"/>
      <c r="BI392" s="2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34"/>
      <c r="BU392" s="67"/>
      <c r="BV392" s="1"/>
      <c r="BW392" s="2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34"/>
      <c r="CI392" s="67"/>
      <c r="CJ392" s="1"/>
      <c r="CK392" s="2"/>
      <c r="CL392" s="1"/>
      <c r="CM392" s="1"/>
      <c r="CN392" s="1"/>
      <c r="CO392" s="1"/>
      <c r="CP392" s="1"/>
      <c r="CQ392" s="1"/>
      <c r="CR392" s="1"/>
      <c r="CS392" s="1"/>
      <c r="CT392" s="1"/>
      <c r="CU392" s="1"/>
    </row>
    <row r="393" spans="1:99" ht="15.75" customHeight="1" x14ac:dyDescent="0.25">
      <c r="A393" s="1"/>
      <c r="B393" s="34"/>
      <c r="C393" s="67"/>
      <c r="D393" s="1"/>
      <c r="E393" s="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34"/>
      <c r="Q393" s="67"/>
      <c r="R393" s="1"/>
      <c r="S393" s="2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34"/>
      <c r="AE393" s="67"/>
      <c r="AF393" s="1"/>
      <c r="AG393" s="2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34"/>
      <c r="AS393" s="67"/>
      <c r="AT393" s="1"/>
      <c r="AU393" s="2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98"/>
      <c r="BG393" s="67"/>
      <c r="BH393" s="1"/>
      <c r="BI393" s="2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34"/>
      <c r="BU393" s="67"/>
      <c r="BV393" s="1"/>
      <c r="BW393" s="2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34"/>
      <c r="CI393" s="67"/>
      <c r="CJ393" s="1"/>
      <c r="CK393" s="2"/>
      <c r="CL393" s="1"/>
      <c r="CM393" s="1"/>
      <c r="CN393" s="1"/>
      <c r="CO393" s="1"/>
      <c r="CP393" s="1"/>
      <c r="CQ393" s="1"/>
      <c r="CR393" s="1"/>
      <c r="CS393" s="1"/>
      <c r="CT393" s="1"/>
      <c r="CU393" s="1"/>
    </row>
    <row r="394" spans="1:99" ht="15.75" customHeight="1" x14ac:dyDescent="0.25">
      <c r="A394" s="1"/>
      <c r="B394" s="34"/>
      <c r="C394" s="67"/>
      <c r="D394" s="1"/>
      <c r="E394" s="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34"/>
      <c r="Q394" s="67"/>
      <c r="R394" s="1"/>
      <c r="S394" s="2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34"/>
      <c r="AE394" s="67"/>
      <c r="AF394" s="1"/>
      <c r="AG394" s="2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34"/>
      <c r="AS394" s="67"/>
      <c r="AT394" s="1"/>
      <c r="AU394" s="2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98"/>
      <c r="BG394" s="67"/>
      <c r="BH394" s="1"/>
      <c r="BI394" s="2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34"/>
      <c r="BU394" s="67"/>
      <c r="BV394" s="1"/>
      <c r="BW394" s="2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34"/>
      <c r="CI394" s="67"/>
      <c r="CJ394" s="1"/>
      <c r="CK394" s="2"/>
      <c r="CL394" s="1"/>
      <c r="CM394" s="1"/>
      <c r="CN394" s="1"/>
      <c r="CO394" s="1"/>
      <c r="CP394" s="1"/>
      <c r="CQ394" s="1"/>
      <c r="CR394" s="1"/>
      <c r="CS394" s="1"/>
      <c r="CT394" s="1"/>
      <c r="CU394" s="1"/>
    </row>
    <row r="395" spans="1:99" ht="15.75" customHeight="1" x14ac:dyDescent="0.25">
      <c r="A395" s="1"/>
      <c r="B395" s="34"/>
      <c r="C395" s="67"/>
      <c r="D395" s="1"/>
      <c r="E395" s="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34"/>
      <c r="Q395" s="67"/>
      <c r="R395" s="1"/>
      <c r="S395" s="2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34"/>
      <c r="AE395" s="67"/>
      <c r="AF395" s="1"/>
      <c r="AG395" s="2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34"/>
      <c r="AS395" s="67"/>
      <c r="AT395" s="1"/>
      <c r="AU395" s="2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98"/>
      <c r="BG395" s="67"/>
      <c r="BH395" s="1"/>
      <c r="BI395" s="2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34"/>
      <c r="BU395" s="67"/>
      <c r="BV395" s="1"/>
      <c r="BW395" s="2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34"/>
      <c r="CI395" s="67"/>
      <c r="CJ395" s="1"/>
      <c r="CK395" s="2"/>
      <c r="CL395" s="1"/>
      <c r="CM395" s="1"/>
      <c r="CN395" s="1"/>
      <c r="CO395" s="1"/>
      <c r="CP395" s="1"/>
      <c r="CQ395" s="1"/>
      <c r="CR395" s="1"/>
      <c r="CS395" s="1"/>
      <c r="CT395" s="1"/>
      <c r="CU395" s="1"/>
    </row>
    <row r="396" spans="1:99" ht="15.75" customHeight="1" x14ac:dyDescent="0.25">
      <c r="A396" s="1"/>
      <c r="B396" s="34"/>
      <c r="C396" s="67"/>
      <c r="D396" s="1"/>
      <c r="E396" s="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34"/>
      <c r="Q396" s="67"/>
      <c r="R396" s="1"/>
      <c r="S396" s="2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34"/>
      <c r="AE396" s="67"/>
      <c r="AF396" s="1"/>
      <c r="AG396" s="2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34"/>
      <c r="AS396" s="67"/>
      <c r="AT396" s="1"/>
      <c r="AU396" s="2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98"/>
      <c r="BG396" s="67"/>
      <c r="BH396" s="1"/>
      <c r="BI396" s="2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34"/>
      <c r="BU396" s="67"/>
      <c r="BV396" s="1"/>
      <c r="BW396" s="2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34"/>
      <c r="CI396" s="67"/>
      <c r="CJ396" s="1"/>
      <c r="CK396" s="2"/>
      <c r="CL396" s="1"/>
      <c r="CM396" s="1"/>
      <c r="CN396" s="1"/>
      <c r="CO396" s="1"/>
      <c r="CP396" s="1"/>
      <c r="CQ396" s="1"/>
      <c r="CR396" s="1"/>
      <c r="CS396" s="1"/>
      <c r="CT396" s="1"/>
      <c r="CU396" s="1"/>
    </row>
    <row r="397" spans="1:99" ht="15.75" customHeight="1" x14ac:dyDescent="0.25">
      <c r="A397" s="1"/>
      <c r="B397" s="34"/>
      <c r="C397" s="67"/>
      <c r="D397" s="1"/>
      <c r="E397" s="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34"/>
      <c r="Q397" s="67"/>
      <c r="R397" s="1"/>
      <c r="S397" s="2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34"/>
      <c r="AE397" s="67"/>
      <c r="AF397" s="1"/>
      <c r="AG397" s="2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34"/>
      <c r="AS397" s="67"/>
      <c r="AT397" s="1"/>
      <c r="AU397" s="2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98"/>
      <c r="BG397" s="67"/>
      <c r="BH397" s="1"/>
      <c r="BI397" s="2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34"/>
      <c r="BU397" s="67"/>
      <c r="BV397" s="1"/>
      <c r="BW397" s="2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34"/>
      <c r="CI397" s="67"/>
      <c r="CJ397" s="1"/>
      <c r="CK397" s="2"/>
      <c r="CL397" s="1"/>
      <c r="CM397" s="1"/>
      <c r="CN397" s="1"/>
      <c r="CO397" s="1"/>
      <c r="CP397" s="1"/>
      <c r="CQ397" s="1"/>
      <c r="CR397" s="1"/>
      <c r="CS397" s="1"/>
      <c r="CT397" s="1"/>
      <c r="CU397" s="1"/>
    </row>
    <row r="398" spans="1:99" ht="15.75" customHeight="1" x14ac:dyDescent="0.25">
      <c r="A398" s="1"/>
      <c r="B398" s="34"/>
      <c r="C398" s="67"/>
      <c r="D398" s="1"/>
      <c r="E398" s="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34"/>
      <c r="Q398" s="67"/>
      <c r="R398" s="1"/>
      <c r="S398" s="2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34"/>
      <c r="AE398" s="67"/>
      <c r="AF398" s="1"/>
      <c r="AG398" s="2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34"/>
      <c r="AS398" s="67"/>
      <c r="AT398" s="1"/>
      <c r="AU398" s="2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98"/>
      <c r="BG398" s="67"/>
      <c r="BH398" s="1"/>
      <c r="BI398" s="2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34"/>
      <c r="BU398" s="67"/>
      <c r="BV398" s="1"/>
      <c r="BW398" s="2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34"/>
      <c r="CI398" s="67"/>
      <c r="CJ398" s="1"/>
      <c r="CK398" s="2"/>
      <c r="CL398" s="1"/>
      <c r="CM398" s="1"/>
      <c r="CN398" s="1"/>
      <c r="CO398" s="1"/>
      <c r="CP398" s="1"/>
      <c r="CQ398" s="1"/>
      <c r="CR398" s="1"/>
      <c r="CS398" s="1"/>
      <c r="CT398" s="1"/>
      <c r="CU398" s="1"/>
    </row>
    <row r="399" spans="1:99" ht="15.75" customHeight="1" x14ac:dyDescent="0.25">
      <c r="A399" s="1"/>
      <c r="B399" s="34"/>
      <c r="C399" s="67"/>
      <c r="D399" s="1"/>
      <c r="E399" s="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34"/>
      <c r="Q399" s="67"/>
      <c r="R399" s="1"/>
      <c r="S399" s="2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34"/>
      <c r="AE399" s="67"/>
      <c r="AF399" s="1"/>
      <c r="AG399" s="2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34"/>
      <c r="AS399" s="67"/>
      <c r="AT399" s="1"/>
      <c r="AU399" s="2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98"/>
      <c r="BG399" s="67"/>
      <c r="BH399" s="1"/>
      <c r="BI399" s="2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34"/>
      <c r="BU399" s="67"/>
      <c r="BV399" s="1"/>
      <c r="BW399" s="2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34"/>
      <c r="CI399" s="67"/>
      <c r="CJ399" s="1"/>
      <c r="CK399" s="2"/>
      <c r="CL399" s="1"/>
      <c r="CM399" s="1"/>
      <c r="CN399" s="1"/>
      <c r="CO399" s="1"/>
      <c r="CP399" s="1"/>
      <c r="CQ399" s="1"/>
      <c r="CR399" s="1"/>
      <c r="CS399" s="1"/>
      <c r="CT399" s="1"/>
      <c r="CU399" s="1"/>
    </row>
    <row r="400" spans="1:99" ht="15.75" customHeight="1" x14ac:dyDescent="0.25">
      <c r="A400" s="1"/>
      <c r="B400" s="34"/>
      <c r="C400" s="67"/>
      <c r="D400" s="1"/>
      <c r="E400" s="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34"/>
      <c r="Q400" s="67"/>
      <c r="R400" s="1"/>
      <c r="S400" s="2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34"/>
      <c r="AE400" s="67"/>
      <c r="AF400" s="1"/>
      <c r="AG400" s="2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34"/>
      <c r="AS400" s="67"/>
      <c r="AT400" s="1"/>
      <c r="AU400" s="2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98"/>
      <c r="BG400" s="67"/>
      <c r="BH400" s="1"/>
      <c r="BI400" s="2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34"/>
      <c r="BU400" s="67"/>
      <c r="BV400" s="1"/>
      <c r="BW400" s="2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34"/>
      <c r="CI400" s="67"/>
      <c r="CJ400" s="1"/>
      <c r="CK400" s="2"/>
      <c r="CL400" s="1"/>
      <c r="CM400" s="1"/>
      <c r="CN400" s="1"/>
      <c r="CO400" s="1"/>
      <c r="CP400" s="1"/>
      <c r="CQ400" s="1"/>
      <c r="CR400" s="1"/>
      <c r="CS400" s="1"/>
      <c r="CT400" s="1"/>
      <c r="CU400" s="1"/>
    </row>
    <row r="401" spans="1:99" ht="15.75" customHeight="1" x14ac:dyDescent="0.25">
      <c r="A401" s="1"/>
      <c r="B401" s="34"/>
      <c r="C401" s="67"/>
      <c r="D401" s="1"/>
      <c r="E401" s="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34"/>
      <c r="Q401" s="67"/>
      <c r="R401" s="1"/>
      <c r="S401" s="2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34"/>
      <c r="AE401" s="67"/>
      <c r="AF401" s="1"/>
      <c r="AG401" s="2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34"/>
      <c r="AS401" s="67"/>
      <c r="AT401" s="1"/>
      <c r="AU401" s="2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98"/>
      <c r="BG401" s="67"/>
      <c r="BH401" s="1"/>
      <c r="BI401" s="2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34"/>
      <c r="BU401" s="67"/>
      <c r="BV401" s="1"/>
      <c r="BW401" s="2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34"/>
      <c r="CI401" s="67"/>
      <c r="CJ401" s="1"/>
      <c r="CK401" s="2"/>
      <c r="CL401" s="1"/>
      <c r="CM401" s="1"/>
      <c r="CN401" s="1"/>
      <c r="CO401" s="1"/>
      <c r="CP401" s="1"/>
      <c r="CQ401" s="1"/>
      <c r="CR401" s="1"/>
      <c r="CS401" s="1"/>
      <c r="CT401" s="1"/>
      <c r="CU401" s="1"/>
    </row>
    <row r="402" spans="1:99" ht="15.75" customHeight="1" x14ac:dyDescent="0.25">
      <c r="A402" s="1"/>
      <c r="B402" s="34"/>
      <c r="C402" s="67"/>
      <c r="D402" s="1"/>
      <c r="E402" s="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34"/>
      <c r="Q402" s="67"/>
      <c r="R402" s="1"/>
      <c r="S402" s="2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34"/>
      <c r="AE402" s="67"/>
      <c r="AF402" s="1"/>
      <c r="AG402" s="2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34"/>
      <c r="AS402" s="67"/>
      <c r="AT402" s="1"/>
      <c r="AU402" s="2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98"/>
      <c r="BG402" s="67"/>
      <c r="BH402" s="1"/>
      <c r="BI402" s="2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34"/>
      <c r="BU402" s="67"/>
      <c r="BV402" s="1"/>
      <c r="BW402" s="2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34"/>
      <c r="CI402" s="67"/>
      <c r="CJ402" s="1"/>
      <c r="CK402" s="2"/>
      <c r="CL402" s="1"/>
      <c r="CM402" s="1"/>
      <c r="CN402" s="1"/>
      <c r="CO402" s="1"/>
      <c r="CP402" s="1"/>
      <c r="CQ402" s="1"/>
      <c r="CR402" s="1"/>
      <c r="CS402" s="1"/>
      <c r="CT402" s="1"/>
      <c r="CU402" s="1"/>
    </row>
    <row r="403" spans="1:99" ht="15.75" customHeight="1" x14ac:dyDescent="0.25">
      <c r="A403" s="1"/>
      <c r="B403" s="34"/>
      <c r="C403" s="67"/>
      <c r="D403" s="1"/>
      <c r="E403" s="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34"/>
      <c r="Q403" s="67"/>
      <c r="R403" s="1"/>
      <c r="S403" s="2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34"/>
      <c r="AE403" s="67"/>
      <c r="AF403" s="1"/>
      <c r="AG403" s="2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34"/>
      <c r="AS403" s="67"/>
      <c r="AT403" s="1"/>
      <c r="AU403" s="2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98"/>
      <c r="BG403" s="67"/>
      <c r="BH403" s="1"/>
      <c r="BI403" s="2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34"/>
      <c r="BU403" s="67"/>
      <c r="BV403" s="1"/>
      <c r="BW403" s="2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34"/>
      <c r="CI403" s="67"/>
      <c r="CJ403" s="1"/>
      <c r="CK403" s="2"/>
      <c r="CL403" s="1"/>
      <c r="CM403" s="1"/>
      <c r="CN403" s="1"/>
      <c r="CO403" s="1"/>
      <c r="CP403" s="1"/>
      <c r="CQ403" s="1"/>
      <c r="CR403" s="1"/>
      <c r="CS403" s="1"/>
      <c r="CT403" s="1"/>
      <c r="CU403" s="1"/>
    </row>
    <row r="404" spans="1:99" ht="15.75" customHeight="1" x14ac:dyDescent="0.25">
      <c r="A404" s="1"/>
      <c r="B404" s="34"/>
      <c r="C404" s="67"/>
      <c r="D404" s="1"/>
      <c r="E404" s="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34"/>
      <c r="Q404" s="67"/>
      <c r="R404" s="1"/>
      <c r="S404" s="2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34"/>
      <c r="AE404" s="67"/>
      <c r="AF404" s="1"/>
      <c r="AG404" s="2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34"/>
      <c r="AS404" s="67"/>
      <c r="AT404" s="1"/>
      <c r="AU404" s="2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98"/>
      <c r="BG404" s="67"/>
      <c r="BH404" s="1"/>
      <c r="BI404" s="2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34"/>
      <c r="BU404" s="67"/>
      <c r="BV404" s="1"/>
      <c r="BW404" s="2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34"/>
      <c r="CI404" s="67"/>
      <c r="CJ404" s="1"/>
      <c r="CK404" s="2"/>
      <c r="CL404" s="1"/>
      <c r="CM404" s="1"/>
      <c r="CN404" s="1"/>
      <c r="CO404" s="1"/>
      <c r="CP404" s="1"/>
      <c r="CQ404" s="1"/>
      <c r="CR404" s="1"/>
      <c r="CS404" s="1"/>
      <c r="CT404" s="1"/>
      <c r="CU404" s="1"/>
    </row>
    <row r="405" spans="1:99" ht="15.75" customHeight="1" x14ac:dyDescent="0.25">
      <c r="A405" s="1"/>
      <c r="B405" s="34"/>
      <c r="C405" s="67"/>
      <c r="D405" s="1"/>
      <c r="E405" s="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34"/>
      <c r="Q405" s="67"/>
      <c r="R405" s="1"/>
      <c r="S405" s="2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34"/>
      <c r="AE405" s="67"/>
      <c r="AF405" s="1"/>
      <c r="AG405" s="2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34"/>
      <c r="AS405" s="67"/>
      <c r="AT405" s="1"/>
      <c r="AU405" s="2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98"/>
      <c r="BG405" s="67"/>
      <c r="BH405" s="1"/>
      <c r="BI405" s="2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34"/>
      <c r="BU405" s="67"/>
      <c r="BV405" s="1"/>
      <c r="BW405" s="2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34"/>
      <c r="CI405" s="67"/>
      <c r="CJ405" s="1"/>
      <c r="CK405" s="2"/>
      <c r="CL405" s="1"/>
      <c r="CM405" s="1"/>
      <c r="CN405" s="1"/>
      <c r="CO405" s="1"/>
      <c r="CP405" s="1"/>
      <c r="CQ405" s="1"/>
      <c r="CR405" s="1"/>
      <c r="CS405" s="1"/>
      <c r="CT405" s="1"/>
      <c r="CU405" s="1"/>
    </row>
    <row r="406" spans="1:99" ht="15.75" customHeight="1" x14ac:dyDescent="0.25">
      <c r="A406" s="1"/>
      <c r="B406" s="34"/>
      <c r="C406" s="67"/>
      <c r="D406" s="1"/>
      <c r="E406" s="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34"/>
      <c r="Q406" s="67"/>
      <c r="R406" s="1"/>
      <c r="S406" s="2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34"/>
      <c r="AE406" s="67"/>
      <c r="AF406" s="1"/>
      <c r="AG406" s="2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34"/>
      <c r="AS406" s="67"/>
      <c r="AT406" s="1"/>
      <c r="AU406" s="2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98"/>
      <c r="BG406" s="67"/>
      <c r="BH406" s="1"/>
      <c r="BI406" s="2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34"/>
      <c r="BU406" s="67"/>
      <c r="BV406" s="1"/>
      <c r="BW406" s="2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34"/>
      <c r="CI406" s="67"/>
      <c r="CJ406" s="1"/>
      <c r="CK406" s="2"/>
      <c r="CL406" s="1"/>
      <c r="CM406" s="1"/>
      <c r="CN406" s="1"/>
      <c r="CO406" s="1"/>
      <c r="CP406" s="1"/>
      <c r="CQ406" s="1"/>
      <c r="CR406" s="1"/>
      <c r="CS406" s="1"/>
      <c r="CT406" s="1"/>
      <c r="CU406" s="1"/>
    </row>
    <row r="407" spans="1:99" ht="15.75" customHeight="1" x14ac:dyDescent="0.25">
      <c r="A407" s="1"/>
      <c r="B407" s="34"/>
      <c r="C407" s="67"/>
      <c r="D407" s="1"/>
      <c r="E407" s="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34"/>
      <c r="Q407" s="67"/>
      <c r="R407" s="1"/>
      <c r="S407" s="2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34"/>
      <c r="AE407" s="67"/>
      <c r="AF407" s="1"/>
      <c r="AG407" s="2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34"/>
      <c r="AS407" s="67"/>
      <c r="AT407" s="1"/>
      <c r="AU407" s="2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98"/>
      <c r="BG407" s="67"/>
      <c r="BH407" s="1"/>
      <c r="BI407" s="2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34"/>
      <c r="BU407" s="67"/>
      <c r="BV407" s="1"/>
      <c r="BW407" s="2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34"/>
      <c r="CI407" s="67"/>
      <c r="CJ407" s="1"/>
      <c r="CK407" s="2"/>
      <c r="CL407" s="1"/>
      <c r="CM407" s="1"/>
      <c r="CN407" s="1"/>
      <c r="CO407" s="1"/>
      <c r="CP407" s="1"/>
      <c r="CQ407" s="1"/>
      <c r="CR407" s="1"/>
      <c r="CS407" s="1"/>
      <c r="CT407" s="1"/>
      <c r="CU407" s="1"/>
    </row>
    <row r="408" spans="1:99" ht="15.75" customHeight="1" x14ac:dyDescent="0.25">
      <c r="A408" s="1"/>
      <c r="B408" s="34"/>
      <c r="C408" s="67"/>
      <c r="D408" s="1"/>
      <c r="E408" s="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34"/>
      <c r="Q408" s="67"/>
      <c r="R408" s="1"/>
      <c r="S408" s="2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34"/>
      <c r="AE408" s="67"/>
      <c r="AF408" s="1"/>
      <c r="AG408" s="2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34"/>
      <c r="AS408" s="67"/>
      <c r="AT408" s="1"/>
      <c r="AU408" s="2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98"/>
      <c r="BG408" s="67"/>
      <c r="BH408" s="1"/>
      <c r="BI408" s="2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34"/>
      <c r="BU408" s="67"/>
      <c r="BV408" s="1"/>
      <c r="BW408" s="2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34"/>
      <c r="CI408" s="67"/>
      <c r="CJ408" s="1"/>
      <c r="CK408" s="2"/>
      <c r="CL408" s="1"/>
      <c r="CM408" s="1"/>
      <c r="CN408" s="1"/>
      <c r="CO408" s="1"/>
      <c r="CP408" s="1"/>
      <c r="CQ408" s="1"/>
      <c r="CR408" s="1"/>
      <c r="CS408" s="1"/>
      <c r="CT408" s="1"/>
      <c r="CU408" s="1"/>
    </row>
    <row r="409" spans="1:99" ht="15.75" customHeight="1" x14ac:dyDescent="0.25">
      <c r="A409" s="1"/>
      <c r="B409" s="34"/>
      <c r="C409" s="67"/>
      <c r="D409" s="1"/>
      <c r="E409" s="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34"/>
      <c r="Q409" s="67"/>
      <c r="R409" s="1"/>
      <c r="S409" s="2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34"/>
      <c r="AE409" s="67"/>
      <c r="AF409" s="1"/>
      <c r="AG409" s="2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34"/>
      <c r="AS409" s="67"/>
      <c r="AT409" s="1"/>
      <c r="AU409" s="2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98"/>
      <c r="BG409" s="67"/>
      <c r="BH409" s="1"/>
      <c r="BI409" s="2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34"/>
      <c r="BU409" s="67"/>
      <c r="BV409" s="1"/>
      <c r="BW409" s="2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34"/>
      <c r="CI409" s="67"/>
      <c r="CJ409" s="1"/>
      <c r="CK409" s="2"/>
      <c r="CL409" s="1"/>
      <c r="CM409" s="1"/>
      <c r="CN409" s="1"/>
      <c r="CO409" s="1"/>
      <c r="CP409" s="1"/>
      <c r="CQ409" s="1"/>
      <c r="CR409" s="1"/>
      <c r="CS409" s="1"/>
      <c r="CT409" s="1"/>
      <c r="CU409" s="1"/>
    </row>
    <row r="410" spans="1:99" ht="15.75" customHeight="1" x14ac:dyDescent="0.25">
      <c r="A410" s="1"/>
      <c r="B410" s="34"/>
      <c r="C410" s="67"/>
      <c r="D410" s="1"/>
      <c r="E410" s="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34"/>
      <c r="Q410" s="67"/>
      <c r="R410" s="1"/>
      <c r="S410" s="2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34"/>
      <c r="AE410" s="67"/>
      <c r="AF410" s="1"/>
      <c r="AG410" s="2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34"/>
      <c r="AS410" s="67"/>
      <c r="AT410" s="1"/>
      <c r="AU410" s="2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98"/>
      <c r="BG410" s="67"/>
      <c r="BH410" s="1"/>
      <c r="BI410" s="2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34"/>
      <c r="BU410" s="67"/>
      <c r="BV410" s="1"/>
      <c r="BW410" s="2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34"/>
      <c r="CI410" s="67"/>
      <c r="CJ410" s="1"/>
      <c r="CK410" s="2"/>
      <c r="CL410" s="1"/>
      <c r="CM410" s="1"/>
      <c r="CN410" s="1"/>
      <c r="CO410" s="1"/>
      <c r="CP410" s="1"/>
      <c r="CQ410" s="1"/>
      <c r="CR410" s="1"/>
      <c r="CS410" s="1"/>
      <c r="CT410" s="1"/>
      <c r="CU410" s="1"/>
    </row>
    <row r="411" spans="1:99" ht="15.75" customHeight="1" x14ac:dyDescent="0.25">
      <c r="A411" s="1"/>
      <c r="B411" s="34"/>
      <c r="C411" s="67"/>
      <c r="D411" s="1"/>
      <c r="E411" s="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34"/>
      <c r="Q411" s="67"/>
      <c r="R411" s="1"/>
      <c r="S411" s="2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34"/>
      <c r="AE411" s="67"/>
      <c r="AF411" s="1"/>
      <c r="AG411" s="2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34"/>
      <c r="AS411" s="67"/>
      <c r="AT411" s="1"/>
      <c r="AU411" s="2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98"/>
      <c r="BG411" s="67"/>
      <c r="BH411" s="1"/>
      <c r="BI411" s="2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34"/>
      <c r="BU411" s="67"/>
      <c r="BV411" s="1"/>
      <c r="BW411" s="2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34"/>
      <c r="CI411" s="67"/>
      <c r="CJ411" s="1"/>
      <c r="CK411" s="2"/>
      <c r="CL411" s="1"/>
      <c r="CM411" s="1"/>
      <c r="CN411" s="1"/>
      <c r="CO411" s="1"/>
      <c r="CP411" s="1"/>
      <c r="CQ411" s="1"/>
      <c r="CR411" s="1"/>
      <c r="CS411" s="1"/>
      <c r="CT411" s="1"/>
      <c r="CU411" s="1"/>
    </row>
    <row r="412" spans="1:99" ht="15.75" customHeight="1" x14ac:dyDescent="0.25">
      <c r="A412" s="1"/>
      <c r="B412" s="34"/>
      <c r="C412" s="67"/>
      <c r="D412" s="1"/>
      <c r="E412" s="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34"/>
      <c r="Q412" s="67"/>
      <c r="R412" s="1"/>
      <c r="S412" s="2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34"/>
      <c r="AE412" s="67"/>
      <c r="AF412" s="1"/>
      <c r="AG412" s="2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34"/>
      <c r="AS412" s="67"/>
      <c r="AT412" s="1"/>
      <c r="AU412" s="2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98"/>
      <c r="BG412" s="67"/>
      <c r="BH412" s="1"/>
      <c r="BI412" s="2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34"/>
      <c r="BU412" s="67"/>
      <c r="BV412" s="1"/>
      <c r="BW412" s="2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34"/>
      <c r="CI412" s="67"/>
      <c r="CJ412" s="1"/>
      <c r="CK412" s="2"/>
      <c r="CL412" s="1"/>
      <c r="CM412" s="1"/>
      <c r="CN412" s="1"/>
      <c r="CO412" s="1"/>
      <c r="CP412" s="1"/>
      <c r="CQ412" s="1"/>
      <c r="CR412" s="1"/>
      <c r="CS412" s="1"/>
      <c r="CT412" s="1"/>
      <c r="CU412" s="1"/>
    </row>
    <row r="413" spans="1:99" ht="15.75" customHeight="1" x14ac:dyDescent="0.25">
      <c r="A413" s="1"/>
      <c r="B413" s="34"/>
      <c r="C413" s="67"/>
      <c r="D413" s="1"/>
      <c r="E413" s="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34"/>
      <c r="Q413" s="67"/>
      <c r="R413" s="1"/>
      <c r="S413" s="2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34"/>
      <c r="AE413" s="67"/>
      <c r="AF413" s="1"/>
      <c r="AG413" s="2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34"/>
      <c r="AS413" s="67"/>
      <c r="AT413" s="1"/>
      <c r="AU413" s="2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98"/>
      <c r="BG413" s="67"/>
      <c r="BH413" s="1"/>
      <c r="BI413" s="2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34"/>
      <c r="BU413" s="67"/>
      <c r="BV413" s="1"/>
      <c r="BW413" s="2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34"/>
      <c r="CI413" s="67"/>
      <c r="CJ413" s="1"/>
      <c r="CK413" s="2"/>
      <c r="CL413" s="1"/>
      <c r="CM413" s="1"/>
      <c r="CN413" s="1"/>
      <c r="CO413" s="1"/>
      <c r="CP413" s="1"/>
      <c r="CQ413" s="1"/>
      <c r="CR413" s="1"/>
      <c r="CS413" s="1"/>
      <c r="CT413" s="1"/>
      <c r="CU413" s="1"/>
    </row>
    <row r="414" spans="1:99" ht="15.75" customHeight="1" x14ac:dyDescent="0.25">
      <c r="A414" s="1"/>
      <c r="B414" s="34"/>
      <c r="C414" s="67"/>
      <c r="D414" s="1"/>
      <c r="E414" s="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34"/>
      <c r="Q414" s="67"/>
      <c r="R414" s="1"/>
      <c r="S414" s="2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34"/>
      <c r="AE414" s="67"/>
      <c r="AF414" s="1"/>
      <c r="AG414" s="2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34"/>
      <c r="AS414" s="67"/>
      <c r="AT414" s="1"/>
      <c r="AU414" s="2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98"/>
      <c r="BG414" s="67"/>
      <c r="BH414" s="1"/>
      <c r="BI414" s="2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34"/>
      <c r="BU414" s="67"/>
      <c r="BV414" s="1"/>
      <c r="BW414" s="2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34"/>
      <c r="CI414" s="67"/>
      <c r="CJ414" s="1"/>
      <c r="CK414" s="2"/>
      <c r="CL414" s="1"/>
      <c r="CM414" s="1"/>
      <c r="CN414" s="1"/>
      <c r="CO414" s="1"/>
      <c r="CP414" s="1"/>
      <c r="CQ414" s="1"/>
      <c r="CR414" s="1"/>
      <c r="CS414" s="1"/>
      <c r="CT414" s="1"/>
      <c r="CU414" s="1"/>
    </row>
    <row r="415" spans="1:99" ht="15.75" customHeight="1" x14ac:dyDescent="0.25">
      <c r="A415" s="1"/>
      <c r="B415" s="34"/>
      <c r="C415" s="67"/>
      <c r="D415" s="1"/>
      <c r="E415" s="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34"/>
      <c r="Q415" s="67"/>
      <c r="R415" s="1"/>
      <c r="S415" s="2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34"/>
      <c r="AE415" s="67"/>
      <c r="AF415" s="1"/>
      <c r="AG415" s="2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34"/>
      <c r="AS415" s="67"/>
      <c r="AT415" s="1"/>
      <c r="AU415" s="2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98"/>
      <c r="BG415" s="67"/>
      <c r="BH415" s="1"/>
      <c r="BI415" s="2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34"/>
      <c r="BU415" s="67"/>
      <c r="BV415" s="1"/>
      <c r="BW415" s="2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34"/>
      <c r="CI415" s="67"/>
      <c r="CJ415" s="1"/>
      <c r="CK415" s="2"/>
      <c r="CL415" s="1"/>
      <c r="CM415" s="1"/>
      <c r="CN415" s="1"/>
      <c r="CO415" s="1"/>
      <c r="CP415" s="1"/>
      <c r="CQ415" s="1"/>
      <c r="CR415" s="1"/>
      <c r="CS415" s="1"/>
      <c r="CT415" s="1"/>
      <c r="CU415" s="1"/>
    </row>
    <row r="416" spans="1:99" ht="15.75" customHeight="1" x14ac:dyDescent="0.25">
      <c r="A416" s="1"/>
      <c r="B416" s="34"/>
      <c r="C416" s="67"/>
      <c r="D416" s="1"/>
      <c r="E416" s="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34"/>
      <c r="Q416" s="67"/>
      <c r="R416" s="1"/>
      <c r="S416" s="2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34"/>
      <c r="AE416" s="67"/>
      <c r="AF416" s="1"/>
      <c r="AG416" s="2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34"/>
      <c r="AS416" s="67"/>
      <c r="AT416" s="1"/>
      <c r="AU416" s="2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98"/>
      <c r="BG416" s="67"/>
      <c r="BH416" s="1"/>
      <c r="BI416" s="2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34"/>
      <c r="BU416" s="67"/>
      <c r="BV416" s="1"/>
      <c r="BW416" s="2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34"/>
      <c r="CI416" s="67"/>
      <c r="CJ416" s="1"/>
      <c r="CK416" s="2"/>
      <c r="CL416" s="1"/>
      <c r="CM416" s="1"/>
      <c r="CN416" s="1"/>
      <c r="CO416" s="1"/>
      <c r="CP416" s="1"/>
      <c r="CQ416" s="1"/>
      <c r="CR416" s="1"/>
      <c r="CS416" s="1"/>
      <c r="CT416" s="1"/>
      <c r="CU416" s="1"/>
    </row>
    <row r="417" spans="1:99" ht="15.75" customHeight="1" x14ac:dyDescent="0.25">
      <c r="A417" s="1"/>
      <c r="B417" s="34"/>
      <c r="C417" s="67"/>
      <c r="D417" s="1"/>
      <c r="E417" s="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34"/>
      <c r="Q417" s="67"/>
      <c r="R417" s="1"/>
      <c r="S417" s="2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34"/>
      <c r="AE417" s="67"/>
      <c r="AF417" s="1"/>
      <c r="AG417" s="2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34"/>
      <c r="AS417" s="67"/>
      <c r="AT417" s="1"/>
      <c r="AU417" s="2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98"/>
      <c r="BG417" s="67"/>
      <c r="BH417" s="1"/>
      <c r="BI417" s="2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34"/>
      <c r="BU417" s="67"/>
      <c r="BV417" s="1"/>
      <c r="BW417" s="2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34"/>
      <c r="CI417" s="67"/>
      <c r="CJ417" s="1"/>
      <c r="CK417" s="2"/>
      <c r="CL417" s="1"/>
      <c r="CM417" s="1"/>
      <c r="CN417" s="1"/>
      <c r="CO417" s="1"/>
      <c r="CP417" s="1"/>
      <c r="CQ417" s="1"/>
      <c r="CR417" s="1"/>
      <c r="CS417" s="1"/>
      <c r="CT417" s="1"/>
      <c r="CU417" s="1"/>
    </row>
    <row r="418" spans="1:99" ht="15.75" customHeight="1" x14ac:dyDescent="0.25">
      <c r="A418" s="1"/>
      <c r="B418" s="34"/>
      <c r="C418" s="67"/>
      <c r="D418" s="1"/>
      <c r="E418" s="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34"/>
      <c r="Q418" s="67"/>
      <c r="R418" s="1"/>
      <c r="S418" s="2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34"/>
      <c r="AE418" s="67"/>
      <c r="AF418" s="1"/>
      <c r="AG418" s="2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34"/>
      <c r="AS418" s="67"/>
      <c r="AT418" s="1"/>
      <c r="AU418" s="2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98"/>
      <c r="BG418" s="67"/>
      <c r="BH418" s="1"/>
      <c r="BI418" s="2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34"/>
      <c r="BU418" s="67"/>
      <c r="BV418" s="1"/>
      <c r="BW418" s="2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34"/>
      <c r="CI418" s="67"/>
      <c r="CJ418" s="1"/>
      <c r="CK418" s="2"/>
      <c r="CL418" s="1"/>
      <c r="CM418" s="1"/>
      <c r="CN418" s="1"/>
      <c r="CO418" s="1"/>
      <c r="CP418" s="1"/>
      <c r="CQ418" s="1"/>
      <c r="CR418" s="1"/>
      <c r="CS418" s="1"/>
      <c r="CT418" s="1"/>
      <c r="CU418" s="1"/>
    </row>
    <row r="419" spans="1:99" ht="15.75" customHeight="1" x14ac:dyDescent="0.25">
      <c r="A419" s="1"/>
      <c r="B419" s="34"/>
      <c r="C419" s="67"/>
      <c r="D419" s="1"/>
      <c r="E419" s="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34"/>
      <c r="Q419" s="67"/>
      <c r="R419" s="1"/>
      <c r="S419" s="2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34"/>
      <c r="AE419" s="67"/>
      <c r="AF419" s="1"/>
      <c r="AG419" s="2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34"/>
      <c r="AS419" s="67"/>
      <c r="AT419" s="1"/>
      <c r="AU419" s="2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98"/>
      <c r="BG419" s="67"/>
      <c r="BH419" s="1"/>
      <c r="BI419" s="2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34"/>
      <c r="BU419" s="67"/>
      <c r="BV419" s="1"/>
      <c r="BW419" s="2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34"/>
      <c r="CI419" s="67"/>
      <c r="CJ419" s="1"/>
      <c r="CK419" s="2"/>
      <c r="CL419" s="1"/>
      <c r="CM419" s="1"/>
      <c r="CN419" s="1"/>
      <c r="CO419" s="1"/>
      <c r="CP419" s="1"/>
      <c r="CQ419" s="1"/>
      <c r="CR419" s="1"/>
      <c r="CS419" s="1"/>
      <c r="CT419" s="1"/>
      <c r="CU419" s="1"/>
    </row>
    <row r="420" spans="1:99" ht="15.75" customHeight="1" x14ac:dyDescent="0.25">
      <c r="A420" s="1"/>
      <c r="B420" s="34"/>
      <c r="C420" s="67"/>
      <c r="D420" s="1"/>
      <c r="E420" s="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34"/>
      <c r="Q420" s="67"/>
      <c r="R420" s="1"/>
      <c r="S420" s="2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34"/>
      <c r="AE420" s="67"/>
      <c r="AF420" s="1"/>
      <c r="AG420" s="2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34"/>
      <c r="AS420" s="67"/>
      <c r="AT420" s="1"/>
      <c r="AU420" s="2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98"/>
      <c r="BG420" s="67"/>
      <c r="BH420" s="1"/>
      <c r="BI420" s="2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34"/>
      <c r="BU420" s="67"/>
      <c r="BV420" s="1"/>
      <c r="BW420" s="2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34"/>
      <c r="CI420" s="67"/>
      <c r="CJ420" s="1"/>
      <c r="CK420" s="2"/>
      <c r="CL420" s="1"/>
      <c r="CM420" s="1"/>
      <c r="CN420" s="1"/>
      <c r="CO420" s="1"/>
      <c r="CP420" s="1"/>
      <c r="CQ420" s="1"/>
      <c r="CR420" s="1"/>
      <c r="CS420" s="1"/>
      <c r="CT420" s="1"/>
      <c r="CU420" s="1"/>
    </row>
    <row r="421" spans="1:99" ht="15.75" customHeight="1" x14ac:dyDescent="0.25">
      <c r="A421" s="1"/>
      <c r="B421" s="34"/>
      <c r="C421" s="67"/>
      <c r="D421" s="1"/>
      <c r="E421" s="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34"/>
      <c r="Q421" s="67"/>
      <c r="R421" s="1"/>
      <c r="S421" s="2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34"/>
      <c r="AE421" s="67"/>
      <c r="AF421" s="1"/>
      <c r="AG421" s="2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34"/>
      <c r="AS421" s="67"/>
      <c r="AT421" s="1"/>
      <c r="AU421" s="2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98"/>
      <c r="BG421" s="67"/>
      <c r="BH421" s="1"/>
      <c r="BI421" s="2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34"/>
      <c r="BU421" s="67"/>
      <c r="BV421" s="1"/>
      <c r="BW421" s="2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34"/>
      <c r="CI421" s="67"/>
      <c r="CJ421" s="1"/>
      <c r="CK421" s="2"/>
      <c r="CL421" s="1"/>
      <c r="CM421" s="1"/>
      <c r="CN421" s="1"/>
      <c r="CO421" s="1"/>
      <c r="CP421" s="1"/>
      <c r="CQ421" s="1"/>
      <c r="CR421" s="1"/>
      <c r="CS421" s="1"/>
      <c r="CT421" s="1"/>
      <c r="CU421" s="1"/>
    </row>
    <row r="422" spans="1:99" ht="15.75" customHeight="1" x14ac:dyDescent="0.25">
      <c r="A422" s="1"/>
      <c r="B422" s="34"/>
      <c r="C422" s="67"/>
      <c r="D422" s="1"/>
      <c r="E422" s="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34"/>
      <c r="Q422" s="67"/>
      <c r="R422" s="1"/>
      <c r="S422" s="2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34"/>
      <c r="AE422" s="67"/>
      <c r="AF422" s="1"/>
      <c r="AG422" s="2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34"/>
      <c r="AS422" s="67"/>
      <c r="AT422" s="1"/>
      <c r="AU422" s="2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98"/>
      <c r="BG422" s="67"/>
      <c r="BH422" s="1"/>
      <c r="BI422" s="2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34"/>
      <c r="BU422" s="67"/>
      <c r="BV422" s="1"/>
      <c r="BW422" s="2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34"/>
      <c r="CI422" s="67"/>
      <c r="CJ422" s="1"/>
      <c r="CK422" s="2"/>
      <c r="CL422" s="1"/>
      <c r="CM422" s="1"/>
      <c r="CN422" s="1"/>
      <c r="CO422" s="1"/>
      <c r="CP422" s="1"/>
      <c r="CQ422" s="1"/>
      <c r="CR422" s="1"/>
      <c r="CS422" s="1"/>
      <c r="CT422" s="1"/>
      <c r="CU422" s="1"/>
    </row>
    <row r="423" spans="1:99" ht="15.75" customHeight="1" x14ac:dyDescent="0.25">
      <c r="A423" s="1"/>
      <c r="B423" s="34"/>
      <c r="C423" s="67"/>
      <c r="D423" s="1"/>
      <c r="E423" s="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34"/>
      <c r="Q423" s="67"/>
      <c r="R423" s="1"/>
      <c r="S423" s="2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34"/>
      <c r="AE423" s="67"/>
      <c r="AF423" s="1"/>
      <c r="AG423" s="2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34"/>
      <c r="AS423" s="67"/>
      <c r="AT423" s="1"/>
      <c r="AU423" s="2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98"/>
      <c r="BG423" s="67"/>
      <c r="BH423" s="1"/>
      <c r="BI423" s="2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34"/>
      <c r="BU423" s="67"/>
      <c r="BV423" s="1"/>
      <c r="BW423" s="2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34"/>
      <c r="CI423" s="67"/>
      <c r="CJ423" s="1"/>
      <c r="CK423" s="2"/>
      <c r="CL423" s="1"/>
      <c r="CM423" s="1"/>
      <c r="CN423" s="1"/>
      <c r="CO423" s="1"/>
      <c r="CP423" s="1"/>
      <c r="CQ423" s="1"/>
      <c r="CR423" s="1"/>
      <c r="CS423" s="1"/>
      <c r="CT423" s="1"/>
      <c r="CU423" s="1"/>
    </row>
    <row r="424" spans="1:99" ht="15.75" customHeight="1" x14ac:dyDescent="0.25">
      <c r="A424" s="1"/>
      <c r="B424" s="34"/>
      <c r="C424" s="67"/>
      <c r="D424" s="1"/>
      <c r="E424" s="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34"/>
      <c r="Q424" s="67"/>
      <c r="R424" s="1"/>
      <c r="S424" s="2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34"/>
      <c r="AE424" s="67"/>
      <c r="AF424" s="1"/>
      <c r="AG424" s="2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34"/>
      <c r="AS424" s="67"/>
      <c r="AT424" s="1"/>
      <c r="AU424" s="2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98"/>
      <c r="BG424" s="67"/>
      <c r="BH424" s="1"/>
      <c r="BI424" s="2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34"/>
      <c r="BU424" s="67"/>
      <c r="BV424" s="1"/>
      <c r="BW424" s="2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34"/>
      <c r="CI424" s="67"/>
      <c r="CJ424" s="1"/>
      <c r="CK424" s="2"/>
      <c r="CL424" s="1"/>
      <c r="CM424" s="1"/>
      <c r="CN424" s="1"/>
      <c r="CO424" s="1"/>
      <c r="CP424" s="1"/>
      <c r="CQ424" s="1"/>
      <c r="CR424" s="1"/>
      <c r="CS424" s="1"/>
      <c r="CT424" s="1"/>
      <c r="CU424" s="1"/>
    </row>
    <row r="425" spans="1:99" ht="15.75" customHeight="1" x14ac:dyDescent="0.25">
      <c r="A425" s="1"/>
      <c r="B425" s="34"/>
      <c r="C425" s="67"/>
      <c r="D425" s="1"/>
      <c r="E425" s="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34"/>
      <c r="Q425" s="67"/>
      <c r="R425" s="1"/>
      <c r="S425" s="2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34"/>
      <c r="AE425" s="67"/>
      <c r="AF425" s="1"/>
      <c r="AG425" s="2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34"/>
      <c r="AS425" s="67"/>
      <c r="AT425" s="1"/>
      <c r="AU425" s="2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98"/>
      <c r="BG425" s="67"/>
      <c r="BH425" s="1"/>
      <c r="BI425" s="2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34"/>
      <c r="BU425" s="67"/>
      <c r="BV425" s="1"/>
      <c r="BW425" s="2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34"/>
      <c r="CI425" s="67"/>
      <c r="CJ425" s="1"/>
      <c r="CK425" s="2"/>
      <c r="CL425" s="1"/>
      <c r="CM425" s="1"/>
      <c r="CN425" s="1"/>
      <c r="CO425" s="1"/>
      <c r="CP425" s="1"/>
      <c r="CQ425" s="1"/>
      <c r="CR425" s="1"/>
      <c r="CS425" s="1"/>
      <c r="CT425" s="1"/>
      <c r="CU425" s="1"/>
    </row>
    <row r="426" spans="1:99" ht="15.75" customHeight="1" x14ac:dyDescent="0.25">
      <c r="A426" s="1"/>
      <c r="B426" s="34"/>
      <c r="C426" s="67"/>
      <c r="D426" s="1"/>
      <c r="E426" s="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34"/>
      <c r="Q426" s="67"/>
      <c r="R426" s="1"/>
      <c r="S426" s="2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34"/>
      <c r="AE426" s="67"/>
      <c r="AF426" s="1"/>
      <c r="AG426" s="2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34"/>
      <c r="AS426" s="67"/>
      <c r="AT426" s="1"/>
      <c r="AU426" s="2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98"/>
      <c r="BG426" s="67"/>
      <c r="BH426" s="1"/>
      <c r="BI426" s="2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34"/>
      <c r="BU426" s="67"/>
      <c r="BV426" s="1"/>
      <c r="BW426" s="2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34"/>
      <c r="CI426" s="67"/>
      <c r="CJ426" s="1"/>
      <c r="CK426" s="2"/>
      <c r="CL426" s="1"/>
      <c r="CM426" s="1"/>
      <c r="CN426" s="1"/>
      <c r="CO426" s="1"/>
      <c r="CP426" s="1"/>
      <c r="CQ426" s="1"/>
      <c r="CR426" s="1"/>
      <c r="CS426" s="1"/>
      <c r="CT426" s="1"/>
      <c r="CU426" s="1"/>
    </row>
    <row r="427" spans="1:99" ht="15.75" customHeight="1" x14ac:dyDescent="0.25">
      <c r="A427" s="1"/>
      <c r="B427" s="34"/>
      <c r="C427" s="67"/>
      <c r="D427" s="1"/>
      <c r="E427" s="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34"/>
      <c r="Q427" s="67"/>
      <c r="R427" s="1"/>
      <c r="S427" s="2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34"/>
      <c r="AE427" s="67"/>
      <c r="AF427" s="1"/>
      <c r="AG427" s="2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34"/>
      <c r="AS427" s="67"/>
      <c r="AT427" s="1"/>
      <c r="AU427" s="2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98"/>
      <c r="BG427" s="67"/>
      <c r="BH427" s="1"/>
      <c r="BI427" s="2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34"/>
      <c r="BU427" s="67"/>
      <c r="BV427" s="1"/>
      <c r="BW427" s="2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34"/>
      <c r="CI427" s="67"/>
      <c r="CJ427" s="1"/>
      <c r="CK427" s="2"/>
      <c r="CL427" s="1"/>
      <c r="CM427" s="1"/>
      <c r="CN427" s="1"/>
      <c r="CO427" s="1"/>
      <c r="CP427" s="1"/>
      <c r="CQ427" s="1"/>
      <c r="CR427" s="1"/>
      <c r="CS427" s="1"/>
      <c r="CT427" s="1"/>
      <c r="CU427" s="1"/>
    </row>
    <row r="428" spans="1:99" ht="15.75" customHeight="1" x14ac:dyDescent="0.25">
      <c r="A428" s="1"/>
      <c r="B428" s="34"/>
      <c r="C428" s="67"/>
      <c r="D428" s="1"/>
      <c r="E428" s="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34"/>
      <c r="Q428" s="67"/>
      <c r="R428" s="1"/>
      <c r="S428" s="2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34"/>
      <c r="AE428" s="67"/>
      <c r="AF428" s="1"/>
      <c r="AG428" s="2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34"/>
      <c r="AS428" s="67"/>
      <c r="AT428" s="1"/>
      <c r="AU428" s="2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98"/>
      <c r="BG428" s="67"/>
      <c r="BH428" s="1"/>
      <c r="BI428" s="2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34"/>
      <c r="BU428" s="67"/>
      <c r="BV428" s="1"/>
      <c r="BW428" s="2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34"/>
      <c r="CI428" s="67"/>
      <c r="CJ428" s="1"/>
      <c r="CK428" s="2"/>
      <c r="CL428" s="1"/>
      <c r="CM428" s="1"/>
      <c r="CN428" s="1"/>
      <c r="CO428" s="1"/>
      <c r="CP428" s="1"/>
      <c r="CQ428" s="1"/>
      <c r="CR428" s="1"/>
      <c r="CS428" s="1"/>
      <c r="CT428" s="1"/>
      <c r="CU428" s="1"/>
    </row>
    <row r="429" spans="1:99" ht="15.75" customHeight="1" x14ac:dyDescent="0.25">
      <c r="A429" s="1"/>
      <c r="B429" s="34"/>
      <c r="C429" s="67"/>
      <c r="D429" s="1"/>
      <c r="E429" s="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34"/>
      <c r="Q429" s="67"/>
      <c r="R429" s="1"/>
      <c r="S429" s="2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34"/>
      <c r="AE429" s="67"/>
      <c r="AF429" s="1"/>
      <c r="AG429" s="2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34"/>
      <c r="AS429" s="67"/>
      <c r="AT429" s="1"/>
      <c r="AU429" s="2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98"/>
      <c r="BG429" s="67"/>
      <c r="BH429" s="1"/>
      <c r="BI429" s="2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34"/>
      <c r="BU429" s="67"/>
      <c r="BV429" s="1"/>
      <c r="BW429" s="2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34"/>
      <c r="CI429" s="67"/>
      <c r="CJ429" s="1"/>
      <c r="CK429" s="2"/>
      <c r="CL429" s="1"/>
      <c r="CM429" s="1"/>
      <c r="CN429" s="1"/>
      <c r="CO429" s="1"/>
      <c r="CP429" s="1"/>
      <c r="CQ429" s="1"/>
      <c r="CR429" s="1"/>
      <c r="CS429" s="1"/>
      <c r="CT429" s="1"/>
      <c r="CU429" s="1"/>
    </row>
    <row r="430" spans="1:99" ht="15.75" customHeight="1" x14ac:dyDescent="0.25">
      <c r="A430" s="1"/>
      <c r="B430" s="34"/>
      <c r="C430" s="67"/>
      <c r="D430" s="1"/>
      <c r="E430" s="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34"/>
      <c r="Q430" s="67"/>
      <c r="R430" s="1"/>
      <c r="S430" s="2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34"/>
      <c r="AE430" s="67"/>
      <c r="AF430" s="1"/>
      <c r="AG430" s="2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34"/>
      <c r="AS430" s="67"/>
      <c r="AT430" s="1"/>
      <c r="AU430" s="2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98"/>
      <c r="BG430" s="67"/>
      <c r="BH430" s="1"/>
      <c r="BI430" s="2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34"/>
      <c r="BU430" s="67"/>
      <c r="BV430" s="1"/>
      <c r="BW430" s="2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34"/>
      <c r="CI430" s="67"/>
      <c r="CJ430" s="1"/>
      <c r="CK430" s="2"/>
      <c r="CL430" s="1"/>
      <c r="CM430" s="1"/>
      <c r="CN430" s="1"/>
      <c r="CO430" s="1"/>
      <c r="CP430" s="1"/>
      <c r="CQ430" s="1"/>
      <c r="CR430" s="1"/>
      <c r="CS430" s="1"/>
      <c r="CT430" s="1"/>
      <c r="CU430" s="1"/>
    </row>
    <row r="431" spans="1:99" ht="15.75" customHeight="1" x14ac:dyDescent="0.25">
      <c r="A431" s="1"/>
      <c r="B431" s="34"/>
      <c r="C431" s="67"/>
      <c r="D431" s="1"/>
      <c r="E431" s="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34"/>
      <c r="Q431" s="67"/>
      <c r="R431" s="1"/>
      <c r="S431" s="2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34"/>
      <c r="AE431" s="67"/>
      <c r="AF431" s="1"/>
      <c r="AG431" s="2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34"/>
      <c r="AS431" s="67"/>
      <c r="AT431" s="1"/>
      <c r="AU431" s="2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98"/>
      <c r="BG431" s="67"/>
      <c r="BH431" s="1"/>
      <c r="BI431" s="2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34"/>
      <c r="BU431" s="67"/>
      <c r="BV431" s="1"/>
      <c r="BW431" s="2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34"/>
      <c r="CI431" s="67"/>
      <c r="CJ431" s="1"/>
      <c r="CK431" s="2"/>
      <c r="CL431" s="1"/>
      <c r="CM431" s="1"/>
      <c r="CN431" s="1"/>
      <c r="CO431" s="1"/>
      <c r="CP431" s="1"/>
      <c r="CQ431" s="1"/>
      <c r="CR431" s="1"/>
      <c r="CS431" s="1"/>
      <c r="CT431" s="1"/>
      <c r="CU431" s="1"/>
    </row>
    <row r="432" spans="1:99" ht="15.75" customHeight="1" x14ac:dyDescent="0.25">
      <c r="A432" s="1"/>
      <c r="B432" s="34"/>
      <c r="C432" s="67"/>
      <c r="D432" s="1"/>
      <c r="E432" s="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34"/>
      <c r="Q432" s="67"/>
      <c r="R432" s="1"/>
      <c r="S432" s="2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34"/>
      <c r="AE432" s="67"/>
      <c r="AF432" s="1"/>
      <c r="AG432" s="2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34"/>
      <c r="AS432" s="67"/>
      <c r="AT432" s="1"/>
      <c r="AU432" s="2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98"/>
      <c r="BG432" s="67"/>
      <c r="BH432" s="1"/>
      <c r="BI432" s="2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34"/>
      <c r="BU432" s="67"/>
      <c r="BV432" s="1"/>
      <c r="BW432" s="2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34"/>
      <c r="CI432" s="67"/>
      <c r="CJ432" s="1"/>
      <c r="CK432" s="2"/>
      <c r="CL432" s="1"/>
      <c r="CM432" s="1"/>
      <c r="CN432" s="1"/>
      <c r="CO432" s="1"/>
      <c r="CP432" s="1"/>
      <c r="CQ432" s="1"/>
      <c r="CR432" s="1"/>
      <c r="CS432" s="1"/>
      <c r="CT432" s="1"/>
      <c r="CU432" s="1"/>
    </row>
    <row r="433" spans="1:99" ht="15.75" customHeight="1" x14ac:dyDescent="0.25">
      <c r="A433" s="1"/>
      <c r="B433" s="34"/>
      <c r="C433" s="67"/>
      <c r="D433" s="1"/>
      <c r="E433" s="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34"/>
      <c r="Q433" s="67"/>
      <c r="R433" s="1"/>
      <c r="S433" s="2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34"/>
      <c r="AE433" s="67"/>
      <c r="AF433" s="1"/>
      <c r="AG433" s="2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34"/>
      <c r="AS433" s="67"/>
      <c r="AT433" s="1"/>
      <c r="AU433" s="2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98"/>
      <c r="BG433" s="67"/>
      <c r="BH433" s="1"/>
      <c r="BI433" s="2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34"/>
      <c r="BU433" s="67"/>
      <c r="BV433" s="1"/>
      <c r="BW433" s="2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34"/>
      <c r="CI433" s="67"/>
      <c r="CJ433" s="1"/>
      <c r="CK433" s="2"/>
      <c r="CL433" s="1"/>
      <c r="CM433" s="1"/>
      <c r="CN433" s="1"/>
      <c r="CO433" s="1"/>
      <c r="CP433" s="1"/>
      <c r="CQ433" s="1"/>
      <c r="CR433" s="1"/>
      <c r="CS433" s="1"/>
      <c r="CT433" s="1"/>
      <c r="CU433" s="1"/>
    </row>
    <row r="434" spans="1:99" ht="15.75" customHeight="1" x14ac:dyDescent="0.25">
      <c r="A434" s="1"/>
      <c r="B434" s="34"/>
      <c r="C434" s="67"/>
      <c r="D434" s="1"/>
      <c r="E434" s="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34"/>
      <c r="Q434" s="67"/>
      <c r="R434" s="1"/>
      <c r="S434" s="2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34"/>
      <c r="AE434" s="67"/>
      <c r="AF434" s="1"/>
      <c r="AG434" s="2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34"/>
      <c r="AS434" s="67"/>
      <c r="AT434" s="1"/>
      <c r="AU434" s="2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98"/>
      <c r="BG434" s="67"/>
      <c r="BH434" s="1"/>
      <c r="BI434" s="2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34"/>
      <c r="BU434" s="67"/>
      <c r="BV434" s="1"/>
      <c r="BW434" s="2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34"/>
      <c r="CI434" s="67"/>
      <c r="CJ434" s="1"/>
      <c r="CK434" s="2"/>
      <c r="CL434" s="1"/>
      <c r="CM434" s="1"/>
      <c r="CN434" s="1"/>
      <c r="CO434" s="1"/>
      <c r="CP434" s="1"/>
      <c r="CQ434" s="1"/>
      <c r="CR434" s="1"/>
      <c r="CS434" s="1"/>
      <c r="CT434" s="1"/>
      <c r="CU434" s="1"/>
    </row>
    <row r="435" spans="1:99" ht="15.75" customHeight="1" x14ac:dyDescent="0.25">
      <c r="A435" s="1"/>
      <c r="B435" s="34"/>
      <c r="C435" s="67"/>
      <c r="D435" s="1"/>
      <c r="E435" s="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34"/>
      <c r="Q435" s="67"/>
      <c r="R435" s="1"/>
      <c r="S435" s="2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34"/>
      <c r="AE435" s="67"/>
      <c r="AF435" s="1"/>
      <c r="AG435" s="2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34"/>
      <c r="AS435" s="67"/>
      <c r="AT435" s="1"/>
      <c r="AU435" s="2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98"/>
      <c r="BG435" s="67"/>
      <c r="BH435" s="1"/>
      <c r="BI435" s="2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34"/>
      <c r="BU435" s="67"/>
      <c r="BV435" s="1"/>
      <c r="BW435" s="2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34"/>
      <c r="CI435" s="67"/>
      <c r="CJ435" s="1"/>
      <c r="CK435" s="2"/>
      <c r="CL435" s="1"/>
      <c r="CM435" s="1"/>
      <c r="CN435" s="1"/>
      <c r="CO435" s="1"/>
      <c r="CP435" s="1"/>
      <c r="CQ435" s="1"/>
      <c r="CR435" s="1"/>
      <c r="CS435" s="1"/>
      <c r="CT435" s="1"/>
      <c r="CU435" s="1"/>
    </row>
    <row r="436" spans="1:99" ht="15.75" customHeight="1" x14ac:dyDescent="0.25">
      <c r="A436" s="1"/>
      <c r="B436" s="34"/>
      <c r="C436" s="67"/>
      <c r="D436" s="1"/>
      <c r="E436" s="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34"/>
      <c r="Q436" s="67"/>
      <c r="R436" s="1"/>
      <c r="S436" s="2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34"/>
      <c r="AE436" s="67"/>
      <c r="AF436" s="1"/>
      <c r="AG436" s="2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34"/>
      <c r="AS436" s="67"/>
      <c r="AT436" s="1"/>
      <c r="AU436" s="2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98"/>
      <c r="BG436" s="67"/>
      <c r="BH436" s="1"/>
      <c r="BI436" s="2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34"/>
      <c r="BU436" s="67"/>
      <c r="BV436" s="1"/>
      <c r="BW436" s="2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34"/>
      <c r="CI436" s="67"/>
      <c r="CJ436" s="1"/>
      <c r="CK436" s="2"/>
      <c r="CL436" s="1"/>
      <c r="CM436" s="1"/>
      <c r="CN436" s="1"/>
      <c r="CO436" s="1"/>
      <c r="CP436" s="1"/>
      <c r="CQ436" s="1"/>
      <c r="CR436" s="1"/>
      <c r="CS436" s="1"/>
      <c r="CT436" s="1"/>
      <c r="CU436" s="1"/>
    </row>
    <row r="437" spans="1:99" ht="15.75" customHeight="1" x14ac:dyDescent="0.25">
      <c r="A437" s="1"/>
      <c r="B437" s="34"/>
      <c r="C437" s="67"/>
      <c r="D437" s="1"/>
      <c r="E437" s="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34"/>
      <c r="Q437" s="67"/>
      <c r="R437" s="1"/>
      <c r="S437" s="2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34"/>
      <c r="AE437" s="67"/>
      <c r="AF437" s="1"/>
      <c r="AG437" s="2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34"/>
      <c r="AS437" s="67"/>
      <c r="AT437" s="1"/>
      <c r="AU437" s="2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98"/>
      <c r="BG437" s="67"/>
      <c r="BH437" s="1"/>
      <c r="BI437" s="2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34"/>
      <c r="BU437" s="67"/>
      <c r="BV437" s="1"/>
      <c r="BW437" s="2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34"/>
      <c r="CI437" s="67"/>
      <c r="CJ437" s="1"/>
      <c r="CK437" s="2"/>
      <c r="CL437" s="1"/>
      <c r="CM437" s="1"/>
      <c r="CN437" s="1"/>
      <c r="CO437" s="1"/>
      <c r="CP437" s="1"/>
      <c r="CQ437" s="1"/>
      <c r="CR437" s="1"/>
      <c r="CS437" s="1"/>
      <c r="CT437" s="1"/>
      <c r="CU437" s="1"/>
    </row>
    <row r="438" spans="1:99" ht="15.75" customHeight="1" x14ac:dyDescent="0.25">
      <c r="A438" s="1"/>
      <c r="B438" s="34"/>
      <c r="C438" s="67"/>
      <c r="D438" s="1"/>
      <c r="E438" s="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34"/>
      <c r="Q438" s="67"/>
      <c r="R438" s="1"/>
      <c r="S438" s="2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34"/>
      <c r="AE438" s="67"/>
      <c r="AF438" s="1"/>
      <c r="AG438" s="2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34"/>
      <c r="AS438" s="67"/>
      <c r="AT438" s="1"/>
      <c r="AU438" s="2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98"/>
      <c r="BG438" s="67"/>
      <c r="BH438" s="1"/>
      <c r="BI438" s="2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34"/>
      <c r="BU438" s="67"/>
      <c r="BV438" s="1"/>
      <c r="BW438" s="2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34"/>
      <c r="CI438" s="67"/>
      <c r="CJ438" s="1"/>
      <c r="CK438" s="2"/>
      <c r="CL438" s="1"/>
      <c r="CM438" s="1"/>
      <c r="CN438" s="1"/>
      <c r="CO438" s="1"/>
      <c r="CP438" s="1"/>
      <c r="CQ438" s="1"/>
      <c r="CR438" s="1"/>
      <c r="CS438" s="1"/>
      <c r="CT438" s="1"/>
      <c r="CU438" s="1"/>
    </row>
    <row r="439" spans="1:99" ht="15.75" customHeight="1" x14ac:dyDescent="0.25">
      <c r="A439" s="1"/>
      <c r="B439" s="34"/>
      <c r="C439" s="67"/>
      <c r="D439" s="1"/>
      <c r="E439" s="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34"/>
      <c r="Q439" s="67"/>
      <c r="R439" s="1"/>
      <c r="S439" s="2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34"/>
      <c r="AE439" s="67"/>
      <c r="AF439" s="1"/>
      <c r="AG439" s="2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34"/>
      <c r="AS439" s="67"/>
      <c r="AT439" s="1"/>
      <c r="AU439" s="2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98"/>
      <c r="BG439" s="67"/>
      <c r="BH439" s="1"/>
      <c r="BI439" s="2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34"/>
      <c r="BU439" s="67"/>
      <c r="BV439" s="1"/>
      <c r="BW439" s="2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34"/>
      <c r="CI439" s="67"/>
      <c r="CJ439" s="1"/>
      <c r="CK439" s="2"/>
      <c r="CL439" s="1"/>
      <c r="CM439" s="1"/>
      <c r="CN439" s="1"/>
      <c r="CO439" s="1"/>
      <c r="CP439" s="1"/>
      <c r="CQ439" s="1"/>
      <c r="CR439" s="1"/>
      <c r="CS439" s="1"/>
      <c r="CT439" s="1"/>
      <c r="CU439" s="1"/>
    </row>
    <row r="440" spans="1:99" ht="15.75" customHeight="1" x14ac:dyDescent="0.25">
      <c r="A440" s="1"/>
      <c r="B440" s="34"/>
      <c r="C440" s="67"/>
      <c r="D440" s="1"/>
      <c r="E440" s="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34"/>
      <c r="Q440" s="67"/>
      <c r="R440" s="1"/>
      <c r="S440" s="2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34"/>
      <c r="AE440" s="67"/>
      <c r="AF440" s="1"/>
      <c r="AG440" s="2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34"/>
      <c r="AS440" s="67"/>
      <c r="AT440" s="1"/>
      <c r="AU440" s="2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98"/>
      <c r="BG440" s="67"/>
      <c r="BH440" s="1"/>
      <c r="BI440" s="2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34"/>
      <c r="BU440" s="67"/>
      <c r="BV440" s="1"/>
      <c r="BW440" s="2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34"/>
      <c r="CI440" s="67"/>
      <c r="CJ440" s="1"/>
      <c r="CK440" s="2"/>
      <c r="CL440" s="1"/>
      <c r="CM440" s="1"/>
      <c r="CN440" s="1"/>
      <c r="CO440" s="1"/>
      <c r="CP440" s="1"/>
      <c r="CQ440" s="1"/>
      <c r="CR440" s="1"/>
      <c r="CS440" s="1"/>
      <c r="CT440" s="1"/>
      <c r="CU440" s="1"/>
    </row>
    <row r="441" spans="1:99" ht="15.75" customHeight="1" x14ac:dyDescent="0.25">
      <c r="A441" s="1"/>
      <c r="B441" s="34"/>
      <c r="C441" s="67"/>
      <c r="D441" s="1"/>
      <c r="E441" s="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34"/>
      <c r="Q441" s="67"/>
      <c r="R441" s="1"/>
      <c r="S441" s="2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34"/>
      <c r="AE441" s="67"/>
      <c r="AF441" s="1"/>
      <c r="AG441" s="2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34"/>
      <c r="AS441" s="67"/>
      <c r="AT441" s="1"/>
      <c r="AU441" s="2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98"/>
      <c r="BG441" s="67"/>
      <c r="BH441" s="1"/>
      <c r="BI441" s="2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34"/>
      <c r="BU441" s="67"/>
      <c r="BV441" s="1"/>
      <c r="BW441" s="2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34"/>
      <c r="CI441" s="67"/>
      <c r="CJ441" s="1"/>
      <c r="CK441" s="2"/>
      <c r="CL441" s="1"/>
      <c r="CM441" s="1"/>
      <c r="CN441" s="1"/>
      <c r="CO441" s="1"/>
      <c r="CP441" s="1"/>
      <c r="CQ441" s="1"/>
      <c r="CR441" s="1"/>
      <c r="CS441" s="1"/>
      <c r="CT441" s="1"/>
      <c r="CU441" s="1"/>
    </row>
    <row r="442" spans="1:99" ht="15.75" customHeight="1" x14ac:dyDescent="0.25">
      <c r="A442" s="1"/>
      <c r="B442" s="34"/>
      <c r="C442" s="67"/>
      <c r="D442" s="1"/>
      <c r="E442" s="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34"/>
      <c r="Q442" s="67"/>
      <c r="R442" s="1"/>
      <c r="S442" s="2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34"/>
      <c r="AE442" s="67"/>
      <c r="AF442" s="1"/>
      <c r="AG442" s="2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34"/>
      <c r="AS442" s="67"/>
      <c r="AT442" s="1"/>
      <c r="AU442" s="2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98"/>
      <c r="BG442" s="67"/>
      <c r="BH442" s="1"/>
      <c r="BI442" s="2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34"/>
      <c r="BU442" s="67"/>
      <c r="BV442" s="1"/>
      <c r="BW442" s="2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34"/>
      <c r="CI442" s="67"/>
      <c r="CJ442" s="1"/>
      <c r="CK442" s="2"/>
      <c r="CL442" s="1"/>
      <c r="CM442" s="1"/>
      <c r="CN442" s="1"/>
      <c r="CO442" s="1"/>
      <c r="CP442" s="1"/>
      <c r="CQ442" s="1"/>
      <c r="CR442" s="1"/>
      <c r="CS442" s="1"/>
      <c r="CT442" s="1"/>
      <c r="CU442" s="1"/>
    </row>
    <row r="443" spans="1:99" ht="15.75" customHeight="1" x14ac:dyDescent="0.25">
      <c r="A443" s="1"/>
      <c r="B443" s="34"/>
      <c r="C443" s="67"/>
      <c r="D443" s="1"/>
      <c r="E443" s="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34"/>
      <c r="Q443" s="67"/>
      <c r="R443" s="1"/>
      <c r="S443" s="2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34"/>
      <c r="AE443" s="67"/>
      <c r="AF443" s="1"/>
      <c r="AG443" s="2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34"/>
      <c r="AS443" s="67"/>
      <c r="AT443" s="1"/>
      <c r="AU443" s="2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98"/>
      <c r="BG443" s="67"/>
      <c r="BH443" s="1"/>
      <c r="BI443" s="2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34"/>
      <c r="BU443" s="67"/>
      <c r="BV443" s="1"/>
      <c r="BW443" s="2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34"/>
      <c r="CI443" s="67"/>
      <c r="CJ443" s="1"/>
      <c r="CK443" s="2"/>
      <c r="CL443" s="1"/>
      <c r="CM443" s="1"/>
      <c r="CN443" s="1"/>
      <c r="CO443" s="1"/>
      <c r="CP443" s="1"/>
      <c r="CQ443" s="1"/>
      <c r="CR443" s="1"/>
      <c r="CS443" s="1"/>
      <c r="CT443" s="1"/>
      <c r="CU443" s="1"/>
    </row>
    <row r="444" spans="1:99" ht="15.75" customHeight="1" x14ac:dyDescent="0.25">
      <c r="A444" s="1"/>
      <c r="B444" s="34"/>
      <c r="C444" s="67"/>
      <c r="D444" s="1"/>
      <c r="E444" s="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34"/>
      <c r="Q444" s="67"/>
      <c r="R444" s="1"/>
      <c r="S444" s="2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34"/>
      <c r="AE444" s="67"/>
      <c r="AF444" s="1"/>
      <c r="AG444" s="2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34"/>
      <c r="AS444" s="67"/>
      <c r="AT444" s="1"/>
      <c r="AU444" s="2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98"/>
      <c r="BG444" s="67"/>
      <c r="BH444" s="1"/>
      <c r="BI444" s="2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34"/>
      <c r="BU444" s="67"/>
      <c r="BV444" s="1"/>
      <c r="BW444" s="2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34"/>
      <c r="CI444" s="67"/>
      <c r="CJ444" s="1"/>
      <c r="CK444" s="2"/>
      <c r="CL444" s="1"/>
      <c r="CM444" s="1"/>
      <c r="CN444" s="1"/>
      <c r="CO444" s="1"/>
      <c r="CP444" s="1"/>
      <c r="CQ444" s="1"/>
      <c r="CR444" s="1"/>
      <c r="CS444" s="1"/>
      <c r="CT444" s="1"/>
      <c r="CU444" s="1"/>
    </row>
    <row r="445" spans="1:99" ht="15.75" customHeight="1" x14ac:dyDescent="0.25">
      <c r="A445" s="1"/>
      <c r="B445" s="34"/>
      <c r="C445" s="67"/>
      <c r="D445" s="1"/>
      <c r="E445" s="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34"/>
      <c r="Q445" s="67"/>
      <c r="R445" s="1"/>
      <c r="S445" s="2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34"/>
      <c r="AE445" s="67"/>
      <c r="AF445" s="1"/>
      <c r="AG445" s="2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34"/>
      <c r="AS445" s="67"/>
      <c r="AT445" s="1"/>
      <c r="AU445" s="2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98"/>
      <c r="BG445" s="67"/>
      <c r="BH445" s="1"/>
      <c r="BI445" s="2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34"/>
      <c r="BU445" s="67"/>
      <c r="BV445" s="1"/>
      <c r="BW445" s="2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34"/>
      <c r="CI445" s="67"/>
      <c r="CJ445" s="1"/>
      <c r="CK445" s="2"/>
      <c r="CL445" s="1"/>
      <c r="CM445" s="1"/>
      <c r="CN445" s="1"/>
      <c r="CO445" s="1"/>
      <c r="CP445" s="1"/>
      <c r="CQ445" s="1"/>
      <c r="CR445" s="1"/>
      <c r="CS445" s="1"/>
      <c r="CT445" s="1"/>
      <c r="CU445" s="1"/>
    </row>
    <row r="446" spans="1:99" ht="15.75" customHeight="1" x14ac:dyDescent="0.25">
      <c r="A446" s="1"/>
      <c r="B446" s="34"/>
      <c r="C446" s="67"/>
      <c r="D446" s="1"/>
      <c r="E446" s="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34"/>
      <c r="Q446" s="67"/>
      <c r="R446" s="1"/>
      <c r="S446" s="2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34"/>
      <c r="AE446" s="67"/>
      <c r="AF446" s="1"/>
      <c r="AG446" s="2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34"/>
      <c r="AS446" s="67"/>
      <c r="AT446" s="1"/>
      <c r="AU446" s="2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98"/>
      <c r="BG446" s="67"/>
      <c r="BH446" s="1"/>
      <c r="BI446" s="2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34"/>
      <c r="BU446" s="67"/>
      <c r="BV446" s="1"/>
      <c r="BW446" s="2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34"/>
      <c r="CI446" s="67"/>
      <c r="CJ446" s="1"/>
      <c r="CK446" s="2"/>
      <c r="CL446" s="1"/>
      <c r="CM446" s="1"/>
      <c r="CN446" s="1"/>
      <c r="CO446" s="1"/>
      <c r="CP446" s="1"/>
      <c r="CQ446" s="1"/>
      <c r="CR446" s="1"/>
      <c r="CS446" s="1"/>
      <c r="CT446" s="1"/>
      <c r="CU446" s="1"/>
    </row>
    <row r="447" spans="1:99" ht="15.75" customHeight="1" x14ac:dyDescent="0.25">
      <c r="A447" s="1"/>
      <c r="B447" s="34"/>
      <c r="C447" s="67"/>
      <c r="D447" s="1"/>
      <c r="E447" s="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34"/>
      <c r="Q447" s="67"/>
      <c r="R447" s="1"/>
      <c r="S447" s="2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34"/>
      <c r="AE447" s="67"/>
      <c r="AF447" s="1"/>
      <c r="AG447" s="2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34"/>
      <c r="AS447" s="67"/>
      <c r="AT447" s="1"/>
      <c r="AU447" s="2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98"/>
      <c r="BG447" s="67"/>
      <c r="BH447" s="1"/>
      <c r="BI447" s="2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34"/>
      <c r="BU447" s="67"/>
      <c r="BV447" s="1"/>
      <c r="BW447" s="2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34"/>
      <c r="CI447" s="67"/>
      <c r="CJ447" s="1"/>
      <c r="CK447" s="2"/>
      <c r="CL447" s="1"/>
      <c r="CM447" s="1"/>
      <c r="CN447" s="1"/>
      <c r="CO447" s="1"/>
      <c r="CP447" s="1"/>
      <c r="CQ447" s="1"/>
      <c r="CR447" s="1"/>
      <c r="CS447" s="1"/>
      <c r="CT447" s="1"/>
      <c r="CU447" s="1"/>
    </row>
    <row r="448" spans="1:99" ht="15.75" customHeight="1" x14ac:dyDescent="0.25">
      <c r="A448" s="1"/>
      <c r="B448" s="34"/>
      <c r="C448" s="67"/>
      <c r="D448" s="1"/>
      <c r="E448" s="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34"/>
      <c r="Q448" s="67"/>
      <c r="R448" s="1"/>
      <c r="S448" s="2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34"/>
      <c r="AE448" s="67"/>
      <c r="AF448" s="1"/>
      <c r="AG448" s="2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34"/>
      <c r="AS448" s="67"/>
      <c r="AT448" s="1"/>
      <c r="AU448" s="2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98"/>
      <c r="BG448" s="67"/>
      <c r="BH448" s="1"/>
      <c r="BI448" s="2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34"/>
      <c r="BU448" s="67"/>
      <c r="BV448" s="1"/>
      <c r="BW448" s="2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34"/>
      <c r="CI448" s="67"/>
      <c r="CJ448" s="1"/>
      <c r="CK448" s="2"/>
      <c r="CL448" s="1"/>
      <c r="CM448" s="1"/>
      <c r="CN448" s="1"/>
      <c r="CO448" s="1"/>
      <c r="CP448" s="1"/>
      <c r="CQ448" s="1"/>
      <c r="CR448" s="1"/>
      <c r="CS448" s="1"/>
      <c r="CT448" s="1"/>
      <c r="CU448" s="1"/>
    </row>
    <row r="449" spans="1:99" ht="15.75" customHeight="1" x14ac:dyDescent="0.25">
      <c r="A449" s="1"/>
      <c r="B449" s="34"/>
      <c r="C449" s="67"/>
      <c r="D449" s="1"/>
      <c r="E449" s="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34"/>
      <c r="Q449" s="67"/>
      <c r="R449" s="1"/>
      <c r="S449" s="2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34"/>
      <c r="AE449" s="67"/>
      <c r="AF449" s="1"/>
      <c r="AG449" s="2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34"/>
      <c r="AS449" s="67"/>
      <c r="AT449" s="1"/>
      <c r="AU449" s="2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98"/>
      <c r="BG449" s="67"/>
      <c r="BH449" s="1"/>
      <c r="BI449" s="2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34"/>
      <c r="BU449" s="67"/>
      <c r="BV449" s="1"/>
      <c r="BW449" s="2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34"/>
      <c r="CI449" s="67"/>
      <c r="CJ449" s="1"/>
      <c r="CK449" s="2"/>
      <c r="CL449" s="1"/>
      <c r="CM449" s="1"/>
      <c r="CN449" s="1"/>
      <c r="CO449" s="1"/>
      <c r="CP449" s="1"/>
      <c r="CQ449" s="1"/>
      <c r="CR449" s="1"/>
      <c r="CS449" s="1"/>
      <c r="CT449" s="1"/>
      <c r="CU449" s="1"/>
    </row>
    <row r="450" spans="1:99" ht="15.75" customHeight="1" x14ac:dyDescent="0.25">
      <c r="A450" s="1"/>
      <c r="B450" s="34"/>
      <c r="C450" s="67"/>
      <c r="D450" s="1"/>
      <c r="E450" s="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34"/>
      <c r="Q450" s="67"/>
      <c r="R450" s="1"/>
      <c r="S450" s="2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34"/>
      <c r="AE450" s="67"/>
      <c r="AF450" s="1"/>
      <c r="AG450" s="2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34"/>
      <c r="AS450" s="67"/>
      <c r="AT450" s="1"/>
      <c r="AU450" s="2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98"/>
      <c r="BG450" s="67"/>
      <c r="BH450" s="1"/>
      <c r="BI450" s="2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34"/>
      <c r="BU450" s="67"/>
      <c r="BV450" s="1"/>
      <c r="BW450" s="2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34"/>
      <c r="CI450" s="67"/>
      <c r="CJ450" s="1"/>
      <c r="CK450" s="2"/>
      <c r="CL450" s="1"/>
      <c r="CM450" s="1"/>
      <c r="CN450" s="1"/>
      <c r="CO450" s="1"/>
      <c r="CP450" s="1"/>
      <c r="CQ450" s="1"/>
      <c r="CR450" s="1"/>
      <c r="CS450" s="1"/>
      <c r="CT450" s="1"/>
      <c r="CU450" s="1"/>
    </row>
    <row r="451" spans="1:99" ht="15.75" customHeight="1" x14ac:dyDescent="0.25">
      <c r="A451" s="1"/>
      <c r="B451" s="34"/>
      <c r="C451" s="67"/>
      <c r="D451" s="1"/>
      <c r="E451" s="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34"/>
      <c r="Q451" s="67"/>
      <c r="R451" s="1"/>
      <c r="S451" s="2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34"/>
      <c r="AE451" s="67"/>
      <c r="AF451" s="1"/>
      <c r="AG451" s="2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34"/>
      <c r="AS451" s="67"/>
      <c r="AT451" s="1"/>
      <c r="AU451" s="2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98"/>
      <c r="BG451" s="67"/>
      <c r="BH451" s="1"/>
      <c r="BI451" s="2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34"/>
      <c r="BU451" s="67"/>
      <c r="BV451" s="1"/>
      <c r="BW451" s="2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34"/>
      <c r="CI451" s="67"/>
      <c r="CJ451" s="1"/>
      <c r="CK451" s="2"/>
      <c r="CL451" s="1"/>
      <c r="CM451" s="1"/>
      <c r="CN451" s="1"/>
      <c r="CO451" s="1"/>
      <c r="CP451" s="1"/>
      <c r="CQ451" s="1"/>
      <c r="CR451" s="1"/>
      <c r="CS451" s="1"/>
      <c r="CT451" s="1"/>
      <c r="CU451" s="1"/>
    </row>
    <row r="452" spans="1:99" ht="15.75" customHeight="1" x14ac:dyDescent="0.25">
      <c r="A452" s="1"/>
      <c r="B452" s="34"/>
      <c r="C452" s="67"/>
      <c r="D452" s="1"/>
      <c r="E452" s="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34"/>
      <c r="Q452" s="67"/>
      <c r="R452" s="1"/>
      <c r="S452" s="2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34"/>
      <c r="AE452" s="67"/>
      <c r="AF452" s="1"/>
      <c r="AG452" s="2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34"/>
      <c r="AS452" s="67"/>
      <c r="AT452" s="1"/>
      <c r="AU452" s="2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98"/>
      <c r="BG452" s="67"/>
      <c r="BH452" s="1"/>
      <c r="BI452" s="2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34"/>
      <c r="BU452" s="67"/>
      <c r="BV452" s="1"/>
      <c r="BW452" s="2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34"/>
      <c r="CI452" s="67"/>
      <c r="CJ452" s="1"/>
      <c r="CK452" s="2"/>
      <c r="CL452" s="1"/>
      <c r="CM452" s="1"/>
      <c r="CN452" s="1"/>
      <c r="CO452" s="1"/>
      <c r="CP452" s="1"/>
      <c r="CQ452" s="1"/>
      <c r="CR452" s="1"/>
      <c r="CS452" s="1"/>
      <c r="CT452" s="1"/>
      <c r="CU452" s="1"/>
    </row>
    <row r="453" spans="1:99" ht="15.75" customHeight="1" x14ac:dyDescent="0.25">
      <c r="A453" s="1"/>
      <c r="B453" s="34"/>
      <c r="C453" s="67"/>
      <c r="D453" s="1"/>
      <c r="E453" s="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34"/>
      <c r="Q453" s="67"/>
      <c r="R453" s="1"/>
      <c r="S453" s="2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34"/>
      <c r="AE453" s="67"/>
      <c r="AF453" s="1"/>
      <c r="AG453" s="2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34"/>
      <c r="AS453" s="67"/>
      <c r="AT453" s="1"/>
      <c r="AU453" s="2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98"/>
      <c r="BG453" s="67"/>
      <c r="BH453" s="1"/>
      <c r="BI453" s="2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34"/>
      <c r="BU453" s="67"/>
      <c r="BV453" s="1"/>
      <c r="BW453" s="2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34"/>
      <c r="CI453" s="67"/>
      <c r="CJ453" s="1"/>
      <c r="CK453" s="2"/>
      <c r="CL453" s="1"/>
      <c r="CM453" s="1"/>
      <c r="CN453" s="1"/>
      <c r="CO453" s="1"/>
      <c r="CP453" s="1"/>
      <c r="CQ453" s="1"/>
      <c r="CR453" s="1"/>
      <c r="CS453" s="1"/>
      <c r="CT453" s="1"/>
      <c r="CU453" s="1"/>
    </row>
    <row r="454" spans="1:99" ht="15.75" customHeight="1" x14ac:dyDescent="0.25">
      <c r="A454" s="1"/>
      <c r="B454" s="34"/>
      <c r="C454" s="67"/>
      <c r="D454" s="1"/>
      <c r="E454" s="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34"/>
      <c r="Q454" s="67"/>
      <c r="R454" s="1"/>
      <c r="S454" s="2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34"/>
      <c r="AE454" s="67"/>
      <c r="AF454" s="1"/>
      <c r="AG454" s="2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34"/>
      <c r="AS454" s="67"/>
      <c r="AT454" s="1"/>
      <c r="AU454" s="2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98"/>
      <c r="BG454" s="67"/>
      <c r="BH454" s="1"/>
      <c r="BI454" s="2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34"/>
      <c r="BU454" s="67"/>
      <c r="BV454" s="1"/>
      <c r="BW454" s="2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34"/>
      <c r="CI454" s="67"/>
      <c r="CJ454" s="1"/>
      <c r="CK454" s="2"/>
      <c r="CL454" s="1"/>
      <c r="CM454" s="1"/>
      <c r="CN454" s="1"/>
      <c r="CO454" s="1"/>
      <c r="CP454" s="1"/>
      <c r="CQ454" s="1"/>
      <c r="CR454" s="1"/>
      <c r="CS454" s="1"/>
      <c r="CT454" s="1"/>
      <c r="CU454" s="1"/>
    </row>
    <row r="455" spans="1:99" ht="15.75" customHeight="1" x14ac:dyDescent="0.25">
      <c r="A455" s="1"/>
      <c r="B455" s="34"/>
      <c r="C455" s="67"/>
      <c r="D455" s="1"/>
      <c r="E455" s="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34"/>
      <c r="Q455" s="67"/>
      <c r="R455" s="1"/>
      <c r="S455" s="2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34"/>
      <c r="AE455" s="67"/>
      <c r="AF455" s="1"/>
      <c r="AG455" s="2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34"/>
      <c r="AS455" s="67"/>
      <c r="AT455" s="1"/>
      <c r="AU455" s="2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98"/>
      <c r="BG455" s="67"/>
      <c r="BH455" s="1"/>
      <c r="BI455" s="2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34"/>
      <c r="BU455" s="67"/>
      <c r="BV455" s="1"/>
      <c r="BW455" s="2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34"/>
      <c r="CI455" s="67"/>
      <c r="CJ455" s="1"/>
      <c r="CK455" s="2"/>
      <c r="CL455" s="1"/>
      <c r="CM455" s="1"/>
      <c r="CN455" s="1"/>
      <c r="CO455" s="1"/>
      <c r="CP455" s="1"/>
      <c r="CQ455" s="1"/>
      <c r="CR455" s="1"/>
      <c r="CS455" s="1"/>
      <c r="CT455" s="1"/>
      <c r="CU455" s="1"/>
    </row>
    <row r="456" spans="1:99" ht="15.75" customHeight="1" x14ac:dyDescent="0.25">
      <c r="A456" s="1"/>
      <c r="B456" s="34"/>
      <c r="C456" s="67"/>
      <c r="D456" s="1"/>
      <c r="E456" s="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34"/>
      <c r="Q456" s="67"/>
      <c r="R456" s="1"/>
      <c r="S456" s="2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34"/>
      <c r="AE456" s="67"/>
      <c r="AF456" s="1"/>
      <c r="AG456" s="2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34"/>
      <c r="AS456" s="67"/>
      <c r="AT456" s="1"/>
      <c r="AU456" s="2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98"/>
      <c r="BG456" s="67"/>
      <c r="BH456" s="1"/>
      <c r="BI456" s="2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34"/>
      <c r="BU456" s="67"/>
      <c r="BV456" s="1"/>
      <c r="BW456" s="2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34"/>
      <c r="CI456" s="67"/>
      <c r="CJ456" s="1"/>
      <c r="CK456" s="2"/>
      <c r="CL456" s="1"/>
      <c r="CM456" s="1"/>
      <c r="CN456" s="1"/>
      <c r="CO456" s="1"/>
      <c r="CP456" s="1"/>
      <c r="CQ456" s="1"/>
      <c r="CR456" s="1"/>
      <c r="CS456" s="1"/>
      <c r="CT456" s="1"/>
      <c r="CU456" s="1"/>
    </row>
    <row r="457" spans="1:99" ht="15.75" customHeight="1" x14ac:dyDescent="0.25">
      <c r="A457" s="1"/>
      <c r="B457" s="34"/>
      <c r="C457" s="67"/>
      <c r="D457" s="1"/>
      <c r="E457" s="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34"/>
      <c r="Q457" s="67"/>
      <c r="R457" s="1"/>
      <c r="S457" s="2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34"/>
      <c r="AE457" s="67"/>
      <c r="AF457" s="1"/>
      <c r="AG457" s="2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34"/>
      <c r="AS457" s="67"/>
      <c r="AT457" s="1"/>
      <c r="AU457" s="2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98"/>
      <c r="BG457" s="67"/>
      <c r="BH457" s="1"/>
      <c r="BI457" s="2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34"/>
      <c r="BU457" s="67"/>
      <c r="BV457" s="1"/>
      <c r="BW457" s="2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34"/>
      <c r="CI457" s="67"/>
      <c r="CJ457" s="1"/>
      <c r="CK457" s="2"/>
      <c r="CL457" s="1"/>
      <c r="CM457" s="1"/>
      <c r="CN457" s="1"/>
      <c r="CO457" s="1"/>
      <c r="CP457" s="1"/>
      <c r="CQ457" s="1"/>
      <c r="CR457" s="1"/>
      <c r="CS457" s="1"/>
      <c r="CT457" s="1"/>
      <c r="CU457" s="1"/>
    </row>
    <row r="458" spans="1:99" ht="15.75" customHeight="1" x14ac:dyDescent="0.25">
      <c r="A458" s="1"/>
      <c r="B458" s="34"/>
      <c r="C458" s="67"/>
      <c r="D458" s="1"/>
      <c r="E458" s="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34"/>
      <c r="Q458" s="67"/>
      <c r="R458" s="1"/>
      <c r="S458" s="2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34"/>
      <c r="AE458" s="67"/>
      <c r="AF458" s="1"/>
      <c r="AG458" s="2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34"/>
      <c r="AS458" s="67"/>
      <c r="AT458" s="1"/>
      <c r="AU458" s="2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98"/>
      <c r="BG458" s="67"/>
      <c r="BH458" s="1"/>
      <c r="BI458" s="2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34"/>
      <c r="BU458" s="67"/>
      <c r="BV458" s="1"/>
      <c r="BW458" s="2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34"/>
      <c r="CI458" s="67"/>
      <c r="CJ458" s="1"/>
      <c r="CK458" s="2"/>
      <c r="CL458" s="1"/>
      <c r="CM458" s="1"/>
      <c r="CN458" s="1"/>
      <c r="CO458" s="1"/>
      <c r="CP458" s="1"/>
      <c r="CQ458" s="1"/>
      <c r="CR458" s="1"/>
      <c r="CS458" s="1"/>
      <c r="CT458" s="1"/>
      <c r="CU458" s="1"/>
    </row>
    <row r="459" spans="1:99" ht="15.75" customHeight="1" x14ac:dyDescent="0.25">
      <c r="A459" s="1"/>
      <c r="B459" s="34"/>
      <c r="C459" s="67"/>
      <c r="D459" s="1"/>
      <c r="E459" s="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34"/>
      <c r="Q459" s="67"/>
      <c r="R459" s="1"/>
      <c r="S459" s="2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34"/>
      <c r="AE459" s="67"/>
      <c r="AF459" s="1"/>
      <c r="AG459" s="2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34"/>
      <c r="AS459" s="67"/>
      <c r="AT459" s="1"/>
      <c r="AU459" s="2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98"/>
      <c r="BG459" s="67"/>
      <c r="BH459" s="1"/>
      <c r="BI459" s="2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34"/>
      <c r="BU459" s="67"/>
      <c r="BV459" s="1"/>
      <c r="BW459" s="2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34"/>
      <c r="CI459" s="67"/>
      <c r="CJ459" s="1"/>
      <c r="CK459" s="2"/>
      <c r="CL459" s="1"/>
      <c r="CM459" s="1"/>
      <c r="CN459" s="1"/>
      <c r="CO459" s="1"/>
      <c r="CP459" s="1"/>
      <c r="CQ459" s="1"/>
      <c r="CR459" s="1"/>
      <c r="CS459" s="1"/>
      <c r="CT459" s="1"/>
      <c r="CU459" s="1"/>
    </row>
    <row r="460" spans="1:99" ht="15.75" customHeight="1" x14ac:dyDescent="0.25">
      <c r="A460" s="1"/>
      <c r="B460" s="34"/>
      <c r="C460" s="67"/>
      <c r="D460" s="1"/>
      <c r="E460" s="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34"/>
      <c r="Q460" s="67"/>
      <c r="R460" s="1"/>
      <c r="S460" s="2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34"/>
      <c r="AE460" s="67"/>
      <c r="AF460" s="1"/>
      <c r="AG460" s="2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34"/>
      <c r="AS460" s="67"/>
      <c r="AT460" s="1"/>
      <c r="AU460" s="2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98"/>
      <c r="BG460" s="67"/>
      <c r="BH460" s="1"/>
      <c r="BI460" s="2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34"/>
      <c r="BU460" s="67"/>
      <c r="BV460" s="1"/>
      <c r="BW460" s="2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34"/>
      <c r="CI460" s="67"/>
      <c r="CJ460" s="1"/>
      <c r="CK460" s="2"/>
      <c r="CL460" s="1"/>
      <c r="CM460" s="1"/>
      <c r="CN460" s="1"/>
      <c r="CO460" s="1"/>
      <c r="CP460" s="1"/>
      <c r="CQ460" s="1"/>
      <c r="CR460" s="1"/>
      <c r="CS460" s="1"/>
      <c r="CT460" s="1"/>
      <c r="CU460" s="1"/>
    </row>
    <row r="461" spans="1:99" ht="15.75" customHeight="1" x14ac:dyDescent="0.25">
      <c r="A461" s="1"/>
      <c r="B461" s="34"/>
      <c r="C461" s="67"/>
      <c r="D461" s="1"/>
      <c r="E461" s="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34"/>
      <c r="Q461" s="67"/>
      <c r="R461" s="1"/>
      <c r="S461" s="2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34"/>
      <c r="AE461" s="67"/>
      <c r="AF461" s="1"/>
      <c r="AG461" s="2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34"/>
      <c r="AS461" s="67"/>
      <c r="AT461" s="1"/>
      <c r="AU461" s="2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98"/>
      <c r="BG461" s="67"/>
      <c r="BH461" s="1"/>
      <c r="BI461" s="2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34"/>
      <c r="BU461" s="67"/>
      <c r="BV461" s="1"/>
      <c r="BW461" s="2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34"/>
      <c r="CI461" s="67"/>
      <c r="CJ461" s="1"/>
      <c r="CK461" s="2"/>
      <c r="CL461" s="1"/>
      <c r="CM461" s="1"/>
      <c r="CN461" s="1"/>
      <c r="CO461" s="1"/>
      <c r="CP461" s="1"/>
      <c r="CQ461" s="1"/>
      <c r="CR461" s="1"/>
      <c r="CS461" s="1"/>
      <c r="CT461" s="1"/>
      <c r="CU461" s="1"/>
    </row>
    <row r="462" spans="1:99" ht="15.75" customHeight="1" x14ac:dyDescent="0.25">
      <c r="A462" s="1"/>
      <c r="B462" s="34"/>
      <c r="C462" s="67"/>
      <c r="D462" s="1"/>
      <c r="E462" s="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34"/>
      <c r="Q462" s="67"/>
      <c r="R462" s="1"/>
      <c r="S462" s="2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34"/>
      <c r="AE462" s="67"/>
      <c r="AF462" s="1"/>
      <c r="AG462" s="2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34"/>
      <c r="AS462" s="67"/>
      <c r="AT462" s="1"/>
      <c r="AU462" s="2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98"/>
      <c r="BG462" s="67"/>
      <c r="BH462" s="1"/>
      <c r="BI462" s="2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34"/>
      <c r="BU462" s="67"/>
      <c r="BV462" s="1"/>
      <c r="BW462" s="2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34"/>
      <c r="CI462" s="67"/>
      <c r="CJ462" s="1"/>
      <c r="CK462" s="2"/>
      <c r="CL462" s="1"/>
      <c r="CM462" s="1"/>
      <c r="CN462" s="1"/>
      <c r="CO462" s="1"/>
      <c r="CP462" s="1"/>
      <c r="CQ462" s="1"/>
      <c r="CR462" s="1"/>
      <c r="CS462" s="1"/>
      <c r="CT462" s="1"/>
      <c r="CU462" s="1"/>
    </row>
    <row r="463" spans="1:99" ht="15.75" customHeight="1" x14ac:dyDescent="0.25">
      <c r="A463" s="1"/>
      <c r="B463" s="34"/>
      <c r="C463" s="67"/>
      <c r="D463" s="1"/>
      <c r="E463" s="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34"/>
      <c r="Q463" s="67"/>
      <c r="R463" s="1"/>
      <c r="S463" s="2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34"/>
      <c r="AE463" s="67"/>
      <c r="AF463" s="1"/>
      <c r="AG463" s="2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34"/>
      <c r="AS463" s="67"/>
      <c r="AT463" s="1"/>
      <c r="AU463" s="2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98"/>
      <c r="BG463" s="67"/>
      <c r="BH463" s="1"/>
      <c r="BI463" s="2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34"/>
      <c r="BU463" s="67"/>
      <c r="BV463" s="1"/>
      <c r="BW463" s="2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34"/>
      <c r="CI463" s="67"/>
      <c r="CJ463" s="1"/>
      <c r="CK463" s="2"/>
      <c r="CL463" s="1"/>
      <c r="CM463" s="1"/>
      <c r="CN463" s="1"/>
      <c r="CO463" s="1"/>
      <c r="CP463" s="1"/>
      <c r="CQ463" s="1"/>
      <c r="CR463" s="1"/>
      <c r="CS463" s="1"/>
      <c r="CT463" s="1"/>
      <c r="CU463" s="1"/>
    </row>
    <row r="464" spans="1:99" ht="15.75" customHeight="1" x14ac:dyDescent="0.25">
      <c r="A464" s="1"/>
      <c r="B464" s="34"/>
      <c r="C464" s="67"/>
      <c r="D464" s="1"/>
      <c r="E464" s="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34"/>
      <c r="Q464" s="67"/>
      <c r="R464" s="1"/>
      <c r="S464" s="2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34"/>
      <c r="AE464" s="67"/>
      <c r="AF464" s="1"/>
      <c r="AG464" s="2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34"/>
      <c r="AS464" s="67"/>
      <c r="AT464" s="1"/>
      <c r="AU464" s="2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98"/>
      <c r="BG464" s="67"/>
      <c r="BH464" s="1"/>
      <c r="BI464" s="2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34"/>
      <c r="BU464" s="67"/>
      <c r="BV464" s="1"/>
      <c r="BW464" s="2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34"/>
      <c r="CI464" s="67"/>
      <c r="CJ464" s="1"/>
      <c r="CK464" s="2"/>
      <c r="CL464" s="1"/>
      <c r="CM464" s="1"/>
      <c r="CN464" s="1"/>
      <c r="CO464" s="1"/>
      <c r="CP464" s="1"/>
      <c r="CQ464" s="1"/>
      <c r="CR464" s="1"/>
      <c r="CS464" s="1"/>
      <c r="CT464" s="1"/>
      <c r="CU464" s="1"/>
    </row>
    <row r="465" spans="1:99" ht="15.75" customHeight="1" x14ac:dyDescent="0.25">
      <c r="A465" s="1"/>
      <c r="B465" s="34"/>
      <c r="C465" s="67"/>
      <c r="D465" s="1"/>
      <c r="E465" s="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34"/>
      <c r="Q465" s="67"/>
      <c r="R465" s="1"/>
      <c r="S465" s="2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34"/>
      <c r="AE465" s="67"/>
      <c r="AF465" s="1"/>
      <c r="AG465" s="2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34"/>
      <c r="AS465" s="67"/>
      <c r="AT465" s="1"/>
      <c r="AU465" s="2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98"/>
      <c r="BG465" s="67"/>
      <c r="BH465" s="1"/>
      <c r="BI465" s="2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34"/>
      <c r="BU465" s="67"/>
      <c r="BV465" s="1"/>
      <c r="BW465" s="2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34"/>
      <c r="CI465" s="67"/>
      <c r="CJ465" s="1"/>
      <c r="CK465" s="2"/>
      <c r="CL465" s="1"/>
      <c r="CM465" s="1"/>
      <c r="CN465" s="1"/>
      <c r="CO465" s="1"/>
      <c r="CP465" s="1"/>
      <c r="CQ465" s="1"/>
      <c r="CR465" s="1"/>
      <c r="CS465" s="1"/>
      <c r="CT465" s="1"/>
      <c r="CU465" s="1"/>
    </row>
    <row r="466" spans="1:99" ht="15.75" customHeight="1" x14ac:dyDescent="0.25">
      <c r="A466" s="1"/>
      <c r="B466" s="34"/>
      <c r="C466" s="67"/>
      <c r="D466" s="1"/>
      <c r="E466" s="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34"/>
      <c r="Q466" s="67"/>
      <c r="R466" s="1"/>
      <c r="S466" s="2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34"/>
      <c r="AE466" s="67"/>
      <c r="AF466" s="1"/>
      <c r="AG466" s="2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34"/>
      <c r="AS466" s="67"/>
      <c r="AT466" s="1"/>
      <c r="AU466" s="2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98"/>
      <c r="BG466" s="67"/>
      <c r="BH466" s="1"/>
      <c r="BI466" s="2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34"/>
      <c r="BU466" s="67"/>
      <c r="BV466" s="1"/>
      <c r="BW466" s="2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34"/>
      <c r="CI466" s="67"/>
      <c r="CJ466" s="1"/>
      <c r="CK466" s="2"/>
      <c r="CL466" s="1"/>
      <c r="CM466" s="1"/>
      <c r="CN466" s="1"/>
      <c r="CO466" s="1"/>
      <c r="CP466" s="1"/>
      <c r="CQ466" s="1"/>
      <c r="CR466" s="1"/>
      <c r="CS466" s="1"/>
      <c r="CT466" s="1"/>
      <c r="CU466" s="1"/>
    </row>
    <row r="467" spans="1:99" ht="15.75" customHeight="1" x14ac:dyDescent="0.25">
      <c r="A467" s="1"/>
      <c r="B467" s="34"/>
      <c r="C467" s="67"/>
      <c r="D467" s="1"/>
      <c r="E467" s="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34"/>
      <c r="Q467" s="67"/>
      <c r="R467" s="1"/>
      <c r="S467" s="2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34"/>
      <c r="AE467" s="67"/>
      <c r="AF467" s="1"/>
      <c r="AG467" s="2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34"/>
      <c r="AS467" s="67"/>
      <c r="AT467" s="1"/>
      <c r="AU467" s="2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98"/>
      <c r="BG467" s="67"/>
      <c r="BH467" s="1"/>
      <c r="BI467" s="2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34"/>
      <c r="BU467" s="67"/>
      <c r="BV467" s="1"/>
      <c r="BW467" s="2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34"/>
      <c r="CI467" s="67"/>
      <c r="CJ467" s="1"/>
      <c r="CK467" s="2"/>
      <c r="CL467" s="1"/>
      <c r="CM467" s="1"/>
      <c r="CN467" s="1"/>
      <c r="CO467" s="1"/>
      <c r="CP467" s="1"/>
      <c r="CQ467" s="1"/>
      <c r="CR467" s="1"/>
      <c r="CS467" s="1"/>
      <c r="CT467" s="1"/>
      <c r="CU467" s="1"/>
    </row>
    <row r="468" spans="1:99" ht="15.75" customHeight="1" x14ac:dyDescent="0.25">
      <c r="A468" s="1"/>
      <c r="B468" s="34"/>
      <c r="C468" s="67"/>
      <c r="D468" s="1"/>
      <c r="E468" s="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34"/>
      <c r="Q468" s="67"/>
      <c r="R468" s="1"/>
      <c r="S468" s="2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34"/>
      <c r="AE468" s="67"/>
      <c r="AF468" s="1"/>
      <c r="AG468" s="2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34"/>
      <c r="AS468" s="67"/>
      <c r="AT468" s="1"/>
      <c r="AU468" s="2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98"/>
      <c r="BG468" s="67"/>
      <c r="BH468" s="1"/>
      <c r="BI468" s="2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34"/>
      <c r="BU468" s="67"/>
      <c r="BV468" s="1"/>
      <c r="BW468" s="2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34"/>
      <c r="CI468" s="67"/>
      <c r="CJ468" s="1"/>
      <c r="CK468" s="2"/>
      <c r="CL468" s="1"/>
      <c r="CM468" s="1"/>
      <c r="CN468" s="1"/>
      <c r="CO468" s="1"/>
      <c r="CP468" s="1"/>
      <c r="CQ468" s="1"/>
      <c r="CR468" s="1"/>
      <c r="CS468" s="1"/>
      <c r="CT468" s="1"/>
      <c r="CU468" s="1"/>
    </row>
    <row r="469" spans="1:99" ht="15.75" customHeight="1" x14ac:dyDescent="0.25">
      <c r="A469" s="1"/>
      <c r="B469" s="34"/>
      <c r="C469" s="67"/>
      <c r="D469" s="1"/>
      <c r="E469" s="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34"/>
      <c r="Q469" s="67"/>
      <c r="R469" s="1"/>
      <c r="S469" s="2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34"/>
      <c r="AE469" s="67"/>
      <c r="AF469" s="1"/>
      <c r="AG469" s="2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34"/>
      <c r="AS469" s="67"/>
      <c r="AT469" s="1"/>
      <c r="AU469" s="2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98"/>
      <c r="BG469" s="67"/>
      <c r="BH469" s="1"/>
      <c r="BI469" s="2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34"/>
      <c r="BU469" s="67"/>
      <c r="BV469" s="1"/>
      <c r="BW469" s="2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34"/>
      <c r="CI469" s="67"/>
      <c r="CJ469" s="1"/>
      <c r="CK469" s="2"/>
      <c r="CL469" s="1"/>
      <c r="CM469" s="1"/>
      <c r="CN469" s="1"/>
      <c r="CO469" s="1"/>
      <c r="CP469" s="1"/>
      <c r="CQ469" s="1"/>
      <c r="CR469" s="1"/>
      <c r="CS469" s="1"/>
      <c r="CT469" s="1"/>
      <c r="CU469" s="1"/>
    </row>
    <row r="470" spans="1:99" ht="15.75" customHeight="1" x14ac:dyDescent="0.25">
      <c r="A470" s="1"/>
      <c r="B470" s="34"/>
      <c r="C470" s="67"/>
      <c r="D470" s="1"/>
      <c r="E470" s="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34"/>
      <c r="Q470" s="67"/>
      <c r="R470" s="1"/>
      <c r="S470" s="2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34"/>
      <c r="AE470" s="67"/>
      <c r="AF470" s="1"/>
      <c r="AG470" s="2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34"/>
      <c r="AS470" s="67"/>
      <c r="AT470" s="1"/>
      <c r="AU470" s="2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98"/>
      <c r="BG470" s="67"/>
      <c r="BH470" s="1"/>
      <c r="BI470" s="2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34"/>
      <c r="BU470" s="67"/>
      <c r="BV470" s="1"/>
      <c r="BW470" s="2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34"/>
      <c r="CI470" s="67"/>
      <c r="CJ470" s="1"/>
      <c r="CK470" s="2"/>
      <c r="CL470" s="1"/>
      <c r="CM470" s="1"/>
      <c r="CN470" s="1"/>
      <c r="CO470" s="1"/>
      <c r="CP470" s="1"/>
      <c r="CQ470" s="1"/>
      <c r="CR470" s="1"/>
      <c r="CS470" s="1"/>
      <c r="CT470" s="1"/>
      <c r="CU470" s="1"/>
    </row>
    <row r="471" spans="1:99" ht="15.75" customHeight="1" x14ac:dyDescent="0.25">
      <c r="A471" s="1"/>
      <c r="B471" s="34"/>
      <c r="C471" s="67"/>
      <c r="D471" s="1"/>
      <c r="E471" s="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34"/>
      <c r="Q471" s="67"/>
      <c r="R471" s="1"/>
      <c r="S471" s="2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34"/>
      <c r="AE471" s="67"/>
      <c r="AF471" s="1"/>
      <c r="AG471" s="2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34"/>
      <c r="AS471" s="67"/>
      <c r="AT471" s="1"/>
      <c r="AU471" s="2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98"/>
      <c r="BG471" s="67"/>
      <c r="BH471" s="1"/>
      <c r="BI471" s="2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34"/>
      <c r="BU471" s="67"/>
      <c r="BV471" s="1"/>
      <c r="BW471" s="2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34"/>
      <c r="CI471" s="67"/>
      <c r="CJ471" s="1"/>
      <c r="CK471" s="2"/>
      <c r="CL471" s="1"/>
      <c r="CM471" s="1"/>
      <c r="CN471" s="1"/>
      <c r="CO471" s="1"/>
      <c r="CP471" s="1"/>
      <c r="CQ471" s="1"/>
      <c r="CR471" s="1"/>
      <c r="CS471" s="1"/>
      <c r="CT471" s="1"/>
      <c r="CU471" s="1"/>
    </row>
    <row r="472" spans="1:99" ht="15.75" customHeight="1" x14ac:dyDescent="0.25">
      <c r="A472" s="1"/>
      <c r="B472" s="34"/>
      <c r="C472" s="67"/>
      <c r="D472" s="1"/>
      <c r="E472" s="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34"/>
      <c r="Q472" s="67"/>
      <c r="R472" s="1"/>
      <c r="S472" s="2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34"/>
      <c r="AE472" s="67"/>
      <c r="AF472" s="1"/>
      <c r="AG472" s="2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34"/>
      <c r="AS472" s="67"/>
      <c r="AT472" s="1"/>
      <c r="AU472" s="2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98"/>
      <c r="BG472" s="67"/>
      <c r="BH472" s="1"/>
      <c r="BI472" s="2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34"/>
      <c r="BU472" s="67"/>
      <c r="BV472" s="1"/>
      <c r="BW472" s="2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34"/>
      <c r="CI472" s="67"/>
      <c r="CJ472" s="1"/>
      <c r="CK472" s="2"/>
      <c r="CL472" s="1"/>
      <c r="CM472" s="1"/>
      <c r="CN472" s="1"/>
      <c r="CO472" s="1"/>
      <c r="CP472" s="1"/>
      <c r="CQ472" s="1"/>
      <c r="CR472" s="1"/>
      <c r="CS472" s="1"/>
      <c r="CT472" s="1"/>
      <c r="CU472" s="1"/>
    </row>
    <row r="473" spans="1:99" ht="15.75" customHeight="1" x14ac:dyDescent="0.25">
      <c r="A473" s="1"/>
      <c r="B473" s="34"/>
      <c r="C473" s="67"/>
      <c r="D473" s="1"/>
      <c r="E473" s="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34"/>
      <c r="Q473" s="67"/>
      <c r="R473" s="1"/>
      <c r="S473" s="2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34"/>
      <c r="AE473" s="67"/>
      <c r="AF473" s="1"/>
      <c r="AG473" s="2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34"/>
      <c r="AS473" s="67"/>
      <c r="AT473" s="1"/>
      <c r="AU473" s="2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98"/>
      <c r="BG473" s="67"/>
      <c r="BH473" s="1"/>
      <c r="BI473" s="2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34"/>
      <c r="BU473" s="67"/>
      <c r="BV473" s="1"/>
      <c r="BW473" s="2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34"/>
      <c r="CI473" s="67"/>
      <c r="CJ473" s="1"/>
      <c r="CK473" s="2"/>
      <c r="CL473" s="1"/>
      <c r="CM473" s="1"/>
      <c r="CN473" s="1"/>
      <c r="CO473" s="1"/>
      <c r="CP473" s="1"/>
      <c r="CQ473" s="1"/>
      <c r="CR473" s="1"/>
      <c r="CS473" s="1"/>
      <c r="CT473" s="1"/>
      <c r="CU473" s="1"/>
    </row>
    <row r="474" spans="1:99" ht="15.75" customHeight="1" x14ac:dyDescent="0.25">
      <c r="A474" s="1"/>
      <c r="B474" s="34"/>
      <c r="C474" s="67"/>
      <c r="D474" s="1"/>
      <c r="E474" s="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34"/>
      <c r="Q474" s="67"/>
      <c r="R474" s="1"/>
      <c r="S474" s="2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34"/>
      <c r="AE474" s="67"/>
      <c r="AF474" s="1"/>
      <c r="AG474" s="2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34"/>
      <c r="AS474" s="67"/>
      <c r="AT474" s="1"/>
      <c r="AU474" s="2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98"/>
      <c r="BG474" s="67"/>
      <c r="BH474" s="1"/>
      <c r="BI474" s="2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34"/>
      <c r="BU474" s="67"/>
      <c r="BV474" s="1"/>
      <c r="BW474" s="2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34"/>
      <c r="CI474" s="67"/>
      <c r="CJ474" s="1"/>
      <c r="CK474" s="2"/>
      <c r="CL474" s="1"/>
      <c r="CM474" s="1"/>
      <c r="CN474" s="1"/>
      <c r="CO474" s="1"/>
      <c r="CP474" s="1"/>
      <c r="CQ474" s="1"/>
      <c r="CR474" s="1"/>
      <c r="CS474" s="1"/>
      <c r="CT474" s="1"/>
      <c r="CU474" s="1"/>
    </row>
    <row r="475" spans="1:99" ht="15.75" customHeight="1" x14ac:dyDescent="0.25">
      <c r="A475" s="1"/>
      <c r="B475" s="34"/>
      <c r="C475" s="67"/>
      <c r="D475" s="1"/>
      <c r="E475" s="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34"/>
      <c r="Q475" s="67"/>
      <c r="R475" s="1"/>
      <c r="S475" s="2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34"/>
      <c r="AE475" s="67"/>
      <c r="AF475" s="1"/>
      <c r="AG475" s="2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34"/>
      <c r="AS475" s="67"/>
      <c r="AT475" s="1"/>
      <c r="AU475" s="2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98"/>
      <c r="BG475" s="67"/>
      <c r="BH475" s="1"/>
      <c r="BI475" s="2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34"/>
      <c r="BU475" s="67"/>
      <c r="BV475" s="1"/>
      <c r="BW475" s="2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34"/>
      <c r="CI475" s="67"/>
      <c r="CJ475" s="1"/>
      <c r="CK475" s="2"/>
      <c r="CL475" s="1"/>
      <c r="CM475" s="1"/>
      <c r="CN475" s="1"/>
      <c r="CO475" s="1"/>
      <c r="CP475" s="1"/>
      <c r="CQ475" s="1"/>
      <c r="CR475" s="1"/>
      <c r="CS475" s="1"/>
      <c r="CT475" s="1"/>
      <c r="CU475" s="1"/>
    </row>
    <row r="476" spans="1:99" ht="15.75" customHeight="1" x14ac:dyDescent="0.25">
      <c r="A476" s="1"/>
      <c r="B476" s="34"/>
      <c r="C476" s="67"/>
      <c r="D476" s="1"/>
      <c r="E476" s="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34"/>
      <c r="Q476" s="67"/>
      <c r="R476" s="1"/>
      <c r="S476" s="2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34"/>
      <c r="AE476" s="67"/>
      <c r="AF476" s="1"/>
      <c r="AG476" s="2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34"/>
      <c r="AS476" s="67"/>
      <c r="AT476" s="1"/>
      <c r="AU476" s="2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98"/>
      <c r="BG476" s="67"/>
      <c r="BH476" s="1"/>
      <c r="BI476" s="2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34"/>
      <c r="BU476" s="67"/>
      <c r="BV476" s="1"/>
      <c r="BW476" s="2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34"/>
      <c r="CI476" s="67"/>
      <c r="CJ476" s="1"/>
      <c r="CK476" s="2"/>
      <c r="CL476" s="1"/>
      <c r="CM476" s="1"/>
      <c r="CN476" s="1"/>
      <c r="CO476" s="1"/>
      <c r="CP476" s="1"/>
      <c r="CQ476" s="1"/>
      <c r="CR476" s="1"/>
      <c r="CS476" s="1"/>
      <c r="CT476" s="1"/>
      <c r="CU476" s="1"/>
    </row>
    <row r="477" spans="1:99" ht="15.75" customHeight="1" x14ac:dyDescent="0.25">
      <c r="A477" s="1"/>
      <c r="B477" s="34"/>
      <c r="C477" s="67"/>
      <c r="D477" s="1"/>
      <c r="E477" s="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34"/>
      <c r="Q477" s="67"/>
      <c r="R477" s="1"/>
      <c r="S477" s="2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34"/>
      <c r="AE477" s="67"/>
      <c r="AF477" s="1"/>
      <c r="AG477" s="2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34"/>
      <c r="AS477" s="67"/>
      <c r="AT477" s="1"/>
      <c r="AU477" s="2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98"/>
      <c r="BG477" s="67"/>
      <c r="BH477" s="1"/>
      <c r="BI477" s="2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34"/>
      <c r="BU477" s="67"/>
      <c r="BV477" s="1"/>
      <c r="BW477" s="2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34"/>
      <c r="CI477" s="67"/>
      <c r="CJ477" s="1"/>
      <c r="CK477" s="2"/>
      <c r="CL477" s="1"/>
      <c r="CM477" s="1"/>
      <c r="CN477" s="1"/>
      <c r="CO477" s="1"/>
      <c r="CP477" s="1"/>
      <c r="CQ477" s="1"/>
      <c r="CR477" s="1"/>
      <c r="CS477" s="1"/>
      <c r="CT477" s="1"/>
      <c r="CU477" s="1"/>
    </row>
    <row r="478" spans="1:99" ht="15.75" customHeight="1" x14ac:dyDescent="0.25">
      <c r="A478" s="1"/>
      <c r="B478" s="34"/>
      <c r="C478" s="67"/>
      <c r="D478" s="1"/>
      <c r="E478" s="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34"/>
      <c r="Q478" s="67"/>
      <c r="R478" s="1"/>
      <c r="S478" s="2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34"/>
      <c r="AE478" s="67"/>
      <c r="AF478" s="1"/>
      <c r="AG478" s="2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34"/>
      <c r="AS478" s="67"/>
      <c r="AT478" s="1"/>
      <c r="AU478" s="2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98"/>
      <c r="BG478" s="67"/>
      <c r="BH478" s="1"/>
      <c r="BI478" s="2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34"/>
      <c r="BU478" s="67"/>
      <c r="BV478" s="1"/>
      <c r="BW478" s="2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34"/>
      <c r="CI478" s="67"/>
      <c r="CJ478" s="1"/>
      <c r="CK478" s="2"/>
      <c r="CL478" s="1"/>
      <c r="CM478" s="1"/>
      <c r="CN478" s="1"/>
      <c r="CO478" s="1"/>
      <c r="CP478" s="1"/>
      <c r="CQ478" s="1"/>
      <c r="CR478" s="1"/>
      <c r="CS478" s="1"/>
      <c r="CT478" s="1"/>
      <c r="CU478" s="1"/>
    </row>
    <row r="479" spans="1:99" ht="15.75" customHeight="1" x14ac:dyDescent="0.25">
      <c r="A479" s="1"/>
      <c r="B479" s="34"/>
      <c r="C479" s="67"/>
      <c r="D479" s="1"/>
      <c r="E479" s="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34"/>
      <c r="Q479" s="67"/>
      <c r="R479" s="1"/>
      <c r="S479" s="2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34"/>
      <c r="AE479" s="67"/>
      <c r="AF479" s="1"/>
      <c r="AG479" s="2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34"/>
      <c r="AS479" s="67"/>
      <c r="AT479" s="1"/>
      <c r="AU479" s="2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98"/>
      <c r="BG479" s="67"/>
      <c r="BH479" s="1"/>
      <c r="BI479" s="2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34"/>
      <c r="BU479" s="67"/>
      <c r="BV479" s="1"/>
      <c r="BW479" s="2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34"/>
      <c r="CI479" s="67"/>
      <c r="CJ479" s="1"/>
      <c r="CK479" s="2"/>
      <c r="CL479" s="1"/>
      <c r="CM479" s="1"/>
      <c r="CN479" s="1"/>
      <c r="CO479" s="1"/>
      <c r="CP479" s="1"/>
      <c r="CQ479" s="1"/>
      <c r="CR479" s="1"/>
      <c r="CS479" s="1"/>
      <c r="CT479" s="1"/>
      <c r="CU479" s="1"/>
    </row>
    <row r="480" spans="1:99" ht="15.75" customHeight="1" x14ac:dyDescent="0.25">
      <c r="A480" s="1"/>
      <c r="B480" s="34"/>
      <c r="C480" s="67"/>
      <c r="D480" s="1"/>
      <c r="E480" s="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34"/>
      <c r="Q480" s="67"/>
      <c r="R480" s="1"/>
      <c r="S480" s="2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34"/>
      <c r="AE480" s="67"/>
      <c r="AF480" s="1"/>
      <c r="AG480" s="2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34"/>
      <c r="AS480" s="67"/>
      <c r="AT480" s="1"/>
      <c r="AU480" s="2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98"/>
      <c r="BG480" s="67"/>
      <c r="BH480" s="1"/>
      <c r="BI480" s="2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34"/>
      <c r="BU480" s="67"/>
      <c r="BV480" s="1"/>
      <c r="BW480" s="2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34"/>
      <c r="CI480" s="67"/>
      <c r="CJ480" s="1"/>
      <c r="CK480" s="2"/>
      <c r="CL480" s="1"/>
      <c r="CM480" s="1"/>
      <c r="CN480" s="1"/>
      <c r="CO480" s="1"/>
      <c r="CP480" s="1"/>
      <c r="CQ480" s="1"/>
      <c r="CR480" s="1"/>
      <c r="CS480" s="1"/>
      <c r="CT480" s="1"/>
      <c r="CU480" s="1"/>
    </row>
    <row r="481" spans="1:99" ht="15.75" customHeight="1" x14ac:dyDescent="0.25">
      <c r="A481" s="1"/>
      <c r="B481" s="34"/>
      <c r="C481" s="67"/>
      <c r="D481" s="1"/>
      <c r="E481" s="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34"/>
      <c r="Q481" s="67"/>
      <c r="R481" s="1"/>
      <c r="S481" s="2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34"/>
      <c r="AE481" s="67"/>
      <c r="AF481" s="1"/>
      <c r="AG481" s="2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34"/>
      <c r="AS481" s="67"/>
      <c r="AT481" s="1"/>
      <c r="AU481" s="2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98"/>
      <c r="BG481" s="67"/>
      <c r="BH481" s="1"/>
      <c r="BI481" s="2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34"/>
      <c r="BU481" s="67"/>
      <c r="BV481" s="1"/>
      <c r="BW481" s="2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34"/>
      <c r="CI481" s="67"/>
      <c r="CJ481" s="1"/>
      <c r="CK481" s="2"/>
      <c r="CL481" s="1"/>
      <c r="CM481" s="1"/>
      <c r="CN481" s="1"/>
      <c r="CO481" s="1"/>
      <c r="CP481" s="1"/>
      <c r="CQ481" s="1"/>
      <c r="CR481" s="1"/>
      <c r="CS481" s="1"/>
      <c r="CT481" s="1"/>
      <c r="CU481" s="1"/>
    </row>
    <row r="482" spans="1:99" ht="15.75" customHeight="1" x14ac:dyDescent="0.25">
      <c r="A482" s="1"/>
      <c r="B482" s="34"/>
      <c r="C482" s="67"/>
      <c r="D482" s="1"/>
      <c r="E482" s="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34"/>
      <c r="Q482" s="67"/>
      <c r="R482" s="1"/>
      <c r="S482" s="2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34"/>
      <c r="AE482" s="67"/>
      <c r="AF482" s="1"/>
      <c r="AG482" s="2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34"/>
      <c r="AS482" s="67"/>
      <c r="AT482" s="1"/>
      <c r="AU482" s="2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98"/>
      <c r="BG482" s="67"/>
      <c r="BH482" s="1"/>
      <c r="BI482" s="2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34"/>
      <c r="BU482" s="67"/>
      <c r="BV482" s="1"/>
      <c r="BW482" s="2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34"/>
      <c r="CI482" s="67"/>
      <c r="CJ482" s="1"/>
      <c r="CK482" s="2"/>
      <c r="CL482" s="1"/>
      <c r="CM482" s="1"/>
      <c r="CN482" s="1"/>
      <c r="CO482" s="1"/>
      <c r="CP482" s="1"/>
      <c r="CQ482" s="1"/>
      <c r="CR482" s="1"/>
      <c r="CS482" s="1"/>
      <c r="CT482" s="1"/>
      <c r="CU482" s="1"/>
    </row>
    <row r="483" spans="1:99" ht="15.75" customHeight="1" x14ac:dyDescent="0.25">
      <c r="A483" s="1"/>
      <c r="B483" s="34"/>
      <c r="C483" s="67"/>
      <c r="D483" s="1"/>
      <c r="E483" s="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34"/>
      <c r="Q483" s="67"/>
      <c r="R483" s="1"/>
      <c r="S483" s="2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34"/>
      <c r="AE483" s="67"/>
      <c r="AF483" s="1"/>
      <c r="AG483" s="2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34"/>
      <c r="AS483" s="67"/>
      <c r="AT483" s="1"/>
      <c r="AU483" s="2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98"/>
      <c r="BG483" s="67"/>
      <c r="BH483" s="1"/>
      <c r="BI483" s="2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34"/>
      <c r="BU483" s="67"/>
      <c r="BV483" s="1"/>
      <c r="BW483" s="2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34"/>
      <c r="CI483" s="67"/>
      <c r="CJ483" s="1"/>
      <c r="CK483" s="2"/>
      <c r="CL483" s="1"/>
      <c r="CM483" s="1"/>
      <c r="CN483" s="1"/>
      <c r="CO483" s="1"/>
      <c r="CP483" s="1"/>
      <c r="CQ483" s="1"/>
      <c r="CR483" s="1"/>
      <c r="CS483" s="1"/>
      <c r="CT483" s="1"/>
      <c r="CU483" s="1"/>
    </row>
    <row r="484" spans="1:99" ht="15.75" customHeight="1" x14ac:dyDescent="0.25">
      <c r="A484" s="1"/>
      <c r="B484" s="34"/>
      <c r="C484" s="67"/>
      <c r="D484" s="1"/>
      <c r="E484" s="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34"/>
      <c r="Q484" s="67"/>
      <c r="R484" s="1"/>
      <c r="S484" s="2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34"/>
      <c r="AE484" s="67"/>
      <c r="AF484" s="1"/>
      <c r="AG484" s="2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34"/>
      <c r="AS484" s="67"/>
      <c r="AT484" s="1"/>
      <c r="AU484" s="2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98"/>
      <c r="BG484" s="67"/>
      <c r="BH484" s="1"/>
      <c r="BI484" s="2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34"/>
      <c r="BU484" s="67"/>
      <c r="BV484" s="1"/>
      <c r="BW484" s="2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34"/>
      <c r="CI484" s="67"/>
      <c r="CJ484" s="1"/>
      <c r="CK484" s="2"/>
      <c r="CL484" s="1"/>
      <c r="CM484" s="1"/>
      <c r="CN484" s="1"/>
      <c r="CO484" s="1"/>
      <c r="CP484" s="1"/>
      <c r="CQ484" s="1"/>
      <c r="CR484" s="1"/>
      <c r="CS484" s="1"/>
      <c r="CT484" s="1"/>
      <c r="CU484" s="1"/>
    </row>
    <row r="485" spans="1:99" ht="15.75" customHeight="1" x14ac:dyDescent="0.25">
      <c r="A485" s="1"/>
      <c r="B485" s="34"/>
      <c r="C485" s="67"/>
      <c r="D485" s="1"/>
      <c r="E485" s="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34"/>
      <c r="Q485" s="67"/>
      <c r="R485" s="1"/>
      <c r="S485" s="2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34"/>
      <c r="AE485" s="67"/>
      <c r="AF485" s="1"/>
      <c r="AG485" s="2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34"/>
      <c r="AS485" s="67"/>
      <c r="AT485" s="1"/>
      <c r="AU485" s="2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98"/>
      <c r="BG485" s="67"/>
      <c r="BH485" s="1"/>
      <c r="BI485" s="2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34"/>
      <c r="BU485" s="67"/>
      <c r="BV485" s="1"/>
      <c r="BW485" s="2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34"/>
      <c r="CI485" s="67"/>
      <c r="CJ485" s="1"/>
      <c r="CK485" s="2"/>
      <c r="CL485" s="1"/>
      <c r="CM485" s="1"/>
      <c r="CN485" s="1"/>
      <c r="CO485" s="1"/>
      <c r="CP485" s="1"/>
      <c r="CQ485" s="1"/>
      <c r="CR485" s="1"/>
      <c r="CS485" s="1"/>
      <c r="CT485" s="1"/>
      <c r="CU485" s="1"/>
    </row>
    <row r="486" spans="1:99" ht="15.75" customHeight="1" x14ac:dyDescent="0.25">
      <c r="A486" s="1"/>
      <c r="B486" s="34"/>
      <c r="C486" s="67"/>
      <c r="D486" s="1"/>
      <c r="E486" s="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34"/>
      <c r="Q486" s="67"/>
      <c r="R486" s="1"/>
      <c r="S486" s="2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34"/>
      <c r="AE486" s="67"/>
      <c r="AF486" s="1"/>
      <c r="AG486" s="2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34"/>
      <c r="AS486" s="67"/>
      <c r="AT486" s="1"/>
      <c r="AU486" s="2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98"/>
      <c r="BG486" s="67"/>
      <c r="BH486" s="1"/>
      <c r="BI486" s="2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34"/>
      <c r="BU486" s="67"/>
      <c r="BV486" s="1"/>
      <c r="BW486" s="2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34"/>
      <c r="CI486" s="67"/>
      <c r="CJ486" s="1"/>
      <c r="CK486" s="2"/>
      <c r="CL486" s="1"/>
      <c r="CM486" s="1"/>
      <c r="CN486" s="1"/>
      <c r="CO486" s="1"/>
      <c r="CP486" s="1"/>
      <c r="CQ486" s="1"/>
      <c r="CR486" s="1"/>
      <c r="CS486" s="1"/>
      <c r="CT486" s="1"/>
      <c r="CU486" s="1"/>
    </row>
    <row r="487" spans="1:99" ht="15.75" customHeight="1" x14ac:dyDescent="0.25">
      <c r="A487" s="1"/>
      <c r="B487" s="34"/>
      <c r="C487" s="67"/>
      <c r="D487" s="1"/>
      <c r="E487" s="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34"/>
      <c r="Q487" s="67"/>
      <c r="R487" s="1"/>
      <c r="S487" s="2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34"/>
      <c r="AE487" s="67"/>
      <c r="AF487" s="1"/>
      <c r="AG487" s="2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34"/>
      <c r="AS487" s="67"/>
      <c r="AT487" s="1"/>
      <c r="AU487" s="2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98"/>
      <c r="BG487" s="67"/>
      <c r="BH487" s="1"/>
      <c r="BI487" s="2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34"/>
      <c r="BU487" s="67"/>
      <c r="BV487" s="1"/>
      <c r="BW487" s="2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34"/>
      <c r="CI487" s="67"/>
      <c r="CJ487" s="1"/>
      <c r="CK487" s="2"/>
      <c r="CL487" s="1"/>
      <c r="CM487" s="1"/>
      <c r="CN487" s="1"/>
      <c r="CO487" s="1"/>
      <c r="CP487" s="1"/>
      <c r="CQ487" s="1"/>
      <c r="CR487" s="1"/>
      <c r="CS487" s="1"/>
      <c r="CT487" s="1"/>
      <c r="CU487" s="1"/>
    </row>
    <row r="488" spans="1:99" ht="15.75" customHeight="1" x14ac:dyDescent="0.25">
      <c r="A488" s="1"/>
      <c r="B488" s="34"/>
      <c r="C488" s="67"/>
      <c r="D488" s="1"/>
      <c r="E488" s="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34"/>
      <c r="Q488" s="67"/>
      <c r="R488" s="1"/>
      <c r="S488" s="2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34"/>
      <c r="AE488" s="67"/>
      <c r="AF488" s="1"/>
      <c r="AG488" s="2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34"/>
      <c r="AS488" s="67"/>
      <c r="AT488" s="1"/>
      <c r="AU488" s="2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98"/>
      <c r="BG488" s="67"/>
      <c r="BH488" s="1"/>
      <c r="BI488" s="2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34"/>
      <c r="BU488" s="67"/>
      <c r="BV488" s="1"/>
      <c r="BW488" s="2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34"/>
      <c r="CI488" s="67"/>
      <c r="CJ488" s="1"/>
      <c r="CK488" s="2"/>
      <c r="CL488" s="1"/>
      <c r="CM488" s="1"/>
      <c r="CN488" s="1"/>
      <c r="CO488" s="1"/>
      <c r="CP488" s="1"/>
      <c r="CQ488" s="1"/>
      <c r="CR488" s="1"/>
      <c r="CS488" s="1"/>
      <c r="CT488" s="1"/>
      <c r="CU488" s="1"/>
    </row>
    <row r="489" spans="1:99" ht="15.75" customHeight="1" x14ac:dyDescent="0.25">
      <c r="A489" s="1"/>
      <c r="B489" s="34"/>
      <c r="C489" s="67"/>
      <c r="D489" s="1"/>
      <c r="E489" s="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34"/>
      <c r="Q489" s="67"/>
      <c r="R489" s="1"/>
      <c r="S489" s="2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34"/>
      <c r="AE489" s="67"/>
      <c r="AF489" s="1"/>
      <c r="AG489" s="2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34"/>
      <c r="AS489" s="67"/>
      <c r="AT489" s="1"/>
      <c r="AU489" s="2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98"/>
      <c r="BG489" s="67"/>
      <c r="BH489" s="1"/>
      <c r="BI489" s="2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34"/>
      <c r="BU489" s="67"/>
      <c r="BV489" s="1"/>
      <c r="BW489" s="2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34"/>
      <c r="CI489" s="67"/>
      <c r="CJ489" s="1"/>
      <c r="CK489" s="2"/>
      <c r="CL489" s="1"/>
      <c r="CM489" s="1"/>
      <c r="CN489" s="1"/>
      <c r="CO489" s="1"/>
      <c r="CP489" s="1"/>
      <c r="CQ489" s="1"/>
      <c r="CR489" s="1"/>
      <c r="CS489" s="1"/>
      <c r="CT489" s="1"/>
      <c r="CU489" s="1"/>
    </row>
    <row r="490" spans="1:99" ht="15.75" customHeight="1" x14ac:dyDescent="0.25">
      <c r="A490" s="1"/>
      <c r="B490" s="34"/>
      <c r="C490" s="67"/>
      <c r="D490" s="1"/>
      <c r="E490" s="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34"/>
      <c r="Q490" s="67"/>
      <c r="R490" s="1"/>
      <c r="S490" s="2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34"/>
      <c r="AE490" s="67"/>
      <c r="AF490" s="1"/>
      <c r="AG490" s="2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34"/>
      <c r="AS490" s="67"/>
      <c r="AT490" s="1"/>
      <c r="AU490" s="2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98"/>
      <c r="BG490" s="67"/>
      <c r="BH490" s="1"/>
      <c r="BI490" s="2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34"/>
      <c r="BU490" s="67"/>
      <c r="BV490" s="1"/>
      <c r="BW490" s="2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34"/>
      <c r="CI490" s="67"/>
      <c r="CJ490" s="1"/>
      <c r="CK490" s="2"/>
      <c r="CL490" s="1"/>
      <c r="CM490" s="1"/>
      <c r="CN490" s="1"/>
      <c r="CO490" s="1"/>
      <c r="CP490" s="1"/>
      <c r="CQ490" s="1"/>
      <c r="CR490" s="1"/>
      <c r="CS490" s="1"/>
      <c r="CT490" s="1"/>
      <c r="CU490" s="1"/>
    </row>
    <row r="491" spans="1:99" ht="15.75" customHeight="1" x14ac:dyDescent="0.25">
      <c r="A491" s="1"/>
      <c r="B491" s="34"/>
      <c r="C491" s="67"/>
      <c r="D491" s="1"/>
      <c r="E491" s="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34"/>
      <c r="Q491" s="67"/>
      <c r="R491" s="1"/>
      <c r="S491" s="2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34"/>
      <c r="AE491" s="67"/>
      <c r="AF491" s="1"/>
      <c r="AG491" s="2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34"/>
      <c r="AS491" s="67"/>
      <c r="AT491" s="1"/>
      <c r="AU491" s="2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98"/>
      <c r="BG491" s="67"/>
      <c r="BH491" s="1"/>
      <c r="BI491" s="2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34"/>
      <c r="BU491" s="67"/>
      <c r="BV491" s="1"/>
      <c r="BW491" s="2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34"/>
      <c r="CI491" s="67"/>
      <c r="CJ491" s="1"/>
      <c r="CK491" s="2"/>
      <c r="CL491" s="1"/>
      <c r="CM491" s="1"/>
      <c r="CN491" s="1"/>
      <c r="CO491" s="1"/>
      <c r="CP491" s="1"/>
      <c r="CQ491" s="1"/>
      <c r="CR491" s="1"/>
      <c r="CS491" s="1"/>
      <c r="CT491" s="1"/>
      <c r="CU491" s="1"/>
    </row>
    <row r="492" spans="1:99" ht="15.75" customHeight="1" x14ac:dyDescent="0.25">
      <c r="A492" s="1"/>
      <c r="B492" s="34"/>
      <c r="C492" s="67"/>
      <c r="D492" s="1"/>
      <c r="E492" s="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34"/>
      <c r="Q492" s="67"/>
      <c r="R492" s="1"/>
      <c r="S492" s="2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34"/>
      <c r="AE492" s="67"/>
      <c r="AF492" s="1"/>
      <c r="AG492" s="2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34"/>
      <c r="AS492" s="67"/>
      <c r="AT492" s="1"/>
      <c r="AU492" s="2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98"/>
      <c r="BG492" s="67"/>
      <c r="BH492" s="1"/>
      <c r="BI492" s="2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34"/>
      <c r="BU492" s="67"/>
      <c r="BV492" s="1"/>
      <c r="BW492" s="2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34"/>
      <c r="CI492" s="67"/>
      <c r="CJ492" s="1"/>
      <c r="CK492" s="2"/>
      <c r="CL492" s="1"/>
      <c r="CM492" s="1"/>
      <c r="CN492" s="1"/>
      <c r="CO492" s="1"/>
      <c r="CP492" s="1"/>
      <c r="CQ492" s="1"/>
      <c r="CR492" s="1"/>
      <c r="CS492" s="1"/>
      <c r="CT492" s="1"/>
      <c r="CU492" s="1"/>
    </row>
    <row r="493" spans="1:99" ht="15.75" customHeight="1" x14ac:dyDescent="0.25">
      <c r="A493" s="1"/>
      <c r="B493" s="34"/>
      <c r="C493" s="67"/>
      <c r="D493" s="1"/>
      <c r="E493" s="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34"/>
      <c r="Q493" s="67"/>
      <c r="R493" s="1"/>
      <c r="S493" s="2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34"/>
      <c r="AE493" s="67"/>
      <c r="AF493" s="1"/>
      <c r="AG493" s="2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34"/>
      <c r="AS493" s="67"/>
      <c r="AT493" s="1"/>
      <c r="AU493" s="2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98"/>
      <c r="BG493" s="67"/>
      <c r="BH493" s="1"/>
      <c r="BI493" s="2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34"/>
      <c r="BU493" s="67"/>
      <c r="BV493" s="1"/>
      <c r="BW493" s="2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34"/>
      <c r="CI493" s="67"/>
      <c r="CJ493" s="1"/>
      <c r="CK493" s="2"/>
      <c r="CL493" s="1"/>
      <c r="CM493" s="1"/>
      <c r="CN493" s="1"/>
      <c r="CO493" s="1"/>
      <c r="CP493" s="1"/>
      <c r="CQ493" s="1"/>
      <c r="CR493" s="1"/>
      <c r="CS493" s="1"/>
      <c r="CT493" s="1"/>
      <c r="CU493" s="1"/>
    </row>
    <row r="494" spans="1:99" ht="15.75" customHeight="1" x14ac:dyDescent="0.25">
      <c r="A494" s="1"/>
      <c r="B494" s="34"/>
      <c r="C494" s="67"/>
      <c r="D494" s="1"/>
      <c r="E494" s="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34"/>
      <c r="Q494" s="67"/>
      <c r="R494" s="1"/>
      <c r="S494" s="2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34"/>
      <c r="AE494" s="67"/>
      <c r="AF494" s="1"/>
      <c r="AG494" s="2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34"/>
      <c r="AS494" s="67"/>
      <c r="AT494" s="1"/>
      <c r="AU494" s="2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98"/>
      <c r="BG494" s="67"/>
      <c r="BH494" s="1"/>
      <c r="BI494" s="2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34"/>
      <c r="BU494" s="67"/>
      <c r="BV494" s="1"/>
      <c r="BW494" s="2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34"/>
      <c r="CI494" s="67"/>
      <c r="CJ494" s="1"/>
      <c r="CK494" s="2"/>
      <c r="CL494" s="1"/>
      <c r="CM494" s="1"/>
      <c r="CN494" s="1"/>
      <c r="CO494" s="1"/>
      <c r="CP494" s="1"/>
      <c r="CQ494" s="1"/>
      <c r="CR494" s="1"/>
      <c r="CS494" s="1"/>
      <c r="CT494" s="1"/>
      <c r="CU494" s="1"/>
    </row>
    <row r="495" spans="1:99" ht="15.75" customHeight="1" x14ac:dyDescent="0.25">
      <c r="A495" s="1"/>
      <c r="B495" s="34"/>
      <c r="C495" s="67"/>
      <c r="D495" s="1"/>
      <c r="E495" s="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34"/>
      <c r="Q495" s="67"/>
      <c r="R495" s="1"/>
      <c r="S495" s="2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34"/>
      <c r="AE495" s="67"/>
      <c r="AF495" s="1"/>
      <c r="AG495" s="2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34"/>
      <c r="AS495" s="67"/>
      <c r="AT495" s="1"/>
      <c r="AU495" s="2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98"/>
      <c r="BG495" s="67"/>
      <c r="BH495" s="1"/>
      <c r="BI495" s="2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34"/>
      <c r="BU495" s="67"/>
      <c r="BV495" s="1"/>
      <c r="BW495" s="2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34"/>
      <c r="CI495" s="67"/>
      <c r="CJ495" s="1"/>
      <c r="CK495" s="2"/>
      <c r="CL495" s="1"/>
      <c r="CM495" s="1"/>
      <c r="CN495" s="1"/>
      <c r="CO495" s="1"/>
      <c r="CP495" s="1"/>
      <c r="CQ495" s="1"/>
      <c r="CR495" s="1"/>
      <c r="CS495" s="1"/>
      <c r="CT495" s="1"/>
      <c r="CU495" s="1"/>
    </row>
    <row r="496" spans="1:99" ht="15.75" customHeight="1" x14ac:dyDescent="0.25">
      <c r="A496" s="1"/>
      <c r="B496" s="34"/>
      <c r="C496" s="67"/>
      <c r="D496" s="1"/>
      <c r="E496" s="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34"/>
      <c r="Q496" s="67"/>
      <c r="R496" s="1"/>
      <c r="S496" s="2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34"/>
      <c r="AE496" s="67"/>
      <c r="AF496" s="1"/>
      <c r="AG496" s="2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34"/>
      <c r="AS496" s="67"/>
      <c r="AT496" s="1"/>
      <c r="AU496" s="2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98"/>
      <c r="BG496" s="67"/>
      <c r="BH496" s="1"/>
      <c r="BI496" s="2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34"/>
      <c r="BU496" s="67"/>
      <c r="BV496" s="1"/>
      <c r="BW496" s="2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34"/>
      <c r="CI496" s="67"/>
      <c r="CJ496" s="1"/>
      <c r="CK496" s="2"/>
      <c r="CL496" s="1"/>
      <c r="CM496" s="1"/>
      <c r="CN496" s="1"/>
      <c r="CO496" s="1"/>
      <c r="CP496" s="1"/>
      <c r="CQ496" s="1"/>
      <c r="CR496" s="1"/>
      <c r="CS496" s="1"/>
      <c r="CT496" s="1"/>
      <c r="CU496" s="1"/>
    </row>
    <row r="497" spans="1:99" ht="15.75" customHeight="1" x14ac:dyDescent="0.25">
      <c r="A497" s="1"/>
      <c r="B497" s="34"/>
      <c r="C497" s="67"/>
      <c r="D497" s="1"/>
      <c r="E497" s="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34"/>
      <c r="Q497" s="67"/>
      <c r="R497" s="1"/>
      <c r="S497" s="2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34"/>
      <c r="AE497" s="67"/>
      <c r="AF497" s="1"/>
      <c r="AG497" s="2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34"/>
      <c r="AS497" s="67"/>
      <c r="AT497" s="1"/>
      <c r="AU497" s="2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98"/>
      <c r="BG497" s="67"/>
      <c r="BH497" s="1"/>
      <c r="BI497" s="2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34"/>
      <c r="BU497" s="67"/>
      <c r="BV497" s="1"/>
      <c r="BW497" s="2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34"/>
      <c r="CI497" s="67"/>
      <c r="CJ497" s="1"/>
      <c r="CK497" s="2"/>
      <c r="CL497" s="1"/>
      <c r="CM497" s="1"/>
      <c r="CN497" s="1"/>
      <c r="CO497" s="1"/>
      <c r="CP497" s="1"/>
      <c r="CQ497" s="1"/>
      <c r="CR497" s="1"/>
      <c r="CS497" s="1"/>
      <c r="CT497" s="1"/>
      <c r="CU497" s="1"/>
    </row>
    <row r="498" spans="1:99" ht="15.75" customHeight="1" x14ac:dyDescent="0.25">
      <c r="A498" s="1"/>
      <c r="B498" s="34"/>
      <c r="C498" s="67"/>
      <c r="D498" s="1"/>
      <c r="E498" s="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34"/>
      <c r="Q498" s="67"/>
      <c r="R498" s="1"/>
      <c r="S498" s="2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34"/>
      <c r="AE498" s="67"/>
      <c r="AF498" s="1"/>
      <c r="AG498" s="2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34"/>
      <c r="AS498" s="67"/>
      <c r="AT498" s="1"/>
      <c r="AU498" s="2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98"/>
      <c r="BG498" s="67"/>
      <c r="BH498" s="1"/>
      <c r="BI498" s="2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34"/>
      <c r="BU498" s="67"/>
      <c r="BV498" s="1"/>
      <c r="BW498" s="2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34"/>
      <c r="CI498" s="67"/>
      <c r="CJ498" s="1"/>
      <c r="CK498" s="2"/>
      <c r="CL498" s="1"/>
      <c r="CM498" s="1"/>
      <c r="CN498" s="1"/>
      <c r="CO498" s="1"/>
      <c r="CP498" s="1"/>
      <c r="CQ498" s="1"/>
      <c r="CR498" s="1"/>
      <c r="CS498" s="1"/>
      <c r="CT498" s="1"/>
      <c r="CU498" s="1"/>
    </row>
    <row r="499" spans="1:99" ht="15.75" customHeight="1" x14ac:dyDescent="0.25">
      <c r="A499" s="1"/>
      <c r="B499" s="34"/>
      <c r="C499" s="67"/>
      <c r="D499" s="1"/>
      <c r="E499" s="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34"/>
      <c r="Q499" s="67"/>
      <c r="R499" s="1"/>
      <c r="S499" s="2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34"/>
      <c r="AE499" s="67"/>
      <c r="AF499" s="1"/>
      <c r="AG499" s="2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34"/>
      <c r="AS499" s="67"/>
      <c r="AT499" s="1"/>
      <c r="AU499" s="2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98"/>
      <c r="BG499" s="67"/>
      <c r="BH499" s="1"/>
      <c r="BI499" s="2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34"/>
      <c r="BU499" s="67"/>
      <c r="BV499" s="1"/>
      <c r="BW499" s="2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34"/>
      <c r="CI499" s="67"/>
      <c r="CJ499" s="1"/>
      <c r="CK499" s="2"/>
      <c r="CL499" s="1"/>
      <c r="CM499" s="1"/>
      <c r="CN499" s="1"/>
      <c r="CO499" s="1"/>
      <c r="CP499" s="1"/>
      <c r="CQ499" s="1"/>
      <c r="CR499" s="1"/>
      <c r="CS499" s="1"/>
      <c r="CT499" s="1"/>
      <c r="CU499" s="1"/>
    </row>
    <row r="500" spans="1:99" ht="15.75" customHeight="1" x14ac:dyDescent="0.25">
      <c r="A500" s="1"/>
      <c r="B500" s="34"/>
      <c r="C500" s="67"/>
      <c r="D500" s="1"/>
      <c r="E500" s="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34"/>
      <c r="Q500" s="67"/>
      <c r="R500" s="1"/>
      <c r="S500" s="2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34"/>
      <c r="AE500" s="67"/>
      <c r="AF500" s="1"/>
      <c r="AG500" s="2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34"/>
      <c r="AS500" s="67"/>
      <c r="AT500" s="1"/>
      <c r="AU500" s="2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98"/>
      <c r="BG500" s="67"/>
      <c r="BH500" s="1"/>
      <c r="BI500" s="2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34"/>
      <c r="BU500" s="67"/>
      <c r="BV500" s="1"/>
      <c r="BW500" s="2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34"/>
      <c r="CI500" s="67"/>
      <c r="CJ500" s="1"/>
      <c r="CK500" s="2"/>
      <c r="CL500" s="1"/>
      <c r="CM500" s="1"/>
      <c r="CN500" s="1"/>
      <c r="CO500" s="1"/>
      <c r="CP500" s="1"/>
      <c r="CQ500" s="1"/>
      <c r="CR500" s="1"/>
      <c r="CS500" s="1"/>
      <c r="CT500" s="1"/>
      <c r="CU500" s="1"/>
    </row>
    <row r="501" spans="1:99" ht="15.75" customHeight="1" x14ac:dyDescent="0.25">
      <c r="A501" s="1"/>
      <c r="B501" s="34"/>
      <c r="C501" s="67"/>
      <c r="D501" s="1"/>
      <c r="E501" s="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34"/>
      <c r="Q501" s="67"/>
      <c r="R501" s="1"/>
      <c r="S501" s="2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34"/>
      <c r="AE501" s="67"/>
      <c r="AF501" s="1"/>
      <c r="AG501" s="2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34"/>
      <c r="AS501" s="67"/>
      <c r="AT501" s="1"/>
      <c r="AU501" s="2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98"/>
      <c r="BG501" s="67"/>
      <c r="BH501" s="1"/>
      <c r="BI501" s="2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34"/>
      <c r="BU501" s="67"/>
      <c r="BV501" s="1"/>
      <c r="BW501" s="2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34"/>
      <c r="CI501" s="67"/>
      <c r="CJ501" s="1"/>
      <c r="CK501" s="2"/>
      <c r="CL501" s="1"/>
      <c r="CM501" s="1"/>
      <c r="CN501" s="1"/>
      <c r="CO501" s="1"/>
      <c r="CP501" s="1"/>
      <c r="CQ501" s="1"/>
      <c r="CR501" s="1"/>
      <c r="CS501" s="1"/>
      <c r="CT501" s="1"/>
      <c r="CU501" s="1"/>
    </row>
    <row r="502" spans="1:99" ht="15.75" customHeight="1" x14ac:dyDescent="0.25">
      <c r="A502" s="1"/>
      <c r="B502" s="34"/>
      <c r="C502" s="67"/>
      <c r="D502" s="1"/>
      <c r="E502" s="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34"/>
      <c r="Q502" s="67"/>
      <c r="R502" s="1"/>
      <c r="S502" s="2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34"/>
      <c r="AE502" s="67"/>
      <c r="AF502" s="1"/>
      <c r="AG502" s="2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34"/>
      <c r="AS502" s="67"/>
      <c r="AT502" s="1"/>
      <c r="AU502" s="2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98"/>
      <c r="BG502" s="67"/>
      <c r="BH502" s="1"/>
      <c r="BI502" s="2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34"/>
      <c r="BU502" s="67"/>
      <c r="BV502" s="1"/>
      <c r="BW502" s="2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34"/>
      <c r="CI502" s="67"/>
      <c r="CJ502" s="1"/>
      <c r="CK502" s="2"/>
      <c r="CL502" s="1"/>
      <c r="CM502" s="1"/>
      <c r="CN502" s="1"/>
      <c r="CO502" s="1"/>
      <c r="CP502" s="1"/>
      <c r="CQ502" s="1"/>
      <c r="CR502" s="1"/>
      <c r="CS502" s="1"/>
      <c r="CT502" s="1"/>
      <c r="CU502" s="1"/>
    </row>
    <row r="503" spans="1:99" ht="15.75" customHeight="1" x14ac:dyDescent="0.25">
      <c r="A503" s="1"/>
      <c r="B503" s="34"/>
      <c r="C503" s="67"/>
      <c r="D503" s="1"/>
      <c r="E503" s="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34"/>
      <c r="Q503" s="67"/>
      <c r="R503" s="1"/>
      <c r="S503" s="2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34"/>
      <c r="AE503" s="67"/>
      <c r="AF503" s="1"/>
      <c r="AG503" s="2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34"/>
      <c r="AS503" s="67"/>
      <c r="AT503" s="1"/>
      <c r="AU503" s="2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98"/>
      <c r="BG503" s="67"/>
      <c r="BH503" s="1"/>
      <c r="BI503" s="2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34"/>
      <c r="BU503" s="67"/>
      <c r="BV503" s="1"/>
      <c r="BW503" s="2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34"/>
      <c r="CI503" s="67"/>
      <c r="CJ503" s="1"/>
      <c r="CK503" s="2"/>
      <c r="CL503" s="1"/>
      <c r="CM503" s="1"/>
      <c r="CN503" s="1"/>
      <c r="CO503" s="1"/>
      <c r="CP503" s="1"/>
      <c r="CQ503" s="1"/>
      <c r="CR503" s="1"/>
      <c r="CS503" s="1"/>
      <c r="CT503" s="1"/>
      <c r="CU503" s="1"/>
    </row>
    <row r="504" spans="1:99" ht="15.75" customHeight="1" x14ac:dyDescent="0.25">
      <c r="A504" s="1"/>
      <c r="B504" s="34"/>
      <c r="C504" s="67"/>
      <c r="D504" s="1"/>
      <c r="E504" s="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34"/>
      <c r="Q504" s="67"/>
      <c r="R504" s="1"/>
      <c r="S504" s="2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34"/>
      <c r="AE504" s="67"/>
      <c r="AF504" s="1"/>
      <c r="AG504" s="2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34"/>
      <c r="AS504" s="67"/>
      <c r="AT504" s="1"/>
      <c r="AU504" s="2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98"/>
      <c r="BG504" s="67"/>
      <c r="BH504" s="1"/>
      <c r="BI504" s="2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34"/>
      <c r="BU504" s="67"/>
      <c r="BV504" s="1"/>
      <c r="BW504" s="2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34"/>
      <c r="CI504" s="67"/>
      <c r="CJ504" s="1"/>
      <c r="CK504" s="2"/>
      <c r="CL504" s="1"/>
      <c r="CM504" s="1"/>
      <c r="CN504" s="1"/>
      <c r="CO504" s="1"/>
      <c r="CP504" s="1"/>
      <c r="CQ504" s="1"/>
      <c r="CR504" s="1"/>
      <c r="CS504" s="1"/>
      <c r="CT504" s="1"/>
      <c r="CU504" s="1"/>
    </row>
    <row r="505" spans="1:99" ht="15.75" customHeight="1" x14ac:dyDescent="0.25">
      <c r="A505" s="1"/>
      <c r="B505" s="34"/>
      <c r="C505" s="67"/>
      <c r="D505" s="1"/>
      <c r="E505" s="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34"/>
      <c r="Q505" s="67"/>
      <c r="R505" s="1"/>
      <c r="S505" s="2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34"/>
      <c r="AE505" s="67"/>
      <c r="AF505" s="1"/>
      <c r="AG505" s="2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34"/>
      <c r="AS505" s="67"/>
      <c r="AT505" s="1"/>
      <c r="AU505" s="2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98"/>
      <c r="BG505" s="67"/>
      <c r="BH505" s="1"/>
      <c r="BI505" s="2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34"/>
      <c r="BU505" s="67"/>
      <c r="BV505" s="1"/>
      <c r="BW505" s="2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34"/>
      <c r="CI505" s="67"/>
      <c r="CJ505" s="1"/>
      <c r="CK505" s="2"/>
      <c r="CL505" s="1"/>
      <c r="CM505" s="1"/>
      <c r="CN505" s="1"/>
      <c r="CO505" s="1"/>
      <c r="CP505" s="1"/>
      <c r="CQ505" s="1"/>
      <c r="CR505" s="1"/>
      <c r="CS505" s="1"/>
      <c r="CT505" s="1"/>
      <c r="CU505" s="1"/>
    </row>
    <row r="506" spans="1:99" ht="15.75" customHeight="1" x14ac:dyDescent="0.25">
      <c r="A506" s="1"/>
      <c r="B506" s="34"/>
      <c r="C506" s="67"/>
      <c r="D506" s="1"/>
      <c r="E506" s="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34"/>
      <c r="Q506" s="67"/>
      <c r="R506" s="1"/>
      <c r="S506" s="2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34"/>
      <c r="AE506" s="67"/>
      <c r="AF506" s="1"/>
      <c r="AG506" s="2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34"/>
      <c r="AS506" s="67"/>
      <c r="AT506" s="1"/>
      <c r="AU506" s="2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98"/>
      <c r="BG506" s="67"/>
      <c r="BH506" s="1"/>
      <c r="BI506" s="2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34"/>
      <c r="BU506" s="67"/>
      <c r="BV506" s="1"/>
      <c r="BW506" s="2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34"/>
      <c r="CI506" s="67"/>
      <c r="CJ506" s="1"/>
      <c r="CK506" s="2"/>
      <c r="CL506" s="1"/>
      <c r="CM506" s="1"/>
      <c r="CN506" s="1"/>
      <c r="CO506" s="1"/>
      <c r="CP506" s="1"/>
      <c r="CQ506" s="1"/>
      <c r="CR506" s="1"/>
      <c r="CS506" s="1"/>
      <c r="CT506" s="1"/>
      <c r="CU506" s="1"/>
    </row>
    <row r="507" spans="1:99" ht="15.75" customHeight="1" x14ac:dyDescent="0.25">
      <c r="A507" s="1"/>
      <c r="B507" s="34"/>
      <c r="C507" s="67"/>
      <c r="D507" s="1"/>
      <c r="E507" s="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34"/>
      <c r="Q507" s="67"/>
      <c r="R507" s="1"/>
      <c r="S507" s="2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34"/>
      <c r="AE507" s="67"/>
      <c r="AF507" s="1"/>
      <c r="AG507" s="2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34"/>
      <c r="AS507" s="67"/>
      <c r="AT507" s="1"/>
      <c r="AU507" s="2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98"/>
      <c r="BG507" s="67"/>
      <c r="BH507" s="1"/>
      <c r="BI507" s="2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34"/>
      <c r="BU507" s="67"/>
      <c r="BV507" s="1"/>
      <c r="BW507" s="2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34"/>
      <c r="CI507" s="67"/>
      <c r="CJ507" s="1"/>
      <c r="CK507" s="2"/>
      <c r="CL507" s="1"/>
      <c r="CM507" s="1"/>
      <c r="CN507" s="1"/>
      <c r="CO507" s="1"/>
      <c r="CP507" s="1"/>
      <c r="CQ507" s="1"/>
      <c r="CR507" s="1"/>
      <c r="CS507" s="1"/>
      <c r="CT507" s="1"/>
      <c r="CU507" s="1"/>
    </row>
    <row r="508" spans="1:99" ht="15.75" customHeight="1" x14ac:dyDescent="0.25">
      <c r="A508" s="1"/>
      <c r="B508" s="34"/>
      <c r="C508" s="67"/>
      <c r="D508" s="1"/>
      <c r="E508" s="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34"/>
      <c r="Q508" s="67"/>
      <c r="R508" s="1"/>
      <c r="S508" s="2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34"/>
      <c r="AE508" s="67"/>
      <c r="AF508" s="1"/>
      <c r="AG508" s="2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34"/>
      <c r="AS508" s="67"/>
      <c r="AT508" s="1"/>
      <c r="AU508" s="2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98"/>
      <c r="BG508" s="67"/>
      <c r="BH508" s="1"/>
      <c r="BI508" s="2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34"/>
      <c r="BU508" s="67"/>
      <c r="BV508" s="1"/>
      <c r="BW508" s="2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34"/>
      <c r="CI508" s="67"/>
      <c r="CJ508" s="1"/>
      <c r="CK508" s="2"/>
      <c r="CL508" s="1"/>
      <c r="CM508" s="1"/>
      <c r="CN508" s="1"/>
      <c r="CO508" s="1"/>
      <c r="CP508" s="1"/>
      <c r="CQ508" s="1"/>
      <c r="CR508" s="1"/>
      <c r="CS508" s="1"/>
      <c r="CT508" s="1"/>
      <c r="CU508" s="1"/>
    </row>
    <row r="509" spans="1:99" ht="15.75" customHeight="1" x14ac:dyDescent="0.25">
      <c r="A509" s="1"/>
      <c r="B509" s="34"/>
      <c r="C509" s="67"/>
      <c r="D509" s="1"/>
      <c r="E509" s="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34"/>
      <c r="Q509" s="67"/>
      <c r="R509" s="1"/>
      <c r="S509" s="2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34"/>
      <c r="AE509" s="67"/>
      <c r="AF509" s="1"/>
      <c r="AG509" s="2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34"/>
      <c r="AS509" s="67"/>
      <c r="AT509" s="1"/>
      <c r="AU509" s="2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98"/>
      <c r="BG509" s="67"/>
      <c r="BH509" s="1"/>
      <c r="BI509" s="2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34"/>
      <c r="BU509" s="67"/>
      <c r="BV509" s="1"/>
      <c r="BW509" s="2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34"/>
      <c r="CI509" s="67"/>
      <c r="CJ509" s="1"/>
      <c r="CK509" s="2"/>
      <c r="CL509" s="1"/>
      <c r="CM509" s="1"/>
      <c r="CN509" s="1"/>
      <c r="CO509" s="1"/>
      <c r="CP509" s="1"/>
      <c r="CQ509" s="1"/>
      <c r="CR509" s="1"/>
      <c r="CS509" s="1"/>
      <c r="CT509" s="1"/>
      <c r="CU509" s="1"/>
    </row>
    <row r="510" spans="1:99" ht="15.75" customHeight="1" x14ac:dyDescent="0.25">
      <c r="A510" s="1"/>
      <c r="B510" s="34"/>
      <c r="C510" s="67"/>
      <c r="D510" s="1"/>
      <c r="E510" s="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34"/>
      <c r="Q510" s="67"/>
      <c r="R510" s="1"/>
      <c r="S510" s="2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34"/>
      <c r="AE510" s="67"/>
      <c r="AF510" s="1"/>
      <c r="AG510" s="2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34"/>
      <c r="AS510" s="67"/>
      <c r="AT510" s="1"/>
      <c r="AU510" s="2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98"/>
      <c r="BG510" s="67"/>
      <c r="BH510" s="1"/>
      <c r="BI510" s="2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34"/>
      <c r="BU510" s="67"/>
      <c r="BV510" s="1"/>
      <c r="BW510" s="2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34"/>
      <c r="CI510" s="67"/>
      <c r="CJ510" s="1"/>
      <c r="CK510" s="2"/>
      <c r="CL510" s="1"/>
      <c r="CM510" s="1"/>
      <c r="CN510" s="1"/>
      <c r="CO510" s="1"/>
      <c r="CP510" s="1"/>
      <c r="CQ510" s="1"/>
      <c r="CR510" s="1"/>
      <c r="CS510" s="1"/>
      <c r="CT510" s="1"/>
      <c r="CU510" s="1"/>
    </row>
    <row r="511" spans="1:99" ht="15.75" customHeight="1" x14ac:dyDescent="0.25">
      <c r="A511" s="1"/>
      <c r="B511" s="34"/>
      <c r="C511" s="67"/>
      <c r="D511" s="1"/>
      <c r="E511" s="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34"/>
      <c r="Q511" s="67"/>
      <c r="R511" s="1"/>
      <c r="S511" s="2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34"/>
      <c r="AE511" s="67"/>
      <c r="AF511" s="1"/>
      <c r="AG511" s="2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34"/>
      <c r="AS511" s="67"/>
      <c r="AT511" s="1"/>
      <c r="AU511" s="2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98"/>
      <c r="BG511" s="67"/>
      <c r="BH511" s="1"/>
      <c r="BI511" s="2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34"/>
      <c r="BU511" s="67"/>
      <c r="BV511" s="1"/>
      <c r="BW511" s="2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34"/>
      <c r="CI511" s="67"/>
      <c r="CJ511" s="1"/>
      <c r="CK511" s="2"/>
      <c r="CL511" s="1"/>
      <c r="CM511" s="1"/>
      <c r="CN511" s="1"/>
      <c r="CO511" s="1"/>
      <c r="CP511" s="1"/>
      <c r="CQ511" s="1"/>
      <c r="CR511" s="1"/>
      <c r="CS511" s="1"/>
      <c r="CT511" s="1"/>
      <c r="CU511" s="1"/>
    </row>
    <row r="512" spans="1:99" ht="15.75" customHeight="1" x14ac:dyDescent="0.25">
      <c r="A512" s="1"/>
      <c r="B512" s="34"/>
      <c r="C512" s="67"/>
      <c r="D512" s="1"/>
      <c r="E512" s="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34"/>
      <c r="Q512" s="67"/>
      <c r="R512" s="1"/>
      <c r="S512" s="2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34"/>
      <c r="AE512" s="67"/>
      <c r="AF512" s="1"/>
      <c r="AG512" s="2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34"/>
      <c r="AS512" s="67"/>
      <c r="AT512" s="1"/>
      <c r="AU512" s="2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98"/>
      <c r="BG512" s="67"/>
      <c r="BH512" s="1"/>
      <c r="BI512" s="2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34"/>
      <c r="BU512" s="67"/>
      <c r="BV512" s="1"/>
      <c r="BW512" s="2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34"/>
      <c r="CI512" s="67"/>
      <c r="CJ512" s="1"/>
      <c r="CK512" s="2"/>
      <c r="CL512" s="1"/>
      <c r="CM512" s="1"/>
      <c r="CN512" s="1"/>
      <c r="CO512" s="1"/>
      <c r="CP512" s="1"/>
      <c r="CQ512" s="1"/>
      <c r="CR512" s="1"/>
      <c r="CS512" s="1"/>
      <c r="CT512" s="1"/>
      <c r="CU512" s="1"/>
    </row>
    <row r="513" spans="1:99" ht="15.75" customHeight="1" x14ac:dyDescent="0.25">
      <c r="A513" s="1"/>
      <c r="B513" s="34"/>
      <c r="C513" s="67"/>
      <c r="D513" s="1"/>
      <c r="E513" s="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34"/>
      <c r="Q513" s="67"/>
      <c r="R513" s="1"/>
      <c r="S513" s="2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34"/>
      <c r="AE513" s="67"/>
      <c r="AF513" s="1"/>
      <c r="AG513" s="2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34"/>
      <c r="AS513" s="67"/>
      <c r="AT513" s="1"/>
      <c r="AU513" s="2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98"/>
      <c r="BG513" s="67"/>
      <c r="BH513" s="1"/>
      <c r="BI513" s="2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34"/>
      <c r="BU513" s="67"/>
      <c r="BV513" s="1"/>
      <c r="BW513" s="2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34"/>
      <c r="CI513" s="67"/>
      <c r="CJ513" s="1"/>
      <c r="CK513" s="2"/>
      <c r="CL513" s="1"/>
      <c r="CM513" s="1"/>
      <c r="CN513" s="1"/>
      <c r="CO513" s="1"/>
      <c r="CP513" s="1"/>
      <c r="CQ513" s="1"/>
      <c r="CR513" s="1"/>
      <c r="CS513" s="1"/>
      <c r="CT513" s="1"/>
      <c r="CU513" s="1"/>
    </row>
    <row r="514" spans="1:99" ht="15.75" customHeight="1" x14ac:dyDescent="0.25">
      <c r="A514" s="1"/>
      <c r="B514" s="34"/>
      <c r="C514" s="67"/>
      <c r="D514" s="1"/>
      <c r="E514" s="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34"/>
      <c r="Q514" s="67"/>
      <c r="R514" s="1"/>
      <c r="S514" s="2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34"/>
      <c r="AE514" s="67"/>
      <c r="AF514" s="1"/>
      <c r="AG514" s="2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34"/>
      <c r="AS514" s="67"/>
      <c r="AT514" s="1"/>
      <c r="AU514" s="2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98"/>
      <c r="BG514" s="67"/>
      <c r="BH514" s="1"/>
      <c r="BI514" s="2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34"/>
      <c r="BU514" s="67"/>
      <c r="BV514" s="1"/>
      <c r="BW514" s="2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34"/>
      <c r="CI514" s="67"/>
      <c r="CJ514" s="1"/>
      <c r="CK514" s="2"/>
      <c r="CL514" s="1"/>
      <c r="CM514" s="1"/>
      <c r="CN514" s="1"/>
      <c r="CO514" s="1"/>
      <c r="CP514" s="1"/>
      <c r="CQ514" s="1"/>
      <c r="CR514" s="1"/>
      <c r="CS514" s="1"/>
      <c r="CT514" s="1"/>
      <c r="CU514" s="1"/>
    </row>
    <row r="515" spans="1:99" ht="15.75" customHeight="1" x14ac:dyDescent="0.25">
      <c r="A515" s="1"/>
      <c r="B515" s="34"/>
      <c r="C515" s="67"/>
      <c r="D515" s="1"/>
      <c r="E515" s="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34"/>
      <c r="Q515" s="67"/>
      <c r="R515" s="1"/>
      <c r="S515" s="2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34"/>
      <c r="AE515" s="67"/>
      <c r="AF515" s="1"/>
      <c r="AG515" s="2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34"/>
      <c r="AS515" s="67"/>
      <c r="AT515" s="1"/>
      <c r="AU515" s="2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98"/>
      <c r="BG515" s="67"/>
      <c r="BH515" s="1"/>
      <c r="BI515" s="2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34"/>
      <c r="BU515" s="67"/>
      <c r="BV515" s="1"/>
      <c r="BW515" s="2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34"/>
      <c r="CI515" s="67"/>
      <c r="CJ515" s="1"/>
      <c r="CK515" s="2"/>
      <c r="CL515" s="1"/>
      <c r="CM515" s="1"/>
      <c r="CN515" s="1"/>
      <c r="CO515" s="1"/>
      <c r="CP515" s="1"/>
      <c r="CQ515" s="1"/>
      <c r="CR515" s="1"/>
      <c r="CS515" s="1"/>
      <c r="CT515" s="1"/>
      <c r="CU515" s="1"/>
    </row>
    <row r="516" spans="1:99" ht="15.75" customHeight="1" x14ac:dyDescent="0.25">
      <c r="A516" s="1"/>
      <c r="B516" s="34"/>
      <c r="C516" s="67"/>
      <c r="D516" s="1"/>
      <c r="E516" s="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34"/>
      <c r="Q516" s="67"/>
      <c r="R516" s="1"/>
      <c r="S516" s="2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34"/>
      <c r="AE516" s="67"/>
      <c r="AF516" s="1"/>
      <c r="AG516" s="2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34"/>
      <c r="AS516" s="67"/>
      <c r="AT516" s="1"/>
      <c r="AU516" s="2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98"/>
      <c r="BG516" s="67"/>
      <c r="BH516" s="1"/>
      <c r="BI516" s="2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34"/>
      <c r="BU516" s="67"/>
      <c r="BV516" s="1"/>
      <c r="BW516" s="2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34"/>
      <c r="CI516" s="67"/>
      <c r="CJ516" s="1"/>
      <c r="CK516" s="2"/>
      <c r="CL516" s="1"/>
      <c r="CM516" s="1"/>
      <c r="CN516" s="1"/>
      <c r="CO516" s="1"/>
      <c r="CP516" s="1"/>
      <c r="CQ516" s="1"/>
      <c r="CR516" s="1"/>
      <c r="CS516" s="1"/>
      <c r="CT516" s="1"/>
      <c r="CU516" s="1"/>
    </row>
    <row r="517" spans="1:99" ht="15.75" customHeight="1" x14ac:dyDescent="0.25">
      <c r="A517" s="1"/>
      <c r="B517" s="34"/>
      <c r="C517" s="67"/>
      <c r="D517" s="1"/>
      <c r="E517" s="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34"/>
      <c r="Q517" s="67"/>
      <c r="R517" s="1"/>
      <c r="S517" s="2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34"/>
      <c r="AE517" s="67"/>
      <c r="AF517" s="1"/>
      <c r="AG517" s="2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34"/>
      <c r="AS517" s="67"/>
      <c r="AT517" s="1"/>
      <c r="AU517" s="2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98"/>
      <c r="BG517" s="67"/>
      <c r="BH517" s="1"/>
      <c r="BI517" s="2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34"/>
      <c r="BU517" s="67"/>
      <c r="BV517" s="1"/>
      <c r="BW517" s="2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34"/>
      <c r="CI517" s="67"/>
      <c r="CJ517" s="1"/>
      <c r="CK517" s="2"/>
      <c r="CL517" s="1"/>
      <c r="CM517" s="1"/>
      <c r="CN517" s="1"/>
      <c r="CO517" s="1"/>
      <c r="CP517" s="1"/>
      <c r="CQ517" s="1"/>
      <c r="CR517" s="1"/>
      <c r="CS517" s="1"/>
      <c r="CT517" s="1"/>
      <c r="CU517" s="1"/>
    </row>
    <row r="518" spans="1:99" ht="15.75" customHeight="1" x14ac:dyDescent="0.25">
      <c r="A518" s="1"/>
      <c r="B518" s="34"/>
      <c r="C518" s="67"/>
      <c r="D518" s="1"/>
      <c r="E518" s="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34"/>
      <c r="Q518" s="67"/>
      <c r="R518" s="1"/>
      <c r="S518" s="2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34"/>
      <c r="AE518" s="67"/>
      <c r="AF518" s="1"/>
      <c r="AG518" s="2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34"/>
      <c r="AS518" s="67"/>
      <c r="AT518" s="1"/>
      <c r="AU518" s="2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98"/>
      <c r="BG518" s="67"/>
      <c r="BH518" s="1"/>
      <c r="BI518" s="2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34"/>
      <c r="BU518" s="67"/>
      <c r="BV518" s="1"/>
      <c r="BW518" s="2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34"/>
      <c r="CI518" s="67"/>
      <c r="CJ518" s="1"/>
      <c r="CK518" s="2"/>
      <c r="CL518" s="1"/>
      <c r="CM518" s="1"/>
      <c r="CN518" s="1"/>
      <c r="CO518" s="1"/>
      <c r="CP518" s="1"/>
      <c r="CQ518" s="1"/>
      <c r="CR518" s="1"/>
      <c r="CS518" s="1"/>
      <c r="CT518" s="1"/>
      <c r="CU518" s="1"/>
    </row>
    <row r="519" spans="1:99" ht="15.75" customHeight="1" x14ac:dyDescent="0.25">
      <c r="A519" s="1"/>
      <c r="B519" s="34"/>
      <c r="C519" s="67"/>
      <c r="D519" s="1"/>
      <c r="E519" s="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34"/>
      <c r="Q519" s="67"/>
      <c r="R519" s="1"/>
      <c r="S519" s="2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34"/>
      <c r="AE519" s="67"/>
      <c r="AF519" s="1"/>
      <c r="AG519" s="2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34"/>
      <c r="AS519" s="67"/>
      <c r="AT519" s="1"/>
      <c r="AU519" s="2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98"/>
      <c r="BG519" s="67"/>
      <c r="BH519" s="1"/>
      <c r="BI519" s="2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34"/>
      <c r="BU519" s="67"/>
      <c r="BV519" s="1"/>
      <c r="BW519" s="2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34"/>
      <c r="CI519" s="67"/>
      <c r="CJ519" s="1"/>
      <c r="CK519" s="2"/>
      <c r="CL519" s="1"/>
      <c r="CM519" s="1"/>
      <c r="CN519" s="1"/>
      <c r="CO519" s="1"/>
      <c r="CP519" s="1"/>
      <c r="CQ519" s="1"/>
      <c r="CR519" s="1"/>
      <c r="CS519" s="1"/>
      <c r="CT519" s="1"/>
      <c r="CU519" s="1"/>
    </row>
    <row r="520" spans="1:99" ht="15.75" customHeight="1" x14ac:dyDescent="0.25">
      <c r="A520" s="1"/>
      <c r="B520" s="34"/>
      <c r="C520" s="67"/>
      <c r="D520" s="1"/>
      <c r="E520" s="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34"/>
      <c r="Q520" s="67"/>
      <c r="R520" s="1"/>
      <c r="S520" s="2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34"/>
      <c r="AE520" s="67"/>
      <c r="AF520" s="1"/>
      <c r="AG520" s="2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34"/>
      <c r="AS520" s="67"/>
      <c r="AT520" s="1"/>
      <c r="AU520" s="2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98"/>
      <c r="BG520" s="67"/>
      <c r="BH520" s="1"/>
      <c r="BI520" s="2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34"/>
      <c r="BU520" s="67"/>
      <c r="BV520" s="1"/>
      <c r="BW520" s="2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34"/>
      <c r="CI520" s="67"/>
      <c r="CJ520" s="1"/>
      <c r="CK520" s="2"/>
      <c r="CL520" s="1"/>
      <c r="CM520" s="1"/>
      <c r="CN520" s="1"/>
      <c r="CO520" s="1"/>
      <c r="CP520" s="1"/>
      <c r="CQ520" s="1"/>
      <c r="CR520" s="1"/>
      <c r="CS520" s="1"/>
      <c r="CT520" s="1"/>
      <c r="CU520" s="1"/>
    </row>
    <row r="521" spans="1:99" ht="15.75" customHeight="1" x14ac:dyDescent="0.25">
      <c r="A521" s="1"/>
      <c r="B521" s="34"/>
      <c r="C521" s="67"/>
      <c r="D521" s="1"/>
      <c r="E521" s="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34"/>
      <c r="Q521" s="67"/>
      <c r="R521" s="1"/>
      <c r="S521" s="2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34"/>
      <c r="AE521" s="67"/>
      <c r="AF521" s="1"/>
      <c r="AG521" s="2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34"/>
      <c r="AS521" s="67"/>
      <c r="AT521" s="1"/>
      <c r="AU521" s="2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98"/>
      <c r="BG521" s="67"/>
      <c r="BH521" s="1"/>
      <c r="BI521" s="2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34"/>
      <c r="BU521" s="67"/>
      <c r="BV521" s="1"/>
      <c r="BW521" s="2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34"/>
      <c r="CI521" s="67"/>
      <c r="CJ521" s="1"/>
      <c r="CK521" s="2"/>
      <c r="CL521" s="1"/>
      <c r="CM521" s="1"/>
      <c r="CN521" s="1"/>
      <c r="CO521" s="1"/>
      <c r="CP521" s="1"/>
      <c r="CQ521" s="1"/>
      <c r="CR521" s="1"/>
      <c r="CS521" s="1"/>
      <c r="CT521" s="1"/>
      <c r="CU521" s="1"/>
    </row>
    <row r="522" spans="1:99" ht="15.75" customHeight="1" x14ac:dyDescent="0.25">
      <c r="A522" s="1"/>
      <c r="B522" s="34"/>
      <c r="C522" s="67"/>
      <c r="D522" s="1"/>
      <c r="E522" s="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34"/>
      <c r="Q522" s="67"/>
      <c r="R522" s="1"/>
      <c r="S522" s="2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34"/>
      <c r="AE522" s="67"/>
      <c r="AF522" s="1"/>
      <c r="AG522" s="2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34"/>
      <c r="AS522" s="67"/>
      <c r="AT522" s="1"/>
      <c r="AU522" s="2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98"/>
      <c r="BG522" s="67"/>
      <c r="BH522" s="1"/>
      <c r="BI522" s="2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34"/>
      <c r="BU522" s="67"/>
      <c r="BV522" s="1"/>
      <c r="BW522" s="2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34"/>
      <c r="CI522" s="67"/>
      <c r="CJ522" s="1"/>
      <c r="CK522" s="2"/>
      <c r="CL522" s="1"/>
      <c r="CM522" s="1"/>
      <c r="CN522" s="1"/>
      <c r="CO522" s="1"/>
      <c r="CP522" s="1"/>
      <c r="CQ522" s="1"/>
      <c r="CR522" s="1"/>
      <c r="CS522" s="1"/>
      <c r="CT522" s="1"/>
      <c r="CU522" s="1"/>
    </row>
    <row r="523" spans="1:99" ht="15.75" customHeight="1" x14ac:dyDescent="0.25">
      <c r="A523" s="1"/>
      <c r="B523" s="34"/>
      <c r="C523" s="67"/>
      <c r="D523" s="1"/>
      <c r="E523" s="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34"/>
      <c r="Q523" s="67"/>
      <c r="R523" s="1"/>
      <c r="S523" s="2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34"/>
      <c r="AE523" s="67"/>
      <c r="AF523" s="1"/>
      <c r="AG523" s="2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34"/>
      <c r="AS523" s="67"/>
      <c r="AT523" s="1"/>
      <c r="AU523" s="2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98"/>
      <c r="BG523" s="67"/>
      <c r="BH523" s="1"/>
      <c r="BI523" s="2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34"/>
      <c r="BU523" s="67"/>
      <c r="BV523" s="1"/>
      <c r="BW523" s="2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34"/>
      <c r="CI523" s="67"/>
      <c r="CJ523" s="1"/>
      <c r="CK523" s="2"/>
      <c r="CL523" s="1"/>
      <c r="CM523" s="1"/>
      <c r="CN523" s="1"/>
      <c r="CO523" s="1"/>
      <c r="CP523" s="1"/>
      <c r="CQ523" s="1"/>
      <c r="CR523" s="1"/>
      <c r="CS523" s="1"/>
      <c r="CT523" s="1"/>
      <c r="CU523" s="1"/>
    </row>
    <row r="524" spans="1:99" ht="15.75" customHeight="1" x14ac:dyDescent="0.25">
      <c r="A524" s="1"/>
      <c r="B524" s="34"/>
      <c r="C524" s="67"/>
      <c r="D524" s="1"/>
      <c r="E524" s="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34"/>
      <c r="Q524" s="67"/>
      <c r="R524" s="1"/>
      <c r="S524" s="2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34"/>
      <c r="AE524" s="67"/>
      <c r="AF524" s="1"/>
      <c r="AG524" s="2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34"/>
      <c r="AS524" s="67"/>
      <c r="AT524" s="1"/>
      <c r="AU524" s="2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98"/>
      <c r="BG524" s="67"/>
      <c r="BH524" s="1"/>
      <c r="BI524" s="2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34"/>
      <c r="BU524" s="67"/>
      <c r="BV524" s="1"/>
      <c r="BW524" s="2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34"/>
      <c r="CI524" s="67"/>
      <c r="CJ524" s="1"/>
      <c r="CK524" s="2"/>
      <c r="CL524" s="1"/>
      <c r="CM524" s="1"/>
      <c r="CN524" s="1"/>
      <c r="CO524" s="1"/>
      <c r="CP524" s="1"/>
      <c r="CQ524" s="1"/>
      <c r="CR524" s="1"/>
      <c r="CS524" s="1"/>
      <c r="CT524" s="1"/>
      <c r="CU524" s="1"/>
    </row>
    <row r="525" spans="1:99" ht="15.75" customHeight="1" x14ac:dyDescent="0.25">
      <c r="A525" s="1"/>
      <c r="B525" s="34"/>
      <c r="C525" s="67"/>
      <c r="D525" s="1"/>
      <c r="E525" s="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34"/>
      <c r="Q525" s="67"/>
      <c r="R525" s="1"/>
      <c r="S525" s="2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34"/>
      <c r="AE525" s="67"/>
      <c r="AF525" s="1"/>
      <c r="AG525" s="2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34"/>
      <c r="AS525" s="67"/>
      <c r="AT525" s="1"/>
      <c r="AU525" s="2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98"/>
      <c r="BG525" s="67"/>
      <c r="BH525" s="1"/>
      <c r="BI525" s="2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34"/>
      <c r="BU525" s="67"/>
      <c r="BV525" s="1"/>
      <c r="BW525" s="2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34"/>
      <c r="CI525" s="67"/>
      <c r="CJ525" s="1"/>
      <c r="CK525" s="2"/>
      <c r="CL525" s="1"/>
      <c r="CM525" s="1"/>
      <c r="CN525" s="1"/>
      <c r="CO525" s="1"/>
      <c r="CP525" s="1"/>
      <c r="CQ525" s="1"/>
      <c r="CR525" s="1"/>
      <c r="CS525" s="1"/>
      <c r="CT525" s="1"/>
      <c r="CU525" s="1"/>
    </row>
    <row r="526" spans="1:99" ht="15.75" customHeight="1" x14ac:dyDescent="0.25">
      <c r="A526" s="1"/>
      <c r="B526" s="34"/>
      <c r="C526" s="67"/>
      <c r="D526" s="1"/>
      <c r="E526" s="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34"/>
      <c r="Q526" s="67"/>
      <c r="R526" s="1"/>
      <c r="S526" s="2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34"/>
      <c r="AE526" s="67"/>
      <c r="AF526" s="1"/>
      <c r="AG526" s="2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34"/>
      <c r="AS526" s="67"/>
      <c r="AT526" s="1"/>
      <c r="AU526" s="2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98"/>
      <c r="BG526" s="67"/>
      <c r="BH526" s="1"/>
      <c r="BI526" s="2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34"/>
      <c r="BU526" s="67"/>
      <c r="BV526" s="1"/>
      <c r="BW526" s="2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34"/>
      <c r="CI526" s="67"/>
      <c r="CJ526" s="1"/>
      <c r="CK526" s="2"/>
      <c r="CL526" s="1"/>
      <c r="CM526" s="1"/>
      <c r="CN526" s="1"/>
      <c r="CO526" s="1"/>
      <c r="CP526" s="1"/>
      <c r="CQ526" s="1"/>
      <c r="CR526" s="1"/>
      <c r="CS526" s="1"/>
      <c r="CT526" s="1"/>
      <c r="CU526" s="1"/>
    </row>
    <row r="527" spans="1:99" ht="15.75" customHeight="1" x14ac:dyDescent="0.25">
      <c r="A527" s="1"/>
      <c r="B527" s="34"/>
      <c r="C527" s="67"/>
      <c r="D527" s="1"/>
      <c r="E527" s="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34"/>
      <c r="Q527" s="67"/>
      <c r="R527" s="1"/>
      <c r="S527" s="2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34"/>
      <c r="AE527" s="67"/>
      <c r="AF527" s="1"/>
      <c r="AG527" s="2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34"/>
      <c r="AS527" s="67"/>
      <c r="AT527" s="1"/>
      <c r="AU527" s="2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98"/>
      <c r="BG527" s="67"/>
      <c r="BH527" s="1"/>
      <c r="BI527" s="2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34"/>
      <c r="BU527" s="67"/>
      <c r="BV527" s="1"/>
      <c r="BW527" s="2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34"/>
      <c r="CI527" s="67"/>
      <c r="CJ527" s="1"/>
      <c r="CK527" s="2"/>
      <c r="CL527" s="1"/>
      <c r="CM527" s="1"/>
      <c r="CN527" s="1"/>
      <c r="CO527" s="1"/>
      <c r="CP527" s="1"/>
      <c r="CQ527" s="1"/>
      <c r="CR527" s="1"/>
      <c r="CS527" s="1"/>
      <c r="CT527" s="1"/>
      <c r="CU527" s="1"/>
    </row>
    <row r="528" spans="1:99" ht="15.75" customHeight="1" x14ac:dyDescent="0.25">
      <c r="A528" s="1"/>
      <c r="B528" s="34"/>
      <c r="C528" s="67"/>
      <c r="D528" s="1"/>
      <c r="E528" s="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34"/>
      <c r="Q528" s="67"/>
      <c r="R528" s="1"/>
      <c r="S528" s="2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34"/>
      <c r="AE528" s="67"/>
      <c r="AF528" s="1"/>
      <c r="AG528" s="2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34"/>
      <c r="AS528" s="67"/>
      <c r="AT528" s="1"/>
      <c r="AU528" s="2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98"/>
      <c r="BG528" s="67"/>
      <c r="BH528" s="1"/>
      <c r="BI528" s="2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34"/>
      <c r="BU528" s="67"/>
      <c r="BV528" s="1"/>
      <c r="BW528" s="2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34"/>
      <c r="CI528" s="67"/>
      <c r="CJ528" s="1"/>
      <c r="CK528" s="2"/>
      <c r="CL528" s="1"/>
      <c r="CM528" s="1"/>
      <c r="CN528" s="1"/>
      <c r="CO528" s="1"/>
      <c r="CP528" s="1"/>
      <c r="CQ528" s="1"/>
      <c r="CR528" s="1"/>
      <c r="CS528" s="1"/>
      <c r="CT528" s="1"/>
      <c r="CU528" s="1"/>
    </row>
    <row r="529" spans="1:99" ht="15.75" customHeight="1" x14ac:dyDescent="0.25">
      <c r="A529" s="1"/>
      <c r="B529" s="34"/>
      <c r="C529" s="67"/>
      <c r="D529" s="1"/>
      <c r="E529" s="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34"/>
      <c r="Q529" s="67"/>
      <c r="R529" s="1"/>
      <c r="S529" s="2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34"/>
      <c r="AE529" s="67"/>
      <c r="AF529" s="1"/>
      <c r="AG529" s="2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34"/>
      <c r="AS529" s="67"/>
      <c r="AT529" s="1"/>
      <c r="AU529" s="2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98"/>
      <c r="BG529" s="67"/>
      <c r="BH529" s="1"/>
      <c r="BI529" s="2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34"/>
      <c r="BU529" s="67"/>
      <c r="BV529" s="1"/>
      <c r="BW529" s="2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34"/>
      <c r="CI529" s="67"/>
      <c r="CJ529" s="1"/>
      <c r="CK529" s="2"/>
      <c r="CL529" s="1"/>
      <c r="CM529" s="1"/>
      <c r="CN529" s="1"/>
      <c r="CO529" s="1"/>
      <c r="CP529" s="1"/>
      <c r="CQ529" s="1"/>
      <c r="CR529" s="1"/>
      <c r="CS529" s="1"/>
      <c r="CT529" s="1"/>
      <c r="CU529" s="1"/>
    </row>
    <row r="530" spans="1:99" ht="15.75" customHeight="1" x14ac:dyDescent="0.25">
      <c r="A530" s="1"/>
      <c r="B530" s="34"/>
      <c r="C530" s="67"/>
      <c r="D530" s="1"/>
      <c r="E530" s="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34"/>
      <c r="Q530" s="67"/>
      <c r="R530" s="1"/>
      <c r="S530" s="2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34"/>
      <c r="AE530" s="67"/>
      <c r="AF530" s="1"/>
      <c r="AG530" s="2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34"/>
      <c r="AS530" s="67"/>
      <c r="AT530" s="1"/>
      <c r="AU530" s="2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98"/>
      <c r="BG530" s="67"/>
      <c r="BH530" s="1"/>
      <c r="BI530" s="2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34"/>
      <c r="BU530" s="67"/>
      <c r="BV530" s="1"/>
      <c r="BW530" s="2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34"/>
      <c r="CI530" s="67"/>
      <c r="CJ530" s="1"/>
      <c r="CK530" s="2"/>
      <c r="CL530" s="1"/>
      <c r="CM530" s="1"/>
      <c r="CN530" s="1"/>
      <c r="CO530" s="1"/>
      <c r="CP530" s="1"/>
      <c r="CQ530" s="1"/>
      <c r="CR530" s="1"/>
      <c r="CS530" s="1"/>
      <c r="CT530" s="1"/>
      <c r="CU530" s="1"/>
    </row>
    <row r="531" spans="1:99" ht="15.75" customHeight="1" x14ac:dyDescent="0.25">
      <c r="A531" s="1"/>
      <c r="B531" s="34"/>
      <c r="C531" s="67"/>
      <c r="D531" s="1"/>
      <c r="E531" s="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34"/>
      <c r="Q531" s="67"/>
      <c r="R531" s="1"/>
      <c r="S531" s="2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34"/>
      <c r="AE531" s="67"/>
      <c r="AF531" s="1"/>
      <c r="AG531" s="2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34"/>
      <c r="AS531" s="67"/>
      <c r="AT531" s="1"/>
      <c r="AU531" s="2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98"/>
      <c r="BG531" s="67"/>
      <c r="BH531" s="1"/>
      <c r="BI531" s="2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34"/>
      <c r="BU531" s="67"/>
      <c r="BV531" s="1"/>
      <c r="BW531" s="2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34"/>
      <c r="CI531" s="67"/>
      <c r="CJ531" s="1"/>
      <c r="CK531" s="2"/>
      <c r="CL531" s="1"/>
      <c r="CM531" s="1"/>
      <c r="CN531" s="1"/>
      <c r="CO531" s="1"/>
      <c r="CP531" s="1"/>
      <c r="CQ531" s="1"/>
      <c r="CR531" s="1"/>
      <c r="CS531" s="1"/>
      <c r="CT531" s="1"/>
      <c r="CU531" s="1"/>
    </row>
    <row r="532" spans="1:99" ht="15.75" customHeight="1" x14ac:dyDescent="0.25">
      <c r="A532" s="1"/>
      <c r="B532" s="34"/>
      <c r="C532" s="67"/>
      <c r="D532" s="1"/>
      <c r="E532" s="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34"/>
      <c r="Q532" s="67"/>
      <c r="R532" s="1"/>
      <c r="S532" s="2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34"/>
      <c r="AE532" s="67"/>
      <c r="AF532" s="1"/>
      <c r="AG532" s="2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34"/>
      <c r="AS532" s="67"/>
      <c r="AT532" s="1"/>
      <c r="AU532" s="2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98"/>
      <c r="BG532" s="67"/>
      <c r="BH532" s="1"/>
      <c r="BI532" s="2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34"/>
      <c r="BU532" s="67"/>
      <c r="BV532" s="1"/>
      <c r="BW532" s="2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34"/>
      <c r="CI532" s="67"/>
      <c r="CJ532" s="1"/>
      <c r="CK532" s="2"/>
      <c r="CL532" s="1"/>
      <c r="CM532" s="1"/>
      <c r="CN532" s="1"/>
      <c r="CO532" s="1"/>
      <c r="CP532" s="1"/>
      <c r="CQ532" s="1"/>
      <c r="CR532" s="1"/>
      <c r="CS532" s="1"/>
      <c r="CT532" s="1"/>
      <c r="CU532" s="1"/>
    </row>
    <row r="533" spans="1:99" ht="15.75" customHeight="1" x14ac:dyDescent="0.25">
      <c r="A533" s="1"/>
      <c r="B533" s="34"/>
      <c r="C533" s="67"/>
      <c r="D533" s="1"/>
      <c r="E533" s="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34"/>
      <c r="Q533" s="67"/>
      <c r="R533" s="1"/>
      <c r="S533" s="2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34"/>
      <c r="AE533" s="67"/>
      <c r="AF533" s="1"/>
      <c r="AG533" s="2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34"/>
      <c r="AS533" s="67"/>
      <c r="AT533" s="1"/>
      <c r="AU533" s="2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98"/>
      <c r="BG533" s="67"/>
      <c r="BH533" s="1"/>
      <c r="BI533" s="2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34"/>
      <c r="BU533" s="67"/>
      <c r="BV533" s="1"/>
      <c r="BW533" s="2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34"/>
      <c r="CI533" s="67"/>
      <c r="CJ533" s="1"/>
      <c r="CK533" s="2"/>
      <c r="CL533" s="1"/>
      <c r="CM533" s="1"/>
      <c r="CN533" s="1"/>
      <c r="CO533" s="1"/>
      <c r="CP533" s="1"/>
      <c r="CQ533" s="1"/>
      <c r="CR533" s="1"/>
      <c r="CS533" s="1"/>
      <c r="CT533" s="1"/>
      <c r="CU533" s="1"/>
    </row>
    <row r="534" spans="1:99" ht="15.75" customHeight="1" x14ac:dyDescent="0.25">
      <c r="A534" s="1"/>
      <c r="B534" s="34"/>
      <c r="C534" s="67"/>
      <c r="D534" s="1"/>
      <c r="E534" s="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34"/>
      <c r="Q534" s="67"/>
      <c r="R534" s="1"/>
      <c r="S534" s="2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34"/>
      <c r="AE534" s="67"/>
      <c r="AF534" s="1"/>
      <c r="AG534" s="2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34"/>
      <c r="AS534" s="67"/>
      <c r="AT534" s="1"/>
      <c r="AU534" s="2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98"/>
      <c r="BG534" s="67"/>
      <c r="BH534" s="1"/>
      <c r="BI534" s="2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34"/>
      <c r="BU534" s="67"/>
      <c r="BV534" s="1"/>
      <c r="BW534" s="2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34"/>
      <c r="CI534" s="67"/>
      <c r="CJ534" s="1"/>
      <c r="CK534" s="2"/>
      <c r="CL534" s="1"/>
      <c r="CM534" s="1"/>
      <c r="CN534" s="1"/>
      <c r="CO534" s="1"/>
      <c r="CP534" s="1"/>
      <c r="CQ534" s="1"/>
      <c r="CR534" s="1"/>
      <c r="CS534" s="1"/>
      <c r="CT534" s="1"/>
      <c r="CU534" s="1"/>
    </row>
    <row r="535" spans="1:99" ht="15.75" customHeight="1" x14ac:dyDescent="0.25">
      <c r="A535" s="1"/>
      <c r="B535" s="34"/>
      <c r="C535" s="67"/>
      <c r="D535" s="1"/>
      <c r="E535" s="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34"/>
      <c r="Q535" s="67"/>
      <c r="R535" s="1"/>
      <c r="S535" s="2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34"/>
      <c r="AE535" s="67"/>
      <c r="AF535" s="1"/>
      <c r="AG535" s="2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34"/>
      <c r="AS535" s="67"/>
      <c r="AT535" s="1"/>
      <c r="AU535" s="2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98"/>
      <c r="BG535" s="67"/>
      <c r="BH535" s="1"/>
      <c r="BI535" s="2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34"/>
      <c r="BU535" s="67"/>
      <c r="BV535" s="1"/>
      <c r="BW535" s="2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34"/>
      <c r="CI535" s="67"/>
      <c r="CJ535" s="1"/>
      <c r="CK535" s="2"/>
      <c r="CL535" s="1"/>
      <c r="CM535" s="1"/>
      <c r="CN535" s="1"/>
      <c r="CO535" s="1"/>
      <c r="CP535" s="1"/>
      <c r="CQ535" s="1"/>
      <c r="CR535" s="1"/>
      <c r="CS535" s="1"/>
      <c r="CT535" s="1"/>
      <c r="CU535" s="1"/>
    </row>
    <row r="536" spans="1:99" ht="15.75" customHeight="1" x14ac:dyDescent="0.25">
      <c r="A536" s="1"/>
      <c r="B536" s="34"/>
      <c r="C536" s="67"/>
      <c r="D536" s="1"/>
      <c r="E536" s="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34"/>
      <c r="Q536" s="67"/>
      <c r="R536" s="1"/>
      <c r="S536" s="2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34"/>
      <c r="AE536" s="67"/>
      <c r="AF536" s="1"/>
      <c r="AG536" s="2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34"/>
      <c r="AS536" s="67"/>
      <c r="AT536" s="1"/>
      <c r="AU536" s="2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98"/>
      <c r="BG536" s="67"/>
      <c r="BH536" s="1"/>
      <c r="BI536" s="2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34"/>
      <c r="BU536" s="67"/>
      <c r="BV536" s="1"/>
      <c r="BW536" s="2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34"/>
      <c r="CI536" s="67"/>
      <c r="CJ536" s="1"/>
      <c r="CK536" s="2"/>
      <c r="CL536" s="1"/>
      <c r="CM536" s="1"/>
      <c r="CN536" s="1"/>
      <c r="CO536" s="1"/>
      <c r="CP536" s="1"/>
      <c r="CQ536" s="1"/>
      <c r="CR536" s="1"/>
      <c r="CS536" s="1"/>
      <c r="CT536" s="1"/>
      <c r="CU536" s="1"/>
    </row>
    <row r="537" spans="1:99" ht="15.75" customHeight="1" x14ac:dyDescent="0.25">
      <c r="A537" s="1"/>
      <c r="B537" s="34"/>
      <c r="C537" s="67"/>
      <c r="D537" s="1"/>
      <c r="E537" s="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34"/>
      <c r="Q537" s="67"/>
      <c r="R537" s="1"/>
      <c r="S537" s="2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34"/>
      <c r="AE537" s="67"/>
      <c r="AF537" s="1"/>
      <c r="AG537" s="2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34"/>
      <c r="AS537" s="67"/>
      <c r="AT537" s="1"/>
      <c r="AU537" s="2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98"/>
      <c r="BG537" s="67"/>
      <c r="BH537" s="1"/>
      <c r="BI537" s="2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34"/>
      <c r="BU537" s="67"/>
      <c r="BV537" s="1"/>
      <c r="BW537" s="2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34"/>
      <c r="CI537" s="67"/>
      <c r="CJ537" s="1"/>
      <c r="CK537" s="2"/>
      <c r="CL537" s="1"/>
      <c r="CM537" s="1"/>
      <c r="CN537" s="1"/>
      <c r="CO537" s="1"/>
      <c r="CP537" s="1"/>
      <c r="CQ537" s="1"/>
      <c r="CR537" s="1"/>
      <c r="CS537" s="1"/>
      <c r="CT537" s="1"/>
      <c r="CU537" s="1"/>
    </row>
    <row r="538" spans="1:99" ht="15.75" customHeight="1" x14ac:dyDescent="0.25">
      <c r="A538" s="1"/>
      <c r="B538" s="34"/>
      <c r="C538" s="67"/>
      <c r="D538" s="1"/>
      <c r="E538" s="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34"/>
      <c r="Q538" s="67"/>
      <c r="R538" s="1"/>
      <c r="S538" s="2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34"/>
      <c r="AE538" s="67"/>
      <c r="AF538" s="1"/>
      <c r="AG538" s="2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34"/>
      <c r="AS538" s="67"/>
      <c r="AT538" s="1"/>
      <c r="AU538" s="2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98"/>
      <c r="BG538" s="67"/>
      <c r="BH538" s="1"/>
      <c r="BI538" s="2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34"/>
      <c r="BU538" s="67"/>
      <c r="BV538" s="1"/>
      <c r="BW538" s="2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34"/>
      <c r="CI538" s="67"/>
      <c r="CJ538" s="1"/>
      <c r="CK538" s="2"/>
      <c r="CL538" s="1"/>
      <c r="CM538" s="1"/>
      <c r="CN538" s="1"/>
      <c r="CO538" s="1"/>
      <c r="CP538" s="1"/>
      <c r="CQ538" s="1"/>
      <c r="CR538" s="1"/>
      <c r="CS538" s="1"/>
      <c r="CT538" s="1"/>
      <c r="CU538" s="1"/>
    </row>
    <row r="539" spans="1:99" ht="15.75" customHeight="1" x14ac:dyDescent="0.25">
      <c r="A539" s="1"/>
      <c r="B539" s="34"/>
      <c r="C539" s="67"/>
      <c r="D539" s="1"/>
      <c r="E539" s="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34"/>
      <c r="Q539" s="67"/>
      <c r="R539" s="1"/>
      <c r="S539" s="2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34"/>
      <c r="AE539" s="67"/>
      <c r="AF539" s="1"/>
      <c r="AG539" s="2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34"/>
      <c r="AS539" s="67"/>
      <c r="AT539" s="1"/>
      <c r="AU539" s="2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98"/>
      <c r="BG539" s="67"/>
      <c r="BH539" s="1"/>
      <c r="BI539" s="2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34"/>
      <c r="BU539" s="67"/>
      <c r="BV539" s="1"/>
      <c r="BW539" s="2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34"/>
      <c r="CI539" s="67"/>
      <c r="CJ539" s="1"/>
      <c r="CK539" s="2"/>
      <c r="CL539" s="1"/>
      <c r="CM539" s="1"/>
      <c r="CN539" s="1"/>
      <c r="CO539" s="1"/>
      <c r="CP539" s="1"/>
      <c r="CQ539" s="1"/>
      <c r="CR539" s="1"/>
      <c r="CS539" s="1"/>
      <c r="CT539" s="1"/>
      <c r="CU539" s="1"/>
    </row>
    <row r="540" spans="1:99" ht="15.75" customHeight="1" x14ac:dyDescent="0.25">
      <c r="A540" s="1"/>
      <c r="B540" s="34"/>
      <c r="C540" s="67"/>
      <c r="D540" s="1"/>
      <c r="E540" s="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34"/>
      <c r="Q540" s="67"/>
      <c r="R540" s="1"/>
      <c r="S540" s="2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34"/>
      <c r="AE540" s="67"/>
      <c r="AF540" s="1"/>
      <c r="AG540" s="2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34"/>
      <c r="AS540" s="67"/>
      <c r="AT540" s="1"/>
      <c r="AU540" s="2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98"/>
      <c r="BG540" s="67"/>
      <c r="BH540" s="1"/>
      <c r="BI540" s="2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34"/>
      <c r="BU540" s="67"/>
      <c r="BV540" s="1"/>
      <c r="BW540" s="2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34"/>
      <c r="CI540" s="67"/>
      <c r="CJ540" s="1"/>
      <c r="CK540" s="2"/>
      <c r="CL540" s="1"/>
      <c r="CM540" s="1"/>
      <c r="CN540" s="1"/>
      <c r="CO540" s="1"/>
      <c r="CP540" s="1"/>
      <c r="CQ540" s="1"/>
      <c r="CR540" s="1"/>
      <c r="CS540" s="1"/>
      <c r="CT540" s="1"/>
      <c r="CU540" s="1"/>
    </row>
    <row r="541" spans="1:99" ht="15.75" customHeight="1" x14ac:dyDescent="0.25">
      <c r="A541" s="1"/>
      <c r="B541" s="34"/>
      <c r="C541" s="67"/>
      <c r="D541" s="1"/>
      <c r="E541" s="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34"/>
      <c r="Q541" s="67"/>
      <c r="R541" s="1"/>
      <c r="S541" s="2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34"/>
      <c r="AE541" s="67"/>
      <c r="AF541" s="1"/>
      <c r="AG541" s="2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34"/>
      <c r="AS541" s="67"/>
      <c r="AT541" s="1"/>
      <c r="AU541" s="2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98"/>
      <c r="BG541" s="67"/>
      <c r="BH541" s="1"/>
      <c r="BI541" s="2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34"/>
      <c r="BU541" s="67"/>
      <c r="BV541" s="1"/>
      <c r="BW541" s="2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34"/>
      <c r="CI541" s="67"/>
      <c r="CJ541" s="1"/>
      <c r="CK541" s="2"/>
      <c r="CL541" s="1"/>
      <c r="CM541" s="1"/>
      <c r="CN541" s="1"/>
      <c r="CO541" s="1"/>
      <c r="CP541" s="1"/>
      <c r="CQ541" s="1"/>
      <c r="CR541" s="1"/>
      <c r="CS541" s="1"/>
      <c r="CT541" s="1"/>
      <c r="CU541" s="1"/>
    </row>
    <row r="542" spans="1:99" ht="15.75" customHeight="1" x14ac:dyDescent="0.25">
      <c r="A542" s="1"/>
      <c r="B542" s="34"/>
      <c r="C542" s="67"/>
      <c r="D542" s="1"/>
      <c r="E542" s="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34"/>
      <c r="Q542" s="67"/>
      <c r="R542" s="1"/>
      <c r="S542" s="2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34"/>
      <c r="AE542" s="67"/>
      <c r="AF542" s="1"/>
      <c r="AG542" s="2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34"/>
      <c r="AS542" s="67"/>
      <c r="AT542" s="1"/>
      <c r="AU542" s="2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98"/>
      <c r="BG542" s="67"/>
      <c r="BH542" s="1"/>
      <c r="BI542" s="2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34"/>
      <c r="BU542" s="67"/>
      <c r="BV542" s="1"/>
      <c r="BW542" s="2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34"/>
      <c r="CI542" s="67"/>
      <c r="CJ542" s="1"/>
      <c r="CK542" s="2"/>
      <c r="CL542" s="1"/>
      <c r="CM542" s="1"/>
      <c r="CN542" s="1"/>
      <c r="CO542" s="1"/>
      <c r="CP542" s="1"/>
      <c r="CQ542" s="1"/>
      <c r="CR542" s="1"/>
      <c r="CS542" s="1"/>
      <c r="CT542" s="1"/>
      <c r="CU542" s="1"/>
    </row>
    <row r="543" spans="1:99" ht="15.75" customHeight="1" x14ac:dyDescent="0.25">
      <c r="A543" s="1"/>
      <c r="B543" s="34"/>
      <c r="C543" s="67"/>
      <c r="D543" s="1"/>
      <c r="E543" s="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34"/>
      <c r="Q543" s="67"/>
      <c r="R543" s="1"/>
      <c r="S543" s="2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34"/>
      <c r="AE543" s="67"/>
      <c r="AF543" s="1"/>
      <c r="AG543" s="2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34"/>
      <c r="AS543" s="67"/>
      <c r="AT543" s="1"/>
      <c r="AU543" s="2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98"/>
      <c r="BG543" s="67"/>
      <c r="BH543" s="1"/>
      <c r="BI543" s="2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34"/>
      <c r="BU543" s="67"/>
      <c r="BV543" s="1"/>
      <c r="BW543" s="2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34"/>
      <c r="CI543" s="67"/>
      <c r="CJ543" s="1"/>
      <c r="CK543" s="2"/>
      <c r="CL543" s="1"/>
      <c r="CM543" s="1"/>
      <c r="CN543" s="1"/>
      <c r="CO543" s="1"/>
      <c r="CP543" s="1"/>
      <c r="CQ543" s="1"/>
      <c r="CR543" s="1"/>
      <c r="CS543" s="1"/>
      <c r="CT543" s="1"/>
      <c r="CU543" s="1"/>
    </row>
    <row r="544" spans="1:99" ht="15.75" customHeight="1" x14ac:dyDescent="0.25">
      <c r="A544" s="1"/>
      <c r="B544" s="34"/>
      <c r="C544" s="67"/>
      <c r="D544" s="1"/>
      <c r="E544" s="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34"/>
      <c r="Q544" s="67"/>
      <c r="R544" s="1"/>
      <c r="S544" s="2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34"/>
      <c r="AE544" s="67"/>
      <c r="AF544" s="1"/>
      <c r="AG544" s="2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34"/>
      <c r="AS544" s="67"/>
      <c r="AT544" s="1"/>
      <c r="AU544" s="2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98"/>
      <c r="BG544" s="67"/>
      <c r="BH544" s="1"/>
      <c r="BI544" s="2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34"/>
      <c r="BU544" s="67"/>
      <c r="BV544" s="1"/>
      <c r="BW544" s="2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34"/>
      <c r="CI544" s="67"/>
      <c r="CJ544" s="1"/>
      <c r="CK544" s="2"/>
      <c r="CL544" s="1"/>
      <c r="CM544" s="1"/>
      <c r="CN544" s="1"/>
      <c r="CO544" s="1"/>
      <c r="CP544" s="1"/>
      <c r="CQ544" s="1"/>
      <c r="CR544" s="1"/>
      <c r="CS544" s="1"/>
      <c r="CT544" s="1"/>
      <c r="CU544" s="1"/>
    </row>
    <row r="545" spans="1:99" ht="15.75" customHeight="1" x14ac:dyDescent="0.25">
      <c r="A545" s="1"/>
      <c r="B545" s="34"/>
      <c r="C545" s="67"/>
      <c r="D545" s="1"/>
      <c r="E545" s="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34"/>
      <c r="Q545" s="67"/>
      <c r="R545" s="1"/>
      <c r="S545" s="2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34"/>
      <c r="AE545" s="67"/>
      <c r="AF545" s="1"/>
      <c r="AG545" s="2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34"/>
      <c r="AS545" s="67"/>
      <c r="AT545" s="1"/>
      <c r="AU545" s="2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98"/>
      <c r="BG545" s="67"/>
      <c r="BH545" s="1"/>
      <c r="BI545" s="2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34"/>
      <c r="BU545" s="67"/>
      <c r="BV545" s="1"/>
      <c r="BW545" s="2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34"/>
      <c r="CI545" s="67"/>
      <c r="CJ545" s="1"/>
      <c r="CK545" s="2"/>
      <c r="CL545" s="1"/>
      <c r="CM545" s="1"/>
      <c r="CN545" s="1"/>
      <c r="CO545" s="1"/>
      <c r="CP545" s="1"/>
      <c r="CQ545" s="1"/>
      <c r="CR545" s="1"/>
      <c r="CS545" s="1"/>
      <c r="CT545" s="1"/>
      <c r="CU545" s="1"/>
    </row>
    <row r="546" spans="1:99" ht="15.75" customHeight="1" x14ac:dyDescent="0.25">
      <c r="A546" s="1"/>
      <c r="B546" s="34"/>
      <c r="C546" s="67"/>
      <c r="D546" s="1"/>
      <c r="E546" s="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34"/>
      <c r="Q546" s="67"/>
      <c r="R546" s="1"/>
      <c r="S546" s="2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34"/>
      <c r="AE546" s="67"/>
      <c r="AF546" s="1"/>
      <c r="AG546" s="2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34"/>
      <c r="AS546" s="67"/>
      <c r="AT546" s="1"/>
      <c r="AU546" s="2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98"/>
      <c r="BG546" s="67"/>
      <c r="BH546" s="1"/>
      <c r="BI546" s="2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34"/>
      <c r="BU546" s="67"/>
      <c r="BV546" s="1"/>
      <c r="BW546" s="2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34"/>
      <c r="CI546" s="67"/>
      <c r="CJ546" s="1"/>
      <c r="CK546" s="2"/>
      <c r="CL546" s="1"/>
      <c r="CM546" s="1"/>
      <c r="CN546" s="1"/>
      <c r="CO546" s="1"/>
      <c r="CP546" s="1"/>
      <c r="CQ546" s="1"/>
      <c r="CR546" s="1"/>
      <c r="CS546" s="1"/>
      <c r="CT546" s="1"/>
      <c r="CU546" s="1"/>
    </row>
    <row r="547" spans="1:99" ht="15.75" customHeight="1" x14ac:dyDescent="0.25">
      <c r="A547" s="1"/>
      <c r="B547" s="34"/>
      <c r="C547" s="67"/>
      <c r="D547" s="1"/>
      <c r="E547" s="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34"/>
      <c r="Q547" s="67"/>
      <c r="R547" s="1"/>
      <c r="S547" s="2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34"/>
      <c r="AE547" s="67"/>
      <c r="AF547" s="1"/>
      <c r="AG547" s="2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34"/>
      <c r="AS547" s="67"/>
      <c r="AT547" s="1"/>
      <c r="AU547" s="2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98"/>
      <c r="BG547" s="67"/>
      <c r="BH547" s="1"/>
      <c r="BI547" s="2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34"/>
      <c r="BU547" s="67"/>
      <c r="BV547" s="1"/>
      <c r="BW547" s="2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34"/>
      <c r="CI547" s="67"/>
      <c r="CJ547" s="1"/>
      <c r="CK547" s="2"/>
      <c r="CL547" s="1"/>
      <c r="CM547" s="1"/>
      <c r="CN547" s="1"/>
      <c r="CO547" s="1"/>
      <c r="CP547" s="1"/>
      <c r="CQ547" s="1"/>
      <c r="CR547" s="1"/>
      <c r="CS547" s="1"/>
      <c r="CT547" s="1"/>
      <c r="CU547" s="1"/>
    </row>
    <row r="548" spans="1:99" ht="15.75" customHeight="1" x14ac:dyDescent="0.25">
      <c r="A548" s="1"/>
      <c r="B548" s="34"/>
      <c r="C548" s="67"/>
      <c r="D548" s="1"/>
      <c r="E548" s="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34"/>
      <c r="Q548" s="67"/>
      <c r="R548" s="1"/>
      <c r="S548" s="2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34"/>
      <c r="AE548" s="67"/>
      <c r="AF548" s="1"/>
      <c r="AG548" s="2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34"/>
      <c r="AS548" s="67"/>
      <c r="AT548" s="1"/>
      <c r="AU548" s="2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98"/>
      <c r="BG548" s="67"/>
      <c r="BH548" s="1"/>
      <c r="BI548" s="2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34"/>
      <c r="BU548" s="67"/>
      <c r="BV548" s="1"/>
      <c r="BW548" s="2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34"/>
      <c r="CI548" s="67"/>
      <c r="CJ548" s="1"/>
      <c r="CK548" s="2"/>
      <c r="CL548" s="1"/>
      <c r="CM548" s="1"/>
      <c r="CN548" s="1"/>
      <c r="CO548" s="1"/>
      <c r="CP548" s="1"/>
      <c r="CQ548" s="1"/>
      <c r="CR548" s="1"/>
      <c r="CS548" s="1"/>
      <c r="CT548" s="1"/>
      <c r="CU548" s="1"/>
    </row>
    <row r="549" spans="1:99" ht="15.75" customHeight="1" x14ac:dyDescent="0.25">
      <c r="A549" s="1"/>
      <c r="B549" s="34"/>
      <c r="C549" s="67"/>
      <c r="D549" s="1"/>
      <c r="E549" s="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34"/>
      <c r="Q549" s="67"/>
      <c r="R549" s="1"/>
      <c r="S549" s="2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34"/>
      <c r="AE549" s="67"/>
      <c r="AF549" s="1"/>
      <c r="AG549" s="2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34"/>
      <c r="AS549" s="67"/>
      <c r="AT549" s="1"/>
      <c r="AU549" s="2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98"/>
      <c r="BG549" s="67"/>
      <c r="BH549" s="1"/>
      <c r="BI549" s="2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34"/>
      <c r="BU549" s="67"/>
      <c r="BV549" s="1"/>
      <c r="BW549" s="2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34"/>
      <c r="CI549" s="67"/>
      <c r="CJ549" s="1"/>
      <c r="CK549" s="2"/>
      <c r="CL549" s="1"/>
      <c r="CM549" s="1"/>
      <c r="CN549" s="1"/>
      <c r="CO549" s="1"/>
      <c r="CP549" s="1"/>
      <c r="CQ549" s="1"/>
      <c r="CR549" s="1"/>
      <c r="CS549" s="1"/>
      <c r="CT549" s="1"/>
      <c r="CU549" s="1"/>
    </row>
    <row r="550" spans="1:99" ht="15.75" customHeight="1" x14ac:dyDescent="0.25">
      <c r="A550" s="1"/>
      <c r="B550" s="34"/>
      <c r="C550" s="67"/>
      <c r="D550" s="1"/>
      <c r="E550" s="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34"/>
      <c r="Q550" s="67"/>
      <c r="R550" s="1"/>
      <c r="S550" s="2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34"/>
      <c r="AE550" s="67"/>
      <c r="AF550" s="1"/>
      <c r="AG550" s="2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34"/>
      <c r="AS550" s="67"/>
      <c r="AT550" s="1"/>
      <c r="AU550" s="2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98"/>
      <c r="BG550" s="67"/>
      <c r="BH550" s="1"/>
      <c r="BI550" s="2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34"/>
      <c r="BU550" s="67"/>
      <c r="BV550" s="1"/>
      <c r="BW550" s="2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34"/>
      <c r="CI550" s="67"/>
      <c r="CJ550" s="1"/>
      <c r="CK550" s="2"/>
      <c r="CL550" s="1"/>
      <c r="CM550" s="1"/>
      <c r="CN550" s="1"/>
      <c r="CO550" s="1"/>
      <c r="CP550" s="1"/>
      <c r="CQ550" s="1"/>
      <c r="CR550" s="1"/>
      <c r="CS550" s="1"/>
      <c r="CT550" s="1"/>
      <c r="CU550" s="1"/>
    </row>
    <row r="551" spans="1:99" ht="15.75" customHeight="1" x14ac:dyDescent="0.25">
      <c r="A551" s="1"/>
      <c r="B551" s="34"/>
      <c r="C551" s="67"/>
      <c r="D551" s="1"/>
      <c r="E551" s="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34"/>
      <c r="Q551" s="67"/>
      <c r="R551" s="1"/>
      <c r="S551" s="2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34"/>
      <c r="AE551" s="67"/>
      <c r="AF551" s="1"/>
      <c r="AG551" s="2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34"/>
      <c r="AS551" s="67"/>
      <c r="AT551" s="1"/>
      <c r="AU551" s="2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98"/>
      <c r="BG551" s="67"/>
      <c r="BH551" s="1"/>
      <c r="BI551" s="2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34"/>
      <c r="BU551" s="67"/>
      <c r="BV551" s="1"/>
      <c r="BW551" s="2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34"/>
      <c r="CI551" s="67"/>
      <c r="CJ551" s="1"/>
      <c r="CK551" s="2"/>
      <c r="CL551" s="1"/>
      <c r="CM551" s="1"/>
      <c r="CN551" s="1"/>
      <c r="CO551" s="1"/>
      <c r="CP551" s="1"/>
      <c r="CQ551" s="1"/>
      <c r="CR551" s="1"/>
      <c r="CS551" s="1"/>
      <c r="CT551" s="1"/>
      <c r="CU551" s="1"/>
    </row>
    <row r="552" spans="1:99" ht="15.75" customHeight="1" x14ac:dyDescent="0.25">
      <c r="A552" s="1"/>
      <c r="B552" s="34"/>
      <c r="C552" s="67"/>
      <c r="D552" s="1"/>
      <c r="E552" s="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34"/>
      <c r="Q552" s="67"/>
      <c r="R552" s="1"/>
      <c r="S552" s="2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34"/>
      <c r="AE552" s="67"/>
      <c r="AF552" s="1"/>
      <c r="AG552" s="2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34"/>
      <c r="AS552" s="67"/>
      <c r="AT552" s="1"/>
      <c r="AU552" s="2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98"/>
      <c r="BG552" s="67"/>
      <c r="BH552" s="1"/>
      <c r="BI552" s="2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34"/>
      <c r="BU552" s="67"/>
      <c r="BV552" s="1"/>
      <c r="BW552" s="2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34"/>
      <c r="CI552" s="67"/>
      <c r="CJ552" s="1"/>
      <c r="CK552" s="2"/>
      <c r="CL552" s="1"/>
      <c r="CM552" s="1"/>
      <c r="CN552" s="1"/>
      <c r="CO552" s="1"/>
      <c r="CP552" s="1"/>
      <c r="CQ552" s="1"/>
      <c r="CR552" s="1"/>
      <c r="CS552" s="1"/>
      <c r="CT552" s="1"/>
      <c r="CU552" s="1"/>
    </row>
    <row r="553" spans="1:99" ht="15.75" customHeight="1" x14ac:dyDescent="0.25">
      <c r="A553" s="1"/>
      <c r="B553" s="34"/>
      <c r="C553" s="67"/>
      <c r="D553" s="1"/>
      <c r="E553" s="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34"/>
      <c r="Q553" s="67"/>
      <c r="R553" s="1"/>
      <c r="S553" s="2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34"/>
      <c r="AE553" s="67"/>
      <c r="AF553" s="1"/>
      <c r="AG553" s="2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34"/>
      <c r="AS553" s="67"/>
      <c r="AT553" s="1"/>
      <c r="AU553" s="2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98"/>
      <c r="BG553" s="67"/>
      <c r="BH553" s="1"/>
      <c r="BI553" s="2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34"/>
      <c r="BU553" s="67"/>
      <c r="BV553" s="1"/>
      <c r="BW553" s="2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34"/>
      <c r="CI553" s="67"/>
      <c r="CJ553" s="1"/>
      <c r="CK553" s="2"/>
      <c r="CL553" s="1"/>
      <c r="CM553" s="1"/>
      <c r="CN553" s="1"/>
      <c r="CO553" s="1"/>
      <c r="CP553" s="1"/>
      <c r="CQ553" s="1"/>
      <c r="CR553" s="1"/>
      <c r="CS553" s="1"/>
      <c r="CT553" s="1"/>
      <c r="CU553" s="1"/>
    </row>
    <row r="554" spans="1:99" ht="15.75" customHeight="1" x14ac:dyDescent="0.25">
      <c r="A554" s="1"/>
      <c r="B554" s="34"/>
      <c r="C554" s="67"/>
      <c r="D554" s="1"/>
      <c r="E554" s="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34"/>
      <c r="Q554" s="67"/>
      <c r="R554" s="1"/>
      <c r="S554" s="2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34"/>
      <c r="AE554" s="67"/>
      <c r="AF554" s="1"/>
      <c r="AG554" s="2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34"/>
      <c r="AS554" s="67"/>
      <c r="AT554" s="1"/>
      <c r="AU554" s="2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98"/>
      <c r="BG554" s="67"/>
      <c r="BH554" s="1"/>
      <c r="BI554" s="2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34"/>
      <c r="BU554" s="67"/>
      <c r="BV554" s="1"/>
      <c r="BW554" s="2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34"/>
      <c r="CI554" s="67"/>
      <c r="CJ554" s="1"/>
      <c r="CK554" s="2"/>
      <c r="CL554" s="1"/>
      <c r="CM554" s="1"/>
      <c r="CN554" s="1"/>
      <c r="CO554" s="1"/>
      <c r="CP554" s="1"/>
      <c r="CQ554" s="1"/>
      <c r="CR554" s="1"/>
      <c r="CS554" s="1"/>
      <c r="CT554" s="1"/>
      <c r="CU554" s="1"/>
    </row>
    <row r="555" spans="1:99" ht="15.75" customHeight="1" x14ac:dyDescent="0.25">
      <c r="A555" s="1"/>
      <c r="B555" s="34"/>
      <c r="C555" s="67"/>
      <c r="D555" s="1"/>
      <c r="E555" s="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34"/>
      <c r="Q555" s="67"/>
      <c r="R555" s="1"/>
      <c r="S555" s="2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34"/>
      <c r="AE555" s="67"/>
      <c r="AF555" s="1"/>
      <c r="AG555" s="2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34"/>
      <c r="AS555" s="67"/>
      <c r="AT555" s="1"/>
      <c r="AU555" s="2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98"/>
      <c r="BG555" s="67"/>
      <c r="BH555" s="1"/>
      <c r="BI555" s="2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34"/>
      <c r="BU555" s="67"/>
      <c r="BV555" s="1"/>
      <c r="BW555" s="2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34"/>
      <c r="CI555" s="67"/>
      <c r="CJ555" s="1"/>
      <c r="CK555" s="2"/>
      <c r="CL555" s="1"/>
      <c r="CM555" s="1"/>
      <c r="CN555" s="1"/>
      <c r="CO555" s="1"/>
      <c r="CP555" s="1"/>
      <c r="CQ555" s="1"/>
      <c r="CR555" s="1"/>
      <c r="CS555" s="1"/>
      <c r="CT555" s="1"/>
      <c r="CU555" s="1"/>
    </row>
    <row r="556" spans="1:99" ht="15.75" customHeight="1" x14ac:dyDescent="0.25">
      <c r="A556" s="1"/>
      <c r="B556" s="34"/>
      <c r="C556" s="67"/>
      <c r="D556" s="1"/>
      <c r="E556" s="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34"/>
      <c r="Q556" s="67"/>
      <c r="R556" s="1"/>
      <c r="S556" s="2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34"/>
      <c r="AE556" s="67"/>
      <c r="AF556" s="1"/>
      <c r="AG556" s="2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34"/>
      <c r="AS556" s="67"/>
      <c r="AT556" s="1"/>
      <c r="AU556" s="2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98"/>
      <c r="BG556" s="67"/>
      <c r="BH556" s="1"/>
      <c r="BI556" s="2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34"/>
      <c r="BU556" s="67"/>
      <c r="BV556" s="1"/>
      <c r="BW556" s="2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34"/>
      <c r="CI556" s="67"/>
      <c r="CJ556" s="1"/>
      <c r="CK556" s="2"/>
      <c r="CL556" s="1"/>
      <c r="CM556" s="1"/>
      <c r="CN556" s="1"/>
      <c r="CO556" s="1"/>
      <c r="CP556" s="1"/>
      <c r="CQ556" s="1"/>
      <c r="CR556" s="1"/>
      <c r="CS556" s="1"/>
      <c r="CT556" s="1"/>
      <c r="CU556" s="1"/>
    </row>
    <row r="557" spans="1:99" ht="15.75" customHeight="1" x14ac:dyDescent="0.25">
      <c r="A557" s="1"/>
      <c r="B557" s="34"/>
      <c r="C557" s="67"/>
      <c r="D557" s="1"/>
      <c r="E557" s="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34"/>
      <c r="Q557" s="67"/>
      <c r="R557" s="1"/>
      <c r="S557" s="2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34"/>
      <c r="AE557" s="67"/>
      <c r="AF557" s="1"/>
      <c r="AG557" s="2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34"/>
      <c r="AS557" s="67"/>
      <c r="AT557" s="1"/>
      <c r="AU557" s="2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98"/>
      <c r="BG557" s="67"/>
      <c r="BH557" s="1"/>
      <c r="BI557" s="2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34"/>
      <c r="BU557" s="67"/>
      <c r="BV557" s="1"/>
      <c r="BW557" s="2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34"/>
      <c r="CI557" s="67"/>
      <c r="CJ557" s="1"/>
      <c r="CK557" s="2"/>
      <c r="CL557" s="1"/>
      <c r="CM557" s="1"/>
      <c r="CN557" s="1"/>
      <c r="CO557" s="1"/>
      <c r="CP557" s="1"/>
      <c r="CQ557" s="1"/>
      <c r="CR557" s="1"/>
      <c r="CS557" s="1"/>
      <c r="CT557" s="1"/>
      <c r="CU557" s="1"/>
    </row>
    <row r="558" spans="1:99" ht="15.75" customHeight="1" x14ac:dyDescent="0.25">
      <c r="A558" s="1"/>
      <c r="B558" s="34"/>
      <c r="C558" s="67"/>
      <c r="D558" s="1"/>
      <c r="E558" s="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34"/>
      <c r="Q558" s="67"/>
      <c r="R558" s="1"/>
      <c r="S558" s="2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34"/>
      <c r="AE558" s="67"/>
      <c r="AF558" s="1"/>
      <c r="AG558" s="2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34"/>
      <c r="AS558" s="67"/>
      <c r="AT558" s="1"/>
      <c r="AU558" s="2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98"/>
      <c r="BG558" s="67"/>
      <c r="BH558" s="1"/>
      <c r="BI558" s="2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34"/>
      <c r="BU558" s="67"/>
      <c r="BV558" s="1"/>
      <c r="BW558" s="2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34"/>
      <c r="CI558" s="67"/>
      <c r="CJ558" s="1"/>
      <c r="CK558" s="2"/>
      <c r="CL558" s="1"/>
      <c r="CM558" s="1"/>
      <c r="CN558" s="1"/>
      <c r="CO558" s="1"/>
      <c r="CP558" s="1"/>
      <c r="CQ558" s="1"/>
      <c r="CR558" s="1"/>
      <c r="CS558" s="1"/>
      <c r="CT558" s="1"/>
      <c r="CU558" s="1"/>
    </row>
    <row r="559" spans="1:99" ht="15.75" customHeight="1" x14ac:dyDescent="0.25">
      <c r="A559" s="1"/>
      <c r="B559" s="34"/>
      <c r="C559" s="67"/>
      <c r="D559" s="1"/>
      <c r="E559" s="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34"/>
      <c r="Q559" s="67"/>
      <c r="R559" s="1"/>
      <c r="S559" s="2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34"/>
      <c r="AE559" s="67"/>
      <c r="AF559" s="1"/>
      <c r="AG559" s="2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34"/>
      <c r="AS559" s="67"/>
      <c r="AT559" s="1"/>
      <c r="AU559" s="2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98"/>
      <c r="BG559" s="67"/>
      <c r="BH559" s="1"/>
      <c r="BI559" s="2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34"/>
      <c r="BU559" s="67"/>
      <c r="BV559" s="1"/>
      <c r="BW559" s="2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34"/>
      <c r="CI559" s="67"/>
      <c r="CJ559" s="1"/>
      <c r="CK559" s="2"/>
      <c r="CL559" s="1"/>
      <c r="CM559" s="1"/>
      <c r="CN559" s="1"/>
      <c r="CO559" s="1"/>
      <c r="CP559" s="1"/>
      <c r="CQ559" s="1"/>
      <c r="CR559" s="1"/>
      <c r="CS559" s="1"/>
      <c r="CT559" s="1"/>
      <c r="CU559" s="1"/>
    </row>
    <row r="560" spans="1:99" ht="15.75" customHeight="1" x14ac:dyDescent="0.25">
      <c r="A560" s="1"/>
      <c r="B560" s="34"/>
      <c r="C560" s="67"/>
      <c r="D560" s="1"/>
      <c r="E560" s="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34"/>
      <c r="Q560" s="67"/>
      <c r="R560" s="1"/>
      <c r="S560" s="2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34"/>
      <c r="AE560" s="67"/>
      <c r="AF560" s="1"/>
      <c r="AG560" s="2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34"/>
      <c r="AS560" s="67"/>
      <c r="AT560" s="1"/>
      <c r="AU560" s="2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98"/>
      <c r="BG560" s="67"/>
      <c r="BH560" s="1"/>
      <c r="BI560" s="2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34"/>
      <c r="BU560" s="67"/>
      <c r="BV560" s="1"/>
      <c r="BW560" s="2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34"/>
      <c r="CI560" s="67"/>
      <c r="CJ560" s="1"/>
      <c r="CK560" s="2"/>
      <c r="CL560" s="1"/>
      <c r="CM560" s="1"/>
      <c r="CN560" s="1"/>
      <c r="CO560" s="1"/>
      <c r="CP560" s="1"/>
      <c r="CQ560" s="1"/>
      <c r="CR560" s="1"/>
      <c r="CS560" s="1"/>
      <c r="CT560" s="1"/>
      <c r="CU560" s="1"/>
    </row>
    <row r="561" spans="1:99" ht="15.75" customHeight="1" x14ac:dyDescent="0.25">
      <c r="A561" s="1"/>
      <c r="B561" s="34"/>
      <c r="C561" s="67"/>
      <c r="D561" s="1"/>
      <c r="E561" s="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34"/>
      <c r="Q561" s="67"/>
      <c r="R561" s="1"/>
      <c r="S561" s="2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34"/>
      <c r="AE561" s="67"/>
      <c r="AF561" s="1"/>
      <c r="AG561" s="2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34"/>
      <c r="AS561" s="67"/>
      <c r="AT561" s="1"/>
      <c r="AU561" s="2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98"/>
      <c r="BG561" s="67"/>
      <c r="BH561" s="1"/>
      <c r="BI561" s="2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34"/>
      <c r="BU561" s="67"/>
      <c r="BV561" s="1"/>
      <c r="BW561" s="2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34"/>
      <c r="CI561" s="67"/>
      <c r="CJ561" s="1"/>
      <c r="CK561" s="2"/>
      <c r="CL561" s="1"/>
      <c r="CM561" s="1"/>
      <c r="CN561" s="1"/>
      <c r="CO561" s="1"/>
      <c r="CP561" s="1"/>
      <c r="CQ561" s="1"/>
      <c r="CR561" s="1"/>
      <c r="CS561" s="1"/>
      <c r="CT561" s="1"/>
      <c r="CU561" s="1"/>
    </row>
    <row r="562" spans="1:99" ht="15.75" customHeight="1" x14ac:dyDescent="0.25">
      <c r="A562" s="1"/>
      <c r="B562" s="34"/>
      <c r="C562" s="67"/>
      <c r="D562" s="1"/>
      <c r="E562" s="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34"/>
      <c r="Q562" s="67"/>
      <c r="R562" s="1"/>
      <c r="S562" s="2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34"/>
      <c r="AE562" s="67"/>
      <c r="AF562" s="1"/>
      <c r="AG562" s="2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34"/>
      <c r="AS562" s="67"/>
      <c r="AT562" s="1"/>
      <c r="AU562" s="2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98"/>
      <c r="BG562" s="67"/>
      <c r="BH562" s="1"/>
      <c r="BI562" s="2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34"/>
      <c r="BU562" s="67"/>
      <c r="BV562" s="1"/>
      <c r="BW562" s="2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34"/>
      <c r="CI562" s="67"/>
      <c r="CJ562" s="1"/>
      <c r="CK562" s="2"/>
      <c r="CL562" s="1"/>
      <c r="CM562" s="1"/>
      <c r="CN562" s="1"/>
      <c r="CO562" s="1"/>
      <c r="CP562" s="1"/>
      <c r="CQ562" s="1"/>
      <c r="CR562" s="1"/>
      <c r="CS562" s="1"/>
      <c r="CT562" s="1"/>
      <c r="CU562" s="1"/>
    </row>
    <row r="563" spans="1:99" ht="15.75" customHeight="1" x14ac:dyDescent="0.25">
      <c r="A563" s="1"/>
      <c r="B563" s="34"/>
      <c r="C563" s="67"/>
      <c r="D563" s="1"/>
      <c r="E563" s="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34"/>
      <c r="Q563" s="67"/>
      <c r="R563" s="1"/>
      <c r="S563" s="2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34"/>
      <c r="AE563" s="67"/>
      <c r="AF563" s="1"/>
      <c r="AG563" s="2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34"/>
      <c r="AS563" s="67"/>
      <c r="AT563" s="1"/>
      <c r="AU563" s="2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98"/>
      <c r="BG563" s="67"/>
      <c r="BH563" s="1"/>
      <c r="BI563" s="2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34"/>
      <c r="BU563" s="67"/>
      <c r="BV563" s="1"/>
      <c r="BW563" s="2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34"/>
      <c r="CI563" s="67"/>
      <c r="CJ563" s="1"/>
      <c r="CK563" s="2"/>
      <c r="CL563" s="1"/>
      <c r="CM563" s="1"/>
      <c r="CN563" s="1"/>
      <c r="CO563" s="1"/>
      <c r="CP563" s="1"/>
      <c r="CQ563" s="1"/>
      <c r="CR563" s="1"/>
      <c r="CS563" s="1"/>
      <c r="CT563" s="1"/>
      <c r="CU563" s="1"/>
    </row>
    <row r="564" spans="1:99" ht="15.75" customHeight="1" x14ac:dyDescent="0.25">
      <c r="A564" s="1"/>
      <c r="B564" s="34"/>
      <c r="C564" s="67"/>
      <c r="D564" s="1"/>
      <c r="E564" s="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34"/>
      <c r="Q564" s="67"/>
      <c r="R564" s="1"/>
      <c r="S564" s="2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34"/>
      <c r="AE564" s="67"/>
      <c r="AF564" s="1"/>
      <c r="AG564" s="2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34"/>
      <c r="AS564" s="67"/>
      <c r="AT564" s="1"/>
      <c r="AU564" s="2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98"/>
      <c r="BG564" s="67"/>
      <c r="BH564" s="1"/>
      <c r="BI564" s="2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34"/>
      <c r="BU564" s="67"/>
      <c r="BV564" s="1"/>
      <c r="BW564" s="2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34"/>
      <c r="CI564" s="67"/>
      <c r="CJ564" s="1"/>
      <c r="CK564" s="2"/>
      <c r="CL564" s="1"/>
      <c r="CM564" s="1"/>
      <c r="CN564" s="1"/>
      <c r="CO564" s="1"/>
      <c r="CP564" s="1"/>
      <c r="CQ564" s="1"/>
      <c r="CR564" s="1"/>
      <c r="CS564" s="1"/>
      <c r="CT564" s="1"/>
      <c r="CU564" s="1"/>
    </row>
    <row r="565" spans="1:99" ht="15.75" customHeight="1" x14ac:dyDescent="0.25">
      <c r="A565" s="1"/>
      <c r="B565" s="34"/>
      <c r="C565" s="67"/>
      <c r="D565" s="1"/>
      <c r="E565" s="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34"/>
      <c r="Q565" s="67"/>
      <c r="R565" s="1"/>
      <c r="S565" s="2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34"/>
      <c r="AE565" s="67"/>
      <c r="AF565" s="1"/>
      <c r="AG565" s="2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34"/>
      <c r="AS565" s="67"/>
      <c r="AT565" s="1"/>
      <c r="AU565" s="2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98"/>
      <c r="BG565" s="67"/>
      <c r="BH565" s="1"/>
      <c r="BI565" s="2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34"/>
      <c r="BU565" s="67"/>
      <c r="BV565" s="1"/>
      <c r="BW565" s="2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34"/>
      <c r="CI565" s="67"/>
      <c r="CJ565" s="1"/>
      <c r="CK565" s="2"/>
      <c r="CL565" s="1"/>
      <c r="CM565" s="1"/>
      <c r="CN565" s="1"/>
      <c r="CO565" s="1"/>
      <c r="CP565" s="1"/>
      <c r="CQ565" s="1"/>
      <c r="CR565" s="1"/>
      <c r="CS565" s="1"/>
      <c r="CT565" s="1"/>
      <c r="CU565" s="1"/>
    </row>
    <row r="566" spans="1:99" ht="15.75" customHeight="1" x14ac:dyDescent="0.25">
      <c r="A566" s="1"/>
      <c r="B566" s="34"/>
      <c r="C566" s="67"/>
      <c r="D566" s="1"/>
      <c r="E566" s="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34"/>
      <c r="Q566" s="67"/>
      <c r="R566" s="1"/>
      <c r="S566" s="2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34"/>
      <c r="AE566" s="67"/>
      <c r="AF566" s="1"/>
      <c r="AG566" s="2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34"/>
      <c r="AS566" s="67"/>
      <c r="AT566" s="1"/>
      <c r="AU566" s="2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98"/>
      <c r="BG566" s="67"/>
      <c r="BH566" s="1"/>
      <c r="BI566" s="2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34"/>
      <c r="BU566" s="67"/>
      <c r="BV566" s="1"/>
      <c r="BW566" s="2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34"/>
      <c r="CI566" s="67"/>
      <c r="CJ566" s="1"/>
      <c r="CK566" s="2"/>
      <c r="CL566" s="1"/>
      <c r="CM566" s="1"/>
      <c r="CN566" s="1"/>
      <c r="CO566" s="1"/>
      <c r="CP566" s="1"/>
      <c r="CQ566" s="1"/>
      <c r="CR566" s="1"/>
      <c r="CS566" s="1"/>
      <c r="CT566" s="1"/>
      <c r="CU566" s="1"/>
    </row>
    <row r="567" spans="1:99" ht="15.75" customHeight="1" x14ac:dyDescent="0.25">
      <c r="A567" s="1"/>
      <c r="B567" s="34"/>
      <c r="C567" s="67"/>
      <c r="D567" s="1"/>
      <c r="E567" s="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34"/>
      <c r="Q567" s="67"/>
      <c r="R567" s="1"/>
      <c r="S567" s="2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34"/>
      <c r="AE567" s="67"/>
      <c r="AF567" s="1"/>
      <c r="AG567" s="2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34"/>
      <c r="AS567" s="67"/>
      <c r="AT567" s="1"/>
      <c r="AU567" s="2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98"/>
      <c r="BG567" s="67"/>
      <c r="BH567" s="1"/>
      <c r="BI567" s="2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34"/>
      <c r="BU567" s="67"/>
      <c r="BV567" s="1"/>
      <c r="BW567" s="2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34"/>
      <c r="CI567" s="67"/>
      <c r="CJ567" s="1"/>
      <c r="CK567" s="2"/>
      <c r="CL567" s="1"/>
      <c r="CM567" s="1"/>
      <c r="CN567" s="1"/>
      <c r="CO567" s="1"/>
      <c r="CP567" s="1"/>
      <c r="CQ567" s="1"/>
      <c r="CR567" s="1"/>
      <c r="CS567" s="1"/>
      <c r="CT567" s="1"/>
      <c r="CU567" s="1"/>
    </row>
    <row r="568" spans="1:99" ht="15.75" customHeight="1" x14ac:dyDescent="0.25">
      <c r="A568" s="1"/>
      <c r="B568" s="34"/>
      <c r="C568" s="67"/>
      <c r="D568" s="1"/>
      <c r="E568" s="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34"/>
      <c r="Q568" s="67"/>
      <c r="R568" s="1"/>
      <c r="S568" s="2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34"/>
      <c r="AE568" s="67"/>
      <c r="AF568" s="1"/>
      <c r="AG568" s="2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34"/>
      <c r="AS568" s="67"/>
      <c r="AT568" s="1"/>
      <c r="AU568" s="2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98"/>
      <c r="BG568" s="67"/>
      <c r="BH568" s="1"/>
      <c r="BI568" s="2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34"/>
      <c r="BU568" s="67"/>
      <c r="BV568" s="1"/>
      <c r="BW568" s="2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34"/>
      <c r="CI568" s="67"/>
      <c r="CJ568" s="1"/>
      <c r="CK568" s="2"/>
      <c r="CL568" s="1"/>
      <c r="CM568" s="1"/>
      <c r="CN568" s="1"/>
      <c r="CO568" s="1"/>
      <c r="CP568" s="1"/>
      <c r="CQ568" s="1"/>
      <c r="CR568" s="1"/>
      <c r="CS568" s="1"/>
      <c r="CT568" s="1"/>
      <c r="CU568" s="1"/>
    </row>
    <row r="569" spans="1:99" ht="15.75" customHeight="1" x14ac:dyDescent="0.25">
      <c r="A569" s="1"/>
      <c r="B569" s="34"/>
      <c r="C569" s="67"/>
      <c r="D569" s="1"/>
      <c r="E569" s="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34"/>
      <c r="Q569" s="67"/>
      <c r="R569" s="1"/>
      <c r="S569" s="2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34"/>
      <c r="AE569" s="67"/>
      <c r="AF569" s="1"/>
      <c r="AG569" s="2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34"/>
      <c r="AS569" s="67"/>
      <c r="AT569" s="1"/>
      <c r="AU569" s="2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98"/>
      <c r="BG569" s="67"/>
      <c r="BH569" s="1"/>
      <c r="BI569" s="2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34"/>
      <c r="BU569" s="67"/>
      <c r="BV569" s="1"/>
      <c r="BW569" s="2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34"/>
      <c r="CI569" s="67"/>
      <c r="CJ569" s="1"/>
      <c r="CK569" s="2"/>
      <c r="CL569" s="1"/>
      <c r="CM569" s="1"/>
      <c r="CN569" s="1"/>
      <c r="CO569" s="1"/>
      <c r="CP569" s="1"/>
      <c r="CQ569" s="1"/>
      <c r="CR569" s="1"/>
      <c r="CS569" s="1"/>
      <c r="CT569" s="1"/>
      <c r="CU569" s="1"/>
    </row>
    <row r="570" spans="1:99" ht="15.75" customHeight="1" x14ac:dyDescent="0.25">
      <c r="A570" s="1"/>
      <c r="B570" s="34"/>
      <c r="C570" s="67"/>
      <c r="D570" s="1"/>
      <c r="E570" s="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34"/>
      <c r="Q570" s="67"/>
      <c r="R570" s="1"/>
      <c r="S570" s="2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34"/>
      <c r="AE570" s="67"/>
      <c r="AF570" s="1"/>
      <c r="AG570" s="2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34"/>
      <c r="AS570" s="67"/>
      <c r="AT570" s="1"/>
      <c r="AU570" s="2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98"/>
      <c r="BG570" s="67"/>
      <c r="BH570" s="1"/>
      <c r="BI570" s="2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34"/>
      <c r="BU570" s="67"/>
      <c r="BV570" s="1"/>
      <c r="BW570" s="2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34"/>
      <c r="CI570" s="67"/>
      <c r="CJ570" s="1"/>
      <c r="CK570" s="2"/>
      <c r="CL570" s="1"/>
      <c r="CM570" s="1"/>
      <c r="CN570" s="1"/>
      <c r="CO570" s="1"/>
      <c r="CP570" s="1"/>
      <c r="CQ570" s="1"/>
      <c r="CR570" s="1"/>
      <c r="CS570" s="1"/>
      <c r="CT570" s="1"/>
      <c r="CU570" s="1"/>
    </row>
    <row r="571" spans="1:99" ht="15.75" customHeight="1" x14ac:dyDescent="0.25">
      <c r="A571" s="1"/>
      <c r="B571" s="34"/>
      <c r="C571" s="67"/>
      <c r="D571" s="1"/>
      <c r="E571" s="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34"/>
      <c r="Q571" s="67"/>
      <c r="R571" s="1"/>
      <c r="S571" s="2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34"/>
      <c r="AE571" s="67"/>
      <c r="AF571" s="1"/>
      <c r="AG571" s="2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34"/>
      <c r="AS571" s="67"/>
      <c r="AT571" s="1"/>
      <c r="AU571" s="2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98"/>
      <c r="BG571" s="67"/>
      <c r="BH571" s="1"/>
      <c r="BI571" s="2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34"/>
      <c r="BU571" s="67"/>
      <c r="BV571" s="1"/>
      <c r="BW571" s="2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34"/>
      <c r="CI571" s="67"/>
      <c r="CJ571" s="1"/>
      <c r="CK571" s="2"/>
      <c r="CL571" s="1"/>
      <c r="CM571" s="1"/>
      <c r="CN571" s="1"/>
      <c r="CO571" s="1"/>
      <c r="CP571" s="1"/>
      <c r="CQ571" s="1"/>
      <c r="CR571" s="1"/>
      <c r="CS571" s="1"/>
      <c r="CT571" s="1"/>
      <c r="CU571" s="1"/>
    </row>
    <row r="572" spans="1:99" ht="15.75" customHeight="1" x14ac:dyDescent="0.25">
      <c r="A572" s="1"/>
      <c r="B572" s="34"/>
      <c r="C572" s="67"/>
      <c r="D572" s="1"/>
      <c r="E572" s="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34"/>
      <c r="Q572" s="67"/>
      <c r="R572" s="1"/>
      <c r="S572" s="2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34"/>
      <c r="AE572" s="67"/>
      <c r="AF572" s="1"/>
      <c r="AG572" s="2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34"/>
      <c r="AS572" s="67"/>
      <c r="AT572" s="1"/>
      <c r="AU572" s="2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98"/>
      <c r="BG572" s="67"/>
      <c r="BH572" s="1"/>
      <c r="BI572" s="2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34"/>
      <c r="BU572" s="67"/>
      <c r="BV572" s="1"/>
      <c r="BW572" s="2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34"/>
      <c r="CI572" s="67"/>
      <c r="CJ572" s="1"/>
      <c r="CK572" s="2"/>
      <c r="CL572" s="1"/>
      <c r="CM572" s="1"/>
      <c r="CN572" s="1"/>
      <c r="CO572" s="1"/>
      <c r="CP572" s="1"/>
      <c r="CQ572" s="1"/>
      <c r="CR572" s="1"/>
      <c r="CS572" s="1"/>
      <c r="CT572" s="1"/>
      <c r="CU572" s="1"/>
    </row>
    <row r="573" spans="1:99" ht="15.75" customHeight="1" x14ac:dyDescent="0.25">
      <c r="A573" s="1"/>
      <c r="B573" s="34"/>
      <c r="C573" s="67"/>
      <c r="D573" s="1"/>
      <c r="E573" s="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34"/>
      <c r="Q573" s="67"/>
      <c r="R573" s="1"/>
      <c r="S573" s="2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34"/>
      <c r="AE573" s="67"/>
      <c r="AF573" s="1"/>
      <c r="AG573" s="2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34"/>
      <c r="AS573" s="67"/>
      <c r="AT573" s="1"/>
      <c r="AU573" s="2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98"/>
      <c r="BG573" s="67"/>
      <c r="BH573" s="1"/>
      <c r="BI573" s="2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34"/>
      <c r="BU573" s="67"/>
      <c r="BV573" s="1"/>
      <c r="BW573" s="2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34"/>
      <c r="CI573" s="67"/>
      <c r="CJ573" s="1"/>
      <c r="CK573" s="2"/>
      <c r="CL573" s="1"/>
      <c r="CM573" s="1"/>
      <c r="CN573" s="1"/>
      <c r="CO573" s="1"/>
      <c r="CP573" s="1"/>
      <c r="CQ573" s="1"/>
      <c r="CR573" s="1"/>
      <c r="CS573" s="1"/>
      <c r="CT573" s="1"/>
      <c r="CU573" s="1"/>
    </row>
    <row r="574" spans="1:99" ht="15.75" customHeight="1" x14ac:dyDescent="0.25">
      <c r="A574" s="1"/>
      <c r="B574" s="34"/>
      <c r="C574" s="67"/>
      <c r="D574" s="1"/>
      <c r="E574" s="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34"/>
      <c r="Q574" s="67"/>
      <c r="R574" s="1"/>
      <c r="S574" s="2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34"/>
      <c r="AE574" s="67"/>
      <c r="AF574" s="1"/>
      <c r="AG574" s="2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34"/>
      <c r="AS574" s="67"/>
      <c r="AT574" s="1"/>
      <c r="AU574" s="2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98"/>
      <c r="BG574" s="67"/>
      <c r="BH574" s="1"/>
      <c r="BI574" s="2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34"/>
      <c r="BU574" s="67"/>
      <c r="BV574" s="1"/>
      <c r="BW574" s="2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34"/>
      <c r="CI574" s="67"/>
      <c r="CJ574" s="1"/>
      <c r="CK574" s="2"/>
      <c r="CL574" s="1"/>
      <c r="CM574" s="1"/>
      <c r="CN574" s="1"/>
      <c r="CO574" s="1"/>
      <c r="CP574" s="1"/>
      <c r="CQ574" s="1"/>
      <c r="CR574" s="1"/>
      <c r="CS574" s="1"/>
      <c r="CT574" s="1"/>
      <c r="CU574" s="1"/>
    </row>
    <row r="575" spans="1:99" ht="15.75" customHeight="1" x14ac:dyDescent="0.25">
      <c r="A575" s="1"/>
      <c r="B575" s="34"/>
      <c r="C575" s="67"/>
      <c r="D575" s="1"/>
      <c r="E575" s="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34"/>
      <c r="Q575" s="67"/>
      <c r="R575" s="1"/>
      <c r="S575" s="2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34"/>
      <c r="AE575" s="67"/>
      <c r="AF575" s="1"/>
      <c r="AG575" s="2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34"/>
      <c r="AS575" s="67"/>
      <c r="AT575" s="1"/>
      <c r="AU575" s="2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98"/>
      <c r="BG575" s="67"/>
      <c r="BH575" s="1"/>
      <c r="BI575" s="2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34"/>
      <c r="BU575" s="67"/>
      <c r="BV575" s="1"/>
      <c r="BW575" s="2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34"/>
      <c r="CI575" s="67"/>
      <c r="CJ575" s="1"/>
      <c r="CK575" s="2"/>
      <c r="CL575" s="1"/>
      <c r="CM575" s="1"/>
      <c r="CN575" s="1"/>
      <c r="CO575" s="1"/>
      <c r="CP575" s="1"/>
      <c r="CQ575" s="1"/>
      <c r="CR575" s="1"/>
      <c r="CS575" s="1"/>
      <c r="CT575" s="1"/>
      <c r="CU575" s="1"/>
    </row>
    <row r="576" spans="1:99" ht="15.75" customHeight="1" x14ac:dyDescent="0.25">
      <c r="A576" s="1"/>
      <c r="B576" s="34"/>
      <c r="C576" s="67"/>
      <c r="D576" s="1"/>
      <c r="E576" s="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34"/>
      <c r="Q576" s="67"/>
      <c r="R576" s="1"/>
      <c r="S576" s="2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34"/>
      <c r="AE576" s="67"/>
      <c r="AF576" s="1"/>
      <c r="AG576" s="2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34"/>
      <c r="AS576" s="67"/>
      <c r="AT576" s="1"/>
      <c r="AU576" s="2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98"/>
      <c r="BG576" s="67"/>
      <c r="BH576" s="1"/>
      <c r="BI576" s="2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34"/>
      <c r="BU576" s="67"/>
      <c r="BV576" s="1"/>
      <c r="BW576" s="2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34"/>
      <c r="CI576" s="67"/>
      <c r="CJ576" s="1"/>
      <c r="CK576" s="2"/>
      <c r="CL576" s="1"/>
      <c r="CM576" s="1"/>
      <c r="CN576" s="1"/>
      <c r="CO576" s="1"/>
      <c r="CP576" s="1"/>
      <c r="CQ576" s="1"/>
      <c r="CR576" s="1"/>
      <c r="CS576" s="1"/>
      <c r="CT576" s="1"/>
      <c r="CU576" s="1"/>
    </row>
    <row r="577" spans="1:99" ht="15.75" customHeight="1" x14ac:dyDescent="0.25">
      <c r="A577" s="1"/>
      <c r="B577" s="34"/>
      <c r="C577" s="67"/>
      <c r="D577" s="1"/>
      <c r="E577" s="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34"/>
      <c r="Q577" s="67"/>
      <c r="R577" s="1"/>
      <c r="S577" s="2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34"/>
      <c r="AE577" s="67"/>
      <c r="AF577" s="1"/>
      <c r="AG577" s="2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34"/>
      <c r="AS577" s="67"/>
      <c r="AT577" s="1"/>
      <c r="AU577" s="2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98"/>
      <c r="BG577" s="67"/>
      <c r="BH577" s="1"/>
      <c r="BI577" s="2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34"/>
      <c r="BU577" s="67"/>
      <c r="BV577" s="1"/>
      <c r="BW577" s="2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34"/>
      <c r="CI577" s="67"/>
      <c r="CJ577" s="1"/>
      <c r="CK577" s="2"/>
      <c r="CL577" s="1"/>
      <c r="CM577" s="1"/>
      <c r="CN577" s="1"/>
      <c r="CO577" s="1"/>
      <c r="CP577" s="1"/>
      <c r="CQ577" s="1"/>
      <c r="CR577" s="1"/>
      <c r="CS577" s="1"/>
      <c r="CT577" s="1"/>
      <c r="CU577" s="1"/>
    </row>
    <row r="578" spans="1:99" ht="15.75" customHeight="1" x14ac:dyDescent="0.25">
      <c r="A578" s="1"/>
      <c r="B578" s="34"/>
      <c r="C578" s="67"/>
      <c r="D578" s="1"/>
      <c r="E578" s="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34"/>
      <c r="Q578" s="67"/>
      <c r="R578" s="1"/>
      <c r="S578" s="2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34"/>
      <c r="AE578" s="67"/>
      <c r="AF578" s="1"/>
      <c r="AG578" s="2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34"/>
      <c r="AS578" s="67"/>
      <c r="AT578" s="1"/>
      <c r="AU578" s="2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98"/>
      <c r="BG578" s="67"/>
      <c r="BH578" s="1"/>
      <c r="BI578" s="2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34"/>
      <c r="BU578" s="67"/>
      <c r="BV578" s="1"/>
      <c r="BW578" s="2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34"/>
      <c r="CI578" s="67"/>
      <c r="CJ578" s="1"/>
      <c r="CK578" s="2"/>
      <c r="CL578" s="1"/>
      <c r="CM578" s="1"/>
      <c r="CN578" s="1"/>
      <c r="CO578" s="1"/>
      <c r="CP578" s="1"/>
      <c r="CQ578" s="1"/>
      <c r="CR578" s="1"/>
      <c r="CS578" s="1"/>
      <c r="CT578" s="1"/>
      <c r="CU578" s="1"/>
    </row>
    <row r="579" spans="1:99" ht="15.75" customHeight="1" x14ac:dyDescent="0.25">
      <c r="A579" s="1"/>
      <c r="B579" s="34"/>
      <c r="C579" s="67"/>
      <c r="D579" s="1"/>
      <c r="E579" s="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34"/>
      <c r="Q579" s="67"/>
      <c r="R579" s="1"/>
      <c r="S579" s="2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34"/>
      <c r="AE579" s="67"/>
      <c r="AF579" s="1"/>
      <c r="AG579" s="2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34"/>
      <c r="AS579" s="67"/>
      <c r="AT579" s="1"/>
      <c r="AU579" s="2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98"/>
      <c r="BG579" s="67"/>
      <c r="BH579" s="1"/>
      <c r="BI579" s="2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34"/>
      <c r="BU579" s="67"/>
      <c r="BV579" s="1"/>
      <c r="BW579" s="2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34"/>
      <c r="CI579" s="67"/>
      <c r="CJ579" s="1"/>
      <c r="CK579" s="2"/>
      <c r="CL579" s="1"/>
      <c r="CM579" s="1"/>
      <c r="CN579" s="1"/>
      <c r="CO579" s="1"/>
      <c r="CP579" s="1"/>
      <c r="CQ579" s="1"/>
      <c r="CR579" s="1"/>
      <c r="CS579" s="1"/>
      <c r="CT579" s="1"/>
      <c r="CU579" s="1"/>
    </row>
    <row r="580" spans="1:99" ht="15.75" customHeight="1" x14ac:dyDescent="0.25">
      <c r="A580" s="1"/>
      <c r="B580" s="34"/>
      <c r="C580" s="67"/>
      <c r="D580" s="1"/>
      <c r="E580" s="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34"/>
      <c r="Q580" s="67"/>
      <c r="R580" s="1"/>
      <c r="S580" s="2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34"/>
      <c r="AE580" s="67"/>
      <c r="AF580" s="1"/>
      <c r="AG580" s="2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34"/>
      <c r="AS580" s="67"/>
      <c r="AT580" s="1"/>
      <c r="AU580" s="2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98"/>
      <c r="BG580" s="67"/>
      <c r="BH580" s="1"/>
      <c r="BI580" s="2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34"/>
      <c r="BU580" s="67"/>
      <c r="BV580" s="1"/>
      <c r="BW580" s="2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34"/>
      <c r="CI580" s="67"/>
      <c r="CJ580" s="1"/>
      <c r="CK580" s="2"/>
      <c r="CL580" s="1"/>
      <c r="CM580" s="1"/>
      <c r="CN580" s="1"/>
      <c r="CO580" s="1"/>
      <c r="CP580" s="1"/>
      <c r="CQ580" s="1"/>
      <c r="CR580" s="1"/>
      <c r="CS580" s="1"/>
      <c r="CT580" s="1"/>
      <c r="CU580" s="1"/>
    </row>
    <row r="581" spans="1:99" ht="15.75" customHeight="1" x14ac:dyDescent="0.25">
      <c r="A581" s="1"/>
      <c r="B581" s="34"/>
      <c r="C581" s="67"/>
      <c r="D581" s="1"/>
      <c r="E581" s="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34"/>
      <c r="Q581" s="67"/>
      <c r="R581" s="1"/>
      <c r="S581" s="2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34"/>
      <c r="AE581" s="67"/>
      <c r="AF581" s="1"/>
      <c r="AG581" s="2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34"/>
      <c r="AS581" s="67"/>
      <c r="AT581" s="1"/>
      <c r="AU581" s="2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98"/>
      <c r="BG581" s="67"/>
      <c r="BH581" s="1"/>
      <c r="BI581" s="2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34"/>
      <c r="BU581" s="67"/>
      <c r="BV581" s="1"/>
      <c r="BW581" s="2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34"/>
      <c r="CI581" s="67"/>
      <c r="CJ581" s="1"/>
      <c r="CK581" s="2"/>
      <c r="CL581" s="1"/>
      <c r="CM581" s="1"/>
      <c r="CN581" s="1"/>
      <c r="CO581" s="1"/>
      <c r="CP581" s="1"/>
      <c r="CQ581" s="1"/>
      <c r="CR581" s="1"/>
      <c r="CS581" s="1"/>
      <c r="CT581" s="1"/>
      <c r="CU581" s="1"/>
    </row>
    <row r="582" spans="1:99" ht="15.75" customHeight="1" x14ac:dyDescent="0.25">
      <c r="A582" s="1"/>
      <c r="B582" s="34"/>
      <c r="C582" s="67"/>
      <c r="D582" s="1"/>
      <c r="E582" s="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34"/>
      <c r="Q582" s="67"/>
      <c r="R582" s="1"/>
      <c r="S582" s="2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34"/>
      <c r="AE582" s="67"/>
      <c r="AF582" s="1"/>
      <c r="AG582" s="2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34"/>
      <c r="AS582" s="67"/>
      <c r="AT582" s="1"/>
      <c r="AU582" s="2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98"/>
      <c r="BG582" s="67"/>
      <c r="BH582" s="1"/>
      <c r="BI582" s="2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34"/>
      <c r="BU582" s="67"/>
      <c r="BV582" s="1"/>
      <c r="BW582" s="2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34"/>
      <c r="CI582" s="67"/>
      <c r="CJ582" s="1"/>
      <c r="CK582" s="2"/>
      <c r="CL582" s="1"/>
      <c r="CM582" s="1"/>
      <c r="CN582" s="1"/>
      <c r="CO582" s="1"/>
      <c r="CP582" s="1"/>
      <c r="CQ582" s="1"/>
      <c r="CR582" s="1"/>
      <c r="CS582" s="1"/>
      <c r="CT582" s="1"/>
      <c r="CU582" s="1"/>
    </row>
    <row r="583" spans="1:99" ht="15.75" customHeight="1" x14ac:dyDescent="0.25">
      <c r="A583" s="1"/>
      <c r="B583" s="34"/>
      <c r="C583" s="67"/>
      <c r="D583" s="1"/>
      <c r="E583" s="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34"/>
      <c r="Q583" s="67"/>
      <c r="R583" s="1"/>
      <c r="S583" s="2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34"/>
      <c r="AE583" s="67"/>
      <c r="AF583" s="1"/>
      <c r="AG583" s="2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34"/>
      <c r="AS583" s="67"/>
      <c r="AT583" s="1"/>
      <c r="AU583" s="2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98"/>
      <c r="BG583" s="67"/>
      <c r="BH583" s="1"/>
      <c r="BI583" s="2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34"/>
      <c r="BU583" s="67"/>
      <c r="BV583" s="1"/>
      <c r="BW583" s="2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34"/>
      <c r="CI583" s="67"/>
      <c r="CJ583" s="1"/>
      <c r="CK583" s="2"/>
      <c r="CL583" s="1"/>
      <c r="CM583" s="1"/>
      <c r="CN583" s="1"/>
      <c r="CO583" s="1"/>
      <c r="CP583" s="1"/>
      <c r="CQ583" s="1"/>
      <c r="CR583" s="1"/>
      <c r="CS583" s="1"/>
      <c r="CT583" s="1"/>
      <c r="CU583" s="1"/>
    </row>
    <row r="584" spans="1:99" ht="15.75" customHeight="1" x14ac:dyDescent="0.25">
      <c r="A584" s="1"/>
      <c r="B584" s="34"/>
      <c r="C584" s="67"/>
      <c r="D584" s="1"/>
      <c r="E584" s="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34"/>
      <c r="Q584" s="67"/>
      <c r="R584" s="1"/>
      <c r="S584" s="2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34"/>
      <c r="AE584" s="67"/>
      <c r="AF584" s="1"/>
      <c r="AG584" s="2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34"/>
      <c r="AS584" s="67"/>
      <c r="AT584" s="1"/>
      <c r="AU584" s="2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98"/>
      <c r="BG584" s="67"/>
      <c r="BH584" s="1"/>
      <c r="BI584" s="2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34"/>
      <c r="BU584" s="67"/>
      <c r="BV584" s="1"/>
      <c r="BW584" s="2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34"/>
      <c r="CI584" s="67"/>
      <c r="CJ584" s="1"/>
      <c r="CK584" s="2"/>
      <c r="CL584" s="1"/>
      <c r="CM584" s="1"/>
      <c r="CN584" s="1"/>
      <c r="CO584" s="1"/>
      <c r="CP584" s="1"/>
      <c r="CQ584" s="1"/>
      <c r="CR584" s="1"/>
      <c r="CS584" s="1"/>
      <c r="CT584" s="1"/>
      <c r="CU584" s="1"/>
    </row>
    <row r="585" spans="1:99" ht="15.75" customHeight="1" x14ac:dyDescent="0.25">
      <c r="A585" s="1"/>
      <c r="B585" s="34"/>
      <c r="C585" s="67"/>
      <c r="D585" s="1"/>
      <c r="E585" s="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34"/>
      <c r="Q585" s="67"/>
      <c r="R585" s="1"/>
      <c r="S585" s="2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34"/>
      <c r="AE585" s="67"/>
      <c r="AF585" s="1"/>
      <c r="AG585" s="2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34"/>
      <c r="AS585" s="67"/>
      <c r="AT585" s="1"/>
      <c r="AU585" s="2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98"/>
      <c r="BG585" s="67"/>
      <c r="BH585" s="1"/>
      <c r="BI585" s="2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34"/>
      <c r="BU585" s="67"/>
      <c r="BV585" s="1"/>
      <c r="BW585" s="2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34"/>
      <c r="CI585" s="67"/>
      <c r="CJ585" s="1"/>
      <c r="CK585" s="2"/>
      <c r="CL585" s="1"/>
      <c r="CM585" s="1"/>
      <c r="CN585" s="1"/>
      <c r="CO585" s="1"/>
      <c r="CP585" s="1"/>
      <c r="CQ585" s="1"/>
      <c r="CR585" s="1"/>
      <c r="CS585" s="1"/>
      <c r="CT585" s="1"/>
      <c r="CU585" s="1"/>
    </row>
    <row r="586" spans="1:99" ht="15.75" customHeight="1" x14ac:dyDescent="0.25">
      <c r="A586" s="1"/>
      <c r="B586" s="34"/>
      <c r="C586" s="67"/>
      <c r="D586" s="1"/>
      <c r="E586" s="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34"/>
      <c r="Q586" s="67"/>
      <c r="R586" s="1"/>
      <c r="S586" s="2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34"/>
      <c r="AE586" s="67"/>
      <c r="AF586" s="1"/>
      <c r="AG586" s="2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34"/>
      <c r="AS586" s="67"/>
      <c r="AT586" s="1"/>
      <c r="AU586" s="2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98"/>
      <c r="BG586" s="67"/>
      <c r="BH586" s="1"/>
      <c r="BI586" s="2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34"/>
      <c r="BU586" s="67"/>
      <c r="BV586" s="1"/>
      <c r="BW586" s="2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34"/>
      <c r="CI586" s="67"/>
      <c r="CJ586" s="1"/>
      <c r="CK586" s="2"/>
      <c r="CL586" s="1"/>
      <c r="CM586" s="1"/>
      <c r="CN586" s="1"/>
      <c r="CO586" s="1"/>
      <c r="CP586" s="1"/>
      <c r="CQ586" s="1"/>
      <c r="CR586" s="1"/>
      <c r="CS586" s="1"/>
      <c r="CT586" s="1"/>
      <c r="CU586" s="1"/>
    </row>
    <row r="587" spans="1:99" ht="15.75" customHeight="1" x14ac:dyDescent="0.25">
      <c r="A587" s="1"/>
      <c r="B587" s="34"/>
      <c r="C587" s="67"/>
      <c r="D587" s="1"/>
      <c r="E587" s="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34"/>
      <c r="Q587" s="67"/>
      <c r="R587" s="1"/>
      <c r="S587" s="2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34"/>
      <c r="AE587" s="67"/>
      <c r="AF587" s="1"/>
      <c r="AG587" s="2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34"/>
      <c r="AS587" s="67"/>
      <c r="AT587" s="1"/>
      <c r="AU587" s="2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98"/>
      <c r="BG587" s="67"/>
      <c r="BH587" s="1"/>
      <c r="BI587" s="2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34"/>
      <c r="BU587" s="67"/>
      <c r="BV587" s="1"/>
      <c r="BW587" s="2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34"/>
      <c r="CI587" s="67"/>
      <c r="CJ587" s="1"/>
      <c r="CK587" s="2"/>
      <c r="CL587" s="1"/>
      <c r="CM587" s="1"/>
      <c r="CN587" s="1"/>
      <c r="CO587" s="1"/>
      <c r="CP587" s="1"/>
      <c r="CQ587" s="1"/>
      <c r="CR587" s="1"/>
      <c r="CS587" s="1"/>
      <c r="CT587" s="1"/>
      <c r="CU587" s="1"/>
    </row>
    <row r="588" spans="1:99" ht="15.75" customHeight="1" x14ac:dyDescent="0.25">
      <c r="A588" s="1"/>
      <c r="B588" s="34"/>
      <c r="C588" s="67"/>
      <c r="D588" s="1"/>
      <c r="E588" s="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34"/>
      <c r="Q588" s="67"/>
      <c r="R588" s="1"/>
      <c r="S588" s="2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34"/>
      <c r="AE588" s="67"/>
      <c r="AF588" s="1"/>
      <c r="AG588" s="2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34"/>
      <c r="AS588" s="67"/>
      <c r="AT588" s="1"/>
      <c r="AU588" s="2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98"/>
      <c r="BG588" s="67"/>
      <c r="BH588" s="1"/>
      <c r="BI588" s="2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34"/>
      <c r="BU588" s="67"/>
      <c r="BV588" s="1"/>
      <c r="BW588" s="2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34"/>
      <c r="CI588" s="67"/>
      <c r="CJ588" s="1"/>
      <c r="CK588" s="2"/>
      <c r="CL588" s="1"/>
      <c r="CM588" s="1"/>
      <c r="CN588" s="1"/>
      <c r="CO588" s="1"/>
      <c r="CP588" s="1"/>
      <c r="CQ588" s="1"/>
      <c r="CR588" s="1"/>
      <c r="CS588" s="1"/>
      <c r="CT588" s="1"/>
      <c r="CU588" s="1"/>
    </row>
    <row r="589" spans="1:99" ht="15.75" customHeight="1" x14ac:dyDescent="0.25">
      <c r="A589" s="1"/>
      <c r="B589" s="34"/>
      <c r="C589" s="67"/>
      <c r="D589" s="1"/>
      <c r="E589" s="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34"/>
      <c r="Q589" s="67"/>
      <c r="R589" s="1"/>
      <c r="S589" s="2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34"/>
      <c r="AE589" s="67"/>
      <c r="AF589" s="1"/>
      <c r="AG589" s="2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34"/>
      <c r="AS589" s="67"/>
      <c r="AT589" s="1"/>
      <c r="AU589" s="2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98"/>
      <c r="BG589" s="67"/>
      <c r="BH589" s="1"/>
      <c r="BI589" s="2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34"/>
      <c r="BU589" s="67"/>
      <c r="BV589" s="1"/>
      <c r="BW589" s="2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34"/>
      <c r="CI589" s="67"/>
      <c r="CJ589" s="1"/>
      <c r="CK589" s="2"/>
      <c r="CL589" s="1"/>
      <c r="CM589" s="1"/>
      <c r="CN589" s="1"/>
      <c r="CO589" s="1"/>
      <c r="CP589" s="1"/>
      <c r="CQ589" s="1"/>
      <c r="CR589" s="1"/>
      <c r="CS589" s="1"/>
      <c r="CT589" s="1"/>
      <c r="CU589" s="1"/>
    </row>
    <row r="590" spans="1:99" ht="15.75" customHeight="1" x14ac:dyDescent="0.25">
      <c r="A590" s="1"/>
      <c r="B590" s="34"/>
      <c r="C590" s="67"/>
      <c r="D590" s="1"/>
      <c r="E590" s="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34"/>
      <c r="Q590" s="67"/>
      <c r="R590" s="1"/>
      <c r="S590" s="2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34"/>
      <c r="AE590" s="67"/>
      <c r="AF590" s="1"/>
      <c r="AG590" s="2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34"/>
      <c r="AS590" s="67"/>
      <c r="AT590" s="1"/>
      <c r="AU590" s="2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98"/>
      <c r="BG590" s="67"/>
      <c r="BH590" s="1"/>
      <c r="BI590" s="2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34"/>
      <c r="BU590" s="67"/>
      <c r="BV590" s="1"/>
      <c r="BW590" s="2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34"/>
      <c r="CI590" s="67"/>
      <c r="CJ590" s="1"/>
      <c r="CK590" s="2"/>
      <c r="CL590" s="1"/>
      <c r="CM590" s="1"/>
      <c r="CN590" s="1"/>
      <c r="CO590" s="1"/>
      <c r="CP590" s="1"/>
      <c r="CQ590" s="1"/>
      <c r="CR590" s="1"/>
      <c r="CS590" s="1"/>
      <c r="CT590" s="1"/>
      <c r="CU590" s="1"/>
    </row>
    <row r="591" spans="1:99" ht="15.75" customHeight="1" x14ac:dyDescent="0.25">
      <c r="A591" s="1"/>
      <c r="B591" s="34"/>
      <c r="C591" s="67"/>
      <c r="D591" s="1"/>
      <c r="E591" s="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34"/>
      <c r="Q591" s="67"/>
      <c r="R591" s="1"/>
      <c r="S591" s="2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34"/>
      <c r="AE591" s="67"/>
      <c r="AF591" s="1"/>
      <c r="AG591" s="2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34"/>
      <c r="AS591" s="67"/>
      <c r="AT591" s="1"/>
      <c r="AU591" s="2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98"/>
      <c r="BG591" s="67"/>
      <c r="BH591" s="1"/>
      <c r="BI591" s="2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34"/>
      <c r="BU591" s="67"/>
      <c r="BV591" s="1"/>
      <c r="BW591" s="2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34"/>
      <c r="CI591" s="67"/>
      <c r="CJ591" s="1"/>
      <c r="CK591" s="2"/>
      <c r="CL591" s="1"/>
      <c r="CM591" s="1"/>
      <c r="CN591" s="1"/>
      <c r="CO591" s="1"/>
      <c r="CP591" s="1"/>
      <c r="CQ591" s="1"/>
      <c r="CR591" s="1"/>
      <c r="CS591" s="1"/>
      <c r="CT591" s="1"/>
      <c r="CU591" s="1"/>
    </row>
    <row r="592" spans="1:99" ht="15.75" customHeight="1" x14ac:dyDescent="0.25">
      <c r="A592" s="1"/>
      <c r="B592" s="34"/>
      <c r="C592" s="67"/>
      <c r="D592" s="1"/>
      <c r="E592" s="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34"/>
      <c r="Q592" s="67"/>
      <c r="R592" s="1"/>
      <c r="S592" s="2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34"/>
      <c r="AE592" s="67"/>
      <c r="AF592" s="1"/>
      <c r="AG592" s="2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34"/>
      <c r="AS592" s="67"/>
      <c r="AT592" s="1"/>
      <c r="AU592" s="2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98"/>
      <c r="BG592" s="67"/>
      <c r="BH592" s="1"/>
      <c r="BI592" s="2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34"/>
      <c r="BU592" s="67"/>
      <c r="BV592" s="1"/>
      <c r="BW592" s="2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34"/>
      <c r="CI592" s="67"/>
      <c r="CJ592" s="1"/>
      <c r="CK592" s="2"/>
      <c r="CL592" s="1"/>
      <c r="CM592" s="1"/>
      <c r="CN592" s="1"/>
      <c r="CO592" s="1"/>
      <c r="CP592" s="1"/>
      <c r="CQ592" s="1"/>
      <c r="CR592" s="1"/>
      <c r="CS592" s="1"/>
      <c r="CT592" s="1"/>
      <c r="CU592" s="1"/>
    </row>
    <row r="593" spans="1:99" ht="15.75" customHeight="1" x14ac:dyDescent="0.25">
      <c r="A593" s="1"/>
      <c r="B593" s="34"/>
      <c r="C593" s="67"/>
      <c r="D593" s="1"/>
      <c r="E593" s="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34"/>
      <c r="Q593" s="67"/>
      <c r="R593" s="1"/>
      <c r="S593" s="2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34"/>
      <c r="AE593" s="67"/>
      <c r="AF593" s="1"/>
      <c r="AG593" s="2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34"/>
      <c r="AS593" s="67"/>
      <c r="AT593" s="1"/>
      <c r="AU593" s="2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98"/>
      <c r="BG593" s="67"/>
      <c r="BH593" s="1"/>
      <c r="BI593" s="2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34"/>
      <c r="BU593" s="67"/>
      <c r="BV593" s="1"/>
      <c r="BW593" s="2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34"/>
      <c r="CI593" s="67"/>
      <c r="CJ593" s="1"/>
      <c r="CK593" s="2"/>
      <c r="CL593" s="1"/>
      <c r="CM593" s="1"/>
      <c r="CN593" s="1"/>
      <c r="CO593" s="1"/>
      <c r="CP593" s="1"/>
      <c r="CQ593" s="1"/>
      <c r="CR593" s="1"/>
      <c r="CS593" s="1"/>
      <c r="CT593" s="1"/>
      <c r="CU593" s="1"/>
    </row>
    <row r="594" spans="1:99" ht="15.75" customHeight="1" x14ac:dyDescent="0.25">
      <c r="A594" s="1"/>
      <c r="B594" s="34"/>
      <c r="C594" s="67"/>
      <c r="D594" s="1"/>
      <c r="E594" s="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34"/>
      <c r="Q594" s="67"/>
      <c r="R594" s="1"/>
      <c r="S594" s="2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34"/>
      <c r="AE594" s="67"/>
      <c r="AF594" s="1"/>
      <c r="AG594" s="2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34"/>
      <c r="AS594" s="67"/>
      <c r="AT594" s="1"/>
      <c r="AU594" s="2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98"/>
      <c r="BG594" s="67"/>
      <c r="BH594" s="1"/>
      <c r="BI594" s="2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34"/>
      <c r="BU594" s="67"/>
      <c r="BV594" s="1"/>
      <c r="BW594" s="2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34"/>
      <c r="CI594" s="67"/>
      <c r="CJ594" s="1"/>
      <c r="CK594" s="2"/>
      <c r="CL594" s="1"/>
      <c r="CM594" s="1"/>
      <c r="CN594" s="1"/>
      <c r="CO594" s="1"/>
      <c r="CP594" s="1"/>
      <c r="CQ594" s="1"/>
      <c r="CR594" s="1"/>
      <c r="CS594" s="1"/>
      <c r="CT594" s="1"/>
      <c r="CU594" s="1"/>
    </row>
    <row r="595" spans="1:99" ht="15.75" customHeight="1" x14ac:dyDescent="0.25">
      <c r="A595" s="1"/>
      <c r="B595" s="34"/>
      <c r="C595" s="67"/>
      <c r="D595" s="1"/>
      <c r="E595" s="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34"/>
      <c r="Q595" s="67"/>
      <c r="R595" s="1"/>
      <c r="S595" s="2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34"/>
      <c r="AE595" s="67"/>
      <c r="AF595" s="1"/>
      <c r="AG595" s="2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34"/>
      <c r="AS595" s="67"/>
      <c r="AT595" s="1"/>
      <c r="AU595" s="2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98"/>
      <c r="BG595" s="67"/>
      <c r="BH595" s="1"/>
      <c r="BI595" s="2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34"/>
      <c r="BU595" s="67"/>
      <c r="BV595" s="1"/>
      <c r="BW595" s="2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34"/>
      <c r="CI595" s="67"/>
      <c r="CJ595" s="1"/>
      <c r="CK595" s="2"/>
      <c r="CL595" s="1"/>
      <c r="CM595" s="1"/>
      <c r="CN595" s="1"/>
      <c r="CO595" s="1"/>
      <c r="CP595" s="1"/>
      <c r="CQ595" s="1"/>
      <c r="CR595" s="1"/>
      <c r="CS595" s="1"/>
      <c r="CT595" s="1"/>
      <c r="CU595" s="1"/>
    </row>
    <row r="596" spans="1:99" ht="15.75" customHeight="1" x14ac:dyDescent="0.25">
      <c r="A596" s="1"/>
      <c r="B596" s="34"/>
      <c r="C596" s="67"/>
      <c r="D596" s="1"/>
      <c r="E596" s="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34"/>
      <c r="Q596" s="67"/>
      <c r="R596" s="1"/>
      <c r="S596" s="2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34"/>
      <c r="AE596" s="67"/>
      <c r="AF596" s="1"/>
      <c r="AG596" s="2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34"/>
      <c r="AS596" s="67"/>
      <c r="AT596" s="1"/>
      <c r="AU596" s="2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98"/>
      <c r="BG596" s="67"/>
      <c r="BH596" s="1"/>
      <c r="BI596" s="2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34"/>
      <c r="BU596" s="67"/>
      <c r="BV596" s="1"/>
      <c r="BW596" s="2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34"/>
      <c r="CI596" s="67"/>
      <c r="CJ596" s="1"/>
      <c r="CK596" s="2"/>
      <c r="CL596" s="1"/>
      <c r="CM596" s="1"/>
      <c r="CN596" s="1"/>
      <c r="CO596" s="1"/>
      <c r="CP596" s="1"/>
      <c r="CQ596" s="1"/>
      <c r="CR596" s="1"/>
      <c r="CS596" s="1"/>
      <c r="CT596" s="1"/>
      <c r="CU596" s="1"/>
    </row>
    <row r="597" spans="1:99" ht="15.75" customHeight="1" x14ac:dyDescent="0.25">
      <c r="A597" s="1"/>
      <c r="B597" s="34"/>
      <c r="C597" s="67"/>
      <c r="D597" s="1"/>
      <c r="E597" s="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34"/>
      <c r="Q597" s="67"/>
      <c r="R597" s="1"/>
      <c r="S597" s="2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34"/>
      <c r="AE597" s="67"/>
      <c r="AF597" s="1"/>
      <c r="AG597" s="2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34"/>
      <c r="AS597" s="67"/>
      <c r="AT597" s="1"/>
      <c r="AU597" s="2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98"/>
      <c r="BG597" s="67"/>
      <c r="BH597" s="1"/>
      <c r="BI597" s="2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34"/>
      <c r="BU597" s="67"/>
      <c r="BV597" s="1"/>
      <c r="BW597" s="2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34"/>
      <c r="CI597" s="67"/>
      <c r="CJ597" s="1"/>
      <c r="CK597" s="2"/>
      <c r="CL597" s="1"/>
      <c r="CM597" s="1"/>
      <c r="CN597" s="1"/>
      <c r="CO597" s="1"/>
      <c r="CP597" s="1"/>
      <c r="CQ597" s="1"/>
      <c r="CR597" s="1"/>
      <c r="CS597" s="1"/>
      <c r="CT597" s="1"/>
      <c r="CU597" s="1"/>
    </row>
    <row r="598" spans="1:99" ht="15.75" customHeight="1" x14ac:dyDescent="0.25">
      <c r="A598" s="1"/>
      <c r="B598" s="34"/>
      <c r="C598" s="67"/>
      <c r="D598" s="1"/>
      <c r="E598" s="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34"/>
      <c r="Q598" s="67"/>
      <c r="R598" s="1"/>
      <c r="S598" s="2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34"/>
      <c r="AE598" s="67"/>
      <c r="AF598" s="1"/>
      <c r="AG598" s="2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34"/>
      <c r="AS598" s="67"/>
      <c r="AT598" s="1"/>
      <c r="AU598" s="2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98"/>
      <c r="BG598" s="67"/>
      <c r="BH598" s="1"/>
      <c r="BI598" s="2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34"/>
      <c r="BU598" s="67"/>
      <c r="BV598" s="1"/>
      <c r="BW598" s="2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34"/>
      <c r="CI598" s="67"/>
      <c r="CJ598" s="1"/>
      <c r="CK598" s="2"/>
      <c r="CL598" s="1"/>
      <c r="CM598" s="1"/>
      <c r="CN598" s="1"/>
      <c r="CO598" s="1"/>
      <c r="CP598" s="1"/>
      <c r="CQ598" s="1"/>
      <c r="CR598" s="1"/>
      <c r="CS598" s="1"/>
      <c r="CT598" s="1"/>
      <c r="CU598" s="1"/>
    </row>
    <row r="599" spans="1:99" ht="15.75" customHeight="1" x14ac:dyDescent="0.25">
      <c r="A599" s="1"/>
      <c r="B599" s="34"/>
      <c r="C599" s="67"/>
      <c r="D599" s="1"/>
      <c r="E599" s="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34"/>
      <c r="Q599" s="67"/>
      <c r="R599" s="1"/>
      <c r="S599" s="2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34"/>
      <c r="AE599" s="67"/>
      <c r="AF599" s="1"/>
      <c r="AG599" s="2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34"/>
      <c r="AS599" s="67"/>
      <c r="AT599" s="1"/>
      <c r="AU599" s="2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98"/>
      <c r="BG599" s="67"/>
      <c r="BH599" s="1"/>
      <c r="BI599" s="2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34"/>
      <c r="BU599" s="67"/>
      <c r="BV599" s="1"/>
      <c r="BW599" s="2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34"/>
      <c r="CI599" s="67"/>
      <c r="CJ599" s="1"/>
      <c r="CK599" s="2"/>
      <c r="CL599" s="1"/>
      <c r="CM599" s="1"/>
      <c r="CN599" s="1"/>
      <c r="CO599" s="1"/>
      <c r="CP599" s="1"/>
      <c r="CQ599" s="1"/>
      <c r="CR599" s="1"/>
      <c r="CS599" s="1"/>
      <c r="CT599" s="1"/>
      <c r="CU599" s="1"/>
    </row>
    <row r="600" spans="1:99" ht="15.75" customHeight="1" x14ac:dyDescent="0.25">
      <c r="A600" s="1"/>
      <c r="B600" s="34"/>
      <c r="C600" s="67"/>
      <c r="D600" s="1"/>
      <c r="E600" s="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34"/>
      <c r="Q600" s="67"/>
      <c r="R600" s="1"/>
      <c r="S600" s="2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34"/>
      <c r="AE600" s="67"/>
      <c r="AF600" s="1"/>
      <c r="AG600" s="2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34"/>
      <c r="AS600" s="67"/>
      <c r="AT600" s="1"/>
      <c r="AU600" s="2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98"/>
      <c r="BG600" s="67"/>
      <c r="BH600" s="1"/>
      <c r="BI600" s="2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34"/>
      <c r="BU600" s="67"/>
      <c r="BV600" s="1"/>
      <c r="BW600" s="2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34"/>
      <c r="CI600" s="67"/>
      <c r="CJ600" s="1"/>
      <c r="CK600" s="2"/>
      <c r="CL600" s="1"/>
      <c r="CM600" s="1"/>
      <c r="CN600" s="1"/>
      <c r="CO600" s="1"/>
      <c r="CP600" s="1"/>
      <c r="CQ600" s="1"/>
      <c r="CR600" s="1"/>
      <c r="CS600" s="1"/>
      <c r="CT600" s="1"/>
      <c r="CU600" s="1"/>
    </row>
    <row r="601" spans="1:99" ht="15.75" customHeight="1" x14ac:dyDescent="0.25">
      <c r="A601" s="1"/>
      <c r="B601" s="34"/>
      <c r="C601" s="67"/>
      <c r="D601" s="1"/>
      <c r="E601" s="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34"/>
      <c r="Q601" s="67"/>
      <c r="R601" s="1"/>
      <c r="S601" s="2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34"/>
      <c r="AE601" s="67"/>
      <c r="AF601" s="1"/>
      <c r="AG601" s="2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34"/>
      <c r="AS601" s="67"/>
      <c r="AT601" s="1"/>
      <c r="AU601" s="2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98"/>
      <c r="BG601" s="67"/>
      <c r="BH601" s="1"/>
      <c r="BI601" s="2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34"/>
      <c r="BU601" s="67"/>
      <c r="BV601" s="1"/>
      <c r="BW601" s="2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34"/>
      <c r="CI601" s="67"/>
      <c r="CJ601" s="1"/>
      <c r="CK601" s="2"/>
      <c r="CL601" s="1"/>
      <c r="CM601" s="1"/>
      <c r="CN601" s="1"/>
      <c r="CO601" s="1"/>
      <c r="CP601" s="1"/>
      <c r="CQ601" s="1"/>
      <c r="CR601" s="1"/>
      <c r="CS601" s="1"/>
      <c r="CT601" s="1"/>
      <c r="CU601" s="1"/>
    </row>
    <row r="602" spans="1:99" ht="15.75" customHeight="1" x14ac:dyDescent="0.25">
      <c r="A602" s="1"/>
      <c r="B602" s="34"/>
      <c r="C602" s="67"/>
      <c r="D602" s="1"/>
      <c r="E602" s="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34"/>
      <c r="Q602" s="67"/>
      <c r="R602" s="1"/>
      <c r="S602" s="2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34"/>
      <c r="AE602" s="67"/>
      <c r="AF602" s="1"/>
      <c r="AG602" s="2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34"/>
      <c r="AS602" s="67"/>
      <c r="AT602" s="1"/>
      <c r="AU602" s="2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98"/>
      <c r="BG602" s="67"/>
      <c r="BH602" s="1"/>
      <c r="BI602" s="2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34"/>
      <c r="BU602" s="67"/>
      <c r="BV602" s="1"/>
      <c r="BW602" s="2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34"/>
      <c r="CI602" s="67"/>
      <c r="CJ602" s="1"/>
      <c r="CK602" s="2"/>
      <c r="CL602" s="1"/>
      <c r="CM602" s="1"/>
      <c r="CN602" s="1"/>
      <c r="CO602" s="1"/>
      <c r="CP602" s="1"/>
      <c r="CQ602" s="1"/>
      <c r="CR602" s="1"/>
      <c r="CS602" s="1"/>
      <c r="CT602" s="1"/>
      <c r="CU602" s="1"/>
    </row>
    <row r="603" spans="1:99" ht="15.75" customHeight="1" x14ac:dyDescent="0.25">
      <c r="A603" s="1"/>
      <c r="B603" s="34"/>
      <c r="C603" s="67"/>
      <c r="D603" s="1"/>
      <c r="E603" s="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34"/>
      <c r="Q603" s="67"/>
      <c r="R603" s="1"/>
      <c r="S603" s="2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34"/>
      <c r="AE603" s="67"/>
      <c r="AF603" s="1"/>
      <c r="AG603" s="2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34"/>
      <c r="AS603" s="67"/>
      <c r="AT603" s="1"/>
      <c r="AU603" s="2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98"/>
      <c r="BG603" s="67"/>
      <c r="BH603" s="1"/>
      <c r="BI603" s="2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34"/>
      <c r="BU603" s="67"/>
      <c r="BV603" s="1"/>
      <c r="BW603" s="2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34"/>
      <c r="CI603" s="67"/>
      <c r="CJ603" s="1"/>
      <c r="CK603" s="2"/>
      <c r="CL603" s="1"/>
      <c r="CM603" s="1"/>
      <c r="CN603" s="1"/>
      <c r="CO603" s="1"/>
      <c r="CP603" s="1"/>
      <c r="CQ603" s="1"/>
      <c r="CR603" s="1"/>
      <c r="CS603" s="1"/>
      <c r="CT603" s="1"/>
      <c r="CU603" s="1"/>
    </row>
    <row r="604" spans="1:99" ht="15.75" customHeight="1" x14ac:dyDescent="0.25">
      <c r="A604" s="1"/>
      <c r="B604" s="34"/>
      <c r="C604" s="67"/>
      <c r="D604" s="1"/>
      <c r="E604" s="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34"/>
      <c r="Q604" s="67"/>
      <c r="R604" s="1"/>
      <c r="S604" s="2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34"/>
      <c r="AE604" s="67"/>
      <c r="AF604" s="1"/>
      <c r="AG604" s="2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34"/>
      <c r="AS604" s="67"/>
      <c r="AT604" s="1"/>
      <c r="AU604" s="2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98"/>
      <c r="BG604" s="67"/>
      <c r="BH604" s="1"/>
      <c r="BI604" s="2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34"/>
      <c r="BU604" s="67"/>
      <c r="BV604" s="1"/>
      <c r="BW604" s="2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34"/>
      <c r="CI604" s="67"/>
      <c r="CJ604" s="1"/>
      <c r="CK604" s="2"/>
      <c r="CL604" s="1"/>
      <c r="CM604" s="1"/>
      <c r="CN604" s="1"/>
      <c r="CO604" s="1"/>
      <c r="CP604" s="1"/>
      <c r="CQ604" s="1"/>
      <c r="CR604" s="1"/>
      <c r="CS604" s="1"/>
      <c r="CT604" s="1"/>
      <c r="CU604" s="1"/>
    </row>
    <row r="605" spans="1:99" ht="15.75" customHeight="1" x14ac:dyDescent="0.25">
      <c r="A605" s="1"/>
      <c r="B605" s="34"/>
      <c r="C605" s="67"/>
      <c r="D605" s="1"/>
      <c r="E605" s="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34"/>
      <c r="Q605" s="67"/>
      <c r="R605" s="1"/>
      <c r="S605" s="2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34"/>
      <c r="AE605" s="67"/>
      <c r="AF605" s="1"/>
      <c r="AG605" s="2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34"/>
      <c r="AS605" s="67"/>
      <c r="AT605" s="1"/>
      <c r="AU605" s="2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98"/>
      <c r="BG605" s="67"/>
      <c r="BH605" s="1"/>
      <c r="BI605" s="2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34"/>
      <c r="BU605" s="67"/>
      <c r="BV605" s="1"/>
      <c r="BW605" s="2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34"/>
      <c r="CI605" s="67"/>
      <c r="CJ605" s="1"/>
      <c r="CK605" s="2"/>
      <c r="CL605" s="1"/>
      <c r="CM605" s="1"/>
      <c r="CN605" s="1"/>
      <c r="CO605" s="1"/>
      <c r="CP605" s="1"/>
      <c r="CQ605" s="1"/>
      <c r="CR605" s="1"/>
      <c r="CS605" s="1"/>
      <c r="CT605" s="1"/>
      <c r="CU605" s="1"/>
    </row>
    <row r="606" spans="1:99" ht="15.75" customHeight="1" x14ac:dyDescent="0.25">
      <c r="A606" s="1"/>
      <c r="B606" s="34"/>
      <c r="C606" s="67"/>
      <c r="D606" s="1"/>
      <c r="E606" s="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34"/>
      <c r="Q606" s="67"/>
      <c r="R606" s="1"/>
      <c r="S606" s="2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34"/>
      <c r="AE606" s="67"/>
      <c r="AF606" s="1"/>
      <c r="AG606" s="2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34"/>
      <c r="AS606" s="67"/>
      <c r="AT606" s="1"/>
      <c r="AU606" s="2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98"/>
      <c r="BG606" s="67"/>
      <c r="BH606" s="1"/>
      <c r="BI606" s="2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34"/>
      <c r="BU606" s="67"/>
      <c r="BV606" s="1"/>
      <c r="BW606" s="2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34"/>
      <c r="CI606" s="67"/>
      <c r="CJ606" s="1"/>
      <c r="CK606" s="2"/>
      <c r="CL606" s="1"/>
      <c r="CM606" s="1"/>
      <c r="CN606" s="1"/>
      <c r="CO606" s="1"/>
      <c r="CP606" s="1"/>
      <c r="CQ606" s="1"/>
      <c r="CR606" s="1"/>
      <c r="CS606" s="1"/>
      <c r="CT606" s="1"/>
      <c r="CU606" s="1"/>
    </row>
    <row r="607" spans="1:99" ht="15.75" customHeight="1" x14ac:dyDescent="0.25">
      <c r="A607" s="1"/>
      <c r="B607" s="34"/>
      <c r="C607" s="67"/>
      <c r="D607" s="1"/>
      <c r="E607" s="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34"/>
      <c r="Q607" s="67"/>
      <c r="R607" s="1"/>
      <c r="S607" s="2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34"/>
      <c r="AE607" s="67"/>
      <c r="AF607" s="1"/>
      <c r="AG607" s="2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34"/>
      <c r="AS607" s="67"/>
      <c r="AT607" s="1"/>
      <c r="AU607" s="2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98"/>
      <c r="BG607" s="67"/>
      <c r="BH607" s="1"/>
      <c r="BI607" s="2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34"/>
      <c r="BU607" s="67"/>
      <c r="BV607" s="1"/>
      <c r="BW607" s="2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34"/>
      <c r="CI607" s="67"/>
      <c r="CJ607" s="1"/>
      <c r="CK607" s="2"/>
      <c r="CL607" s="1"/>
      <c r="CM607" s="1"/>
      <c r="CN607" s="1"/>
      <c r="CO607" s="1"/>
      <c r="CP607" s="1"/>
      <c r="CQ607" s="1"/>
      <c r="CR607" s="1"/>
      <c r="CS607" s="1"/>
      <c r="CT607" s="1"/>
      <c r="CU607" s="1"/>
    </row>
    <row r="608" spans="1:99" ht="15.75" customHeight="1" x14ac:dyDescent="0.25">
      <c r="A608" s="1"/>
      <c r="B608" s="34"/>
      <c r="C608" s="67"/>
      <c r="D608" s="1"/>
      <c r="E608" s="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34"/>
      <c r="Q608" s="67"/>
      <c r="R608" s="1"/>
      <c r="S608" s="2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34"/>
      <c r="AE608" s="67"/>
      <c r="AF608" s="1"/>
      <c r="AG608" s="2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34"/>
      <c r="AS608" s="67"/>
      <c r="AT608" s="1"/>
      <c r="AU608" s="2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98"/>
      <c r="BG608" s="67"/>
      <c r="BH608" s="1"/>
      <c r="BI608" s="2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34"/>
      <c r="BU608" s="67"/>
      <c r="BV608" s="1"/>
      <c r="BW608" s="2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34"/>
      <c r="CI608" s="67"/>
      <c r="CJ608" s="1"/>
      <c r="CK608" s="2"/>
      <c r="CL608" s="1"/>
      <c r="CM608" s="1"/>
      <c r="CN608" s="1"/>
      <c r="CO608" s="1"/>
      <c r="CP608" s="1"/>
      <c r="CQ608" s="1"/>
      <c r="CR608" s="1"/>
      <c r="CS608" s="1"/>
      <c r="CT608" s="1"/>
      <c r="CU608" s="1"/>
    </row>
    <row r="609" spans="1:99" ht="15.75" customHeight="1" x14ac:dyDescent="0.25">
      <c r="A609" s="1"/>
      <c r="B609" s="34"/>
      <c r="C609" s="67"/>
      <c r="D609" s="1"/>
      <c r="E609" s="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34"/>
      <c r="Q609" s="67"/>
      <c r="R609" s="1"/>
      <c r="S609" s="2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34"/>
      <c r="AE609" s="67"/>
      <c r="AF609" s="1"/>
      <c r="AG609" s="2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34"/>
      <c r="AS609" s="67"/>
      <c r="AT609" s="1"/>
      <c r="AU609" s="2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98"/>
      <c r="BG609" s="67"/>
      <c r="BH609" s="1"/>
      <c r="BI609" s="2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34"/>
      <c r="BU609" s="67"/>
      <c r="BV609" s="1"/>
      <c r="BW609" s="2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34"/>
      <c r="CI609" s="67"/>
      <c r="CJ609" s="1"/>
      <c r="CK609" s="2"/>
      <c r="CL609" s="1"/>
      <c r="CM609" s="1"/>
      <c r="CN609" s="1"/>
      <c r="CO609" s="1"/>
      <c r="CP609" s="1"/>
      <c r="CQ609" s="1"/>
      <c r="CR609" s="1"/>
      <c r="CS609" s="1"/>
      <c r="CT609" s="1"/>
      <c r="CU609" s="1"/>
    </row>
    <row r="610" spans="1:99" ht="15.75" customHeight="1" x14ac:dyDescent="0.25">
      <c r="A610" s="1"/>
      <c r="B610" s="34"/>
      <c r="C610" s="67"/>
      <c r="D610" s="1"/>
      <c r="E610" s="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34"/>
      <c r="Q610" s="67"/>
      <c r="R610" s="1"/>
      <c r="S610" s="2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34"/>
      <c r="AE610" s="67"/>
      <c r="AF610" s="1"/>
      <c r="AG610" s="2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34"/>
      <c r="AS610" s="67"/>
      <c r="AT610" s="1"/>
      <c r="AU610" s="2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98"/>
      <c r="BG610" s="67"/>
      <c r="BH610" s="1"/>
      <c r="BI610" s="2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34"/>
      <c r="BU610" s="67"/>
      <c r="BV610" s="1"/>
      <c r="BW610" s="2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34"/>
      <c r="CI610" s="67"/>
      <c r="CJ610" s="1"/>
      <c r="CK610" s="2"/>
      <c r="CL610" s="1"/>
      <c r="CM610" s="1"/>
      <c r="CN610" s="1"/>
      <c r="CO610" s="1"/>
      <c r="CP610" s="1"/>
      <c r="CQ610" s="1"/>
      <c r="CR610" s="1"/>
      <c r="CS610" s="1"/>
      <c r="CT610" s="1"/>
      <c r="CU610" s="1"/>
    </row>
    <row r="611" spans="1:99" ht="15.75" customHeight="1" x14ac:dyDescent="0.25">
      <c r="A611" s="1"/>
      <c r="B611" s="34"/>
      <c r="C611" s="67"/>
      <c r="D611" s="1"/>
      <c r="E611" s="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34"/>
      <c r="Q611" s="67"/>
      <c r="R611" s="1"/>
      <c r="S611" s="2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34"/>
      <c r="AE611" s="67"/>
      <c r="AF611" s="1"/>
      <c r="AG611" s="2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34"/>
      <c r="AS611" s="67"/>
      <c r="AT611" s="1"/>
      <c r="AU611" s="2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98"/>
      <c r="BG611" s="67"/>
      <c r="BH611" s="1"/>
      <c r="BI611" s="2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34"/>
      <c r="BU611" s="67"/>
      <c r="BV611" s="1"/>
      <c r="BW611" s="2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34"/>
      <c r="CI611" s="67"/>
      <c r="CJ611" s="1"/>
      <c r="CK611" s="2"/>
      <c r="CL611" s="1"/>
      <c r="CM611" s="1"/>
      <c r="CN611" s="1"/>
      <c r="CO611" s="1"/>
      <c r="CP611" s="1"/>
      <c r="CQ611" s="1"/>
      <c r="CR611" s="1"/>
      <c r="CS611" s="1"/>
      <c r="CT611" s="1"/>
      <c r="CU611" s="1"/>
    </row>
    <row r="612" spans="1:99" ht="15.75" customHeight="1" x14ac:dyDescent="0.25">
      <c r="A612" s="1"/>
      <c r="B612" s="34"/>
      <c r="C612" s="67"/>
      <c r="D612" s="1"/>
      <c r="E612" s="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34"/>
      <c r="Q612" s="67"/>
      <c r="R612" s="1"/>
      <c r="S612" s="2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34"/>
      <c r="AE612" s="67"/>
      <c r="AF612" s="1"/>
      <c r="AG612" s="2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34"/>
      <c r="AS612" s="67"/>
      <c r="AT612" s="1"/>
      <c r="AU612" s="2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98"/>
      <c r="BG612" s="67"/>
      <c r="BH612" s="1"/>
      <c r="BI612" s="2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34"/>
      <c r="BU612" s="67"/>
      <c r="BV612" s="1"/>
      <c r="BW612" s="2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34"/>
      <c r="CI612" s="67"/>
      <c r="CJ612" s="1"/>
      <c r="CK612" s="2"/>
      <c r="CL612" s="1"/>
      <c r="CM612" s="1"/>
      <c r="CN612" s="1"/>
      <c r="CO612" s="1"/>
      <c r="CP612" s="1"/>
      <c r="CQ612" s="1"/>
      <c r="CR612" s="1"/>
      <c r="CS612" s="1"/>
      <c r="CT612" s="1"/>
      <c r="CU612" s="1"/>
    </row>
    <row r="613" spans="1:99" ht="15.75" customHeight="1" x14ac:dyDescent="0.25">
      <c r="A613" s="1"/>
      <c r="B613" s="34"/>
      <c r="C613" s="67"/>
      <c r="D613" s="1"/>
      <c r="E613" s="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34"/>
      <c r="Q613" s="67"/>
      <c r="R613" s="1"/>
      <c r="S613" s="2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34"/>
      <c r="AE613" s="67"/>
      <c r="AF613" s="1"/>
      <c r="AG613" s="2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34"/>
      <c r="AS613" s="67"/>
      <c r="AT613" s="1"/>
      <c r="AU613" s="2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98"/>
      <c r="BG613" s="67"/>
      <c r="BH613" s="1"/>
      <c r="BI613" s="2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34"/>
      <c r="BU613" s="67"/>
      <c r="BV613" s="1"/>
      <c r="BW613" s="2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34"/>
      <c r="CI613" s="67"/>
      <c r="CJ613" s="1"/>
      <c r="CK613" s="2"/>
      <c r="CL613" s="1"/>
      <c r="CM613" s="1"/>
      <c r="CN613" s="1"/>
      <c r="CO613" s="1"/>
      <c r="CP613" s="1"/>
      <c r="CQ613" s="1"/>
      <c r="CR613" s="1"/>
      <c r="CS613" s="1"/>
      <c r="CT613" s="1"/>
      <c r="CU613" s="1"/>
    </row>
    <row r="614" spans="1:99" ht="15.75" customHeight="1" x14ac:dyDescent="0.25">
      <c r="A614" s="1"/>
      <c r="B614" s="34"/>
      <c r="C614" s="67"/>
      <c r="D614" s="1"/>
      <c r="E614" s="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34"/>
      <c r="Q614" s="67"/>
      <c r="R614" s="1"/>
      <c r="S614" s="2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34"/>
      <c r="AE614" s="67"/>
      <c r="AF614" s="1"/>
      <c r="AG614" s="2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34"/>
      <c r="AS614" s="67"/>
      <c r="AT614" s="1"/>
      <c r="AU614" s="2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98"/>
      <c r="BG614" s="67"/>
      <c r="BH614" s="1"/>
      <c r="BI614" s="2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34"/>
      <c r="BU614" s="67"/>
      <c r="BV614" s="1"/>
      <c r="BW614" s="2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34"/>
      <c r="CI614" s="67"/>
      <c r="CJ614" s="1"/>
      <c r="CK614" s="2"/>
      <c r="CL614" s="1"/>
      <c r="CM614" s="1"/>
      <c r="CN614" s="1"/>
      <c r="CO614" s="1"/>
      <c r="CP614" s="1"/>
      <c r="CQ614" s="1"/>
      <c r="CR614" s="1"/>
      <c r="CS614" s="1"/>
      <c r="CT614" s="1"/>
      <c r="CU614" s="1"/>
    </row>
    <row r="615" spans="1:99" ht="15.75" customHeight="1" x14ac:dyDescent="0.25">
      <c r="A615" s="1"/>
      <c r="B615" s="34"/>
      <c r="C615" s="67"/>
      <c r="D615" s="1"/>
      <c r="E615" s="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34"/>
      <c r="Q615" s="67"/>
      <c r="R615" s="1"/>
      <c r="S615" s="2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34"/>
      <c r="AE615" s="67"/>
      <c r="AF615" s="1"/>
      <c r="AG615" s="2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34"/>
      <c r="AS615" s="67"/>
      <c r="AT615" s="1"/>
      <c r="AU615" s="2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98"/>
      <c r="BG615" s="67"/>
      <c r="BH615" s="1"/>
      <c r="BI615" s="2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34"/>
      <c r="BU615" s="67"/>
      <c r="BV615" s="1"/>
      <c r="BW615" s="2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34"/>
      <c r="CI615" s="67"/>
      <c r="CJ615" s="1"/>
      <c r="CK615" s="2"/>
      <c r="CL615" s="1"/>
      <c r="CM615" s="1"/>
      <c r="CN615" s="1"/>
      <c r="CO615" s="1"/>
      <c r="CP615" s="1"/>
      <c r="CQ615" s="1"/>
      <c r="CR615" s="1"/>
      <c r="CS615" s="1"/>
      <c r="CT615" s="1"/>
      <c r="CU615" s="1"/>
    </row>
    <row r="616" spans="1:99" ht="15.75" customHeight="1" x14ac:dyDescent="0.25">
      <c r="A616" s="1"/>
      <c r="B616" s="34"/>
      <c r="C616" s="67"/>
      <c r="D616" s="1"/>
      <c r="E616" s="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34"/>
      <c r="Q616" s="67"/>
      <c r="R616" s="1"/>
      <c r="S616" s="2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34"/>
      <c r="AE616" s="67"/>
      <c r="AF616" s="1"/>
      <c r="AG616" s="2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34"/>
      <c r="AS616" s="67"/>
      <c r="AT616" s="1"/>
      <c r="AU616" s="2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98"/>
      <c r="BG616" s="67"/>
      <c r="BH616" s="1"/>
      <c r="BI616" s="2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34"/>
      <c r="BU616" s="67"/>
      <c r="BV616" s="1"/>
      <c r="BW616" s="2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34"/>
      <c r="CI616" s="67"/>
      <c r="CJ616" s="1"/>
      <c r="CK616" s="2"/>
      <c r="CL616" s="1"/>
      <c r="CM616" s="1"/>
      <c r="CN616" s="1"/>
      <c r="CO616" s="1"/>
      <c r="CP616" s="1"/>
      <c r="CQ616" s="1"/>
      <c r="CR616" s="1"/>
      <c r="CS616" s="1"/>
      <c r="CT616" s="1"/>
      <c r="CU616" s="1"/>
    </row>
    <row r="617" spans="1:99" ht="15.75" customHeight="1" x14ac:dyDescent="0.25">
      <c r="A617" s="1"/>
      <c r="B617" s="34"/>
      <c r="C617" s="67"/>
      <c r="D617" s="1"/>
      <c r="E617" s="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34"/>
      <c r="Q617" s="67"/>
      <c r="R617" s="1"/>
      <c r="S617" s="2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34"/>
      <c r="AE617" s="67"/>
      <c r="AF617" s="1"/>
      <c r="AG617" s="2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34"/>
      <c r="AS617" s="67"/>
      <c r="AT617" s="1"/>
      <c r="AU617" s="2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98"/>
      <c r="BG617" s="67"/>
      <c r="BH617" s="1"/>
      <c r="BI617" s="2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34"/>
      <c r="BU617" s="67"/>
      <c r="BV617" s="1"/>
      <c r="BW617" s="2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34"/>
      <c r="CI617" s="67"/>
      <c r="CJ617" s="1"/>
      <c r="CK617" s="2"/>
      <c r="CL617" s="1"/>
      <c r="CM617" s="1"/>
      <c r="CN617" s="1"/>
      <c r="CO617" s="1"/>
      <c r="CP617" s="1"/>
      <c r="CQ617" s="1"/>
      <c r="CR617" s="1"/>
      <c r="CS617" s="1"/>
      <c r="CT617" s="1"/>
      <c r="CU617" s="1"/>
    </row>
    <row r="618" spans="1:99" ht="15.75" customHeight="1" x14ac:dyDescent="0.25">
      <c r="A618" s="1"/>
      <c r="B618" s="34"/>
      <c r="C618" s="67"/>
      <c r="D618" s="1"/>
      <c r="E618" s="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34"/>
      <c r="Q618" s="67"/>
      <c r="R618" s="1"/>
      <c r="S618" s="2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34"/>
      <c r="AE618" s="67"/>
      <c r="AF618" s="1"/>
      <c r="AG618" s="2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34"/>
      <c r="AS618" s="67"/>
      <c r="AT618" s="1"/>
      <c r="AU618" s="2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98"/>
      <c r="BG618" s="67"/>
      <c r="BH618" s="1"/>
      <c r="BI618" s="2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34"/>
      <c r="BU618" s="67"/>
      <c r="BV618" s="1"/>
      <c r="BW618" s="2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34"/>
      <c r="CI618" s="67"/>
      <c r="CJ618" s="1"/>
      <c r="CK618" s="2"/>
      <c r="CL618" s="1"/>
      <c r="CM618" s="1"/>
      <c r="CN618" s="1"/>
      <c r="CO618" s="1"/>
      <c r="CP618" s="1"/>
      <c r="CQ618" s="1"/>
      <c r="CR618" s="1"/>
      <c r="CS618" s="1"/>
      <c r="CT618" s="1"/>
      <c r="CU618" s="1"/>
    </row>
    <row r="619" spans="1:99" ht="15.75" customHeight="1" x14ac:dyDescent="0.25">
      <c r="A619" s="1"/>
      <c r="B619" s="34"/>
      <c r="C619" s="67"/>
      <c r="D619" s="1"/>
      <c r="E619" s="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34"/>
      <c r="Q619" s="67"/>
      <c r="R619" s="1"/>
      <c r="S619" s="2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34"/>
      <c r="AE619" s="67"/>
      <c r="AF619" s="1"/>
      <c r="AG619" s="2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34"/>
      <c r="AS619" s="67"/>
      <c r="AT619" s="1"/>
      <c r="AU619" s="2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98"/>
      <c r="BG619" s="67"/>
      <c r="BH619" s="1"/>
      <c r="BI619" s="2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34"/>
      <c r="BU619" s="67"/>
      <c r="BV619" s="1"/>
      <c r="BW619" s="2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34"/>
      <c r="CI619" s="67"/>
      <c r="CJ619" s="1"/>
      <c r="CK619" s="2"/>
      <c r="CL619" s="1"/>
      <c r="CM619" s="1"/>
      <c r="CN619" s="1"/>
      <c r="CO619" s="1"/>
      <c r="CP619" s="1"/>
      <c r="CQ619" s="1"/>
      <c r="CR619" s="1"/>
      <c r="CS619" s="1"/>
      <c r="CT619" s="1"/>
      <c r="CU619" s="1"/>
    </row>
    <row r="620" spans="1:99" ht="15.75" customHeight="1" x14ac:dyDescent="0.25">
      <c r="A620" s="1"/>
      <c r="B620" s="34"/>
      <c r="C620" s="67"/>
      <c r="D620" s="1"/>
      <c r="E620" s="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34"/>
      <c r="Q620" s="67"/>
      <c r="R620" s="1"/>
      <c r="S620" s="2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34"/>
      <c r="AE620" s="67"/>
      <c r="AF620" s="1"/>
      <c r="AG620" s="2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34"/>
      <c r="AS620" s="67"/>
      <c r="AT620" s="1"/>
      <c r="AU620" s="2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98"/>
      <c r="BG620" s="67"/>
      <c r="BH620" s="1"/>
      <c r="BI620" s="2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34"/>
      <c r="BU620" s="67"/>
      <c r="BV620" s="1"/>
      <c r="BW620" s="2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34"/>
      <c r="CI620" s="67"/>
      <c r="CJ620" s="1"/>
      <c r="CK620" s="2"/>
      <c r="CL620" s="1"/>
      <c r="CM620" s="1"/>
      <c r="CN620" s="1"/>
      <c r="CO620" s="1"/>
      <c r="CP620" s="1"/>
      <c r="CQ620" s="1"/>
      <c r="CR620" s="1"/>
      <c r="CS620" s="1"/>
      <c r="CT620" s="1"/>
      <c r="CU620" s="1"/>
    </row>
    <row r="621" spans="1:99" ht="15.75" customHeight="1" x14ac:dyDescent="0.25">
      <c r="A621" s="1"/>
      <c r="B621" s="34"/>
      <c r="C621" s="67"/>
      <c r="D621" s="1"/>
      <c r="E621" s="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34"/>
      <c r="Q621" s="67"/>
      <c r="R621" s="1"/>
      <c r="S621" s="2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34"/>
      <c r="AE621" s="67"/>
      <c r="AF621" s="1"/>
      <c r="AG621" s="2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34"/>
      <c r="AS621" s="67"/>
      <c r="AT621" s="1"/>
      <c r="AU621" s="2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98"/>
      <c r="BG621" s="67"/>
      <c r="BH621" s="1"/>
      <c r="BI621" s="2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34"/>
      <c r="BU621" s="67"/>
      <c r="BV621" s="1"/>
      <c r="BW621" s="2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34"/>
      <c r="CI621" s="67"/>
      <c r="CJ621" s="1"/>
      <c r="CK621" s="2"/>
      <c r="CL621" s="1"/>
      <c r="CM621" s="1"/>
      <c r="CN621" s="1"/>
      <c r="CO621" s="1"/>
      <c r="CP621" s="1"/>
      <c r="CQ621" s="1"/>
      <c r="CR621" s="1"/>
      <c r="CS621" s="1"/>
      <c r="CT621" s="1"/>
      <c r="CU621" s="1"/>
    </row>
    <row r="622" spans="1:99" ht="15.75" customHeight="1" x14ac:dyDescent="0.25">
      <c r="A622" s="1"/>
      <c r="B622" s="34"/>
      <c r="C622" s="67"/>
      <c r="D622" s="1"/>
      <c r="E622" s="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34"/>
      <c r="Q622" s="67"/>
      <c r="R622" s="1"/>
      <c r="S622" s="2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34"/>
      <c r="AE622" s="67"/>
      <c r="AF622" s="1"/>
      <c r="AG622" s="2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34"/>
      <c r="AS622" s="67"/>
      <c r="AT622" s="1"/>
      <c r="AU622" s="2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98"/>
      <c r="BG622" s="67"/>
      <c r="BH622" s="1"/>
      <c r="BI622" s="2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34"/>
      <c r="BU622" s="67"/>
      <c r="BV622" s="1"/>
      <c r="BW622" s="2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34"/>
      <c r="CI622" s="67"/>
      <c r="CJ622" s="1"/>
      <c r="CK622" s="2"/>
      <c r="CL622" s="1"/>
      <c r="CM622" s="1"/>
      <c r="CN622" s="1"/>
      <c r="CO622" s="1"/>
      <c r="CP622" s="1"/>
      <c r="CQ622" s="1"/>
      <c r="CR622" s="1"/>
      <c r="CS622" s="1"/>
      <c r="CT622" s="1"/>
      <c r="CU622" s="1"/>
    </row>
    <row r="623" spans="1:99" ht="15.75" customHeight="1" x14ac:dyDescent="0.25">
      <c r="A623" s="1"/>
      <c r="B623" s="34"/>
      <c r="C623" s="67"/>
      <c r="D623" s="1"/>
      <c r="E623" s="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34"/>
      <c r="Q623" s="67"/>
      <c r="R623" s="1"/>
      <c r="S623" s="2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34"/>
      <c r="AE623" s="67"/>
      <c r="AF623" s="1"/>
      <c r="AG623" s="2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34"/>
      <c r="AS623" s="67"/>
      <c r="AT623" s="1"/>
      <c r="AU623" s="2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98"/>
      <c r="BG623" s="67"/>
      <c r="BH623" s="1"/>
      <c r="BI623" s="2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34"/>
      <c r="BU623" s="67"/>
      <c r="BV623" s="1"/>
      <c r="BW623" s="2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34"/>
      <c r="CI623" s="67"/>
      <c r="CJ623" s="1"/>
      <c r="CK623" s="2"/>
      <c r="CL623" s="1"/>
      <c r="CM623" s="1"/>
      <c r="CN623" s="1"/>
      <c r="CO623" s="1"/>
      <c r="CP623" s="1"/>
      <c r="CQ623" s="1"/>
      <c r="CR623" s="1"/>
      <c r="CS623" s="1"/>
      <c r="CT623" s="1"/>
      <c r="CU623" s="1"/>
    </row>
    <row r="624" spans="1:99" ht="15.75" customHeight="1" x14ac:dyDescent="0.25">
      <c r="A624" s="1"/>
      <c r="B624" s="34"/>
      <c r="C624" s="67"/>
      <c r="D624" s="1"/>
      <c r="E624" s="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34"/>
      <c r="Q624" s="67"/>
      <c r="R624" s="1"/>
      <c r="S624" s="2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34"/>
      <c r="AE624" s="67"/>
      <c r="AF624" s="1"/>
      <c r="AG624" s="2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34"/>
      <c r="AS624" s="67"/>
      <c r="AT624" s="1"/>
      <c r="AU624" s="2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98"/>
      <c r="BG624" s="67"/>
      <c r="BH624" s="1"/>
      <c r="BI624" s="2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34"/>
      <c r="BU624" s="67"/>
      <c r="BV624" s="1"/>
      <c r="BW624" s="2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34"/>
      <c r="CI624" s="67"/>
      <c r="CJ624" s="1"/>
      <c r="CK624" s="2"/>
      <c r="CL624" s="1"/>
      <c r="CM624" s="1"/>
      <c r="CN624" s="1"/>
      <c r="CO624" s="1"/>
      <c r="CP624" s="1"/>
      <c r="CQ624" s="1"/>
      <c r="CR624" s="1"/>
      <c r="CS624" s="1"/>
      <c r="CT624" s="1"/>
      <c r="CU624" s="1"/>
    </row>
    <row r="625" spans="1:99" ht="15.75" customHeight="1" x14ac:dyDescent="0.25">
      <c r="A625" s="1"/>
      <c r="B625" s="34"/>
      <c r="C625" s="67"/>
      <c r="D625" s="1"/>
      <c r="E625" s="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34"/>
      <c r="Q625" s="67"/>
      <c r="R625" s="1"/>
      <c r="S625" s="2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34"/>
      <c r="AE625" s="67"/>
      <c r="AF625" s="1"/>
      <c r="AG625" s="2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34"/>
      <c r="AS625" s="67"/>
      <c r="AT625" s="1"/>
      <c r="AU625" s="2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98"/>
      <c r="BG625" s="67"/>
      <c r="BH625" s="1"/>
      <c r="BI625" s="2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34"/>
      <c r="BU625" s="67"/>
      <c r="BV625" s="1"/>
      <c r="BW625" s="2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34"/>
      <c r="CI625" s="67"/>
      <c r="CJ625" s="1"/>
      <c r="CK625" s="2"/>
      <c r="CL625" s="1"/>
      <c r="CM625" s="1"/>
      <c r="CN625" s="1"/>
      <c r="CO625" s="1"/>
      <c r="CP625" s="1"/>
      <c r="CQ625" s="1"/>
      <c r="CR625" s="1"/>
      <c r="CS625" s="1"/>
      <c r="CT625" s="1"/>
      <c r="CU625" s="1"/>
    </row>
    <row r="626" spans="1:99" ht="15.75" customHeight="1" x14ac:dyDescent="0.25">
      <c r="A626" s="1"/>
      <c r="B626" s="34"/>
      <c r="C626" s="67"/>
      <c r="D626" s="1"/>
      <c r="E626" s="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34"/>
      <c r="Q626" s="67"/>
      <c r="R626" s="1"/>
      <c r="S626" s="2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34"/>
      <c r="AE626" s="67"/>
      <c r="AF626" s="1"/>
      <c r="AG626" s="2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34"/>
      <c r="AS626" s="67"/>
      <c r="AT626" s="1"/>
      <c r="AU626" s="2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98"/>
      <c r="BG626" s="67"/>
      <c r="BH626" s="1"/>
      <c r="BI626" s="2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34"/>
      <c r="BU626" s="67"/>
      <c r="BV626" s="1"/>
      <c r="BW626" s="2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34"/>
      <c r="CI626" s="67"/>
      <c r="CJ626" s="1"/>
      <c r="CK626" s="2"/>
      <c r="CL626" s="1"/>
      <c r="CM626" s="1"/>
      <c r="CN626" s="1"/>
      <c r="CO626" s="1"/>
      <c r="CP626" s="1"/>
      <c r="CQ626" s="1"/>
      <c r="CR626" s="1"/>
      <c r="CS626" s="1"/>
      <c r="CT626" s="1"/>
      <c r="CU626" s="1"/>
    </row>
    <row r="627" spans="1:99" ht="15.75" customHeight="1" x14ac:dyDescent="0.25">
      <c r="A627" s="1"/>
      <c r="B627" s="34"/>
      <c r="C627" s="67"/>
      <c r="D627" s="1"/>
      <c r="E627" s="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34"/>
      <c r="Q627" s="67"/>
      <c r="R627" s="1"/>
      <c r="S627" s="2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34"/>
      <c r="AE627" s="67"/>
      <c r="AF627" s="1"/>
      <c r="AG627" s="2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34"/>
      <c r="AS627" s="67"/>
      <c r="AT627" s="1"/>
      <c r="AU627" s="2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98"/>
      <c r="BG627" s="67"/>
      <c r="BH627" s="1"/>
      <c r="BI627" s="2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34"/>
      <c r="BU627" s="67"/>
      <c r="BV627" s="1"/>
      <c r="BW627" s="2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34"/>
      <c r="CI627" s="67"/>
      <c r="CJ627" s="1"/>
      <c r="CK627" s="2"/>
      <c r="CL627" s="1"/>
      <c r="CM627" s="1"/>
      <c r="CN627" s="1"/>
      <c r="CO627" s="1"/>
      <c r="CP627" s="1"/>
      <c r="CQ627" s="1"/>
      <c r="CR627" s="1"/>
      <c r="CS627" s="1"/>
      <c r="CT627" s="1"/>
      <c r="CU627" s="1"/>
    </row>
    <row r="628" spans="1:99" ht="15.75" customHeight="1" x14ac:dyDescent="0.25">
      <c r="A628" s="1"/>
      <c r="B628" s="34"/>
      <c r="C628" s="67"/>
      <c r="D628" s="1"/>
      <c r="E628" s="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34"/>
      <c r="Q628" s="67"/>
      <c r="R628" s="1"/>
      <c r="S628" s="2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34"/>
      <c r="AE628" s="67"/>
      <c r="AF628" s="1"/>
      <c r="AG628" s="2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34"/>
      <c r="AS628" s="67"/>
      <c r="AT628" s="1"/>
      <c r="AU628" s="2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98"/>
      <c r="BG628" s="67"/>
      <c r="BH628" s="1"/>
      <c r="BI628" s="2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34"/>
      <c r="BU628" s="67"/>
      <c r="BV628" s="1"/>
      <c r="BW628" s="2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34"/>
      <c r="CI628" s="67"/>
      <c r="CJ628" s="1"/>
      <c r="CK628" s="2"/>
      <c r="CL628" s="1"/>
      <c r="CM628" s="1"/>
      <c r="CN628" s="1"/>
      <c r="CO628" s="1"/>
      <c r="CP628" s="1"/>
      <c r="CQ628" s="1"/>
      <c r="CR628" s="1"/>
      <c r="CS628" s="1"/>
      <c r="CT628" s="1"/>
      <c r="CU628" s="1"/>
    </row>
    <row r="629" spans="1:99" ht="15.75" customHeight="1" x14ac:dyDescent="0.25">
      <c r="A629" s="1"/>
      <c r="B629" s="34"/>
      <c r="C629" s="67"/>
      <c r="D629" s="1"/>
      <c r="E629" s="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34"/>
      <c r="Q629" s="67"/>
      <c r="R629" s="1"/>
      <c r="S629" s="2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34"/>
      <c r="AE629" s="67"/>
      <c r="AF629" s="1"/>
      <c r="AG629" s="2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34"/>
      <c r="AS629" s="67"/>
      <c r="AT629" s="1"/>
      <c r="AU629" s="2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98"/>
      <c r="BG629" s="67"/>
      <c r="BH629" s="1"/>
      <c r="BI629" s="2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34"/>
      <c r="BU629" s="67"/>
      <c r="BV629" s="1"/>
      <c r="BW629" s="2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34"/>
      <c r="CI629" s="67"/>
      <c r="CJ629" s="1"/>
      <c r="CK629" s="2"/>
      <c r="CL629" s="1"/>
      <c r="CM629" s="1"/>
      <c r="CN629" s="1"/>
      <c r="CO629" s="1"/>
      <c r="CP629" s="1"/>
      <c r="CQ629" s="1"/>
      <c r="CR629" s="1"/>
      <c r="CS629" s="1"/>
      <c r="CT629" s="1"/>
      <c r="CU629" s="1"/>
    </row>
    <row r="630" spans="1:99" ht="15.75" customHeight="1" x14ac:dyDescent="0.25">
      <c r="A630" s="1"/>
      <c r="B630" s="34"/>
      <c r="C630" s="67"/>
      <c r="D630" s="1"/>
      <c r="E630" s="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34"/>
      <c r="Q630" s="67"/>
      <c r="R630" s="1"/>
      <c r="S630" s="2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34"/>
      <c r="AE630" s="67"/>
      <c r="AF630" s="1"/>
      <c r="AG630" s="2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34"/>
      <c r="AS630" s="67"/>
      <c r="AT630" s="1"/>
      <c r="AU630" s="2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98"/>
      <c r="BG630" s="67"/>
      <c r="BH630" s="1"/>
      <c r="BI630" s="2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34"/>
      <c r="BU630" s="67"/>
      <c r="BV630" s="1"/>
      <c r="BW630" s="2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34"/>
      <c r="CI630" s="67"/>
      <c r="CJ630" s="1"/>
      <c r="CK630" s="2"/>
      <c r="CL630" s="1"/>
      <c r="CM630" s="1"/>
      <c r="CN630" s="1"/>
      <c r="CO630" s="1"/>
      <c r="CP630" s="1"/>
      <c r="CQ630" s="1"/>
      <c r="CR630" s="1"/>
      <c r="CS630" s="1"/>
      <c r="CT630" s="1"/>
      <c r="CU630" s="1"/>
    </row>
    <row r="631" spans="1:99" ht="15.75" customHeight="1" x14ac:dyDescent="0.25">
      <c r="A631" s="1"/>
      <c r="B631" s="34"/>
      <c r="C631" s="67"/>
      <c r="D631" s="1"/>
      <c r="E631" s="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34"/>
      <c r="Q631" s="67"/>
      <c r="R631" s="1"/>
      <c r="S631" s="2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34"/>
      <c r="AE631" s="67"/>
      <c r="AF631" s="1"/>
      <c r="AG631" s="2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34"/>
      <c r="AS631" s="67"/>
      <c r="AT631" s="1"/>
      <c r="AU631" s="2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98"/>
      <c r="BG631" s="67"/>
      <c r="BH631" s="1"/>
      <c r="BI631" s="2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34"/>
      <c r="BU631" s="67"/>
      <c r="BV631" s="1"/>
      <c r="BW631" s="2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34"/>
      <c r="CI631" s="67"/>
      <c r="CJ631" s="1"/>
      <c r="CK631" s="2"/>
      <c r="CL631" s="1"/>
      <c r="CM631" s="1"/>
      <c r="CN631" s="1"/>
      <c r="CO631" s="1"/>
      <c r="CP631" s="1"/>
      <c r="CQ631" s="1"/>
      <c r="CR631" s="1"/>
      <c r="CS631" s="1"/>
      <c r="CT631" s="1"/>
      <c r="CU631" s="1"/>
    </row>
    <row r="632" spans="1:99" ht="15.75" customHeight="1" x14ac:dyDescent="0.25">
      <c r="A632" s="1"/>
      <c r="B632" s="34"/>
      <c r="C632" s="67"/>
      <c r="D632" s="1"/>
      <c r="E632" s="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34"/>
      <c r="Q632" s="67"/>
      <c r="R632" s="1"/>
      <c r="S632" s="2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34"/>
      <c r="AE632" s="67"/>
      <c r="AF632" s="1"/>
      <c r="AG632" s="2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34"/>
      <c r="AS632" s="67"/>
      <c r="AT632" s="1"/>
      <c r="AU632" s="2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98"/>
      <c r="BG632" s="67"/>
      <c r="BH632" s="1"/>
      <c r="BI632" s="2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34"/>
      <c r="BU632" s="67"/>
      <c r="BV632" s="1"/>
      <c r="BW632" s="2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34"/>
      <c r="CI632" s="67"/>
      <c r="CJ632" s="1"/>
      <c r="CK632" s="2"/>
      <c r="CL632" s="1"/>
      <c r="CM632" s="1"/>
      <c r="CN632" s="1"/>
      <c r="CO632" s="1"/>
      <c r="CP632" s="1"/>
      <c r="CQ632" s="1"/>
      <c r="CR632" s="1"/>
      <c r="CS632" s="1"/>
      <c r="CT632" s="1"/>
      <c r="CU632" s="1"/>
    </row>
    <row r="633" spans="1:99" ht="15.75" customHeight="1" x14ac:dyDescent="0.25">
      <c r="A633" s="1"/>
      <c r="B633" s="34"/>
      <c r="C633" s="67"/>
      <c r="D633" s="1"/>
      <c r="E633" s="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34"/>
      <c r="Q633" s="67"/>
      <c r="R633" s="1"/>
      <c r="S633" s="2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34"/>
      <c r="AE633" s="67"/>
      <c r="AF633" s="1"/>
      <c r="AG633" s="2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34"/>
      <c r="AS633" s="67"/>
      <c r="AT633" s="1"/>
      <c r="AU633" s="2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98"/>
      <c r="BG633" s="67"/>
      <c r="BH633" s="1"/>
      <c r="BI633" s="2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34"/>
      <c r="BU633" s="67"/>
      <c r="BV633" s="1"/>
      <c r="BW633" s="2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34"/>
      <c r="CI633" s="67"/>
      <c r="CJ633" s="1"/>
      <c r="CK633" s="2"/>
      <c r="CL633" s="1"/>
      <c r="CM633" s="1"/>
      <c r="CN633" s="1"/>
      <c r="CO633" s="1"/>
      <c r="CP633" s="1"/>
      <c r="CQ633" s="1"/>
      <c r="CR633" s="1"/>
      <c r="CS633" s="1"/>
      <c r="CT633" s="1"/>
      <c r="CU633" s="1"/>
    </row>
    <row r="634" spans="1:99" ht="15.75" customHeight="1" x14ac:dyDescent="0.25">
      <c r="A634" s="1"/>
      <c r="B634" s="34"/>
      <c r="C634" s="67"/>
      <c r="D634" s="1"/>
      <c r="E634" s="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34"/>
      <c r="Q634" s="67"/>
      <c r="R634" s="1"/>
      <c r="S634" s="2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34"/>
      <c r="AE634" s="67"/>
      <c r="AF634" s="1"/>
      <c r="AG634" s="2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34"/>
      <c r="AS634" s="67"/>
      <c r="AT634" s="1"/>
      <c r="AU634" s="2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98"/>
      <c r="BG634" s="67"/>
      <c r="BH634" s="1"/>
      <c r="BI634" s="2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34"/>
      <c r="BU634" s="67"/>
      <c r="BV634" s="1"/>
      <c r="BW634" s="2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34"/>
      <c r="CI634" s="67"/>
      <c r="CJ634" s="1"/>
      <c r="CK634" s="2"/>
      <c r="CL634" s="1"/>
      <c r="CM634" s="1"/>
      <c r="CN634" s="1"/>
      <c r="CO634" s="1"/>
      <c r="CP634" s="1"/>
      <c r="CQ634" s="1"/>
      <c r="CR634" s="1"/>
      <c r="CS634" s="1"/>
      <c r="CT634" s="1"/>
      <c r="CU634" s="1"/>
    </row>
    <row r="635" spans="1:99" ht="15.75" customHeight="1" x14ac:dyDescent="0.25">
      <c r="A635" s="1"/>
      <c r="B635" s="34"/>
      <c r="C635" s="67"/>
      <c r="D635" s="1"/>
      <c r="E635" s="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34"/>
      <c r="Q635" s="67"/>
      <c r="R635" s="1"/>
      <c r="S635" s="2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34"/>
      <c r="AE635" s="67"/>
      <c r="AF635" s="1"/>
      <c r="AG635" s="2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34"/>
      <c r="AS635" s="67"/>
      <c r="AT635" s="1"/>
      <c r="AU635" s="2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98"/>
      <c r="BG635" s="67"/>
      <c r="BH635" s="1"/>
      <c r="BI635" s="2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34"/>
      <c r="BU635" s="67"/>
      <c r="BV635" s="1"/>
      <c r="BW635" s="2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34"/>
      <c r="CI635" s="67"/>
      <c r="CJ635" s="1"/>
      <c r="CK635" s="2"/>
      <c r="CL635" s="1"/>
      <c r="CM635" s="1"/>
      <c r="CN635" s="1"/>
      <c r="CO635" s="1"/>
      <c r="CP635" s="1"/>
      <c r="CQ635" s="1"/>
      <c r="CR635" s="1"/>
      <c r="CS635" s="1"/>
      <c r="CT635" s="1"/>
      <c r="CU635" s="1"/>
    </row>
    <row r="636" spans="1:99" ht="15.75" customHeight="1" x14ac:dyDescent="0.25">
      <c r="A636" s="1"/>
      <c r="B636" s="34"/>
      <c r="C636" s="67"/>
      <c r="D636" s="1"/>
      <c r="E636" s="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34"/>
      <c r="Q636" s="67"/>
      <c r="R636" s="1"/>
      <c r="S636" s="2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34"/>
      <c r="AE636" s="67"/>
      <c r="AF636" s="1"/>
      <c r="AG636" s="2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34"/>
      <c r="AS636" s="67"/>
      <c r="AT636" s="1"/>
      <c r="AU636" s="2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98"/>
      <c r="BG636" s="67"/>
      <c r="BH636" s="1"/>
      <c r="BI636" s="2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34"/>
      <c r="BU636" s="67"/>
      <c r="BV636" s="1"/>
      <c r="BW636" s="2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34"/>
      <c r="CI636" s="67"/>
      <c r="CJ636" s="1"/>
      <c r="CK636" s="2"/>
      <c r="CL636" s="1"/>
      <c r="CM636" s="1"/>
      <c r="CN636" s="1"/>
      <c r="CO636" s="1"/>
      <c r="CP636" s="1"/>
      <c r="CQ636" s="1"/>
      <c r="CR636" s="1"/>
      <c r="CS636" s="1"/>
      <c r="CT636" s="1"/>
      <c r="CU636" s="1"/>
    </row>
    <row r="637" spans="1:99" ht="15.75" customHeight="1" x14ac:dyDescent="0.25">
      <c r="A637" s="1"/>
      <c r="B637" s="34"/>
      <c r="C637" s="67"/>
      <c r="D637" s="1"/>
      <c r="E637" s="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34"/>
      <c r="Q637" s="67"/>
      <c r="R637" s="1"/>
      <c r="S637" s="2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34"/>
      <c r="AE637" s="67"/>
      <c r="AF637" s="1"/>
      <c r="AG637" s="2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34"/>
      <c r="AS637" s="67"/>
      <c r="AT637" s="1"/>
      <c r="AU637" s="2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98"/>
      <c r="BG637" s="67"/>
      <c r="BH637" s="1"/>
      <c r="BI637" s="2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34"/>
      <c r="BU637" s="67"/>
      <c r="BV637" s="1"/>
      <c r="BW637" s="2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34"/>
      <c r="CI637" s="67"/>
      <c r="CJ637" s="1"/>
      <c r="CK637" s="2"/>
      <c r="CL637" s="1"/>
      <c r="CM637" s="1"/>
      <c r="CN637" s="1"/>
      <c r="CO637" s="1"/>
      <c r="CP637" s="1"/>
      <c r="CQ637" s="1"/>
      <c r="CR637" s="1"/>
      <c r="CS637" s="1"/>
      <c r="CT637" s="1"/>
      <c r="CU637" s="1"/>
    </row>
    <row r="638" spans="1:99" ht="15.75" customHeight="1" x14ac:dyDescent="0.25">
      <c r="A638" s="1"/>
      <c r="B638" s="34"/>
      <c r="C638" s="67"/>
      <c r="D638" s="1"/>
      <c r="E638" s="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34"/>
      <c r="Q638" s="67"/>
      <c r="R638" s="1"/>
      <c r="S638" s="2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34"/>
      <c r="AE638" s="67"/>
      <c r="AF638" s="1"/>
      <c r="AG638" s="2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34"/>
      <c r="AS638" s="67"/>
      <c r="AT638" s="1"/>
      <c r="AU638" s="2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98"/>
      <c r="BG638" s="67"/>
      <c r="BH638" s="1"/>
      <c r="BI638" s="2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34"/>
      <c r="BU638" s="67"/>
      <c r="BV638" s="1"/>
      <c r="BW638" s="2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34"/>
      <c r="CI638" s="67"/>
      <c r="CJ638" s="1"/>
      <c r="CK638" s="2"/>
      <c r="CL638" s="1"/>
      <c r="CM638" s="1"/>
      <c r="CN638" s="1"/>
      <c r="CO638" s="1"/>
      <c r="CP638" s="1"/>
      <c r="CQ638" s="1"/>
      <c r="CR638" s="1"/>
      <c r="CS638" s="1"/>
      <c r="CT638" s="1"/>
      <c r="CU638" s="1"/>
    </row>
    <row r="639" spans="1:99" ht="15.75" customHeight="1" x14ac:dyDescent="0.25">
      <c r="A639" s="1"/>
      <c r="B639" s="34"/>
      <c r="C639" s="67"/>
      <c r="D639" s="1"/>
      <c r="E639" s="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34"/>
      <c r="Q639" s="67"/>
      <c r="R639" s="1"/>
      <c r="S639" s="2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34"/>
      <c r="AE639" s="67"/>
      <c r="AF639" s="1"/>
      <c r="AG639" s="2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34"/>
      <c r="AS639" s="67"/>
      <c r="AT639" s="1"/>
      <c r="AU639" s="2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98"/>
      <c r="BG639" s="67"/>
      <c r="BH639" s="1"/>
      <c r="BI639" s="2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34"/>
      <c r="BU639" s="67"/>
      <c r="BV639" s="1"/>
      <c r="BW639" s="2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34"/>
      <c r="CI639" s="67"/>
      <c r="CJ639" s="1"/>
      <c r="CK639" s="2"/>
      <c r="CL639" s="1"/>
      <c r="CM639" s="1"/>
      <c r="CN639" s="1"/>
      <c r="CO639" s="1"/>
      <c r="CP639" s="1"/>
      <c r="CQ639" s="1"/>
      <c r="CR639" s="1"/>
      <c r="CS639" s="1"/>
      <c r="CT639" s="1"/>
      <c r="CU639" s="1"/>
    </row>
    <row r="640" spans="1:99" ht="15.75" customHeight="1" x14ac:dyDescent="0.25">
      <c r="A640" s="1"/>
      <c r="B640" s="34"/>
      <c r="C640" s="67"/>
      <c r="D640" s="1"/>
      <c r="E640" s="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34"/>
      <c r="Q640" s="67"/>
      <c r="R640" s="1"/>
      <c r="S640" s="2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34"/>
      <c r="AE640" s="67"/>
      <c r="AF640" s="1"/>
      <c r="AG640" s="2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34"/>
      <c r="AS640" s="67"/>
      <c r="AT640" s="1"/>
      <c r="AU640" s="2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98"/>
      <c r="BG640" s="67"/>
      <c r="BH640" s="1"/>
      <c r="BI640" s="2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34"/>
      <c r="BU640" s="67"/>
      <c r="BV640" s="1"/>
      <c r="BW640" s="2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34"/>
      <c r="CI640" s="67"/>
      <c r="CJ640" s="1"/>
      <c r="CK640" s="2"/>
      <c r="CL640" s="1"/>
      <c r="CM640" s="1"/>
      <c r="CN640" s="1"/>
      <c r="CO640" s="1"/>
      <c r="CP640" s="1"/>
      <c r="CQ640" s="1"/>
      <c r="CR640" s="1"/>
      <c r="CS640" s="1"/>
      <c r="CT640" s="1"/>
      <c r="CU640" s="1"/>
    </row>
    <row r="641" spans="1:99" ht="15.75" customHeight="1" x14ac:dyDescent="0.25">
      <c r="A641" s="1"/>
      <c r="B641" s="34"/>
      <c r="C641" s="67"/>
      <c r="D641" s="1"/>
      <c r="E641" s="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34"/>
      <c r="Q641" s="67"/>
      <c r="R641" s="1"/>
      <c r="S641" s="2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34"/>
      <c r="AE641" s="67"/>
      <c r="AF641" s="1"/>
      <c r="AG641" s="2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34"/>
      <c r="AS641" s="67"/>
      <c r="AT641" s="1"/>
      <c r="AU641" s="2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98"/>
      <c r="BG641" s="67"/>
      <c r="BH641" s="1"/>
      <c r="BI641" s="2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34"/>
      <c r="BU641" s="67"/>
      <c r="BV641" s="1"/>
      <c r="BW641" s="2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34"/>
      <c r="CI641" s="67"/>
      <c r="CJ641" s="1"/>
      <c r="CK641" s="2"/>
      <c r="CL641" s="1"/>
      <c r="CM641" s="1"/>
      <c r="CN641" s="1"/>
      <c r="CO641" s="1"/>
      <c r="CP641" s="1"/>
      <c r="CQ641" s="1"/>
      <c r="CR641" s="1"/>
      <c r="CS641" s="1"/>
      <c r="CT641" s="1"/>
      <c r="CU641" s="1"/>
    </row>
    <row r="642" spans="1:99" ht="15.75" customHeight="1" x14ac:dyDescent="0.25">
      <c r="A642" s="1"/>
      <c r="B642" s="34"/>
      <c r="C642" s="67"/>
      <c r="D642" s="1"/>
      <c r="E642" s="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34"/>
      <c r="Q642" s="67"/>
      <c r="R642" s="1"/>
      <c r="S642" s="2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34"/>
      <c r="AE642" s="67"/>
      <c r="AF642" s="1"/>
      <c r="AG642" s="2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34"/>
      <c r="AS642" s="67"/>
      <c r="AT642" s="1"/>
      <c r="AU642" s="2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98"/>
      <c r="BG642" s="67"/>
      <c r="BH642" s="1"/>
      <c r="BI642" s="2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34"/>
      <c r="BU642" s="67"/>
      <c r="BV642" s="1"/>
      <c r="BW642" s="2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34"/>
      <c r="CI642" s="67"/>
      <c r="CJ642" s="1"/>
      <c r="CK642" s="2"/>
      <c r="CL642" s="1"/>
      <c r="CM642" s="1"/>
      <c r="CN642" s="1"/>
      <c r="CO642" s="1"/>
      <c r="CP642" s="1"/>
      <c r="CQ642" s="1"/>
      <c r="CR642" s="1"/>
      <c r="CS642" s="1"/>
      <c r="CT642" s="1"/>
      <c r="CU642" s="1"/>
    </row>
    <row r="643" spans="1:99" ht="15.75" customHeight="1" x14ac:dyDescent="0.25">
      <c r="A643" s="1"/>
      <c r="B643" s="34"/>
      <c r="C643" s="67"/>
      <c r="D643" s="1"/>
      <c r="E643" s="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34"/>
      <c r="Q643" s="67"/>
      <c r="R643" s="1"/>
      <c r="S643" s="2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34"/>
      <c r="AE643" s="67"/>
      <c r="AF643" s="1"/>
      <c r="AG643" s="2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34"/>
      <c r="AS643" s="67"/>
      <c r="AT643" s="1"/>
      <c r="AU643" s="2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98"/>
      <c r="BG643" s="67"/>
      <c r="BH643" s="1"/>
      <c r="BI643" s="2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34"/>
      <c r="BU643" s="67"/>
      <c r="BV643" s="1"/>
      <c r="BW643" s="2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34"/>
      <c r="CI643" s="67"/>
      <c r="CJ643" s="1"/>
      <c r="CK643" s="2"/>
      <c r="CL643" s="1"/>
      <c r="CM643" s="1"/>
      <c r="CN643" s="1"/>
      <c r="CO643" s="1"/>
      <c r="CP643" s="1"/>
      <c r="CQ643" s="1"/>
      <c r="CR643" s="1"/>
      <c r="CS643" s="1"/>
      <c r="CT643" s="1"/>
      <c r="CU643" s="1"/>
    </row>
    <row r="644" spans="1:99" ht="15.75" customHeight="1" x14ac:dyDescent="0.25">
      <c r="A644" s="1"/>
      <c r="B644" s="34"/>
      <c r="C644" s="67"/>
      <c r="D644" s="1"/>
      <c r="E644" s="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34"/>
      <c r="Q644" s="67"/>
      <c r="R644" s="1"/>
      <c r="S644" s="2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34"/>
      <c r="AE644" s="67"/>
      <c r="AF644" s="1"/>
      <c r="AG644" s="2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34"/>
      <c r="AS644" s="67"/>
      <c r="AT644" s="1"/>
      <c r="AU644" s="2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98"/>
      <c r="BG644" s="67"/>
      <c r="BH644" s="1"/>
      <c r="BI644" s="2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34"/>
      <c r="BU644" s="67"/>
      <c r="BV644" s="1"/>
      <c r="BW644" s="2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34"/>
      <c r="CI644" s="67"/>
      <c r="CJ644" s="1"/>
      <c r="CK644" s="2"/>
      <c r="CL644" s="1"/>
      <c r="CM644" s="1"/>
      <c r="CN644" s="1"/>
      <c r="CO644" s="1"/>
      <c r="CP644" s="1"/>
      <c r="CQ644" s="1"/>
      <c r="CR644" s="1"/>
      <c r="CS644" s="1"/>
      <c r="CT644" s="1"/>
      <c r="CU644" s="1"/>
    </row>
    <row r="645" spans="1:99" ht="15.75" customHeight="1" x14ac:dyDescent="0.25">
      <c r="A645" s="1"/>
      <c r="B645" s="34"/>
      <c r="C645" s="67"/>
      <c r="D645" s="1"/>
      <c r="E645" s="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34"/>
      <c r="Q645" s="67"/>
      <c r="R645" s="1"/>
      <c r="S645" s="2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34"/>
      <c r="AE645" s="67"/>
      <c r="AF645" s="1"/>
      <c r="AG645" s="2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34"/>
      <c r="AS645" s="67"/>
      <c r="AT645" s="1"/>
      <c r="AU645" s="2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98"/>
      <c r="BG645" s="67"/>
      <c r="BH645" s="1"/>
      <c r="BI645" s="2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34"/>
      <c r="BU645" s="67"/>
      <c r="BV645" s="1"/>
      <c r="BW645" s="2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34"/>
      <c r="CI645" s="67"/>
      <c r="CJ645" s="1"/>
      <c r="CK645" s="2"/>
      <c r="CL645" s="1"/>
      <c r="CM645" s="1"/>
      <c r="CN645" s="1"/>
      <c r="CO645" s="1"/>
      <c r="CP645" s="1"/>
      <c r="CQ645" s="1"/>
      <c r="CR645" s="1"/>
      <c r="CS645" s="1"/>
      <c r="CT645" s="1"/>
      <c r="CU645" s="1"/>
    </row>
    <row r="646" spans="1:99" ht="15.75" customHeight="1" x14ac:dyDescent="0.25">
      <c r="A646" s="1"/>
      <c r="B646" s="34"/>
      <c r="C646" s="67"/>
      <c r="D646" s="1"/>
      <c r="E646" s="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34"/>
      <c r="Q646" s="67"/>
      <c r="R646" s="1"/>
      <c r="S646" s="2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34"/>
      <c r="AE646" s="67"/>
      <c r="AF646" s="1"/>
      <c r="AG646" s="2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34"/>
      <c r="AS646" s="67"/>
      <c r="AT646" s="1"/>
      <c r="AU646" s="2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98"/>
      <c r="BG646" s="67"/>
      <c r="BH646" s="1"/>
      <c r="BI646" s="2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34"/>
      <c r="BU646" s="67"/>
      <c r="BV646" s="1"/>
      <c r="BW646" s="2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34"/>
      <c r="CI646" s="67"/>
      <c r="CJ646" s="1"/>
      <c r="CK646" s="2"/>
      <c r="CL646" s="1"/>
      <c r="CM646" s="1"/>
      <c r="CN646" s="1"/>
      <c r="CO646" s="1"/>
      <c r="CP646" s="1"/>
      <c r="CQ646" s="1"/>
      <c r="CR646" s="1"/>
      <c r="CS646" s="1"/>
      <c r="CT646" s="1"/>
      <c r="CU646" s="1"/>
    </row>
    <row r="647" spans="1:99" ht="15.75" customHeight="1" x14ac:dyDescent="0.25">
      <c r="A647" s="1"/>
      <c r="B647" s="34"/>
      <c r="C647" s="67"/>
      <c r="D647" s="1"/>
      <c r="E647" s="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34"/>
      <c r="Q647" s="67"/>
      <c r="R647" s="1"/>
      <c r="S647" s="2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34"/>
      <c r="AE647" s="67"/>
      <c r="AF647" s="1"/>
      <c r="AG647" s="2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34"/>
      <c r="AS647" s="67"/>
      <c r="AT647" s="1"/>
      <c r="AU647" s="2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98"/>
      <c r="BG647" s="67"/>
      <c r="BH647" s="1"/>
      <c r="BI647" s="2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34"/>
      <c r="BU647" s="67"/>
      <c r="BV647" s="1"/>
      <c r="BW647" s="2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34"/>
      <c r="CI647" s="67"/>
      <c r="CJ647" s="1"/>
      <c r="CK647" s="2"/>
      <c r="CL647" s="1"/>
      <c r="CM647" s="1"/>
      <c r="CN647" s="1"/>
      <c r="CO647" s="1"/>
      <c r="CP647" s="1"/>
      <c r="CQ647" s="1"/>
      <c r="CR647" s="1"/>
      <c r="CS647" s="1"/>
      <c r="CT647" s="1"/>
      <c r="CU647" s="1"/>
    </row>
    <row r="648" spans="1:99" ht="15.75" customHeight="1" x14ac:dyDescent="0.25">
      <c r="A648" s="1"/>
      <c r="B648" s="34"/>
      <c r="C648" s="67"/>
      <c r="D648" s="1"/>
      <c r="E648" s="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34"/>
      <c r="Q648" s="67"/>
      <c r="R648" s="1"/>
      <c r="S648" s="2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34"/>
      <c r="AE648" s="67"/>
      <c r="AF648" s="1"/>
      <c r="AG648" s="2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34"/>
      <c r="AS648" s="67"/>
      <c r="AT648" s="1"/>
      <c r="AU648" s="2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98"/>
      <c r="BG648" s="67"/>
      <c r="BH648" s="1"/>
      <c r="BI648" s="2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34"/>
      <c r="BU648" s="67"/>
      <c r="BV648" s="1"/>
      <c r="BW648" s="2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34"/>
      <c r="CI648" s="67"/>
      <c r="CJ648" s="1"/>
      <c r="CK648" s="2"/>
      <c r="CL648" s="1"/>
      <c r="CM648" s="1"/>
      <c r="CN648" s="1"/>
      <c r="CO648" s="1"/>
      <c r="CP648" s="1"/>
      <c r="CQ648" s="1"/>
      <c r="CR648" s="1"/>
      <c r="CS648" s="1"/>
      <c r="CT648" s="1"/>
      <c r="CU648" s="1"/>
    </row>
    <row r="649" spans="1:99" ht="15.75" customHeight="1" x14ac:dyDescent="0.25">
      <c r="A649" s="1"/>
      <c r="B649" s="34"/>
      <c r="C649" s="67"/>
      <c r="D649" s="1"/>
      <c r="E649" s="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34"/>
      <c r="Q649" s="67"/>
      <c r="R649" s="1"/>
      <c r="S649" s="2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34"/>
      <c r="AE649" s="67"/>
      <c r="AF649" s="1"/>
      <c r="AG649" s="2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34"/>
      <c r="AS649" s="67"/>
      <c r="AT649" s="1"/>
      <c r="AU649" s="2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98"/>
      <c r="BG649" s="67"/>
      <c r="BH649" s="1"/>
      <c r="BI649" s="2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34"/>
      <c r="BU649" s="67"/>
      <c r="BV649" s="1"/>
      <c r="BW649" s="2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34"/>
      <c r="CI649" s="67"/>
      <c r="CJ649" s="1"/>
      <c r="CK649" s="2"/>
      <c r="CL649" s="1"/>
      <c r="CM649" s="1"/>
      <c r="CN649" s="1"/>
      <c r="CO649" s="1"/>
      <c r="CP649" s="1"/>
      <c r="CQ649" s="1"/>
      <c r="CR649" s="1"/>
      <c r="CS649" s="1"/>
      <c r="CT649" s="1"/>
      <c r="CU649" s="1"/>
    </row>
    <row r="650" spans="1:99" ht="15.75" customHeight="1" x14ac:dyDescent="0.25">
      <c r="A650" s="1"/>
      <c r="B650" s="34"/>
      <c r="C650" s="67"/>
      <c r="D650" s="1"/>
      <c r="E650" s="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34"/>
      <c r="Q650" s="67"/>
      <c r="R650" s="1"/>
      <c r="S650" s="2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34"/>
      <c r="AE650" s="67"/>
      <c r="AF650" s="1"/>
      <c r="AG650" s="2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34"/>
      <c r="AS650" s="67"/>
      <c r="AT650" s="1"/>
      <c r="AU650" s="2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98"/>
      <c r="BG650" s="67"/>
      <c r="BH650" s="1"/>
      <c r="BI650" s="2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34"/>
      <c r="BU650" s="67"/>
      <c r="BV650" s="1"/>
      <c r="BW650" s="2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34"/>
      <c r="CI650" s="67"/>
      <c r="CJ650" s="1"/>
      <c r="CK650" s="2"/>
      <c r="CL650" s="1"/>
      <c r="CM650" s="1"/>
      <c r="CN650" s="1"/>
      <c r="CO650" s="1"/>
      <c r="CP650" s="1"/>
      <c r="CQ650" s="1"/>
      <c r="CR650" s="1"/>
      <c r="CS650" s="1"/>
      <c r="CT650" s="1"/>
      <c r="CU650" s="1"/>
    </row>
    <row r="651" spans="1:99" ht="15.75" customHeight="1" x14ac:dyDescent="0.25">
      <c r="A651" s="1"/>
      <c r="B651" s="34"/>
      <c r="C651" s="67"/>
      <c r="D651" s="1"/>
      <c r="E651" s="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34"/>
      <c r="Q651" s="67"/>
      <c r="R651" s="1"/>
      <c r="S651" s="2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34"/>
      <c r="AE651" s="67"/>
      <c r="AF651" s="1"/>
      <c r="AG651" s="2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34"/>
      <c r="AS651" s="67"/>
      <c r="AT651" s="1"/>
      <c r="AU651" s="2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98"/>
      <c r="BG651" s="67"/>
      <c r="BH651" s="1"/>
      <c r="BI651" s="2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34"/>
      <c r="BU651" s="67"/>
      <c r="BV651" s="1"/>
      <c r="BW651" s="2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34"/>
      <c r="CI651" s="67"/>
      <c r="CJ651" s="1"/>
      <c r="CK651" s="2"/>
      <c r="CL651" s="1"/>
      <c r="CM651" s="1"/>
      <c r="CN651" s="1"/>
      <c r="CO651" s="1"/>
      <c r="CP651" s="1"/>
      <c r="CQ651" s="1"/>
      <c r="CR651" s="1"/>
      <c r="CS651" s="1"/>
      <c r="CT651" s="1"/>
      <c r="CU651" s="1"/>
    </row>
    <row r="652" spans="1:99" ht="15.75" customHeight="1" x14ac:dyDescent="0.25">
      <c r="A652" s="1"/>
      <c r="B652" s="34"/>
      <c r="C652" s="67"/>
      <c r="D652" s="1"/>
      <c r="E652" s="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34"/>
      <c r="Q652" s="67"/>
      <c r="R652" s="1"/>
      <c r="S652" s="2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34"/>
      <c r="AE652" s="67"/>
      <c r="AF652" s="1"/>
      <c r="AG652" s="2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34"/>
      <c r="AS652" s="67"/>
      <c r="AT652" s="1"/>
      <c r="AU652" s="2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98"/>
      <c r="BG652" s="67"/>
      <c r="BH652" s="1"/>
      <c r="BI652" s="2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34"/>
      <c r="BU652" s="67"/>
      <c r="BV652" s="1"/>
      <c r="BW652" s="2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34"/>
      <c r="CI652" s="67"/>
      <c r="CJ652" s="1"/>
      <c r="CK652" s="2"/>
      <c r="CL652" s="1"/>
      <c r="CM652" s="1"/>
      <c r="CN652" s="1"/>
      <c r="CO652" s="1"/>
      <c r="CP652" s="1"/>
      <c r="CQ652" s="1"/>
      <c r="CR652" s="1"/>
      <c r="CS652" s="1"/>
      <c r="CT652" s="1"/>
      <c r="CU652" s="1"/>
    </row>
    <row r="653" spans="1:99" ht="15.75" customHeight="1" x14ac:dyDescent="0.25">
      <c r="A653" s="1"/>
      <c r="B653" s="34"/>
      <c r="C653" s="67"/>
      <c r="D653" s="1"/>
      <c r="E653" s="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34"/>
      <c r="Q653" s="67"/>
      <c r="R653" s="1"/>
      <c r="S653" s="2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34"/>
      <c r="AE653" s="67"/>
      <c r="AF653" s="1"/>
      <c r="AG653" s="2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34"/>
      <c r="AS653" s="67"/>
      <c r="AT653" s="1"/>
      <c r="AU653" s="2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98"/>
      <c r="BG653" s="67"/>
      <c r="BH653" s="1"/>
      <c r="BI653" s="2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34"/>
      <c r="BU653" s="67"/>
      <c r="BV653" s="1"/>
      <c r="BW653" s="2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34"/>
      <c r="CI653" s="67"/>
      <c r="CJ653" s="1"/>
      <c r="CK653" s="2"/>
      <c r="CL653" s="1"/>
      <c r="CM653" s="1"/>
      <c r="CN653" s="1"/>
      <c r="CO653" s="1"/>
      <c r="CP653" s="1"/>
      <c r="CQ653" s="1"/>
      <c r="CR653" s="1"/>
      <c r="CS653" s="1"/>
      <c r="CT653" s="1"/>
      <c r="CU653" s="1"/>
    </row>
    <row r="654" spans="1:99" ht="15.75" customHeight="1" x14ac:dyDescent="0.25">
      <c r="A654" s="1"/>
      <c r="B654" s="34"/>
      <c r="C654" s="67"/>
      <c r="D654" s="1"/>
      <c r="E654" s="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34"/>
      <c r="Q654" s="67"/>
      <c r="R654" s="1"/>
      <c r="S654" s="2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34"/>
      <c r="AE654" s="67"/>
      <c r="AF654" s="1"/>
      <c r="AG654" s="2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34"/>
      <c r="AS654" s="67"/>
      <c r="AT654" s="1"/>
      <c r="AU654" s="2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98"/>
      <c r="BG654" s="67"/>
      <c r="BH654" s="1"/>
      <c r="BI654" s="2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34"/>
      <c r="BU654" s="67"/>
      <c r="BV654" s="1"/>
      <c r="BW654" s="2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34"/>
      <c r="CI654" s="67"/>
      <c r="CJ654" s="1"/>
      <c r="CK654" s="2"/>
      <c r="CL654" s="1"/>
      <c r="CM654" s="1"/>
      <c r="CN654" s="1"/>
      <c r="CO654" s="1"/>
      <c r="CP654" s="1"/>
      <c r="CQ654" s="1"/>
      <c r="CR654" s="1"/>
      <c r="CS654" s="1"/>
      <c r="CT654" s="1"/>
      <c r="CU654" s="1"/>
    </row>
    <row r="655" spans="1:99" ht="15.75" customHeight="1" x14ac:dyDescent="0.25">
      <c r="A655" s="1"/>
      <c r="B655" s="34"/>
      <c r="C655" s="67"/>
      <c r="D655" s="1"/>
      <c r="E655" s="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34"/>
      <c r="Q655" s="67"/>
      <c r="R655" s="1"/>
      <c r="S655" s="2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34"/>
      <c r="AE655" s="67"/>
      <c r="AF655" s="1"/>
      <c r="AG655" s="2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34"/>
      <c r="AS655" s="67"/>
      <c r="AT655" s="1"/>
      <c r="AU655" s="2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98"/>
      <c r="BG655" s="67"/>
      <c r="BH655" s="1"/>
      <c r="BI655" s="2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34"/>
      <c r="BU655" s="67"/>
      <c r="BV655" s="1"/>
      <c r="BW655" s="2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34"/>
      <c r="CI655" s="67"/>
      <c r="CJ655" s="1"/>
      <c r="CK655" s="2"/>
      <c r="CL655" s="1"/>
      <c r="CM655" s="1"/>
      <c r="CN655" s="1"/>
      <c r="CO655" s="1"/>
      <c r="CP655" s="1"/>
      <c r="CQ655" s="1"/>
      <c r="CR655" s="1"/>
      <c r="CS655" s="1"/>
      <c r="CT655" s="1"/>
      <c r="CU655" s="1"/>
    </row>
    <row r="656" spans="1:99" ht="15.75" customHeight="1" x14ac:dyDescent="0.25">
      <c r="A656" s="1"/>
      <c r="B656" s="34"/>
      <c r="C656" s="67"/>
      <c r="D656" s="1"/>
      <c r="E656" s="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34"/>
      <c r="Q656" s="67"/>
      <c r="R656" s="1"/>
      <c r="S656" s="2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34"/>
      <c r="AE656" s="67"/>
      <c r="AF656" s="1"/>
      <c r="AG656" s="2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34"/>
      <c r="AS656" s="67"/>
      <c r="AT656" s="1"/>
      <c r="AU656" s="2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98"/>
      <c r="BG656" s="67"/>
      <c r="BH656" s="1"/>
      <c r="BI656" s="2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34"/>
      <c r="BU656" s="67"/>
      <c r="BV656" s="1"/>
      <c r="BW656" s="2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34"/>
      <c r="CI656" s="67"/>
      <c r="CJ656" s="1"/>
      <c r="CK656" s="2"/>
      <c r="CL656" s="1"/>
      <c r="CM656" s="1"/>
      <c r="CN656" s="1"/>
      <c r="CO656" s="1"/>
      <c r="CP656" s="1"/>
      <c r="CQ656" s="1"/>
      <c r="CR656" s="1"/>
      <c r="CS656" s="1"/>
      <c r="CT656" s="1"/>
      <c r="CU656" s="1"/>
    </row>
    <row r="657" spans="1:99" ht="15.75" customHeight="1" x14ac:dyDescent="0.25">
      <c r="A657" s="1"/>
      <c r="B657" s="34"/>
      <c r="C657" s="67"/>
      <c r="D657" s="1"/>
      <c r="E657" s="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34"/>
      <c r="Q657" s="67"/>
      <c r="R657" s="1"/>
      <c r="S657" s="2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34"/>
      <c r="AE657" s="67"/>
      <c r="AF657" s="1"/>
      <c r="AG657" s="2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34"/>
      <c r="AS657" s="67"/>
      <c r="AT657" s="1"/>
      <c r="AU657" s="2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98"/>
      <c r="BG657" s="67"/>
      <c r="BH657" s="1"/>
      <c r="BI657" s="2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34"/>
      <c r="BU657" s="67"/>
      <c r="BV657" s="1"/>
      <c r="BW657" s="2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34"/>
      <c r="CI657" s="67"/>
      <c r="CJ657" s="1"/>
      <c r="CK657" s="2"/>
      <c r="CL657" s="1"/>
      <c r="CM657" s="1"/>
      <c r="CN657" s="1"/>
      <c r="CO657" s="1"/>
      <c r="CP657" s="1"/>
      <c r="CQ657" s="1"/>
      <c r="CR657" s="1"/>
      <c r="CS657" s="1"/>
      <c r="CT657" s="1"/>
      <c r="CU657" s="1"/>
    </row>
    <row r="658" spans="1:99" ht="15.75" customHeight="1" x14ac:dyDescent="0.25">
      <c r="A658" s="1"/>
      <c r="B658" s="34"/>
      <c r="C658" s="67"/>
      <c r="D658" s="1"/>
      <c r="E658" s="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34"/>
      <c r="Q658" s="67"/>
      <c r="R658" s="1"/>
      <c r="S658" s="2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34"/>
      <c r="AE658" s="67"/>
      <c r="AF658" s="1"/>
      <c r="AG658" s="2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34"/>
      <c r="AS658" s="67"/>
      <c r="AT658" s="1"/>
      <c r="AU658" s="2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98"/>
      <c r="BG658" s="67"/>
      <c r="BH658" s="1"/>
      <c r="BI658" s="2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34"/>
      <c r="BU658" s="67"/>
      <c r="BV658" s="1"/>
      <c r="BW658" s="2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34"/>
      <c r="CI658" s="67"/>
      <c r="CJ658" s="1"/>
      <c r="CK658" s="2"/>
      <c r="CL658" s="1"/>
      <c r="CM658" s="1"/>
      <c r="CN658" s="1"/>
      <c r="CO658" s="1"/>
      <c r="CP658" s="1"/>
      <c r="CQ658" s="1"/>
      <c r="CR658" s="1"/>
      <c r="CS658" s="1"/>
      <c r="CT658" s="1"/>
      <c r="CU658" s="1"/>
    </row>
    <row r="659" spans="1:99" ht="15.75" customHeight="1" x14ac:dyDescent="0.25">
      <c r="A659" s="1"/>
      <c r="B659" s="34"/>
      <c r="C659" s="67"/>
      <c r="D659" s="1"/>
      <c r="E659" s="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34"/>
      <c r="Q659" s="67"/>
      <c r="R659" s="1"/>
      <c r="S659" s="2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34"/>
      <c r="AE659" s="67"/>
      <c r="AF659" s="1"/>
      <c r="AG659" s="2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34"/>
      <c r="AS659" s="67"/>
      <c r="AT659" s="1"/>
      <c r="AU659" s="2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98"/>
      <c r="BG659" s="67"/>
      <c r="BH659" s="1"/>
      <c r="BI659" s="2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34"/>
      <c r="BU659" s="67"/>
      <c r="BV659" s="1"/>
      <c r="BW659" s="2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34"/>
      <c r="CI659" s="67"/>
      <c r="CJ659" s="1"/>
      <c r="CK659" s="2"/>
      <c r="CL659" s="1"/>
      <c r="CM659" s="1"/>
      <c r="CN659" s="1"/>
      <c r="CO659" s="1"/>
      <c r="CP659" s="1"/>
      <c r="CQ659" s="1"/>
      <c r="CR659" s="1"/>
      <c r="CS659" s="1"/>
      <c r="CT659" s="1"/>
      <c r="CU659" s="1"/>
    </row>
    <row r="660" spans="1:99" ht="15.75" customHeight="1" x14ac:dyDescent="0.25">
      <c r="A660" s="1"/>
      <c r="B660" s="34"/>
      <c r="C660" s="67"/>
      <c r="D660" s="1"/>
      <c r="E660" s="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34"/>
      <c r="Q660" s="67"/>
      <c r="R660" s="1"/>
      <c r="S660" s="2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34"/>
      <c r="AE660" s="67"/>
      <c r="AF660" s="1"/>
      <c r="AG660" s="2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34"/>
      <c r="AS660" s="67"/>
      <c r="AT660" s="1"/>
      <c r="AU660" s="2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98"/>
      <c r="BG660" s="67"/>
      <c r="BH660" s="1"/>
      <c r="BI660" s="2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34"/>
      <c r="BU660" s="67"/>
      <c r="BV660" s="1"/>
      <c r="BW660" s="2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34"/>
      <c r="CI660" s="67"/>
      <c r="CJ660" s="1"/>
      <c r="CK660" s="2"/>
      <c r="CL660" s="1"/>
      <c r="CM660" s="1"/>
      <c r="CN660" s="1"/>
      <c r="CO660" s="1"/>
      <c r="CP660" s="1"/>
      <c r="CQ660" s="1"/>
      <c r="CR660" s="1"/>
      <c r="CS660" s="1"/>
      <c r="CT660" s="1"/>
      <c r="CU660" s="1"/>
    </row>
    <row r="661" spans="1:99" ht="15.75" customHeight="1" x14ac:dyDescent="0.25">
      <c r="A661" s="1"/>
      <c r="B661" s="34"/>
      <c r="C661" s="67"/>
      <c r="D661" s="1"/>
      <c r="E661" s="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34"/>
      <c r="Q661" s="67"/>
      <c r="R661" s="1"/>
      <c r="S661" s="2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34"/>
      <c r="AE661" s="67"/>
      <c r="AF661" s="1"/>
      <c r="AG661" s="2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34"/>
      <c r="AS661" s="67"/>
      <c r="AT661" s="1"/>
      <c r="AU661" s="2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98"/>
      <c r="BG661" s="67"/>
      <c r="BH661" s="1"/>
      <c r="BI661" s="2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34"/>
      <c r="BU661" s="67"/>
      <c r="BV661" s="1"/>
      <c r="BW661" s="2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34"/>
      <c r="CI661" s="67"/>
      <c r="CJ661" s="1"/>
      <c r="CK661" s="2"/>
      <c r="CL661" s="1"/>
      <c r="CM661" s="1"/>
      <c r="CN661" s="1"/>
      <c r="CO661" s="1"/>
      <c r="CP661" s="1"/>
      <c r="CQ661" s="1"/>
      <c r="CR661" s="1"/>
      <c r="CS661" s="1"/>
      <c r="CT661" s="1"/>
      <c r="CU661" s="1"/>
    </row>
    <row r="662" spans="1:99" ht="15.75" customHeight="1" x14ac:dyDescent="0.25">
      <c r="A662" s="1"/>
      <c r="B662" s="34"/>
      <c r="C662" s="67"/>
      <c r="D662" s="1"/>
      <c r="E662" s="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34"/>
      <c r="Q662" s="67"/>
      <c r="R662" s="1"/>
      <c r="S662" s="2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34"/>
      <c r="AE662" s="67"/>
      <c r="AF662" s="1"/>
      <c r="AG662" s="2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34"/>
      <c r="AS662" s="67"/>
      <c r="AT662" s="1"/>
      <c r="AU662" s="2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98"/>
      <c r="BG662" s="67"/>
      <c r="BH662" s="1"/>
      <c r="BI662" s="2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34"/>
      <c r="BU662" s="67"/>
      <c r="BV662" s="1"/>
      <c r="BW662" s="2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34"/>
      <c r="CI662" s="67"/>
      <c r="CJ662" s="1"/>
      <c r="CK662" s="2"/>
      <c r="CL662" s="1"/>
      <c r="CM662" s="1"/>
      <c r="CN662" s="1"/>
      <c r="CO662" s="1"/>
      <c r="CP662" s="1"/>
      <c r="CQ662" s="1"/>
      <c r="CR662" s="1"/>
      <c r="CS662" s="1"/>
      <c r="CT662" s="1"/>
      <c r="CU662" s="1"/>
    </row>
    <row r="663" spans="1:99" ht="15.75" customHeight="1" x14ac:dyDescent="0.25">
      <c r="A663" s="1"/>
      <c r="B663" s="34"/>
      <c r="C663" s="67"/>
      <c r="D663" s="1"/>
      <c r="E663" s="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34"/>
      <c r="Q663" s="67"/>
      <c r="R663" s="1"/>
      <c r="S663" s="2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34"/>
      <c r="AE663" s="67"/>
      <c r="AF663" s="1"/>
      <c r="AG663" s="2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34"/>
      <c r="AS663" s="67"/>
      <c r="AT663" s="1"/>
      <c r="AU663" s="2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98"/>
      <c r="BG663" s="67"/>
      <c r="BH663" s="1"/>
      <c r="BI663" s="2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34"/>
      <c r="BU663" s="67"/>
      <c r="BV663" s="1"/>
      <c r="BW663" s="2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34"/>
      <c r="CI663" s="67"/>
      <c r="CJ663" s="1"/>
      <c r="CK663" s="2"/>
      <c r="CL663" s="1"/>
      <c r="CM663" s="1"/>
      <c r="CN663" s="1"/>
      <c r="CO663" s="1"/>
      <c r="CP663" s="1"/>
      <c r="CQ663" s="1"/>
      <c r="CR663" s="1"/>
      <c r="CS663" s="1"/>
      <c r="CT663" s="1"/>
      <c r="CU663" s="1"/>
    </row>
    <row r="664" spans="1:99" ht="15.75" customHeight="1" x14ac:dyDescent="0.25">
      <c r="A664" s="1"/>
      <c r="B664" s="34"/>
      <c r="C664" s="67"/>
      <c r="D664" s="1"/>
      <c r="E664" s="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34"/>
      <c r="Q664" s="67"/>
      <c r="R664" s="1"/>
      <c r="S664" s="2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34"/>
      <c r="AE664" s="67"/>
      <c r="AF664" s="1"/>
      <c r="AG664" s="2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34"/>
      <c r="AS664" s="67"/>
      <c r="AT664" s="1"/>
      <c r="AU664" s="2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98"/>
      <c r="BG664" s="67"/>
      <c r="BH664" s="1"/>
      <c r="BI664" s="2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34"/>
      <c r="BU664" s="67"/>
      <c r="BV664" s="1"/>
      <c r="BW664" s="2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34"/>
      <c r="CI664" s="67"/>
      <c r="CJ664" s="1"/>
      <c r="CK664" s="2"/>
      <c r="CL664" s="1"/>
      <c r="CM664" s="1"/>
      <c r="CN664" s="1"/>
      <c r="CO664" s="1"/>
      <c r="CP664" s="1"/>
      <c r="CQ664" s="1"/>
      <c r="CR664" s="1"/>
      <c r="CS664" s="1"/>
      <c r="CT664" s="1"/>
      <c r="CU664" s="1"/>
    </row>
    <row r="665" spans="1:99" ht="15.75" customHeight="1" x14ac:dyDescent="0.25">
      <c r="A665" s="1"/>
      <c r="B665" s="34"/>
      <c r="C665" s="67"/>
      <c r="D665" s="1"/>
      <c r="E665" s="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34"/>
      <c r="Q665" s="67"/>
      <c r="R665" s="1"/>
      <c r="S665" s="2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34"/>
      <c r="AE665" s="67"/>
      <c r="AF665" s="1"/>
      <c r="AG665" s="2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34"/>
      <c r="AS665" s="67"/>
      <c r="AT665" s="1"/>
      <c r="AU665" s="2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98"/>
      <c r="BG665" s="67"/>
      <c r="BH665" s="1"/>
      <c r="BI665" s="2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34"/>
      <c r="BU665" s="67"/>
      <c r="BV665" s="1"/>
      <c r="BW665" s="2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34"/>
      <c r="CI665" s="67"/>
      <c r="CJ665" s="1"/>
      <c r="CK665" s="2"/>
      <c r="CL665" s="1"/>
      <c r="CM665" s="1"/>
      <c r="CN665" s="1"/>
      <c r="CO665" s="1"/>
      <c r="CP665" s="1"/>
      <c r="CQ665" s="1"/>
      <c r="CR665" s="1"/>
      <c r="CS665" s="1"/>
      <c r="CT665" s="1"/>
      <c r="CU665" s="1"/>
    </row>
    <row r="666" spans="1:99" ht="15.75" customHeight="1" x14ac:dyDescent="0.25">
      <c r="A666" s="1"/>
      <c r="B666" s="34"/>
      <c r="C666" s="67"/>
      <c r="D666" s="1"/>
      <c r="E666" s="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34"/>
      <c r="Q666" s="67"/>
      <c r="R666" s="1"/>
      <c r="S666" s="2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34"/>
      <c r="AE666" s="67"/>
      <c r="AF666" s="1"/>
      <c r="AG666" s="2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34"/>
      <c r="AS666" s="67"/>
      <c r="AT666" s="1"/>
      <c r="AU666" s="2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98"/>
      <c r="BG666" s="67"/>
      <c r="BH666" s="1"/>
      <c r="BI666" s="2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34"/>
      <c r="BU666" s="67"/>
      <c r="BV666" s="1"/>
      <c r="BW666" s="2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34"/>
      <c r="CI666" s="67"/>
      <c r="CJ666" s="1"/>
      <c r="CK666" s="2"/>
      <c r="CL666" s="1"/>
      <c r="CM666" s="1"/>
      <c r="CN666" s="1"/>
      <c r="CO666" s="1"/>
      <c r="CP666" s="1"/>
      <c r="CQ666" s="1"/>
      <c r="CR666" s="1"/>
      <c r="CS666" s="1"/>
      <c r="CT666" s="1"/>
      <c r="CU666" s="1"/>
    </row>
    <row r="667" spans="1:99" ht="15.75" customHeight="1" x14ac:dyDescent="0.25">
      <c r="A667" s="1"/>
      <c r="B667" s="34"/>
      <c r="C667" s="67"/>
      <c r="D667" s="1"/>
      <c r="E667" s="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34"/>
      <c r="Q667" s="67"/>
      <c r="R667" s="1"/>
      <c r="S667" s="2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34"/>
      <c r="AE667" s="67"/>
      <c r="AF667" s="1"/>
      <c r="AG667" s="2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34"/>
      <c r="AS667" s="67"/>
      <c r="AT667" s="1"/>
      <c r="AU667" s="2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98"/>
      <c r="BG667" s="67"/>
      <c r="BH667" s="1"/>
      <c r="BI667" s="2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34"/>
      <c r="BU667" s="67"/>
      <c r="BV667" s="1"/>
      <c r="BW667" s="2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34"/>
      <c r="CI667" s="67"/>
      <c r="CJ667" s="1"/>
      <c r="CK667" s="2"/>
      <c r="CL667" s="1"/>
      <c r="CM667" s="1"/>
      <c r="CN667" s="1"/>
      <c r="CO667" s="1"/>
      <c r="CP667" s="1"/>
      <c r="CQ667" s="1"/>
      <c r="CR667" s="1"/>
      <c r="CS667" s="1"/>
      <c r="CT667" s="1"/>
      <c r="CU667" s="1"/>
    </row>
    <row r="668" spans="1:99" ht="15.75" customHeight="1" x14ac:dyDescent="0.25">
      <c r="A668" s="1"/>
      <c r="B668" s="34"/>
      <c r="C668" s="67"/>
      <c r="D668" s="1"/>
      <c r="E668" s="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34"/>
      <c r="Q668" s="67"/>
      <c r="R668" s="1"/>
      <c r="S668" s="2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34"/>
      <c r="AE668" s="67"/>
      <c r="AF668" s="1"/>
      <c r="AG668" s="2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34"/>
      <c r="AS668" s="67"/>
      <c r="AT668" s="1"/>
      <c r="AU668" s="2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98"/>
      <c r="BG668" s="67"/>
      <c r="BH668" s="1"/>
      <c r="BI668" s="2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34"/>
      <c r="BU668" s="67"/>
      <c r="BV668" s="1"/>
      <c r="BW668" s="2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34"/>
      <c r="CI668" s="67"/>
      <c r="CJ668" s="1"/>
      <c r="CK668" s="2"/>
      <c r="CL668" s="1"/>
      <c r="CM668" s="1"/>
      <c r="CN668" s="1"/>
      <c r="CO668" s="1"/>
      <c r="CP668" s="1"/>
      <c r="CQ668" s="1"/>
      <c r="CR668" s="1"/>
      <c r="CS668" s="1"/>
      <c r="CT668" s="1"/>
      <c r="CU668" s="1"/>
    </row>
    <row r="669" spans="1:99" ht="15.75" customHeight="1" x14ac:dyDescent="0.25">
      <c r="A669" s="1"/>
      <c r="B669" s="34"/>
      <c r="C669" s="67"/>
      <c r="D669" s="1"/>
      <c r="E669" s="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34"/>
      <c r="Q669" s="67"/>
      <c r="R669" s="1"/>
      <c r="S669" s="2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34"/>
      <c r="AE669" s="67"/>
      <c r="AF669" s="1"/>
      <c r="AG669" s="2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34"/>
      <c r="AS669" s="67"/>
      <c r="AT669" s="1"/>
      <c r="AU669" s="2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98"/>
      <c r="BG669" s="67"/>
      <c r="BH669" s="1"/>
      <c r="BI669" s="2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34"/>
      <c r="BU669" s="67"/>
      <c r="BV669" s="1"/>
      <c r="BW669" s="2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34"/>
      <c r="CI669" s="67"/>
      <c r="CJ669" s="1"/>
      <c r="CK669" s="2"/>
      <c r="CL669" s="1"/>
      <c r="CM669" s="1"/>
      <c r="CN669" s="1"/>
      <c r="CO669" s="1"/>
      <c r="CP669" s="1"/>
      <c r="CQ669" s="1"/>
      <c r="CR669" s="1"/>
      <c r="CS669" s="1"/>
      <c r="CT669" s="1"/>
      <c r="CU669" s="1"/>
    </row>
    <row r="670" spans="1:99" ht="15.75" customHeight="1" x14ac:dyDescent="0.25">
      <c r="A670" s="1"/>
      <c r="B670" s="34"/>
      <c r="C670" s="67"/>
      <c r="D670" s="1"/>
      <c r="E670" s="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34"/>
      <c r="Q670" s="67"/>
      <c r="R670" s="1"/>
      <c r="S670" s="2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34"/>
      <c r="AE670" s="67"/>
      <c r="AF670" s="1"/>
      <c r="AG670" s="2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34"/>
      <c r="AS670" s="67"/>
      <c r="AT670" s="1"/>
      <c r="AU670" s="2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98"/>
      <c r="BG670" s="67"/>
      <c r="BH670" s="1"/>
      <c r="BI670" s="2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34"/>
      <c r="BU670" s="67"/>
      <c r="BV670" s="1"/>
      <c r="BW670" s="2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34"/>
      <c r="CI670" s="67"/>
      <c r="CJ670" s="1"/>
      <c r="CK670" s="2"/>
      <c r="CL670" s="1"/>
      <c r="CM670" s="1"/>
      <c r="CN670" s="1"/>
      <c r="CO670" s="1"/>
      <c r="CP670" s="1"/>
      <c r="CQ670" s="1"/>
      <c r="CR670" s="1"/>
      <c r="CS670" s="1"/>
      <c r="CT670" s="1"/>
      <c r="CU670" s="1"/>
    </row>
    <row r="671" spans="1:99" ht="15.75" customHeight="1" x14ac:dyDescent="0.25">
      <c r="A671" s="1"/>
      <c r="B671" s="34"/>
      <c r="C671" s="67"/>
      <c r="D671" s="1"/>
      <c r="E671" s="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34"/>
      <c r="Q671" s="67"/>
      <c r="R671" s="1"/>
      <c r="S671" s="2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34"/>
      <c r="AE671" s="67"/>
      <c r="AF671" s="1"/>
      <c r="AG671" s="2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34"/>
      <c r="AS671" s="67"/>
      <c r="AT671" s="1"/>
      <c r="AU671" s="2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98"/>
      <c r="BG671" s="67"/>
      <c r="BH671" s="1"/>
      <c r="BI671" s="2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34"/>
      <c r="BU671" s="67"/>
      <c r="BV671" s="1"/>
      <c r="BW671" s="2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34"/>
      <c r="CI671" s="67"/>
      <c r="CJ671" s="1"/>
      <c r="CK671" s="2"/>
      <c r="CL671" s="1"/>
      <c r="CM671" s="1"/>
      <c r="CN671" s="1"/>
      <c r="CO671" s="1"/>
      <c r="CP671" s="1"/>
      <c r="CQ671" s="1"/>
      <c r="CR671" s="1"/>
      <c r="CS671" s="1"/>
      <c r="CT671" s="1"/>
      <c r="CU671" s="1"/>
    </row>
    <row r="672" spans="1:99" ht="15.75" customHeight="1" x14ac:dyDescent="0.25">
      <c r="A672" s="1"/>
      <c r="B672" s="34"/>
      <c r="C672" s="67"/>
      <c r="D672" s="1"/>
      <c r="E672" s="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34"/>
      <c r="Q672" s="67"/>
      <c r="R672" s="1"/>
      <c r="S672" s="2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34"/>
      <c r="AE672" s="67"/>
      <c r="AF672" s="1"/>
      <c r="AG672" s="2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34"/>
      <c r="AS672" s="67"/>
      <c r="AT672" s="1"/>
      <c r="AU672" s="2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98"/>
      <c r="BG672" s="67"/>
      <c r="BH672" s="1"/>
      <c r="BI672" s="2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34"/>
      <c r="BU672" s="67"/>
      <c r="BV672" s="1"/>
      <c r="BW672" s="2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34"/>
      <c r="CI672" s="67"/>
      <c r="CJ672" s="1"/>
      <c r="CK672" s="2"/>
      <c r="CL672" s="1"/>
      <c r="CM672" s="1"/>
      <c r="CN672" s="1"/>
      <c r="CO672" s="1"/>
      <c r="CP672" s="1"/>
      <c r="CQ672" s="1"/>
      <c r="CR672" s="1"/>
      <c r="CS672" s="1"/>
      <c r="CT672" s="1"/>
      <c r="CU672" s="1"/>
    </row>
    <row r="673" spans="1:99" ht="15.75" customHeight="1" x14ac:dyDescent="0.25">
      <c r="A673" s="1"/>
      <c r="B673" s="34"/>
      <c r="C673" s="67"/>
      <c r="D673" s="1"/>
      <c r="E673" s="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34"/>
      <c r="Q673" s="67"/>
      <c r="R673" s="1"/>
      <c r="S673" s="2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34"/>
      <c r="AE673" s="67"/>
      <c r="AF673" s="1"/>
      <c r="AG673" s="2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34"/>
      <c r="AS673" s="67"/>
      <c r="AT673" s="1"/>
      <c r="AU673" s="2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98"/>
      <c r="BG673" s="67"/>
      <c r="BH673" s="1"/>
      <c r="BI673" s="2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34"/>
      <c r="BU673" s="67"/>
      <c r="BV673" s="1"/>
      <c r="BW673" s="2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34"/>
      <c r="CI673" s="67"/>
      <c r="CJ673" s="1"/>
      <c r="CK673" s="2"/>
      <c r="CL673" s="1"/>
      <c r="CM673" s="1"/>
      <c r="CN673" s="1"/>
      <c r="CO673" s="1"/>
      <c r="CP673" s="1"/>
      <c r="CQ673" s="1"/>
      <c r="CR673" s="1"/>
      <c r="CS673" s="1"/>
      <c r="CT673" s="1"/>
      <c r="CU673" s="1"/>
    </row>
    <row r="674" spans="1:99" ht="15.75" customHeight="1" x14ac:dyDescent="0.25">
      <c r="A674" s="1"/>
      <c r="B674" s="34"/>
      <c r="C674" s="67"/>
      <c r="D674" s="1"/>
      <c r="E674" s="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34"/>
      <c r="Q674" s="67"/>
      <c r="R674" s="1"/>
      <c r="S674" s="2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34"/>
      <c r="AE674" s="67"/>
      <c r="AF674" s="1"/>
      <c r="AG674" s="2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34"/>
      <c r="AS674" s="67"/>
      <c r="AT674" s="1"/>
      <c r="AU674" s="2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98"/>
      <c r="BG674" s="67"/>
      <c r="BH674" s="1"/>
      <c r="BI674" s="2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34"/>
      <c r="BU674" s="67"/>
      <c r="BV674" s="1"/>
      <c r="BW674" s="2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34"/>
      <c r="CI674" s="67"/>
      <c r="CJ674" s="1"/>
      <c r="CK674" s="2"/>
      <c r="CL674" s="1"/>
      <c r="CM674" s="1"/>
      <c r="CN674" s="1"/>
      <c r="CO674" s="1"/>
      <c r="CP674" s="1"/>
      <c r="CQ674" s="1"/>
      <c r="CR674" s="1"/>
      <c r="CS674" s="1"/>
      <c r="CT674" s="1"/>
      <c r="CU674" s="1"/>
    </row>
    <row r="675" spans="1:99" ht="15.75" customHeight="1" x14ac:dyDescent="0.25">
      <c r="A675" s="1"/>
      <c r="B675" s="34"/>
      <c r="C675" s="67"/>
      <c r="D675" s="1"/>
      <c r="E675" s="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34"/>
      <c r="Q675" s="67"/>
      <c r="R675" s="1"/>
      <c r="S675" s="2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34"/>
      <c r="AE675" s="67"/>
      <c r="AF675" s="1"/>
      <c r="AG675" s="2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34"/>
      <c r="AS675" s="67"/>
      <c r="AT675" s="1"/>
      <c r="AU675" s="2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98"/>
      <c r="BG675" s="67"/>
      <c r="BH675" s="1"/>
      <c r="BI675" s="2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34"/>
      <c r="BU675" s="67"/>
      <c r="BV675" s="1"/>
      <c r="BW675" s="2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34"/>
      <c r="CI675" s="67"/>
      <c r="CJ675" s="1"/>
      <c r="CK675" s="2"/>
      <c r="CL675" s="1"/>
      <c r="CM675" s="1"/>
      <c r="CN675" s="1"/>
      <c r="CO675" s="1"/>
      <c r="CP675" s="1"/>
      <c r="CQ675" s="1"/>
      <c r="CR675" s="1"/>
      <c r="CS675" s="1"/>
      <c r="CT675" s="1"/>
      <c r="CU675" s="1"/>
    </row>
    <row r="676" spans="1:99" ht="15.75" customHeight="1" x14ac:dyDescent="0.25">
      <c r="A676" s="1"/>
      <c r="B676" s="34"/>
      <c r="C676" s="67"/>
      <c r="D676" s="1"/>
      <c r="E676" s="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34"/>
      <c r="Q676" s="67"/>
      <c r="R676" s="1"/>
      <c r="S676" s="2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34"/>
      <c r="AE676" s="67"/>
      <c r="AF676" s="1"/>
      <c r="AG676" s="2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34"/>
      <c r="AS676" s="67"/>
      <c r="AT676" s="1"/>
      <c r="AU676" s="2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98"/>
      <c r="BG676" s="67"/>
      <c r="BH676" s="1"/>
      <c r="BI676" s="2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34"/>
      <c r="BU676" s="67"/>
      <c r="BV676" s="1"/>
      <c r="BW676" s="2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34"/>
      <c r="CI676" s="67"/>
      <c r="CJ676" s="1"/>
      <c r="CK676" s="2"/>
      <c r="CL676" s="1"/>
      <c r="CM676" s="1"/>
      <c r="CN676" s="1"/>
      <c r="CO676" s="1"/>
      <c r="CP676" s="1"/>
      <c r="CQ676" s="1"/>
      <c r="CR676" s="1"/>
      <c r="CS676" s="1"/>
      <c r="CT676" s="1"/>
      <c r="CU676" s="1"/>
    </row>
    <row r="677" spans="1:99" ht="15.75" customHeight="1" x14ac:dyDescent="0.25">
      <c r="A677" s="1"/>
      <c r="B677" s="34"/>
      <c r="C677" s="67"/>
      <c r="D677" s="1"/>
      <c r="E677" s="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34"/>
      <c r="Q677" s="67"/>
      <c r="R677" s="1"/>
      <c r="S677" s="2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34"/>
      <c r="AE677" s="67"/>
      <c r="AF677" s="1"/>
      <c r="AG677" s="2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34"/>
      <c r="AS677" s="67"/>
      <c r="AT677" s="1"/>
      <c r="AU677" s="2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98"/>
      <c r="BG677" s="67"/>
      <c r="BH677" s="1"/>
      <c r="BI677" s="2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34"/>
      <c r="BU677" s="67"/>
      <c r="BV677" s="1"/>
      <c r="BW677" s="2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34"/>
      <c r="CI677" s="67"/>
      <c r="CJ677" s="1"/>
      <c r="CK677" s="2"/>
      <c r="CL677" s="1"/>
      <c r="CM677" s="1"/>
      <c r="CN677" s="1"/>
      <c r="CO677" s="1"/>
      <c r="CP677" s="1"/>
      <c r="CQ677" s="1"/>
      <c r="CR677" s="1"/>
      <c r="CS677" s="1"/>
      <c r="CT677" s="1"/>
      <c r="CU677" s="1"/>
    </row>
    <row r="678" spans="1:99" ht="15.75" customHeight="1" x14ac:dyDescent="0.25">
      <c r="A678" s="1"/>
      <c r="B678" s="34"/>
      <c r="C678" s="67"/>
      <c r="D678" s="1"/>
      <c r="E678" s="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34"/>
      <c r="Q678" s="67"/>
      <c r="R678" s="1"/>
      <c r="S678" s="2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34"/>
      <c r="AE678" s="67"/>
      <c r="AF678" s="1"/>
      <c r="AG678" s="2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34"/>
      <c r="AS678" s="67"/>
      <c r="AT678" s="1"/>
      <c r="AU678" s="2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98"/>
      <c r="BG678" s="67"/>
      <c r="BH678" s="1"/>
      <c r="BI678" s="2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34"/>
      <c r="BU678" s="67"/>
      <c r="BV678" s="1"/>
      <c r="BW678" s="2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34"/>
      <c r="CI678" s="67"/>
      <c r="CJ678" s="1"/>
      <c r="CK678" s="2"/>
      <c r="CL678" s="1"/>
      <c r="CM678" s="1"/>
      <c r="CN678" s="1"/>
      <c r="CO678" s="1"/>
      <c r="CP678" s="1"/>
      <c r="CQ678" s="1"/>
      <c r="CR678" s="1"/>
      <c r="CS678" s="1"/>
      <c r="CT678" s="1"/>
      <c r="CU678" s="1"/>
    </row>
    <row r="679" spans="1:99" ht="15.75" customHeight="1" x14ac:dyDescent="0.25">
      <c r="A679" s="1"/>
      <c r="B679" s="34"/>
      <c r="C679" s="67"/>
      <c r="D679" s="1"/>
      <c r="E679" s="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34"/>
      <c r="Q679" s="67"/>
      <c r="R679" s="1"/>
      <c r="S679" s="2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34"/>
      <c r="AE679" s="67"/>
      <c r="AF679" s="1"/>
      <c r="AG679" s="2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34"/>
      <c r="AS679" s="67"/>
      <c r="AT679" s="1"/>
      <c r="AU679" s="2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98"/>
      <c r="BG679" s="67"/>
      <c r="BH679" s="1"/>
      <c r="BI679" s="2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34"/>
      <c r="BU679" s="67"/>
      <c r="BV679" s="1"/>
      <c r="BW679" s="2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34"/>
      <c r="CI679" s="67"/>
      <c r="CJ679" s="1"/>
      <c r="CK679" s="2"/>
      <c r="CL679" s="1"/>
      <c r="CM679" s="1"/>
      <c r="CN679" s="1"/>
      <c r="CO679" s="1"/>
      <c r="CP679" s="1"/>
      <c r="CQ679" s="1"/>
      <c r="CR679" s="1"/>
      <c r="CS679" s="1"/>
      <c r="CT679" s="1"/>
      <c r="CU679" s="1"/>
    </row>
    <row r="680" spans="1:99" ht="15.75" customHeight="1" x14ac:dyDescent="0.25">
      <c r="A680" s="1"/>
      <c r="B680" s="34"/>
      <c r="C680" s="67"/>
      <c r="D680" s="1"/>
      <c r="E680" s="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34"/>
      <c r="Q680" s="67"/>
      <c r="R680" s="1"/>
      <c r="S680" s="2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34"/>
      <c r="AE680" s="67"/>
      <c r="AF680" s="1"/>
      <c r="AG680" s="2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34"/>
      <c r="AS680" s="67"/>
      <c r="AT680" s="1"/>
      <c r="AU680" s="2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98"/>
      <c r="BG680" s="67"/>
      <c r="BH680" s="1"/>
      <c r="BI680" s="2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34"/>
      <c r="BU680" s="67"/>
      <c r="BV680" s="1"/>
      <c r="BW680" s="2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34"/>
      <c r="CI680" s="67"/>
      <c r="CJ680" s="1"/>
      <c r="CK680" s="2"/>
      <c r="CL680" s="1"/>
      <c r="CM680" s="1"/>
      <c r="CN680" s="1"/>
      <c r="CO680" s="1"/>
      <c r="CP680" s="1"/>
      <c r="CQ680" s="1"/>
      <c r="CR680" s="1"/>
      <c r="CS680" s="1"/>
      <c r="CT680" s="1"/>
      <c r="CU680" s="1"/>
    </row>
    <row r="681" spans="1:99" ht="15.75" customHeight="1" x14ac:dyDescent="0.25">
      <c r="A681" s="1"/>
      <c r="B681" s="34"/>
      <c r="C681" s="67"/>
      <c r="D681" s="1"/>
      <c r="E681" s="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34"/>
      <c r="Q681" s="67"/>
      <c r="R681" s="1"/>
      <c r="S681" s="2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34"/>
      <c r="AE681" s="67"/>
      <c r="AF681" s="1"/>
      <c r="AG681" s="2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34"/>
      <c r="AS681" s="67"/>
      <c r="AT681" s="1"/>
      <c r="AU681" s="2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98"/>
      <c r="BG681" s="67"/>
      <c r="BH681" s="1"/>
      <c r="BI681" s="2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34"/>
      <c r="BU681" s="67"/>
      <c r="BV681" s="1"/>
      <c r="BW681" s="2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34"/>
      <c r="CI681" s="67"/>
      <c r="CJ681" s="1"/>
      <c r="CK681" s="2"/>
      <c r="CL681" s="1"/>
      <c r="CM681" s="1"/>
      <c r="CN681" s="1"/>
      <c r="CO681" s="1"/>
      <c r="CP681" s="1"/>
      <c r="CQ681" s="1"/>
      <c r="CR681" s="1"/>
      <c r="CS681" s="1"/>
      <c r="CT681" s="1"/>
      <c r="CU681" s="1"/>
    </row>
    <row r="682" spans="1:99" ht="15.75" customHeight="1" x14ac:dyDescent="0.25">
      <c r="A682" s="1"/>
      <c r="B682" s="34"/>
      <c r="C682" s="67"/>
      <c r="D682" s="1"/>
      <c r="E682" s="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34"/>
      <c r="Q682" s="67"/>
      <c r="R682" s="1"/>
      <c r="S682" s="2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34"/>
      <c r="AE682" s="67"/>
      <c r="AF682" s="1"/>
      <c r="AG682" s="2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34"/>
      <c r="AS682" s="67"/>
      <c r="AT682" s="1"/>
      <c r="AU682" s="2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98"/>
      <c r="BG682" s="67"/>
      <c r="BH682" s="1"/>
      <c r="BI682" s="2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34"/>
      <c r="BU682" s="67"/>
      <c r="BV682" s="1"/>
      <c r="BW682" s="2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34"/>
      <c r="CI682" s="67"/>
      <c r="CJ682" s="1"/>
      <c r="CK682" s="2"/>
      <c r="CL682" s="1"/>
      <c r="CM682" s="1"/>
      <c r="CN682" s="1"/>
      <c r="CO682" s="1"/>
      <c r="CP682" s="1"/>
      <c r="CQ682" s="1"/>
      <c r="CR682" s="1"/>
      <c r="CS682" s="1"/>
      <c r="CT682" s="1"/>
      <c r="CU682" s="1"/>
    </row>
    <row r="683" spans="1:99" ht="15.75" customHeight="1" x14ac:dyDescent="0.25">
      <c r="A683" s="1"/>
      <c r="B683" s="34"/>
      <c r="C683" s="67"/>
      <c r="D683" s="1"/>
      <c r="E683" s="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34"/>
      <c r="Q683" s="67"/>
      <c r="R683" s="1"/>
      <c r="S683" s="2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34"/>
      <c r="AE683" s="67"/>
      <c r="AF683" s="1"/>
      <c r="AG683" s="2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34"/>
      <c r="AS683" s="67"/>
      <c r="AT683" s="1"/>
      <c r="AU683" s="2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98"/>
      <c r="BG683" s="67"/>
      <c r="BH683" s="1"/>
      <c r="BI683" s="2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34"/>
      <c r="BU683" s="67"/>
      <c r="BV683" s="1"/>
      <c r="BW683" s="2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34"/>
      <c r="CI683" s="67"/>
      <c r="CJ683" s="1"/>
      <c r="CK683" s="2"/>
      <c r="CL683" s="1"/>
      <c r="CM683" s="1"/>
      <c r="CN683" s="1"/>
      <c r="CO683" s="1"/>
      <c r="CP683" s="1"/>
      <c r="CQ683" s="1"/>
      <c r="CR683" s="1"/>
      <c r="CS683" s="1"/>
      <c r="CT683" s="1"/>
      <c r="CU683" s="1"/>
    </row>
    <row r="684" spans="1:99" ht="15.75" customHeight="1" x14ac:dyDescent="0.25">
      <c r="A684" s="1"/>
      <c r="B684" s="34"/>
      <c r="C684" s="67"/>
      <c r="D684" s="1"/>
      <c r="E684" s="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34"/>
      <c r="Q684" s="67"/>
      <c r="R684" s="1"/>
      <c r="S684" s="2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34"/>
      <c r="AE684" s="67"/>
      <c r="AF684" s="1"/>
      <c r="AG684" s="2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34"/>
      <c r="AS684" s="67"/>
      <c r="AT684" s="1"/>
      <c r="AU684" s="2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98"/>
      <c r="BG684" s="67"/>
      <c r="BH684" s="1"/>
      <c r="BI684" s="2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34"/>
      <c r="BU684" s="67"/>
      <c r="BV684" s="1"/>
      <c r="BW684" s="2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34"/>
      <c r="CI684" s="67"/>
      <c r="CJ684" s="1"/>
      <c r="CK684" s="2"/>
      <c r="CL684" s="1"/>
      <c r="CM684" s="1"/>
      <c r="CN684" s="1"/>
      <c r="CO684" s="1"/>
      <c r="CP684" s="1"/>
      <c r="CQ684" s="1"/>
      <c r="CR684" s="1"/>
      <c r="CS684" s="1"/>
      <c r="CT684" s="1"/>
      <c r="CU684" s="1"/>
    </row>
    <row r="685" spans="1:99" ht="15.75" customHeight="1" x14ac:dyDescent="0.25">
      <c r="A685" s="1"/>
      <c r="B685" s="34"/>
      <c r="C685" s="67"/>
      <c r="D685" s="1"/>
      <c r="E685" s="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34"/>
      <c r="Q685" s="67"/>
      <c r="R685" s="1"/>
      <c r="S685" s="2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34"/>
      <c r="AE685" s="67"/>
      <c r="AF685" s="1"/>
      <c r="AG685" s="2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34"/>
      <c r="AS685" s="67"/>
      <c r="AT685" s="1"/>
      <c r="AU685" s="2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98"/>
      <c r="BG685" s="67"/>
      <c r="BH685" s="1"/>
      <c r="BI685" s="2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34"/>
      <c r="BU685" s="67"/>
      <c r="BV685" s="1"/>
      <c r="BW685" s="2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34"/>
      <c r="CI685" s="67"/>
      <c r="CJ685" s="1"/>
      <c r="CK685" s="2"/>
      <c r="CL685" s="1"/>
      <c r="CM685" s="1"/>
      <c r="CN685" s="1"/>
      <c r="CO685" s="1"/>
      <c r="CP685" s="1"/>
      <c r="CQ685" s="1"/>
      <c r="CR685" s="1"/>
      <c r="CS685" s="1"/>
      <c r="CT685" s="1"/>
      <c r="CU685" s="1"/>
    </row>
    <row r="686" spans="1:99" ht="15.75" customHeight="1" x14ac:dyDescent="0.25">
      <c r="A686" s="1"/>
      <c r="B686" s="34"/>
      <c r="C686" s="67"/>
      <c r="D686" s="1"/>
      <c r="E686" s="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34"/>
      <c r="Q686" s="67"/>
      <c r="R686" s="1"/>
      <c r="S686" s="2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34"/>
      <c r="AE686" s="67"/>
      <c r="AF686" s="1"/>
      <c r="AG686" s="2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34"/>
      <c r="AS686" s="67"/>
      <c r="AT686" s="1"/>
      <c r="AU686" s="2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98"/>
      <c r="BG686" s="67"/>
      <c r="BH686" s="1"/>
      <c r="BI686" s="2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34"/>
      <c r="BU686" s="67"/>
      <c r="BV686" s="1"/>
      <c r="BW686" s="2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34"/>
      <c r="CI686" s="67"/>
      <c r="CJ686" s="1"/>
      <c r="CK686" s="2"/>
      <c r="CL686" s="1"/>
      <c r="CM686" s="1"/>
      <c r="CN686" s="1"/>
      <c r="CO686" s="1"/>
      <c r="CP686" s="1"/>
      <c r="CQ686" s="1"/>
      <c r="CR686" s="1"/>
      <c r="CS686" s="1"/>
      <c r="CT686" s="1"/>
      <c r="CU686" s="1"/>
    </row>
    <row r="687" spans="1:99" ht="15.75" customHeight="1" x14ac:dyDescent="0.25">
      <c r="A687" s="1"/>
      <c r="B687" s="34"/>
      <c r="C687" s="67"/>
      <c r="D687" s="1"/>
      <c r="E687" s="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34"/>
      <c r="Q687" s="67"/>
      <c r="R687" s="1"/>
      <c r="S687" s="2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34"/>
      <c r="AE687" s="67"/>
      <c r="AF687" s="1"/>
      <c r="AG687" s="2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34"/>
      <c r="AS687" s="67"/>
      <c r="AT687" s="1"/>
      <c r="AU687" s="2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98"/>
      <c r="BG687" s="67"/>
      <c r="BH687" s="1"/>
      <c r="BI687" s="2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34"/>
      <c r="BU687" s="67"/>
      <c r="BV687" s="1"/>
      <c r="BW687" s="2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34"/>
      <c r="CI687" s="67"/>
      <c r="CJ687" s="1"/>
      <c r="CK687" s="2"/>
      <c r="CL687" s="1"/>
      <c r="CM687" s="1"/>
      <c r="CN687" s="1"/>
      <c r="CO687" s="1"/>
      <c r="CP687" s="1"/>
      <c r="CQ687" s="1"/>
      <c r="CR687" s="1"/>
      <c r="CS687" s="1"/>
      <c r="CT687" s="1"/>
      <c r="CU687" s="1"/>
    </row>
    <row r="688" spans="1:99" ht="15.75" customHeight="1" x14ac:dyDescent="0.25">
      <c r="A688" s="1"/>
      <c r="B688" s="34"/>
      <c r="C688" s="67"/>
      <c r="D688" s="1"/>
      <c r="E688" s="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34"/>
      <c r="Q688" s="67"/>
      <c r="R688" s="1"/>
      <c r="S688" s="2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34"/>
      <c r="AE688" s="67"/>
      <c r="AF688" s="1"/>
      <c r="AG688" s="2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34"/>
      <c r="AS688" s="67"/>
      <c r="AT688" s="1"/>
      <c r="AU688" s="2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98"/>
      <c r="BG688" s="67"/>
      <c r="BH688" s="1"/>
      <c r="BI688" s="2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34"/>
      <c r="BU688" s="67"/>
      <c r="BV688" s="1"/>
      <c r="BW688" s="2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34"/>
      <c r="CI688" s="67"/>
      <c r="CJ688" s="1"/>
      <c r="CK688" s="2"/>
      <c r="CL688" s="1"/>
      <c r="CM688" s="1"/>
      <c r="CN688" s="1"/>
      <c r="CO688" s="1"/>
      <c r="CP688" s="1"/>
      <c r="CQ688" s="1"/>
      <c r="CR688" s="1"/>
      <c r="CS688" s="1"/>
      <c r="CT688" s="1"/>
      <c r="CU688" s="1"/>
    </row>
    <row r="689" spans="1:99" ht="15.75" customHeight="1" x14ac:dyDescent="0.25">
      <c r="A689" s="1"/>
      <c r="B689" s="34"/>
      <c r="C689" s="67"/>
      <c r="D689" s="1"/>
      <c r="E689" s="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34"/>
      <c r="Q689" s="67"/>
      <c r="R689" s="1"/>
      <c r="S689" s="2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34"/>
      <c r="AE689" s="67"/>
      <c r="AF689" s="1"/>
      <c r="AG689" s="2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34"/>
      <c r="AS689" s="67"/>
      <c r="AT689" s="1"/>
      <c r="AU689" s="2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98"/>
      <c r="BG689" s="67"/>
      <c r="BH689" s="1"/>
      <c r="BI689" s="2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34"/>
      <c r="BU689" s="67"/>
      <c r="BV689" s="1"/>
      <c r="BW689" s="2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34"/>
      <c r="CI689" s="67"/>
      <c r="CJ689" s="1"/>
      <c r="CK689" s="2"/>
      <c r="CL689" s="1"/>
      <c r="CM689" s="1"/>
      <c r="CN689" s="1"/>
      <c r="CO689" s="1"/>
      <c r="CP689" s="1"/>
      <c r="CQ689" s="1"/>
      <c r="CR689" s="1"/>
      <c r="CS689" s="1"/>
      <c r="CT689" s="1"/>
      <c r="CU689" s="1"/>
    </row>
    <row r="690" spans="1:99" ht="15.75" customHeight="1" x14ac:dyDescent="0.25">
      <c r="A690" s="1"/>
      <c r="B690" s="34"/>
      <c r="C690" s="67"/>
      <c r="D690" s="1"/>
      <c r="E690" s="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34"/>
      <c r="Q690" s="67"/>
      <c r="R690" s="1"/>
      <c r="S690" s="2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34"/>
      <c r="AE690" s="67"/>
      <c r="AF690" s="1"/>
      <c r="AG690" s="2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34"/>
      <c r="AS690" s="67"/>
      <c r="AT690" s="1"/>
      <c r="AU690" s="2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98"/>
      <c r="BG690" s="67"/>
      <c r="BH690" s="1"/>
      <c r="BI690" s="2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34"/>
      <c r="BU690" s="67"/>
      <c r="BV690" s="1"/>
      <c r="BW690" s="2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34"/>
      <c r="CI690" s="67"/>
      <c r="CJ690" s="1"/>
      <c r="CK690" s="2"/>
      <c r="CL690" s="1"/>
      <c r="CM690" s="1"/>
      <c r="CN690" s="1"/>
      <c r="CO690" s="1"/>
      <c r="CP690" s="1"/>
      <c r="CQ690" s="1"/>
      <c r="CR690" s="1"/>
      <c r="CS690" s="1"/>
      <c r="CT690" s="1"/>
      <c r="CU690" s="1"/>
    </row>
    <row r="691" spans="1:99" ht="15.75" customHeight="1" x14ac:dyDescent="0.25">
      <c r="A691" s="1"/>
      <c r="B691" s="34"/>
      <c r="C691" s="67"/>
      <c r="D691" s="1"/>
      <c r="E691" s="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34"/>
      <c r="Q691" s="67"/>
      <c r="R691" s="1"/>
      <c r="S691" s="2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34"/>
      <c r="AE691" s="67"/>
      <c r="AF691" s="1"/>
      <c r="AG691" s="2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34"/>
      <c r="AS691" s="67"/>
      <c r="AT691" s="1"/>
      <c r="AU691" s="2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98"/>
      <c r="BG691" s="67"/>
      <c r="BH691" s="1"/>
      <c r="BI691" s="2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34"/>
      <c r="BU691" s="67"/>
      <c r="BV691" s="1"/>
      <c r="BW691" s="2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34"/>
      <c r="CI691" s="67"/>
      <c r="CJ691" s="1"/>
      <c r="CK691" s="2"/>
      <c r="CL691" s="1"/>
      <c r="CM691" s="1"/>
      <c r="CN691" s="1"/>
      <c r="CO691" s="1"/>
      <c r="CP691" s="1"/>
      <c r="CQ691" s="1"/>
      <c r="CR691" s="1"/>
      <c r="CS691" s="1"/>
      <c r="CT691" s="1"/>
      <c r="CU691" s="1"/>
    </row>
    <row r="692" spans="1:99" ht="15.75" customHeight="1" x14ac:dyDescent="0.25">
      <c r="A692" s="1"/>
      <c r="B692" s="34"/>
      <c r="C692" s="67"/>
      <c r="D692" s="1"/>
      <c r="E692" s="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34"/>
      <c r="Q692" s="67"/>
      <c r="R692" s="1"/>
      <c r="S692" s="2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34"/>
      <c r="AE692" s="67"/>
      <c r="AF692" s="1"/>
      <c r="AG692" s="2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34"/>
      <c r="AS692" s="67"/>
      <c r="AT692" s="1"/>
      <c r="AU692" s="2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98"/>
      <c r="BG692" s="67"/>
      <c r="BH692" s="1"/>
      <c r="BI692" s="2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34"/>
      <c r="BU692" s="67"/>
      <c r="BV692" s="1"/>
      <c r="BW692" s="2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34"/>
      <c r="CI692" s="67"/>
      <c r="CJ692" s="1"/>
      <c r="CK692" s="2"/>
      <c r="CL692" s="1"/>
      <c r="CM692" s="1"/>
      <c r="CN692" s="1"/>
      <c r="CO692" s="1"/>
      <c r="CP692" s="1"/>
      <c r="CQ692" s="1"/>
      <c r="CR692" s="1"/>
      <c r="CS692" s="1"/>
      <c r="CT692" s="1"/>
      <c r="CU692" s="1"/>
    </row>
    <row r="693" spans="1:99" ht="15.75" customHeight="1" x14ac:dyDescent="0.25">
      <c r="A693" s="1"/>
      <c r="B693" s="34"/>
      <c r="C693" s="67"/>
      <c r="D693" s="1"/>
      <c r="E693" s="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34"/>
      <c r="Q693" s="67"/>
      <c r="R693" s="1"/>
      <c r="S693" s="2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34"/>
      <c r="AE693" s="67"/>
      <c r="AF693" s="1"/>
      <c r="AG693" s="2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34"/>
      <c r="AS693" s="67"/>
      <c r="AT693" s="1"/>
      <c r="AU693" s="2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98"/>
      <c r="BG693" s="67"/>
      <c r="BH693" s="1"/>
      <c r="BI693" s="2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34"/>
      <c r="BU693" s="67"/>
      <c r="BV693" s="1"/>
      <c r="BW693" s="2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34"/>
      <c r="CI693" s="67"/>
      <c r="CJ693" s="1"/>
      <c r="CK693" s="2"/>
      <c r="CL693" s="1"/>
      <c r="CM693" s="1"/>
      <c r="CN693" s="1"/>
      <c r="CO693" s="1"/>
      <c r="CP693" s="1"/>
      <c r="CQ693" s="1"/>
      <c r="CR693" s="1"/>
      <c r="CS693" s="1"/>
      <c r="CT693" s="1"/>
      <c r="CU693" s="1"/>
    </row>
    <row r="694" spans="1:99" ht="15.75" customHeight="1" x14ac:dyDescent="0.25">
      <c r="A694" s="1"/>
      <c r="B694" s="34"/>
      <c r="C694" s="67"/>
      <c r="D694" s="1"/>
      <c r="E694" s="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34"/>
      <c r="Q694" s="67"/>
      <c r="R694" s="1"/>
      <c r="S694" s="2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34"/>
      <c r="AE694" s="67"/>
      <c r="AF694" s="1"/>
      <c r="AG694" s="2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34"/>
      <c r="AS694" s="67"/>
      <c r="AT694" s="1"/>
      <c r="AU694" s="2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98"/>
      <c r="BG694" s="67"/>
      <c r="BH694" s="1"/>
      <c r="BI694" s="2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34"/>
      <c r="BU694" s="67"/>
      <c r="BV694" s="1"/>
      <c r="BW694" s="2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34"/>
      <c r="CI694" s="67"/>
      <c r="CJ694" s="1"/>
      <c r="CK694" s="2"/>
      <c r="CL694" s="1"/>
      <c r="CM694" s="1"/>
      <c r="CN694" s="1"/>
      <c r="CO694" s="1"/>
      <c r="CP694" s="1"/>
      <c r="CQ694" s="1"/>
      <c r="CR694" s="1"/>
      <c r="CS694" s="1"/>
      <c r="CT694" s="1"/>
      <c r="CU694" s="1"/>
    </row>
    <row r="695" spans="1:99" ht="15.75" customHeight="1" x14ac:dyDescent="0.25">
      <c r="A695" s="1"/>
      <c r="B695" s="34"/>
      <c r="C695" s="67"/>
      <c r="D695" s="1"/>
      <c r="E695" s="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34"/>
      <c r="Q695" s="67"/>
      <c r="R695" s="1"/>
      <c r="S695" s="2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34"/>
      <c r="AE695" s="67"/>
      <c r="AF695" s="1"/>
      <c r="AG695" s="2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34"/>
      <c r="AS695" s="67"/>
      <c r="AT695" s="1"/>
      <c r="AU695" s="2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98"/>
      <c r="BG695" s="67"/>
      <c r="BH695" s="1"/>
      <c r="BI695" s="2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34"/>
      <c r="BU695" s="67"/>
      <c r="BV695" s="1"/>
      <c r="BW695" s="2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34"/>
      <c r="CI695" s="67"/>
      <c r="CJ695" s="1"/>
      <c r="CK695" s="2"/>
      <c r="CL695" s="1"/>
      <c r="CM695" s="1"/>
      <c r="CN695" s="1"/>
      <c r="CO695" s="1"/>
      <c r="CP695" s="1"/>
      <c r="CQ695" s="1"/>
      <c r="CR695" s="1"/>
      <c r="CS695" s="1"/>
      <c r="CT695" s="1"/>
      <c r="CU695" s="1"/>
    </row>
    <row r="696" spans="1:99" ht="15.75" customHeight="1" x14ac:dyDescent="0.25">
      <c r="A696" s="1"/>
      <c r="B696" s="34"/>
      <c r="C696" s="67"/>
      <c r="D696" s="1"/>
      <c r="E696" s="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34"/>
      <c r="Q696" s="67"/>
      <c r="R696" s="1"/>
      <c r="S696" s="2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34"/>
      <c r="AE696" s="67"/>
      <c r="AF696" s="1"/>
      <c r="AG696" s="2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34"/>
      <c r="AS696" s="67"/>
      <c r="AT696" s="1"/>
      <c r="AU696" s="2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98"/>
      <c r="BG696" s="67"/>
      <c r="BH696" s="1"/>
      <c r="BI696" s="2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34"/>
      <c r="BU696" s="67"/>
      <c r="BV696" s="1"/>
      <c r="BW696" s="2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34"/>
      <c r="CI696" s="67"/>
      <c r="CJ696" s="1"/>
      <c r="CK696" s="2"/>
      <c r="CL696" s="1"/>
      <c r="CM696" s="1"/>
      <c r="CN696" s="1"/>
      <c r="CO696" s="1"/>
      <c r="CP696" s="1"/>
      <c r="CQ696" s="1"/>
      <c r="CR696" s="1"/>
      <c r="CS696" s="1"/>
      <c r="CT696" s="1"/>
      <c r="CU696" s="1"/>
    </row>
    <row r="697" spans="1:99" ht="15.75" customHeight="1" x14ac:dyDescent="0.25">
      <c r="A697" s="1"/>
      <c r="B697" s="34"/>
      <c r="C697" s="67"/>
      <c r="D697" s="1"/>
      <c r="E697" s="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34"/>
      <c r="Q697" s="67"/>
      <c r="R697" s="1"/>
      <c r="S697" s="2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34"/>
      <c r="AE697" s="67"/>
      <c r="AF697" s="1"/>
      <c r="AG697" s="2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34"/>
      <c r="AS697" s="67"/>
      <c r="AT697" s="1"/>
      <c r="AU697" s="2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98"/>
      <c r="BG697" s="67"/>
      <c r="BH697" s="1"/>
      <c r="BI697" s="2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34"/>
      <c r="BU697" s="67"/>
      <c r="BV697" s="1"/>
      <c r="BW697" s="2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34"/>
      <c r="CI697" s="67"/>
      <c r="CJ697" s="1"/>
      <c r="CK697" s="2"/>
      <c r="CL697" s="1"/>
      <c r="CM697" s="1"/>
      <c r="CN697" s="1"/>
      <c r="CO697" s="1"/>
      <c r="CP697" s="1"/>
      <c r="CQ697" s="1"/>
      <c r="CR697" s="1"/>
      <c r="CS697" s="1"/>
      <c r="CT697" s="1"/>
      <c r="CU697" s="1"/>
    </row>
    <row r="698" spans="1:99" ht="15.75" customHeight="1" x14ac:dyDescent="0.25">
      <c r="A698" s="1"/>
      <c r="B698" s="34"/>
      <c r="C698" s="67"/>
      <c r="D698" s="1"/>
      <c r="E698" s="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34"/>
      <c r="Q698" s="67"/>
      <c r="R698" s="1"/>
      <c r="S698" s="2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34"/>
      <c r="AE698" s="67"/>
      <c r="AF698" s="1"/>
      <c r="AG698" s="2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34"/>
      <c r="AS698" s="67"/>
      <c r="AT698" s="1"/>
      <c r="AU698" s="2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98"/>
      <c r="BG698" s="67"/>
      <c r="BH698" s="1"/>
      <c r="BI698" s="2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34"/>
      <c r="BU698" s="67"/>
      <c r="BV698" s="1"/>
      <c r="BW698" s="2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34"/>
      <c r="CI698" s="67"/>
      <c r="CJ698" s="1"/>
      <c r="CK698" s="2"/>
      <c r="CL698" s="1"/>
      <c r="CM698" s="1"/>
      <c r="CN698" s="1"/>
      <c r="CO698" s="1"/>
      <c r="CP698" s="1"/>
      <c r="CQ698" s="1"/>
      <c r="CR698" s="1"/>
      <c r="CS698" s="1"/>
      <c r="CT698" s="1"/>
      <c r="CU698" s="1"/>
    </row>
    <row r="699" spans="1:99" ht="15.75" customHeight="1" x14ac:dyDescent="0.25">
      <c r="A699" s="1"/>
      <c r="B699" s="34"/>
      <c r="C699" s="67"/>
      <c r="D699" s="1"/>
      <c r="E699" s="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34"/>
      <c r="Q699" s="67"/>
      <c r="R699" s="1"/>
      <c r="S699" s="2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34"/>
      <c r="AE699" s="67"/>
      <c r="AF699" s="1"/>
      <c r="AG699" s="2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34"/>
      <c r="AS699" s="67"/>
      <c r="AT699" s="1"/>
      <c r="AU699" s="2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98"/>
      <c r="BG699" s="67"/>
      <c r="BH699" s="1"/>
      <c r="BI699" s="2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34"/>
      <c r="BU699" s="67"/>
      <c r="BV699" s="1"/>
      <c r="BW699" s="2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34"/>
      <c r="CI699" s="67"/>
      <c r="CJ699" s="1"/>
      <c r="CK699" s="2"/>
      <c r="CL699" s="1"/>
      <c r="CM699" s="1"/>
      <c r="CN699" s="1"/>
      <c r="CO699" s="1"/>
      <c r="CP699" s="1"/>
      <c r="CQ699" s="1"/>
      <c r="CR699" s="1"/>
      <c r="CS699" s="1"/>
      <c r="CT699" s="1"/>
      <c r="CU699" s="1"/>
    </row>
    <row r="700" spans="1:99" ht="15.75" customHeight="1" x14ac:dyDescent="0.25">
      <c r="A700" s="1"/>
      <c r="B700" s="34"/>
      <c r="C700" s="67"/>
      <c r="D700" s="1"/>
      <c r="E700" s="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34"/>
      <c r="Q700" s="67"/>
      <c r="R700" s="1"/>
      <c r="S700" s="2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34"/>
      <c r="AE700" s="67"/>
      <c r="AF700" s="1"/>
      <c r="AG700" s="2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34"/>
      <c r="AS700" s="67"/>
      <c r="AT700" s="1"/>
      <c r="AU700" s="2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98"/>
      <c r="BG700" s="67"/>
      <c r="BH700" s="1"/>
      <c r="BI700" s="2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34"/>
      <c r="BU700" s="67"/>
      <c r="BV700" s="1"/>
      <c r="BW700" s="2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34"/>
      <c r="CI700" s="67"/>
      <c r="CJ700" s="1"/>
      <c r="CK700" s="2"/>
      <c r="CL700" s="1"/>
      <c r="CM700" s="1"/>
      <c r="CN700" s="1"/>
      <c r="CO700" s="1"/>
      <c r="CP700" s="1"/>
      <c r="CQ700" s="1"/>
      <c r="CR700" s="1"/>
      <c r="CS700" s="1"/>
      <c r="CT700" s="1"/>
      <c r="CU700" s="1"/>
    </row>
    <row r="701" spans="1:99" ht="15.75" customHeight="1" x14ac:dyDescent="0.25">
      <c r="A701" s="1"/>
      <c r="B701" s="34"/>
      <c r="C701" s="67"/>
      <c r="D701" s="1"/>
      <c r="E701" s="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34"/>
      <c r="Q701" s="67"/>
      <c r="R701" s="1"/>
      <c r="S701" s="2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34"/>
      <c r="AE701" s="67"/>
      <c r="AF701" s="1"/>
      <c r="AG701" s="2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34"/>
      <c r="AS701" s="67"/>
      <c r="AT701" s="1"/>
      <c r="AU701" s="2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98"/>
      <c r="BG701" s="67"/>
      <c r="BH701" s="1"/>
      <c r="BI701" s="2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34"/>
      <c r="BU701" s="67"/>
      <c r="BV701" s="1"/>
      <c r="BW701" s="2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34"/>
      <c r="CI701" s="67"/>
      <c r="CJ701" s="1"/>
      <c r="CK701" s="2"/>
      <c r="CL701" s="1"/>
      <c r="CM701" s="1"/>
      <c r="CN701" s="1"/>
      <c r="CO701" s="1"/>
      <c r="CP701" s="1"/>
      <c r="CQ701" s="1"/>
      <c r="CR701" s="1"/>
      <c r="CS701" s="1"/>
      <c r="CT701" s="1"/>
      <c r="CU701" s="1"/>
    </row>
    <row r="702" spans="1:99" ht="15.75" customHeight="1" x14ac:dyDescent="0.25">
      <c r="A702" s="1"/>
      <c r="B702" s="34"/>
      <c r="C702" s="67"/>
      <c r="D702" s="1"/>
      <c r="E702" s="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34"/>
      <c r="Q702" s="67"/>
      <c r="R702" s="1"/>
      <c r="S702" s="2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34"/>
      <c r="AE702" s="67"/>
      <c r="AF702" s="1"/>
      <c r="AG702" s="2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34"/>
      <c r="AS702" s="67"/>
      <c r="AT702" s="1"/>
      <c r="AU702" s="2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98"/>
      <c r="BG702" s="67"/>
      <c r="BH702" s="1"/>
      <c r="BI702" s="2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34"/>
      <c r="BU702" s="67"/>
      <c r="BV702" s="1"/>
      <c r="BW702" s="2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34"/>
      <c r="CI702" s="67"/>
      <c r="CJ702" s="1"/>
      <c r="CK702" s="2"/>
      <c r="CL702" s="1"/>
      <c r="CM702" s="1"/>
      <c r="CN702" s="1"/>
      <c r="CO702" s="1"/>
      <c r="CP702" s="1"/>
      <c r="CQ702" s="1"/>
      <c r="CR702" s="1"/>
      <c r="CS702" s="1"/>
      <c r="CT702" s="1"/>
      <c r="CU702" s="1"/>
    </row>
    <row r="703" spans="1:99" ht="15.75" customHeight="1" x14ac:dyDescent="0.25">
      <c r="A703" s="1"/>
      <c r="B703" s="34"/>
      <c r="C703" s="67"/>
      <c r="D703" s="1"/>
      <c r="E703" s="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34"/>
      <c r="Q703" s="67"/>
      <c r="R703" s="1"/>
      <c r="S703" s="2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34"/>
      <c r="AE703" s="67"/>
      <c r="AF703" s="1"/>
      <c r="AG703" s="2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34"/>
      <c r="AS703" s="67"/>
      <c r="AT703" s="1"/>
      <c r="AU703" s="2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98"/>
      <c r="BG703" s="67"/>
      <c r="BH703" s="1"/>
      <c r="BI703" s="2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34"/>
      <c r="BU703" s="67"/>
      <c r="BV703" s="1"/>
      <c r="BW703" s="2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34"/>
      <c r="CI703" s="67"/>
      <c r="CJ703" s="1"/>
      <c r="CK703" s="2"/>
      <c r="CL703" s="1"/>
      <c r="CM703" s="1"/>
      <c r="CN703" s="1"/>
      <c r="CO703" s="1"/>
      <c r="CP703" s="1"/>
      <c r="CQ703" s="1"/>
      <c r="CR703" s="1"/>
      <c r="CS703" s="1"/>
      <c r="CT703" s="1"/>
      <c r="CU703" s="1"/>
    </row>
    <row r="704" spans="1:99" ht="15.75" customHeight="1" x14ac:dyDescent="0.25">
      <c r="A704" s="1"/>
      <c r="B704" s="34"/>
      <c r="C704" s="67"/>
      <c r="D704" s="1"/>
      <c r="E704" s="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34"/>
      <c r="Q704" s="67"/>
      <c r="R704" s="1"/>
      <c r="S704" s="2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34"/>
      <c r="AE704" s="67"/>
      <c r="AF704" s="1"/>
      <c r="AG704" s="2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34"/>
      <c r="AS704" s="67"/>
      <c r="AT704" s="1"/>
      <c r="AU704" s="2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98"/>
      <c r="BG704" s="67"/>
      <c r="BH704" s="1"/>
      <c r="BI704" s="2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34"/>
      <c r="BU704" s="67"/>
      <c r="BV704" s="1"/>
      <c r="BW704" s="2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34"/>
      <c r="CI704" s="67"/>
      <c r="CJ704" s="1"/>
      <c r="CK704" s="2"/>
      <c r="CL704" s="1"/>
      <c r="CM704" s="1"/>
      <c r="CN704" s="1"/>
      <c r="CO704" s="1"/>
      <c r="CP704" s="1"/>
      <c r="CQ704" s="1"/>
      <c r="CR704" s="1"/>
      <c r="CS704" s="1"/>
      <c r="CT704" s="1"/>
      <c r="CU704" s="1"/>
    </row>
    <row r="705" spans="1:99" ht="15.75" customHeight="1" x14ac:dyDescent="0.25">
      <c r="A705" s="1"/>
      <c r="B705" s="34"/>
      <c r="C705" s="67"/>
      <c r="D705" s="1"/>
      <c r="E705" s="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34"/>
      <c r="Q705" s="67"/>
      <c r="R705" s="1"/>
      <c r="S705" s="2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34"/>
      <c r="AE705" s="67"/>
      <c r="AF705" s="1"/>
      <c r="AG705" s="2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34"/>
      <c r="AS705" s="67"/>
      <c r="AT705" s="1"/>
      <c r="AU705" s="2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98"/>
      <c r="BG705" s="67"/>
      <c r="BH705" s="1"/>
      <c r="BI705" s="2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34"/>
      <c r="BU705" s="67"/>
      <c r="BV705" s="1"/>
      <c r="BW705" s="2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34"/>
      <c r="CI705" s="67"/>
      <c r="CJ705" s="1"/>
      <c r="CK705" s="2"/>
      <c r="CL705" s="1"/>
      <c r="CM705" s="1"/>
      <c r="CN705" s="1"/>
      <c r="CO705" s="1"/>
      <c r="CP705" s="1"/>
      <c r="CQ705" s="1"/>
      <c r="CR705" s="1"/>
      <c r="CS705" s="1"/>
      <c r="CT705" s="1"/>
      <c r="CU705" s="1"/>
    </row>
    <row r="706" spans="1:99" ht="15.75" customHeight="1" x14ac:dyDescent="0.25">
      <c r="A706" s="1"/>
      <c r="B706" s="34"/>
      <c r="C706" s="67"/>
      <c r="D706" s="1"/>
      <c r="E706" s="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34"/>
      <c r="Q706" s="67"/>
      <c r="R706" s="1"/>
      <c r="S706" s="2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34"/>
      <c r="AE706" s="67"/>
      <c r="AF706" s="1"/>
      <c r="AG706" s="2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34"/>
      <c r="AS706" s="67"/>
      <c r="AT706" s="1"/>
      <c r="AU706" s="2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98"/>
      <c r="BG706" s="67"/>
      <c r="BH706" s="1"/>
      <c r="BI706" s="2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34"/>
      <c r="BU706" s="67"/>
      <c r="BV706" s="1"/>
      <c r="BW706" s="2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34"/>
      <c r="CI706" s="67"/>
      <c r="CJ706" s="1"/>
      <c r="CK706" s="2"/>
      <c r="CL706" s="1"/>
      <c r="CM706" s="1"/>
      <c r="CN706" s="1"/>
      <c r="CO706" s="1"/>
      <c r="CP706" s="1"/>
      <c r="CQ706" s="1"/>
      <c r="CR706" s="1"/>
      <c r="CS706" s="1"/>
      <c r="CT706" s="1"/>
      <c r="CU706" s="1"/>
    </row>
    <row r="707" spans="1:99" ht="15.75" customHeight="1" x14ac:dyDescent="0.25">
      <c r="A707" s="1"/>
      <c r="B707" s="34"/>
      <c r="C707" s="67"/>
      <c r="D707" s="1"/>
      <c r="E707" s="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34"/>
      <c r="Q707" s="67"/>
      <c r="R707" s="1"/>
      <c r="S707" s="2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34"/>
      <c r="AE707" s="67"/>
      <c r="AF707" s="1"/>
      <c r="AG707" s="2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34"/>
      <c r="AS707" s="67"/>
      <c r="AT707" s="1"/>
      <c r="AU707" s="2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98"/>
      <c r="BG707" s="67"/>
      <c r="BH707" s="1"/>
      <c r="BI707" s="2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34"/>
      <c r="BU707" s="67"/>
      <c r="BV707" s="1"/>
      <c r="BW707" s="2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34"/>
      <c r="CI707" s="67"/>
      <c r="CJ707" s="1"/>
      <c r="CK707" s="2"/>
      <c r="CL707" s="1"/>
      <c r="CM707" s="1"/>
      <c r="CN707" s="1"/>
      <c r="CO707" s="1"/>
      <c r="CP707" s="1"/>
      <c r="CQ707" s="1"/>
      <c r="CR707" s="1"/>
      <c r="CS707" s="1"/>
      <c r="CT707" s="1"/>
      <c r="CU707" s="1"/>
    </row>
    <row r="708" spans="1:99" ht="15.75" customHeight="1" x14ac:dyDescent="0.25">
      <c r="A708" s="1"/>
      <c r="B708" s="34"/>
      <c r="C708" s="67"/>
      <c r="D708" s="1"/>
      <c r="E708" s="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34"/>
      <c r="Q708" s="67"/>
      <c r="R708" s="1"/>
      <c r="S708" s="2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34"/>
      <c r="AE708" s="67"/>
      <c r="AF708" s="1"/>
      <c r="AG708" s="2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34"/>
      <c r="AS708" s="67"/>
      <c r="AT708" s="1"/>
      <c r="AU708" s="2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98"/>
      <c r="BG708" s="67"/>
      <c r="BH708" s="1"/>
      <c r="BI708" s="2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34"/>
      <c r="BU708" s="67"/>
      <c r="BV708" s="1"/>
      <c r="BW708" s="2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34"/>
      <c r="CI708" s="67"/>
      <c r="CJ708" s="1"/>
      <c r="CK708" s="2"/>
      <c r="CL708" s="1"/>
      <c r="CM708" s="1"/>
      <c r="CN708" s="1"/>
      <c r="CO708" s="1"/>
      <c r="CP708" s="1"/>
      <c r="CQ708" s="1"/>
      <c r="CR708" s="1"/>
      <c r="CS708" s="1"/>
      <c r="CT708" s="1"/>
      <c r="CU708" s="1"/>
    </row>
    <row r="709" spans="1:99" ht="15.75" customHeight="1" x14ac:dyDescent="0.25">
      <c r="A709" s="1"/>
      <c r="B709" s="34"/>
      <c r="C709" s="67"/>
      <c r="D709" s="1"/>
      <c r="E709" s="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34"/>
      <c r="Q709" s="67"/>
      <c r="R709" s="1"/>
      <c r="S709" s="2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34"/>
      <c r="AE709" s="67"/>
      <c r="AF709" s="1"/>
      <c r="AG709" s="2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34"/>
      <c r="AS709" s="67"/>
      <c r="AT709" s="1"/>
      <c r="AU709" s="2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98"/>
      <c r="BG709" s="67"/>
      <c r="BH709" s="1"/>
      <c r="BI709" s="2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34"/>
      <c r="BU709" s="67"/>
      <c r="BV709" s="1"/>
      <c r="BW709" s="2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34"/>
      <c r="CI709" s="67"/>
      <c r="CJ709" s="1"/>
      <c r="CK709" s="2"/>
      <c r="CL709" s="1"/>
      <c r="CM709" s="1"/>
      <c r="CN709" s="1"/>
      <c r="CO709" s="1"/>
      <c r="CP709" s="1"/>
      <c r="CQ709" s="1"/>
      <c r="CR709" s="1"/>
      <c r="CS709" s="1"/>
      <c r="CT709" s="1"/>
      <c r="CU709" s="1"/>
    </row>
    <row r="710" spans="1:99" ht="15.75" customHeight="1" x14ac:dyDescent="0.25">
      <c r="A710" s="1"/>
      <c r="B710" s="34"/>
      <c r="C710" s="67"/>
      <c r="D710" s="1"/>
      <c r="E710" s="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34"/>
      <c r="Q710" s="67"/>
      <c r="R710" s="1"/>
      <c r="S710" s="2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34"/>
      <c r="AE710" s="67"/>
      <c r="AF710" s="1"/>
      <c r="AG710" s="2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34"/>
      <c r="AS710" s="67"/>
      <c r="AT710" s="1"/>
      <c r="AU710" s="2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98"/>
      <c r="BG710" s="67"/>
      <c r="BH710" s="1"/>
      <c r="BI710" s="2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34"/>
      <c r="BU710" s="67"/>
      <c r="BV710" s="1"/>
      <c r="BW710" s="2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34"/>
      <c r="CI710" s="67"/>
      <c r="CJ710" s="1"/>
      <c r="CK710" s="2"/>
      <c r="CL710" s="1"/>
      <c r="CM710" s="1"/>
      <c r="CN710" s="1"/>
      <c r="CO710" s="1"/>
      <c r="CP710" s="1"/>
      <c r="CQ710" s="1"/>
      <c r="CR710" s="1"/>
      <c r="CS710" s="1"/>
      <c r="CT710" s="1"/>
      <c r="CU710" s="1"/>
    </row>
    <row r="711" spans="1:99" ht="15.75" customHeight="1" x14ac:dyDescent="0.25">
      <c r="A711" s="1"/>
      <c r="B711" s="34"/>
      <c r="C711" s="67"/>
      <c r="D711" s="1"/>
      <c r="E711" s="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34"/>
      <c r="Q711" s="67"/>
      <c r="R711" s="1"/>
      <c r="S711" s="2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34"/>
      <c r="AE711" s="67"/>
      <c r="AF711" s="1"/>
      <c r="AG711" s="2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34"/>
      <c r="AS711" s="67"/>
      <c r="AT711" s="1"/>
      <c r="AU711" s="2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98"/>
      <c r="BG711" s="67"/>
      <c r="BH711" s="1"/>
      <c r="BI711" s="2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34"/>
      <c r="BU711" s="67"/>
      <c r="BV711" s="1"/>
      <c r="BW711" s="2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34"/>
      <c r="CI711" s="67"/>
      <c r="CJ711" s="1"/>
      <c r="CK711" s="2"/>
      <c r="CL711" s="1"/>
      <c r="CM711" s="1"/>
      <c r="CN711" s="1"/>
      <c r="CO711" s="1"/>
      <c r="CP711" s="1"/>
      <c r="CQ711" s="1"/>
      <c r="CR711" s="1"/>
      <c r="CS711" s="1"/>
      <c r="CT711" s="1"/>
      <c r="CU711" s="1"/>
    </row>
    <row r="712" spans="1:99" ht="15.75" customHeight="1" x14ac:dyDescent="0.25">
      <c r="A712" s="1"/>
      <c r="B712" s="34"/>
      <c r="C712" s="67"/>
      <c r="D712" s="1"/>
      <c r="E712" s="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34"/>
      <c r="Q712" s="67"/>
      <c r="R712" s="1"/>
      <c r="S712" s="2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34"/>
      <c r="AE712" s="67"/>
      <c r="AF712" s="1"/>
      <c r="AG712" s="2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34"/>
      <c r="AS712" s="67"/>
      <c r="AT712" s="1"/>
      <c r="AU712" s="2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98"/>
      <c r="BG712" s="67"/>
      <c r="BH712" s="1"/>
      <c r="BI712" s="2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34"/>
      <c r="BU712" s="67"/>
      <c r="BV712" s="1"/>
      <c r="BW712" s="2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34"/>
      <c r="CI712" s="67"/>
      <c r="CJ712" s="1"/>
      <c r="CK712" s="2"/>
      <c r="CL712" s="1"/>
      <c r="CM712" s="1"/>
      <c r="CN712" s="1"/>
      <c r="CO712" s="1"/>
      <c r="CP712" s="1"/>
      <c r="CQ712" s="1"/>
      <c r="CR712" s="1"/>
      <c r="CS712" s="1"/>
      <c r="CT712" s="1"/>
      <c r="CU712" s="1"/>
    </row>
    <row r="713" spans="1:99" ht="15.75" customHeight="1" x14ac:dyDescent="0.25">
      <c r="A713" s="1"/>
      <c r="B713" s="34"/>
      <c r="C713" s="67"/>
      <c r="D713" s="1"/>
      <c r="E713" s="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34"/>
      <c r="Q713" s="67"/>
      <c r="R713" s="1"/>
      <c r="S713" s="2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34"/>
      <c r="AE713" s="67"/>
      <c r="AF713" s="1"/>
      <c r="AG713" s="2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34"/>
      <c r="AS713" s="67"/>
      <c r="AT713" s="1"/>
      <c r="AU713" s="2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98"/>
      <c r="BG713" s="67"/>
      <c r="BH713" s="1"/>
      <c r="BI713" s="2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34"/>
      <c r="BU713" s="67"/>
      <c r="BV713" s="1"/>
      <c r="BW713" s="2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34"/>
      <c r="CI713" s="67"/>
      <c r="CJ713" s="1"/>
      <c r="CK713" s="2"/>
      <c r="CL713" s="1"/>
      <c r="CM713" s="1"/>
      <c r="CN713" s="1"/>
      <c r="CO713" s="1"/>
      <c r="CP713" s="1"/>
      <c r="CQ713" s="1"/>
      <c r="CR713" s="1"/>
      <c r="CS713" s="1"/>
      <c r="CT713" s="1"/>
      <c r="CU713" s="1"/>
    </row>
    <row r="714" spans="1:99" ht="15.75" customHeight="1" x14ac:dyDescent="0.25">
      <c r="A714" s="1"/>
      <c r="B714" s="34"/>
      <c r="C714" s="67"/>
      <c r="D714" s="1"/>
      <c r="E714" s="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34"/>
      <c r="Q714" s="67"/>
      <c r="R714" s="1"/>
      <c r="S714" s="2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34"/>
      <c r="AE714" s="67"/>
      <c r="AF714" s="1"/>
      <c r="AG714" s="2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34"/>
      <c r="AS714" s="67"/>
      <c r="AT714" s="1"/>
      <c r="AU714" s="2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98"/>
      <c r="BG714" s="67"/>
      <c r="BH714" s="1"/>
      <c r="BI714" s="2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34"/>
      <c r="BU714" s="67"/>
      <c r="BV714" s="1"/>
      <c r="BW714" s="2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34"/>
      <c r="CI714" s="67"/>
      <c r="CJ714" s="1"/>
      <c r="CK714" s="2"/>
      <c r="CL714" s="1"/>
      <c r="CM714" s="1"/>
      <c r="CN714" s="1"/>
      <c r="CO714" s="1"/>
      <c r="CP714" s="1"/>
      <c r="CQ714" s="1"/>
      <c r="CR714" s="1"/>
      <c r="CS714" s="1"/>
      <c r="CT714" s="1"/>
      <c r="CU714" s="1"/>
    </row>
    <row r="715" spans="1:99" ht="15.75" customHeight="1" x14ac:dyDescent="0.25">
      <c r="A715" s="1"/>
      <c r="B715" s="34"/>
      <c r="C715" s="67"/>
      <c r="D715" s="1"/>
      <c r="E715" s="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34"/>
      <c r="Q715" s="67"/>
      <c r="R715" s="1"/>
      <c r="S715" s="2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34"/>
      <c r="AE715" s="67"/>
      <c r="AF715" s="1"/>
      <c r="AG715" s="2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34"/>
      <c r="AS715" s="67"/>
      <c r="AT715" s="1"/>
      <c r="AU715" s="2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98"/>
      <c r="BG715" s="67"/>
      <c r="BH715" s="1"/>
      <c r="BI715" s="2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34"/>
      <c r="BU715" s="67"/>
      <c r="BV715" s="1"/>
      <c r="BW715" s="2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34"/>
      <c r="CI715" s="67"/>
      <c r="CJ715" s="1"/>
      <c r="CK715" s="2"/>
      <c r="CL715" s="1"/>
      <c r="CM715" s="1"/>
      <c r="CN715" s="1"/>
      <c r="CO715" s="1"/>
      <c r="CP715" s="1"/>
      <c r="CQ715" s="1"/>
      <c r="CR715" s="1"/>
      <c r="CS715" s="1"/>
      <c r="CT715" s="1"/>
      <c r="CU715" s="1"/>
    </row>
    <row r="716" spans="1:99" ht="15.75" customHeight="1" x14ac:dyDescent="0.25">
      <c r="A716" s="1"/>
      <c r="B716" s="34"/>
      <c r="C716" s="67"/>
      <c r="D716" s="1"/>
      <c r="E716" s="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34"/>
      <c r="Q716" s="67"/>
      <c r="R716" s="1"/>
      <c r="S716" s="2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34"/>
      <c r="AE716" s="67"/>
      <c r="AF716" s="1"/>
      <c r="AG716" s="2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34"/>
      <c r="AS716" s="67"/>
      <c r="AT716" s="1"/>
      <c r="AU716" s="2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98"/>
      <c r="BG716" s="67"/>
      <c r="BH716" s="1"/>
      <c r="BI716" s="2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34"/>
      <c r="BU716" s="67"/>
      <c r="BV716" s="1"/>
      <c r="BW716" s="2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34"/>
      <c r="CI716" s="67"/>
      <c r="CJ716" s="1"/>
      <c r="CK716" s="2"/>
      <c r="CL716" s="1"/>
      <c r="CM716" s="1"/>
      <c r="CN716" s="1"/>
      <c r="CO716" s="1"/>
      <c r="CP716" s="1"/>
      <c r="CQ716" s="1"/>
      <c r="CR716" s="1"/>
      <c r="CS716" s="1"/>
      <c r="CT716" s="1"/>
      <c r="CU716" s="1"/>
    </row>
    <row r="717" spans="1:99" ht="15.75" customHeight="1" x14ac:dyDescent="0.25">
      <c r="A717" s="1"/>
      <c r="B717" s="34"/>
      <c r="C717" s="67"/>
      <c r="D717" s="1"/>
      <c r="E717" s="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34"/>
      <c r="Q717" s="67"/>
      <c r="R717" s="1"/>
      <c r="S717" s="2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34"/>
      <c r="AE717" s="67"/>
      <c r="AF717" s="1"/>
      <c r="AG717" s="2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34"/>
      <c r="AS717" s="67"/>
      <c r="AT717" s="1"/>
      <c r="AU717" s="2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98"/>
      <c r="BG717" s="67"/>
      <c r="BH717" s="1"/>
      <c r="BI717" s="2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34"/>
      <c r="BU717" s="67"/>
      <c r="BV717" s="1"/>
      <c r="BW717" s="2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34"/>
      <c r="CI717" s="67"/>
      <c r="CJ717" s="1"/>
      <c r="CK717" s="2"/>
      <c r="CL717" s="1"/>
      <c r="CM717" s="1"/>
      <c r="CN717" s="1"/>
      <c r="CO717" s="1"/>
      <c r="CP717" s="1"/>
      <c r="CQ717" s="1"/>
      <c r="CR717" s="1"/>
      <c r="CS717" s="1"/>
      <c r="CT717" s="1"/>
      <c r="CU717" s="1"/>
    </row>
    <row r="718" spans="1:99" ht="15.75" customHeight="1" x14ac:dyDescent="0.25">
      <c r="A718" s="1"/>
      <c r="B718" s="34"/>
      <c r="C718" s="67"/>
      <c r="D718" s="1"/>
      <c r="E718" s="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34"/>
      <c r="Q718" s="67"/>
      <c r="R718" s="1"/>
      <c r="S718" s="2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34"/>
      <c r="AE718" s="67"/>
      <c r="AF718" s="1"/>
      <c r="AG718" s="2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34"/>
      <c r="AS718" s="67"/>
      <c r="AT718" s="1"/>
      <c r="AU718" s="2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98"/>
      <c r="BG718" s="67"/>
      <c r="BH718" s="1"/>
      <c r="BI718" s="2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34"/>
      <c r="BU718" s="67"/>
      <c r="BV718" s="1"/>
      <c r="BW718" s="2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34"/>
      <c r="CI718" s="67"/>
      <c r="CJ718" s="1"/>
      <c r="CK718" s="2"/>
      <c r="CL718" s="1"/>
      <c r="CM718" s="1"/>
      <c r="CN718" s="1"/>
      <c r="CO718" s="1"/>
      <c r="CP718" s="1"/>
      <c r="CQ718" s="1"/>
      <c r="CR718" s="1"/>
      <c r="CS718" s="1"/>
      <c r="CT718" s="1"/>
      <c r="CU718" s="1"/>
    </row>
    <row r="719" spans="1:99" ht="15.75" customHeight="1" x14ac:dyDescent="0.25">
      <c r="A719" s="1"/>
      <c r="B719" s="34"/>
      <c r="C719" s="67"/>
      <c r="D719" s="1"/>
      <c r="E719" s="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34"/>
      <c r="Q719" s="67"/>
      <c r="R719" s="1"/>
      <c r="S719" s="2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34"/>
      <c r="AE719" s="67"/>
      <c r="AF719" s="1"/>
      <c r="AG719" s="2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34"/>
      <c r="AS719" s="67"/>
      <c r="AT719" s="1"/>
      <c r="AU719" s="2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98"/>
      <c r="BG719" s="67"/>
      <c r="BH719" s="1"/>
      <c r="BI719" s="2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34"/>
      <c r="BU719" s="67"/>
      <c r="BV719" s="1"/>
      <c r="BW719" s="2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34"/>
      <c r="CI719" s="67"/>
      <c r="CJ719" s="1"/>
      <c r="CK719" s="2"/>
      <c r="CL719" s="1"/>
      <c r="CM719" s="1"/>
      <c r="CN719" s="1"/>
      <c r="CO719" s="1"/>
      <c r="CP719" s="1"/>
      <c r="CQ719" s="1"/>
      <c r="CR719" s="1"/>
      <c r="CS719" s="1"/>
      <c r="CT719" s="1"/>
      <c r="CU719" s="1"/>
    </row>
    <row r="720" spans="1:99" ht="15.75" customHeight="1" x14ac:dyDescent="0.25">
      <c r="A720" s="1"/>
      <c r="B720" s="34"/>
      <c r="C720" s="67"/>
      <c r="D720" s="1"/>
      <c r="E720" s="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34"/>
      <c r="Q720" s="67"/>
      <c r="R720" s="1"/>
      <c r="S720" s="2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34"/>
      <c r="AE720" s="67"/>
      <c r="AF720" s="1"/>
      <c r="AG720" s="2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34"/>
      <c r="AS720" s="67"/>
      <c r="AT720" s="1"/>
      <c r="AU720" s="2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98"/>
      <c r="BG720" s="67"/>
      <c r="BH720" s="1"/>
      <c r="BI720" s="2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34"/>
      <c r="BU720" s="67"/>
      <c r="BV720" s="1"/>
      <c r="BW720" s="2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34"/>
      <c r="CI720" s="67"/>
      <c r="CJ720" s="1"/>
      <c r="CK720" s="2"/>
      <c r="CL720" s="1"/>
      <c r="CM720" s="1"/>
      <c r="CN720" s="1"/>
      <c r="CO720" s="1"/>
      <c r="CP720" s="1"/>
      <c r="CQ720" s="1"/>
      <c r="CR720" s="1"/>
      <c r="CS720" s="1"/>
      <c r="CT720" s="1"/>
      <c r="CU720" s="1"/>
    </row>
    <row r="721" spans="1:99" ht="15.75" customHeight="1" x14ac:dyDescent="0.25">
      <c r="A721" s="1"/>
      <c r="B721" s="34"/>
      <c r="C721" s="67"/>
      <c r="D721" s="1"/>
      <c r="E721" s="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34"/>
      <c r="Q721" s="67"/>
      <c r="R721" s="1"/>
      <c r="S721" s="2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34"/>
      <c r="AE721" s="67"/>
      <c r="AF721" s="1"/>
      <c r="AG721" s="2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34"/>
      <c r="AS721" s="67"/>
      <c r="AT721" s="1"/>
      <c r="AU721" s="2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98"/>
      <c r="BG721" s="67"/>
      <c r="BH721" s="1"/>
      <c r="BI721" s="2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34"/>
      <c r="BU721" s="67"/>
      <c r="BV721" s="1"/>
      <c r="BW721" s="2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34"/>
      <c r="CI721" s="67"/>
      <c r="CJ721" s="1"/>
      <c r="CK721" s="2"/>
      <c r="CL721" s="1"/>
      <c r="CM721" s="1"/>
      <c r="CN721" s="1"/>
      <c r="CO721" s="1"/>
      <c r="CP721" s="1"/>
      <c r="CQ721" s="1"/>
      <c r="CR721" s="1"/>
      <c r="CS721" s="1"/>
      <c r="CT721" s="1"/>
      <c r="CU721" s="1"/>
    </row>
    <row r="722" spans="1:99" ht="15.75" customHeight="1" x14ac:dyDescent="0.25">
      <c r="A722" s="1"/>
      <c r="B722" s="34"/>
      <c r="C722" s="67"/>
      <c r="D722" s="1"/>
      <c r="E722" s="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34"/>
      <c r="Q722" s="67"/>
      <c r="R722" s="1"/>
      <c r="S722" s="2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34"/>
      <c r="AE722" s="67"/>
      <c r="AF722" s="1"/>
      <c r="AG722" s="2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34"/>
      <c r="AS722" s="67"/>
      <c r="AT722" s="1"/>
      <c r="AU722" s="2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98"/>
      <c r="BG722" s="67"/>
      <c r="BH722" s="1"/>
      <c r="BI722" s="2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34"/>
      <c r="BU722" s="67"/>
      <c r="BV722" s="1"/>
      <c r="BW722" s="2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34"/>
      <c r="CI722" s="67"/>
      <c r="CJ722" s="1"/>
      <c r="CK722" s="2"/>
      <c r="CL722" s="1"/>
      <c r="CM722" s="1"/>
      <c r="CN722" s="1"/>
      <c r="CO722" s="1"/>
      <c r="CP722" s="1"/>
      <c r="CQ722" s="1"/>
      <c r="CR722" s="1"/>
      <c r="CS722" s="1"/>
      <c r="CT722" s="1"/>
      <c r="CU722" s="1"/>
    </row>
    <row r="723" spans="1:99" ht="15.75" customHeight="1" x14ac:dyDescent="0.25">
      <c r="A723" s="1"/>
      <c r="B723" s="34"/>
      <c r="C723" s="67"/>
      <c r="D723" s="1"/>
      <c r="E723" s="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34"/>
      <c r="Q723" s="67"/>
      <c r="R723" s="1"/>
      <c r="S723" s="2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34"/>
      <c r="AE723" s="67"/>
      <c r="AF723" s="1"/>
      <c r="AG723" s="2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34"/>
      <c r="AS723" s="67"/>
      <c r="AT723" s="1"/>
      <c r="AU723" s="2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98"/>
      <c r="BG723" s="67"/>
      <c r="BH723" s="1"/>
      <c r="BI723" s="2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34"/>
      <c r="BU723" s="67"/>
      <c r="BV723" s="1"/>
      <c r="BW723" s="2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34"/>
      <c r="CI723" s="67"/>
      <c r="CJ723" s="1"/>
      <c r="CK723" s="2"/>
      <c r="CL723" s="1"/>
      <c r="CM723" s="1"/>
      <c r="CN723" s="1"/>
      <c r="CO723" s="1"/>
      <c r="CP723" s="1"/>
      <c r="CQ723" s="1"/>
      <c r="CR723" s="1"/>
      <c r="CS723" s="1"/>
      <c r="CT723" s="1"/>
      <c r="CU723" s="1"/>
    </row>
    <row r="724" spans="1:99" ht="15.75" customHeight="1" x14ac:dyDescent="0.25">
      <c r="A724" s="1"/>
      <c r="B724" s="34"/>
      <c r="C724" s="67"/>
      <c r="D724" s="1"/>
      <c r="E724" s="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34"/>
      <c r="Q724" s="67"/>
      <c r="R724" s="1"/>
      <c r="S724" s="2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34"/>
      <c r="AE724" s="67"/>
      <c r="AF724" s="1"/>
      <c r="AG724" s="2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34"/>
      <c r="AS724" s="67"/>
      <c r="AT724" s="1"/>
      <c r="AU724" s="2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98"/>
      <c r="BG724" s="67"/>
      <c r="BH724" s="1"/>
      <c r="BI724" s="2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34"/>
      <c r="BU724" s="67"/>
      <c r="BV724" s="1"/>
      <c r="BW724" s="2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34"/>
      <c r="CI724" s="67"/>
      <c r="CJ724" s="1"/>
      <c r="CK724" s="2"/>
      <c r="CL724" s="1"/>
      <c r="CM724" s="1"/>
      <c r="CN724" s="1"/>
      <c r="CO724" s="1"/>
      <c r="CP724" s="1"/>
      <c r="CQ724" s="1"/>
      <c r="CR724" s="1"/>
      <c r="CS724" s="1"/>
      <c r="CT724" s="1"/>
      <c r="CU724" s="1"/>
    </row>
    <row r="725" spans="1:99" ht="15.75" customHeight="1" x14ac:dyDescent="0.25">
      <c r="A725" s="1"/>
      <c r="B725" s="34"/>
      <c r="C725" s="67"/>
      <c r="D725" s="1"/>
      <c r="E725" s="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34"/>
      <c r="Q725" s="67"/>
      <c r="R725" s="1"/>
      <c r="S725" s="2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34"/>
      <c r="AE725" s="67"/>
      <c r="AF725" s="1"/>
      <c r="AG725" s="2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34"/>
      <c r="AS725" s="67"/>
      <c r="AT725" s="1"/>
      <c r="AU725" s="2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98"/>
      <c r="BG725" s="67"/>
      <c r="BH725" s="1"/>
      <c r="BI725" s="2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34"/>
      <c r="BU725" s="67"/>
      <c r="BV725" s="1"/>
      <c r="BW725" s="2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34"/>
      <c r="CI725" s="67"/>
      <c r="CJ725" s="1"/>
      <c r="CK725" s="2"/>
      <c r="CL725" s="1"/>
      <c r="CM725" s="1"/>
      <c r="CN725" s="1"/>
      <c r="CO725" s="1"/>
      <c r="CP725" s="1"/>
      <c r="CQ725" s="1"/>
      <c r="CR725" s="1"/>
      <c r="CS725" s="1"/>
      <c r="CT725" s="1"/>
      <c r="CU725" s="1"/>
    </row>
    <row r="726" spans="1:99" ht="15.75" customHeight="1" x14ac:dyDescent="0.25">
      <c r="A726" s="1"/>
      <c r="B726" s="34"/>
      <c r="C726" s="67"/>
      <c r="D726" s="1"/>
      <c r="E726" s="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34"/>
      <c r="Q726" s="67"/>
      <c r="R726" s="1"/>
      <c r="S726" s="2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34"/>
      <c r="AE726" s="67"/>
      <c r="AF726" s="1"/>
      <c r="AG726" s="2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34"/>
      <c r="AS726" s="67"/>
      <c r="AT726" s="1"/>
      <c r="AU726" s="2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98"/>
      <c r="BG726" s="67"/>
      <c r="BH726" s="1"/>
      <c r="BI726" s="2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34"/>
      <c r="BU726" s="67"/>
      <c r="BV726" s="1"/>
      <c r="BW726" s="2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34"/>
      <c r="CI726" s="67"/>
      <c r="CJ726" s="1"/>
      <c r="CK726" s="2"/>
      <c r="CL726" s="1"/>
      <c r="CM726" s="1"/>
      <c r="CN726" s="1"/>
      <c r="CO726" s="1"/>
      <c r="CP726" s="1"/>
      <c r="CQ726" s="1"/>
      <c r="CR726" s="1"/>
      <c r="CS726" s="1"/>
      <c r="CT726" s="1"/>
      <c r="CU726" s="1"/>
    </row>
    <row r="727" spans="1:99" ht="15.75" customHeight="1" x14ac:dyDescent="0.25">
      <c r="A727" s="1"/>
      <c r="B727" s="34"/>
      <c r="C727" s="67"/>
      <c r="D727" s="1"/>
      <c r="E727" s="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34"/>
      <c r="Q727" s="67"/>
      <c r="R727" s="1"/>
      <c r="S727" s="2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34"/>
      <c r="AE727" s="67"/>
      <c r="AF727" s="1"/>
      <c r="AG727" s="2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34"/>
      <c r="AS727" s="67"/>
      <c r="AT727" s="1"/>
      <c r="AU727" s="2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98"/>
      <c r="BG727" s="67"/>
      <c r="BH727" s="1"/>
      <c r="BI727" s="2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34"/>
      <c r="BU727" s="67"/>
      <c r="BV727" s="1"/>
      <c r="BW727" s="2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34"/>
      <c r="CI727" s="67"/>
      <c r="CJ727" s="1"/>
      <c r="CK727" s="2"/>
      <c r="CL727" s="1"/>
      <c r="CM727" s="1"/>
      <c r="CN727" s="1"/>
      <c r="CO727" s="1"/>
      <c r="CP727" s="1"/>
      <c r="CQ727" s="1"/>
      <c r="CR727" s="1"/>
      <c r="CS727" s="1"/>
      <c r="CT727" s="1"/>
      <c r="CU727" s="1"/>
    </row>
    <row r="728" spans="1:99" ht="15.75" customHeight="1" x14ac:dyDescent="0.25">
      <c r="A728" s="1"/>
      <c r="B728" s="34"/>
      <c r="C728" s="67"/>
      <c r="D728" s="1"/>
      <c r="E728" s="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34"/>
      <c r="Q728" s="67"/>
      <c r="R728" s="1"/>
      <c r="S728" s="2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34"/>
      <c r="AE728" s="67"/>
      <c r="AF728" s="1"/>
      <c r="AG728" s="2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34"/>
      <c r="AS728" s="67"/>
      <c r="AT728" s="1"/>
      <c r="AU728" s="2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98"/>
      <c r="BG728" s="67"/>
      <c r="BH728" s="1"/>
      <c r="BI728" s="2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34"/>
      <c r="BU728" s="67"/>
      <c r="BV728" s="1"/>
      <c r="BW728" s="2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34"/>
      <c r="CI728" s="67"/>
      <c r="CJ728" s="1"/>
      <c r="CK728" s="2"/>
      <c r="CL728" s="1"/>
      <c r="CM728" s="1"/>
      <c r="CN728" s="1"/>
      <c r="CO728" s="1"/>
      <c r="CP728" s="1"/>
      <c r="CQ728" s="1"/>
      <c r="CR728" s="1"/>
      <c r="CS728" s="1"/>
      <c r="CT728" s="1"/>
      <c r="CU728" s="1"/>
    </row>
    <row r="729" spans="1:99" ht="15.75" customHeight="1" x14ac:dyDescent="0.25">
      <c r="A729" s="1"/>
      <c r="B729" s="34"/>
      <c r="C729" s="67"/>
      <c r="D729" s="1"/>
      <c r="E729" s="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34"/>
      <c r="Q729" s="67"/>
      <c r="R729" s="1"/>
      <c r="S729" s="2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34"/>
      <c r="AE729" s="67"/>
      <c r="AF729" s="1"/>
      <c r="AG729" s="2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34"/>
      <c r="AS729" s="67"/>
      <c r="AT729" s="1"/>
      <c r="AU729" s="2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98"/>
      <c r="BG729" s="67"/>
      <c r="BH729" s="1"/>
      <c r="BI729" s="2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34"/>
      <c r="BU729" s="67"/>
      <c r="BV729" s="1"/>
      <c r="BW729" s="2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34"/>
      <c r="CI729" s="67"/>
      <c r="CJ729" s="1"/>
      <c r="CK729" s="2"/>
      <c r="CL729" s="1"/>
      <c r="CM729" s="1"/>
      <c r="CN729" s="1"/>
      <c r="CO729" s="1"/>
      <c r="CP729" s="1"/>
      <c r="CQ729" s="1"/>
      <c r="CR729" s="1"/>
      <c r="CS729" s="1"/>
      <c r="CT729" s="1"/>
      <c r="CU729" s="1"/>
    </row>
    <row r="730" spans="1:99" ht="15.75" customHeight="1" x14ac:dyDescent="0.25">
      <c r="A730" s="1"/>
      <c r="B730" s="34"/>
      <c r="C730" s="67"/>
      <c r="D730" s="1"/>
      <c r="E730" s="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34"/>
      <c r="Q730" s="67"/>
      <c r="R730" s="1"/>
      <c r="S730" s="2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34"/>
      <c r="AE730" s="67"/>
      <c r="AF730" s="1"/>
      <c r="AG730" s="2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34"/>
      <c r="AS730" s="67"/>
      <c r="AT730" s="1"/>
      <c r="AU730" s="2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98"/>
      <c r="BG730" s="67"/>
      <c r="BH730" s="1"/>
      <c r="BI730" s="2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34"/>
      <c r="BU730" s="67"/>
      <c r="BV730" s="1"/>
      <c r="BW730" s="2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34"/>
      <c r="CI730" s="67"/>
      <c r="CJ730" s="1"/>
      <c r="CK730" s="2"/>
      <c r="CL730" s="1"/>
      <c r="CM730" s="1"/>
      <c r="CN730" s="1"/>
      <c r="CO730" s="1"/>
      <c r="CP730" s="1"/>
      <c r="CQ730" s="1"/>
      <c r="CR730" s="1"/>
      <c r="CS730" s="1"/>
      <c r="CT730" s="1"/>
      <c r="CU730" s="1"/>
    </row>
    <row r="731" spans="1:99" ht="15.75" customHeight="1" x14ac:dyDescent="0.25">
      <c r="A731" s="1"/>
      <c r="B731" s="34"/>
      <c r="C731" s="67"/>
      <c r="D731" s="1"/>
      <c r="E731" s="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34"/>
      <c r="Q731" s="67"/>
      <c r="R731" s="1"/>
      <c r="S731" s="2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34"/>
      <c r="AE731" s="67"/>
      <c r="AF731" s="1"/>
      <c r="AG731" s="2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34"/>
      <c r="AS731" s="67"/>
      <c r="AT731" s="1"/>
      <c r="AU731" s="2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98"/>
      <c r="BG731" s="67"/>
      <c r="BH731" s="1"/>
      <c r="BI731" s="2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34"/>
      <c r="BU731" s="67"/>
      <c r="BV731" s="1"/>
      <c r="BW731" s="2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34"/>
      <c r="CI731" s="67"/>
      <c r="CJ731" s="1"/>
      <c r="CK731" s="2"/>
      <c r="CL731" s="1"/>
      <c r="CM731" s="1"/>
      <c r="CN731" s="1"/>
      <c r="CO731" s="1"/>
      <c r="CP731" s="1"/>
      <c r="CQ731" s="1"/>
      <c r="CR731" s="1"/>
      <c r="CS731" s="1"/>
      <c r="CT731" s="1"/>
      <c r="CU731" s="1"/>
    </row>
    <row r="732" spans="1:99" ht="15.75" customHeight="1" x14ac:dyDescent="0.25">
      <c r="A732" s="1"/>
      <c r="B732" s="34"/>
      <c r="C732" s="67"/>
      <c r="D732" s="1"/>
      <c r="E732" s="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34"/>
      <c r="Q732" s="67"/>
      <c r="R732" s="1"/>
      <c r="S732" s="2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34"/>
      <c r="AE732" s="67"/>
      <c r="AF732" s="1"/>
      <c r="AG732" s="2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34"/>
      <c r="AS732" s="67"/>
      <c r="AT732" s="1"/>
      <c r="AU732" s="2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98"/>
      <c r="BG732" s="67"/>
      <c r="BH732" s="1"/>
      <c r="BI732" s="2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34"/>
      <c r="BU732" s="67"/>
      <c r="BV732" s="1"/>
      <c r="BW732" s="2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34"/>
      <c r="CI732" s="67"/>
      <c r="CJ732" s="1"/>
      <c r="CK732" s="2"/>
      <c r="CL732" s="1"/>
      <c r="CM732" s="1"/>
      <c r="CN732" s="1"/>
      <c r="CO732" s="1"/>
      <c r="CP732" s="1"/>
      <c r="CQ732" s="1"/>
      <c r="CR732" s="1"/>
      <c r="CS732" s="1"/>
      <c r="CT732" s="1"/>
      <c r="CU732" s="1"/>
    </row>
    <row r="733" spans="1:99" ht="15.75" customHeight="1" x14ac:dyDescent="0.25">
      <c r="A733" s="1"/>
      <c r="B733" s="34"/>
      <c r="C733" s="67"/>
      <c r="D733" s="1"/>
      <c r="E733" s="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34"/>
      <c r="Q733" s="67"/>
      <c r="R733" s="1"/>
      <c r="S733" s="2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34"/>
      <c r="AE733" s="67"/>
      <c r="AF733" s="1"/>
      <c r="AG733" s="2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34"/>
      <c r="AS733" s="67"/>
      <c r="AT733" s="1"/>
      <c r="AU733" s="2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98"/>
      <c r="BG733" s="67"/>
      <c r="BH733" s="1"/>
      <c r="BI733" s="2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34"/>
      <c r="BU733" s="67"/>
      <c r="BV733" s="1"/>
      <c r="BW733" s="2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34"/>
      <c r="CI733" s="67"/>
      <c r="CJ733" s="1"/>
      <c r="CK733" s="2"/>
      <c r="CL733" s="1"/>
      <c r="CM733" s="1"/>
      <c r="CN733" s="1"/>
      <c r="CO733" s="1"/>
      <c r="CP733" s="1"/>
      <c r="CQ733" s="1"/>
      <c r="CR733" s="1"/>
      <c r="CS733" s="1"/>
      <c r="CT733" s="1"/>
      <c r="CU733" s="1"/>
    </row>
    <row r="734" spans="1:99" ht="15.75" customHeight="1" x14ac:dyDescent="0.25">
      <c r="A734" s="1"/>
      <c r="B734" s="34"/>
      <c r="C734" s="67"/>
      <c r="D734" s="1"/>
      <c r="E734" s="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34"/>
      <c r="Q734" s="67"/>
      <c r="R734" s="1"/>
      <c r="S734" s="2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34"/>
      <c r="AE734" s="67"/>
      <c r="AF734" s="1"/>
      <c r="AG734" s="2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34"/>
      <c r="AS734" s="67"/>
      <c r="AT734" s="1"/>
      <c r="AU734" s="2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98"/>
      <c r="BG734" s="67"/>
      <c r="BH734" s="1"/>
      <c r="BI734" s="2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34"/>
      <c r="BU734" s="67"/>
      <c r="BV734" s="1"/>
      <c r="BW734" s="2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34"/>
      <c r="CI734" s="67"/>
      <c r="CJ734" s="1"/>
      <c r="CK734" s="2"/>
      <c r="CL734" s="1"/>
      <c r="CM734" s="1"/>
      <c r="CN734" s="1"/>
      <c r="CO734" s="1"/>
      <c r="CP734" s="1"/>
      <c r="CQ734" s="1"/>
      <c r="CR734" s="1"/>
      <c r="CS734" s="1"/>
      <c r="CT734" s="1"/>
      <c r="CU734" s="1"/>
    </row>
    <row r="735" spans="1:99" ht="15.75" customHeight="1" x14ac:dyDescent="0.25">
      <c r="A735" s="1"/>
      <c r="B735" s="34"/>
      <c r="C735" s="67"/>
      <c r="D735" s="1"/>
      <c r="E735" s="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34"/>
      <c r="Q735" s="67"/>
      <c r="R735" s="1"/>
      <c r="S735" s="2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34"/>
      <c r="AE735" s="67"/>
      <c r="AF735" s="1"/>
      <c r="AG735" s="2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34"/>
      <c r="AS735" s="67"/>
      <c r="AT735" s="1"/>
      <c r="AU735" s="2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98"/>
      <c r="BG735" s="67"/>
      <c r="BH735" s="1"/>
      <c r="BI735" s="2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34"/>
      <c r="BU735" s="67"/>
      <c r="BV735" s="1"/>
      <c r="BW735" s="2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34"/>
      <c r="CI735" s="67"/>
      <c r="CJ735" s="1"/>
      <c r="CK735" s="2"/>
      <c r="CL735" s="1"/>
      <c r="CM735" s="1"/>
      <c r="CN735" s="1"/>
      <c r="CO735" s="1"/>
      <c r="CP735" s="1"/>
      <c r="CQ735" s="1"/>
      <c r="CR735" s="1"/>
      <c r="CS735" s="1"/>
      <c r="CT735" s="1"/>
      <c r="CU735" s="1"/>
    </row>
    <row r="736" spans="1:99" ht="15.75" customHeight="1" x14ac:dyDescent="0.25">
      <c r="A736" s="1"/>
      <c r="B736" s="34"/>
      <c r="C736" s="67"/>
      <c r="D736" s="1"/>
      <c r="E736" s="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34"/>
      <c r="Q736" s="67"/>
      <c r="R736" s="1"/>
      <c r="S736" s="2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34"/>
      <c r="AE736" s="67"/>
      <c r="AF736" s="1"/>
      <c r="AG736" s="2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34"/>
      <c r="AS736" s="67"/>
      <c r="AT736" s="1"/>
      <c r="AU736" s="2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98"/>
      <c r="BG736" s="67"/>
      <c r="BH736" s="1"/>
      <c r="BI736" s="2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34"/>
      <c r="BU736" s="67"/>
      <c r="BV736" s="1"/>
      <c r="BW736" s="2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34"/>
      <c r="CI736" s="67"/>
      <c r="CJ736" s="1"/>
      <c r="CK736" s="2"/>
      <c r="CL736" s="1"/>
      <c r="CM736" s="1"/>
      <c r="CN736" s="1"/>
      <c r="CO736" s="1"/>
      <c r="CP736" s="1"/>
      <c r="CQ736" s="1"/>
      <c r="CR736" s="1"/>
      <c r="CS736" s="1"/>
      <c r="CT736" s="1"/>
      <c r="CU736" s="1"/>
    </row>
    <row r="737" spans="1:99" ht="15.75" customHeight="1" x14ac:dyDescent="0.25">
      <c r="A737" s="1"/>
      <c r="B737" s="34"/>
      <c r="C737" s="67"/>
      <c r="D737" s="1"/>
      <c r="E737" s="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34"/>
      <c r="Q737" s="67"/>
      <c r="R737" s="1"/>
      <c r="S737" s="2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34"/>
      <c r="AE737" s="67"/>
      <c r="AF737" s="1"/>
      <c r="AG737" s="2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34"/>
      <c r="AS737" s="67"/>
      <c r="AT737" s="1"/>
      <c r="AU737" s="2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98"/>
      <c r="BG737" s="67"/>
      <c r="BH737" s="1"/>
      <c r="BI737" s="2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34"/>
      <c r="BU737" s="67"/>
      <c r="BV737" s="1"/>
      <c r="BW737" s="2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34"/>
      <c r="CI737" s="67"/>
      <c r="CJ737" s="1"/>
      <c r="CK737" s="2"/>
      <c r="CL737" s="1"/>
      <c r="CM737" s="1"/>
      <c r="CN737" s="1"/>
      <c r="CO737" s="1"/>
      <c r="CP737" s="1"/>
      <c r="CQ737" s="1"/>
      <c r="CR737" s="1"/>
      <c r="CS737" s="1"/>
      <c r="CT737" s="1"/>
      <c r="CU737" s="1"/>
    </row>
    <row r="738" spans="1:99" ht="15.75" customHeight="1" x14ac:dyDescent="0.25">
      <c r="A738" s="1"/>
      <c r="B738" s="34"/>
      <c r="C738" s="67"/>
      <c r="D738" s="1"/>
      <c r="E738" s="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34"/>
      <c r="Q738" s="67"/>
      <c r="R738" s="1"/>
      <c r="S738" s="2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34"/>
      <c r="AE738" s="67"/>
      <c r="AF738" s="1"/>
      <c r="AG738" s="2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34"/>
      <c r="AS738" s="67"/>
      <c r="AT738" s="1"/>
      <c r="AU738" s="2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98"/>
      <c r="BG738" s="67"/>
      <c r="BH738" s="1"/>
      <c r="BI738" s="2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34"/>
      <c r="BU738" s="67"/>
      <c r="BV738" s="1"/>
      <c r="BW738" s="2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34"/>
      <c r="CI738" s="67"/>
      <c r="CJ738" s="1"/>
      <c r="CK738" s="2"/>
      <c r="CL738" s="1"/>
      <c r="CM738" s="1"/>
      <c r="CN738" s="1"/>
      <c r="CO738" s="1"/>
      <c r="CP738" s="1"/>
      <c r="CQ738" s="1"/>
      <c r="CR738" s="1"/>
      <c r="CS738" s="1"/>
      <c r="CT738" s="1"/>
      <c r="CU738" s="1"/>
    </row>
    <row r="739" spans="1:99" ht="15.75" customHeight="1" x14ac:dyDescent="0.25">
      <c r="A739" s="1"/>
      <c r="B739" s="34"/>
      <c r="C739" s="67"/>
      <c r="D739" s="1"/>
      <c r="E739" s="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34"/>
      <c r="Q739" s="67"/>
      <c r="R739" s="1"/>
      <c r="S739" s="2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34"/>
      <c r="AE739" s="67"/>
      <c r="AF739" s="1"/>
      <c r="AG739" s="2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34"/>
      <c r="AS739" s="67"/>
      <c r="AT739" s="1"/>
      <c r="AU739" s="2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98"/>
      <c r="BG739" s="67"/>
      <c r="BH739" s="1"/>
      <c r="BI739" s="2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34"/>
      <c r="BU739" s="67"/>
      <c r="BV739" s="1"/>
      <c r="BW739" s="2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34"/>
      <c r="CI739" s="67"/>
      <c r="CJ739" s="1"/>
      <c r="CK739" s="2"/>
      <c r="CL739" s="1"/>
      <c r="CM739" s="1"/>
      <c r="CN739" s="1"/>
      <c r="CO739" s="1"/>
      <c r="CP739" s="1"/>
      <c r="CQ739" s="1"/>
      <c r="CR739" s="1"/>
      <c r="CS739" s="1"/>
      <c r="CT739" s="1"/>
      <c r="CU739" s="1"/>
    </row>
    <row r="740" spans="1:99" ht="15.75" customHeight="1" x14ac:dyDescent="0.25">
      <c r="A740" s="1"/>
      <c r="B740" s="34"/>
      <c r="C740" s="67"/>
      <c r="D740" s="1"/>
      <c r="E740" s="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34"/>
      <c r="Q740" s="67"/>
      <c r="R740" s="1"/>
      <c r="S740" s="2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34"/>
      <c r="AE740" s="67"/>
      <c r="AF740" s="1"/>
      <c r="AG740" s="2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34"/>
      <c r="AS740" s="67"/>
      <c r="AT740" s="1"/>
      <c r="AU740" s="2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98"/>
      <c r="BG740" s="67"/>
      <c r="BH740" s="1"/>
      <c r="BI740" s="2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34"/>
      <c r="BU740" s="67"/>
      <c r="BV740" s="1"/>
      <c r="BW740" s="2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34"/>
      <c r="CI740" s="67"/>
      <c r="CJ740" s="1"/>
      <c r="CK740" s="2"/>
      <c r="CL740" s="1"/>
      <c r="CM740" s="1"/>
      <c r="CN740" s="1"/>
      <c r="CO740" s="1"/>
      <c r="CP740" s="1"/>
      <c r="CQ740" s="1"/>
      <c r="CR740" s="1"/>
      <c r="CS740" s="1"/>
      <c r="CT740" s="1"/>
      <c r="CU740" s="1"/>
    </row>
    <row r="741" spans="1:99" ht="15.75" customHeight="1" x14ac:dyDescent="0.25">
      <c r="A741" s="1"/>
      <c r="B741" s="34"/>
      <c r="C741" s="67"/>
      <c r="D741" s="1"/>
      <c r="E741" s="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34"/>
      <c r="Q741" s="67"/>
      <c r="R741" s="1"/>
      <c r="S741" s="2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34"/>
      <c r="AE741" s="67"/>
      <c r="AF741" s="1"/>
      <c r="AG741" s="2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34"/>
      <c r="AS741" s="67"/>
      <c r="AT741" s="1"/>
      <c r="AU741" s="2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98"/>
      <c r="BG741" s="67"/>
      <c r="BH741" s="1"/>
      <c r="BI741" s="2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34"/>
      <c r="BU741" s="67"/>
      <c r="BV741" s="1"/>
      <c r="BW741" s="2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34"/>
      <c r="CI741" s="67"/>
      <c r="CJ741" s="1"/>
      <c r="CK741" s="2"/>
      <c r="CL741" s="1"/>
      <c r="CM741" s="1"/>
      <c r="CN741" s="1"/>
      <c r="CO741" s="1"/>
      <c r="CP741" s="1"/>
      <c r="CQ741" s="1"/>
      <c r="CR741" s="1"/>
      <c r="CS741" s="1"/>
      <c r="CT741" s="1"/>
      <c r="CU741" s="1"/>
    </row>
    <row r="742" spans="1:99" ht="15.75" customHeight="1" x14ac:dyDescent="0.25">
      <c r="A742" s="1"/>
      <c r="B742" s="34"/>
      <c r="C742" s="67"/>
      <c r="D742" s="1"/>
      <c r="E742" s="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34"/>
      <c r="Q742" s="67"/>
      <c r="R742" s="1"/>
      <c r="S742" s="2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34"/>
      <c r="AE742" s="67"/>
      <c r="AF742" s="1"/>
      <c r="AG742" s="2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34"/>
      <c r="AS742" s="67"/>
      <c r="AT742" s="1"/>
      <c r="AU742" s="2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98"/>
      <c r="BG742" s="67"/>
      <c r="BH742" s="1"/>
      <c r="BI742" s="2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34"/>
      <c r="BU742" s="67"/>
      <c r="BV742" s="1"/>
      <c r="BW742" s="2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34"/>
      <c r="CI742" s="67"/>
      <c r="CJ742" s="1"/>
      <c r="CK742" s="2"/>
      <c r="CL742" s="1"/>
      <c r="CM742" s="1"/>
      <c r="CN742" s="1"/>
      <c r="CO742" s="1"/>
      <c r="CP742" s="1"/>
      <c r="CQ742" s="1"/>
      <c r="CR742" s="1"/>
      <c r="CS742" s="1"/>
      <c r="CT742" s="1"/>
      <c r="CU742" s="1"/>
    </row>
    <row r="743" spans="1:99" ht="15.75" customHeight="1" x14ac:dyDescent="0.25">
      <c r="A743" s="1"/>
      <c r="B743" s="34"/>
      <c r="C743" s="67"/>
      <c r="D743" s="1"/>
      <c r="E743" s="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34"/>
      <c r="Q743" s="67"/>
      <c r="R743" s="1"/>
      <c r="S743" s="2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34"/>
      <c r="AE743" s="67"/>
      <c r="AF743" s="1"/>
      <c r="AG743" s="2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34"/>
      <c r="AS743" s="67"/>
      <c r="AT743" s="1"/>
      <c r="AU743" s="2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98"/>
      <c r="BG743" s="67"/>
      <c r="BH743" s="1"/>
      <c r="BI743" s="2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34"/>
      <c r="BU743" s="67"/>
      <c r="BV743" s="1"/>
      <c r="BW743" s="2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34"/>
      <c r="CI743" s="67"/>
      <c r="CJ743" s="1"/>
      <c r="CK743" s="2"/>
      <c r="CL743" s="1"/>
      <c r="CM743" s="1"/>
      <c r="CN743" s="1"/>
      <c r="CO743" s="1"/>
      <c r="CP743" s="1"/>
      <c r="CQ743" s="1"/>
      <c r="CR743" s="1"/>
      <c r="CS743" s="1"/>
      <c r="CT743" s="1"/>
      <c r="CU743" s="1"/>
    </row>
    <row r="744" spans="1:99" ht="15.75" customHeight="1" x14ac:dyDescent="0.25">
      <c r="A744" s="1"/>
      <c r="B744" s="34"/>
      <c r="C744" s="67"/>
      <c r="D744" s="1"/>
      <c r="E744" s="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34"/>
      <c r="Q744" s="67"/>
      <c r="R744" s="1"/>
      <c r="S744" s="2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34"/>
      <c r="AE744" s="67"/>
      <c r="AF744" s="1"/>
      <c r="AG744" s="2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34"/>
      <c r="AS744" s="67"/>
      <c r="AT744" s="1"/>
      <c r="AU744" s="2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98"/>
      <c r="BG744" s="67"/>
      <c r="BH744" s="1"/>
      <c r="BI744" s="2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34"/>
      <c r="BU744" s="67"/>
      <c r="BV744" s="1"/>
      <c r="BW744" s="2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34"/>
      <c r="CI744" s="67"/>
      <c r="CJ744" s="1"/>
      <c r="CK744" s="2"/>
      <c r="CL744" s="1"/>
      <c r="CM744" s="1"/>
      <c r="CN744" s="1"/>
      <c r="CO744" s="1"/>
      <c r="CP744" s="1"/>
      <c r="CQ744" s="1"/>
      <c r="CR744" s="1"/>
      <c r="CS744" s="1"/>
      <c r="CT744" s="1"/>
      <c r="CU744" s="1"/>
    </row>
    <row r="745" spans="1:99" ht="15.75" customHeight="1" x14ac:dyDescent="0.25">
      <c r="A745" s="1"/>
      <c r="B745" s="34"/>
      <c r="C745" s="67"/>
      <c r="D745" s="1"/>
      <c r="E745" s="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34"/>
      <c r="Q745" s="67"/>
      <c r="R745" s="1"/>
      <c r="S745" s="2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34"/>
      <c r="AE745" s="67"/>
      <c r="AF745" s="1"/>
      <c r="AG745" s="2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34"/>
      <c r="AS745" s="67"/>
      <c r="AT745" s="1"/>
      <c r="AU745" s="2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98"/>
      <c r="BG745" s="67"/>
      <c r="BH745" s="1"/>
      <c r="BI745" s="2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34"/>
      <c r="BU745" s="67"/>
      <c r="BV745" s="1"/>
      <c r="BW745" s="2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34"/>
      <c r="CI745" s="67"/>
      <c r="CJ745" s="1"/>
      <c r="CK745" s="2"/>
      <c r="CL745" s="1"/>
      <c r="CM745" s="1"/>
      <c r="CN745" s="1"/>
      <c r="CO745" s="1"/>
      <c r="CP745" s="1"/>
      <c r="CQ745" s="1"/>
      <c r="CR745" s="1"/>
      <c r="CS745" s="1"/>
      <c r="CT745" s="1"/>
      <c r="CU745" s="1"/>
    </row>
    <row r="746" spans="1:99" ht="15.75" customHeight="1" x14ac:dyDescent="0.25">
      <c r="A746" s="1"/>
      <c r="B746" s="34"/>
      <c r="C746" s="67"/>
      <c r="D746" s="1"/>
      <c r="E746" s="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34"/>
      <c r="Q746" s="67"/>
      <c r="R746" s="1"/>
      <c r="S746" s="2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34"/>
      <c r="AE746" s="67"/>
      <c r="AF746" s="1"/>
      <c r="AG746" s="2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34"/>
      <c r="AS746" s="67"/>
      <c r="AT746" s="1"/>
      <c r="AU746" s="2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98"/>
      <c r="BG746" s="67"/>
      <c r="BH746" s="1"/>
      <c r="BI746" s="2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34"/>
      <c r="BU746" s="67"/>
      <c r="BV746" s="1"/>
      <c r="BW746" s="2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34"/>
      <c r="CI746" s="67"/>
      <c r="CJ746" s="1"/>
      <c r="CK746" s="2"/>
      <c r="CL746" s="1"/>
      <c r="CM746" s="1"/>
      <c r="CN746" s="1"/>
      <c r="CO746" s="1"/>
      <c r="CP746" s="1"/>
      <c r="CQ746" s="1"/>
      <c r="CR746" s="1"/>
      <c r="CS746" s="1"/>
      <c r="CT746" s="1"/>
      <c r="CU746" s="1"/>
    </row>
    <row r="747" spans="1:99" ht="15.75" customHeight="1" x14ac:dyDescent="0.25">
      <c r="A747" s="1"/>
      <c r="B747" s="34"/>
      <c r="C747" s="67"/>
      <c r="D747" s="1"/>
      <c r="E747" s="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34"/>
      <c r="Q747" s="67"/>
      <c r="R747" s="1"/>
      <c r="S747" s="2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34"/>
      <c r="AE747" s="67"/>
      <c r="AF747" s="1"/>
      <c r="AG747" s="2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34"/>
      <c r="AS747" s="67"/>
      <c r="AT747" s="1"/>
      <c r="AU747" s="2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98"/>
      <c r="BG747" s="67"/>
      <c r="BH747" s="1"/>
      <c r="BI747" s="2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34"/>
      <c r="BU747" s="67"/>
      <c r="BV747" s="1"/>
      <c r="BW747" s="2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34"/>
      <c r="CI747" s="67"/>
      <c r="CJ747" s="1"/>
      <c r="CK747" s="2"/>
      <c r="CL747" s="1"/>
      <c r="CM747" s="1"/>
      <c r="CN747" s="1"/>
      <c r="CO747" s="1"/>
      <c r="CP747" s="1"/>
      <c r="CQ747" s="1"/>
      <c r="CR747" s="1"/>
      <c r="CS747" s="1"/>
      <c r="CT747" s="1"/>
      <c r="CU747" s="1"/>
    </row>
    <row r="748" spans="1:99" ht="15.75" customHeight="1" x14ac:dyDescent="0.25">
      <c r="A748" s="1"/>
      <c r="B748" s="34"/>
      <c r="C748" s="67"/>
      <c r="D748" s="1"/>
      <c r="E748" s="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34"/>
      <c r="Q748" s="67"/>
      <c r="R748" s="1"/>
      <c r="S748" s="2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34"/>
      <c r="AE748" s="67"/>
      <c r="AF748" s="1"/>
      <c r="AG748" s="2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34"/>
      <c r="AS748" s="67"/>
      <c r="AT748" s="1"/>
      <c r="AU748" s="2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98"/>
      <c r="BG748" s="67"/>
      <c r="BH748" s="1"/>
      <c r="BI748" s="2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34"/>
      <c r="BU748" s="67"/>
      <c r="BV748" s="1"/>
      <c r="BW748" s="2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34"/>
      <c r="CI748" s="67"/>
      <c r="CJ748" s="1"/>
      <c r="CK748" s="2"/>
      <c r="CL748" s="1"/>
      <c r="CM748" s="1"/>
      <c r="CN748" s="1"/>
      <c r="CO748" s="1"/>
      <c r="CP748" s="1"/>
      <c r="CQ748" s="1"/>
      <c r="CR748" s="1"/>
      <c r="CS748" s="1"/>
      <c r="CT748" s="1"/>
      <c r="CU748" s="1"/>
    </row>
    <row r="749" spans="1:99" ht="15.75" customHeight="1" x14ac:dyDescent="0.25">
      <c r="A749" s="1"/>
      <c r="B749" s="34"/>
      <c r="C749" s="67"/>
      <c r="D749" s="1"/>
      <c r="E749" s="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34"/>
      <c r="Q749" s="67"/>
      <c r="R749" s="1"/>
      <c r="S749" s="2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34"/>
      <c r="AE749" s="67"/>
      <c r="AF749" s="1"/>
      <c r="AG749" s="2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34"/>
      <c r="AS749" s="67"/>
      <c r="AT749" s="1"/>
      <c r="AU749" s="2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98"/>
      <c r="BG749" s="67"/>
      <c r="BH749" s="1"/>
      <c r="BI749" s="2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34"/>
      <c r="BU749" s="67"/>
      <c r="BV749" s="1"/>
      <c r="BW749" s="2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34"/>
      <c r="CI749" s="67"/>
      <c r="CJ749" s="1"/>
      <c r="CK749" s="2"/>
      <c r="CL749" s="1"/>
      <c r="CM749" s="1"/>
      <c r="CN749" s="1"/>
      <c r="CO749" s="1"/>
      <c r="CP749" s="1"/>
      <c r="CQ749" s="1"/>
      <c r="CR749" s="1"/>
      <c r="CS749" s="1"/>
      <c r="CT749" s="1"/>
      <c r="CU749" s="1"/>
    </row>
    <row r="750" spans="1:99" ht="15.75" customHeight="1" x14ac:dyDescent="0.25">
      <c r="A750" s="1"/>
      <c r="B750" s="34"/>
      <c r="C750" s="67"/>
      <c r="D750" s="1"/>
      <c r="E750" s="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34"/>
      <c r="Q750" s="67"/>
      <c r="R750" s="1"/>
      <c r="S750" s="2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34"/>
      <c r="AE750" s="67"/>
      <c r="AF750" s="1"/>
      <c r="AG750" s="2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34"/>
      <c r="AS750" s="67"/>
      <c r="AT750" s="1"/>
      <c r="AU750" s="2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98"/>
      <c r="BG750" s="67"/>
      <c r="BH750" s="1"/>
      <c r="BI750" s="2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34"/>
      <c r="BU750" s="67"/>
      <c r="BV750" s="1"/>
      <c r="BW750" s="2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34"/>
      <c r="CI750" s="67"/>
      <c r="CJ750" s="1"/>
      <c r="CK750" s="2"/>
      <c r="CL750" s="1"/>
      <c r="CM750" s="1"/>
      <c r="CN750" s="1"/>
      <c r="CO750" s="1"/>
      <c r="CP750" s="1"/>
      <c r="CQ750" s="1"/>
      <c r="CR750" s="1"/>
      <c r="CS750" s="1"/>
      <c r="CT750" s="1"/>
      <c r="CU750" s="1"/>
    </row>
    <row r="751" spans="1:99" ht="15.75" customHeight="1" x14ac:dyDescent="0.25">
      <c r="A751" s="1"/>
      <c r="B751" s="34"/>
      <c r="C751" s="67"/>
      <c r="D751" s="1"/>
      <c r="E751" s="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34"/>
      <c r="Q751" s="67"/>
      <c r="R751" s="1"/>
      <c r="S751" s="2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34"/>
      <c r="AE751" s="67"/>
      <c r="AF751" s="1"/>
      <c r="AG751" s="2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34"/>
      <c r="AS751" s="67"/>
      <c r="AT751" s="1"/>
      <c r="AU751" s="2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98"/>
      <c r="BG751" s="67"/>
      <c r="BH751" s="1"/>
      <c r="BI751" s="2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34"/>
      <c r="BU751" s="67"/>
      <c r="BV751" s="1"/>
      <c r="BW751" s="2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34"/>
      <c r="CI751" s="67"/>
      <c r="CJ751" s="1"/>
      <c r="CK751" s="2"/>
      <c r="CL751" s="1"/>
      <c r="CM751" s="1"/>
      <c r="CN751" s="1"/>
      <c r="CO751" s="1"/>
      <c r="CP751" s="1"/>
      <c r="CQ751" s="1"/>
      <c r="CR751" s="1"/>
      <c r="CS751" s="1"/>
      <c r="CT751" s="1"/>
      <c r="CU751" s="1"/>
    </row>
    <row r="752" spans="1:99" ht="15.75" customHeight="1" x14ac:dyDescent="0.25">
      <c r="A752" s="1"/>
      <c r="B752" s="34"/>
      <c r="C752" s="67"/>
      <c r="D752" s="1"/>
      <c r="E752" s="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34"/>
      <c r="Q752" s="67"/>
      <c r="R752" s="1"/>
      <c r="S752" s="2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34"/>
      <c r="AE752" s="67"/>
      <c r="AF752" s="1"/>
      <c r="AG752" s="2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34"/>
      <c r="AS752" s="67"/>
      <c r="AT752" s="1"/>
      <c r="AU752" s="2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98"/>
      <c r="BG752" s="67"/>
      <c r="BH752" s="1"/>
      <c r="BI752" s="2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34"/>
      <c r="BU752" s="67"/>
      <c r="BV752" s="1"/>
      <c r="BW752" s="2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34"/>
      <c r="CI752" s="67"/>
      <c r="CJ752" s="1"/>
      <c r="CK752" s="2"/>
      <c r="CL752" s="1"/>
      <c r="CM752" s="1"/>
      <c r="CN752" s="1"/>
      <c r="CO752" s="1"/>
      <c r="CP752" s="1"/>
      <c r="CQ752" s="1"/>
      <c r="CR752" s="1"/>
      <c r="CS752" s="1"/>
      <c r="CT752" s="1"/>
      <c r="CU752" s="1"/>
    </row>
    <row r="753" spans="1:99" ht="15.75" customHeight="1" x14ac:dyDescent="0.25">
      <c r="A753" s="1"/>
      <c r="B753" s="34"/>
      <c r="C753" s="67"/>
      <c r="D753" s="1"/>
      <c r="E753" s="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34"/>
      <c r="Q753" s="67"/>
      <c r="R753" s="1"/>
      <c r="S753" s="2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34"/>
      <c r="AE753" s="67"/>
      <c r="AF753" s="1"/>
      <c r="AG753" s="2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34"/>
      <c r="AS753" s="67"/>
      <c r="AT753" s="1"/>
      <c r="AU753" s="2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98"/>
      <c r="BG753" s="67"/>
      <c r="BH753" s="1"/>
      <c r="BI753" s="2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34"/>
      <c r="BU753" s="67"/>
      <c r="BV753" s="1"/>
      <c r="BW753" s="2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34"/>
      <c r="CI753" s="67"/>
      <c r="CJ753" s="1"/>
      <c r="CK753" s="2"/>
      <c r="CL753" s="1"/>
      <c r="CM753" s="1"/>
      <c r="CN753" s="1"/>
      <c r="CO753" s="1"/>
      <c r="CP753" s="1"/>
      <c r="CQ753" s="1"/>
      <c r="CR753" s="1"/>
      <c r="CS753" s="1"/>
      <c r="CT753" s="1"/>
      <c r="CU753" s="1"/>
    </row>
    <row r="754" spans="1:99" ht="15.75" customHeight="1" x14ac:dyDescent="0.25">
      <c r="A754" s="1"/>
      <c r="B754" s="34"/>
      <c r="C754" s="67"/>
      <c r="D754" s="1"/>
      <c r="E754" s="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34"/>
      <c r="Q754" s="67"/>
      <c r="R754" s="1"/>
      <c r="S754" s="2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34"/>
      <c r="AE754" s="67"/>
      <c r="AF754" s="1"/>
      <c r="AG754" s="2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34"/>
      <c r="AS754" s="67"/>
      <c r="AT754" s="1"/>
      <c r="AU754" s="2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98"/>
      <c r="BG754" s="67"/>
      <c r="BH754" s="1"/>
      <c r="BI754" s="2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34"/>
      <c r="BU754" s="67"/>
      <c r="BV754" s="1"/>
      <c r="BW754" s="2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34"/>
      <c r="CI754" s="67"/>
      <c r="CJ754" s="1"/>
      <c r="CK754" s="2"/>
      <c r="CL754" s="1"/>
      <c r="CM754" s="1"/>
      <c r="CN754" s="1"/>
      <c r="CO754" s="1"/>
      <c r="CP754" s="1"/>
      <c r="CQ754" s="1"/>
      <c r="CR754" s="1"/>
      <c r="CS754" s="1"/>
      <c r="CT754" s="1"/>
      <c r="CU754" s="1"/>
    </row>
    <row r="755" spans="1:99" ht="15.75" customHeight="1" x14ac:dyDescent="0.25">
      <c r="A755" s="1"/>
      <c r="B755" s="34"/>
      <c r="C755" s="67"/>
      <c r="D755" s="1"/>
      <c r="E755" s="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34"/>
      <c r="Q755" s="67"/>
      <c r="R755" s="1"/>
      <c r="S755" s="2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34"/>
      <c r="AE755" s="67"/>
      <c r="AF755" s="1"/>
      <c r="AG755" s="2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34"/>
      <c r="AS755" s="67"/>
      <c r="AT755" s="1"/>
      <c r="AU755" s="2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98"/>
      <c r="BG755" s="67"/>
      <c r="BH755" s="1"/>
      <c r="BI755" s="2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34"/>
      <c r="BU755" s="67"/>
      <c r="BV755" s="1"/>
      <c r="BW755" s="2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34"/>
      <c r="CI755" s="67"/>
      <c r="CJ755" s="1"/>
      <c r="CK755" s="2"/>
      <c r="CL755" s="1"/>
      <c r="CM755" s="1"/>
      <c r="CN755" s="1"/>
      <c r="CO755" s="1"/>
      <c r="CP755" s="1"/>
      <c r="CQ755" s="1"/>
      <c r="CR755" s="1"/>
      <c r="CS755" s="1"/>
      <c r="CT755" s="1"/>
      <c r="CU755" s="1"/>
    </row>
    <row r="756" spans="1:99" ht="15.75" customHeight="1" x14ac:dyDescent="0.25">
      <c r="A756" s="1"/>
      <c r="B756" s="34"/>
      <c r="C756" s="67"/>
      <c r="D756" s="1"/>
      <c r="E756" s="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34"/>
      <c r="Q756" s="67"/>
      <c r="R756" s="1"/>
      <c r="S756" s="2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34"/>
      <c r="AE756" s="67"/>
      <c r="AF756" s="1"/>
      <c r="AG756" s="2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34"/>
      <c r="AS756" s="67"/>
      <c r="AT756" s="1"/>
      <c r="AU756" s="2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98"/>
      <c r="BG756" s="67"/>
      <c r="BH756" s="1"/>
      <c r="BI756" s="2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34"/>
      <c r="BU756" s="67"/>
      <c r="BV756" s="1"/>
      <c r="BW756" s="2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34"/>
      <c r="CI756" s="67"/>
      <c r="CJ756" s="1"/>
      <c r="CK756" s="2"/>
      <c r="CL756" s="1"/>
      <c r="CM756" s="1"/>
      <c r="CN756" s="1"/>
      <c r="CO756" s="1"/>
      <c r="CP756" s="1"/>
      <c r="CQ756" s="1"/>
      <c r="CR756" s="1"/>
      <c r="CS756" s="1"/>
      <c r="CT756" s="1"/>
      <c r="CU756" s="1"/>
    </row>
    <row r="757" spans="1:99" ht="15.75" customHeight="1" x14ac:dyDescent="0.25">
      <c r="A757" s="1"/>
      <c r="B757" s="34"/>
      <c r="C757" s="67"/>
      <c r="D757" s="1"/>
      <c r="E757" s="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34"/>
      <c r="Q757" s="67"/>
      <c r="R757" s="1"/>
      <c r="S757" s="2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34"/>
      <c r="AE757" s="67"/>
      <c r="AF757" s="1"/>
      <c r="AG757" s="2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34"/>
      <c r="AS757" s="67"/>
      <c r="AT757" s="1"/>
      <c r="AU757" s="2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98"/>
      <c r="BG757" s="67"/>
      <c r="BH757" s="1"/>
      <c r="BI757" s="2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34"/>
      <c r="BU757" s="67"/>
      <c r="BV757" s="1"/>
      <c r="BW757" s="2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34"/>
      <c r="CI757" s="67"/>
      <c r="CJ757" s="1"/>
      <c r="CK757" s="2"/>
      <c r="CL757" s="1"/>
      <c r="CM757" s="1"/>
      <c r="CN757" s="1"/>
      <c r="CO757" s="1"/>
      <c r="CP757" s="1"/>
      <c r="CQ757" s="1"/>
      <c r="CR757" s="1"/>
      <c r="CS757" s="1"/>
      <c r="CT757" s="1"/>
      <c r="CU757" s="1"/>
    </row>
    <row r="758" spans="1:99" ht="15.75" customHeight="1" x14ac:dyDescent="0.25">
      <c r="A758" s="1"/>
      <c r="B758" s="34"/>
      <c r="C758" s="67"/>
      <c r="D758" s="1"/>
      <c r="E758" s="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34"/>
      <c r="Q758" s="67"/>
      <c r="R758" s="1"/>
      <c r="S758" s="2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34"/>
      <c r="AE758" s="67"/>
      <c r="AF758" s="1"/>
      <c r="AG758" s="2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34"/>
      <c r="AS758" s="67"/>
      <c r="AT758" s="1"/>
      <c r="AU758" s="2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98"/>
      <c r="BG758" s="67"/>
      <c r="BH758" s="1"/>
      <c r="BI758" s="2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34"/>
      <c r="BU758" s="67"/>
      <c r="BV758" s="1"/>
      <c r="BW758" s="2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34"/>
      <c r="CI758" s="67"/>
      <c r="CJ758" s="1"/>
      <c r="CK758" s="2"/>
      <c r="CL758" s="1"/>
      <c r="CM758" s="1"/>
      <c r="CN758" s="1"/>
      <c r="CO758" s="1"/>
      <c r="CP758" s="1"/>
      <c r="CQ758" s="1"/>
      <c r="CR758" s="1"/>
      <c r="CS758" s="1"/>
      <c r="CT758" s="1"/>
      <c r="CU758" s="1"/>
    </row>
    <row r="759" spans="1:99" ht="15.75" customHeight="1" x14ac:dyDescent="0.25">
      <c r="A759" s="1"/>
      <c r="B759" s="34"/>
      <c r="C759" s="67"/>
      <c r="D759" s="1"/>
      <c r="E759" s="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34"/>
      <c r="Q759" s="67"/>
      <c r="R759" s="1"/>
      <c r="S759" s="2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34"/>
      <c r="AE759" s="67"/>
      <c r="AF759" s="1"/>
      <c r="AG759" s="2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34"/>
      <c r="AS759" s="67"/>
      <c r="AT759" s="1"/>
      <c r="AU759" s="2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98"/>
      <c r="BG759" s="67"/>
      <c r="BH759" s="1"/>
      <c r="BI759" s="2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34"/>
      <c r="BU759" s="67"/>
      <c r="BV759" s="1"/>
      <c r="BW759" s="2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34"/>
      <c r="CI759" s="67"/>
      <c r="CJ759" s="1"/>
      <c r="CK759" s="2"/>
      <c r="CL759" s="1"/>
      <c r="CM759" s="1"/>
      <c r="CN759" s="1"/>
      <c r="CO759" s="1"/>
      <c r="CP759" s="1"/>
      <c r="CQ759" s="1"/>
      <c r="CR759" s="1"/>
      <c r="CS759" s="1"/>
      <c r="CT759" s="1"/>
      <c r="CU759" s="1"/>
    </row>
    <row r="760" spans="1:99" ht="15.75" customHeight="1" x14ac:dyDescent="0.25">
      <c r="A760" s="1"/>
      <c r="B760" s="34"/>
      <c r="C760" s="67"/>
      <c r="D760" s="1"/>
      <c r="E760" s="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34"/>
      <c r="Q760" s="67"/>
      <c r="R760" s="1"/>
      <c r="S760" s="2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34"/>
      <c r="AE760" s="67"/>
      <c r="AF760" s="1"/>
      <c r="AG760" s="2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34"/>
      <c r="AS760" s="67"/>
      <c r="AT760" s="1"/>
      <c r="AU760" s="2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98"/>
      <c r="BG760" s="67"/>
      <c r="BH760" s="1"/>
      <c r="BI760" s="2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34"/>
      <c r="BU760" s="67"/>
      <c r="BV760" s="1"/>
      <c r="BW760" s="2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34"/>
      <c r="CI760" s="67"/>
      <c r="CJ760" s="1"/>
      <c r="CK760" s="2"/>
      <c r="CL760" s="1"/>
      <c r="CM760" s="1"/>
      <c r="CN760" s="1"/>
      <c r="CO760" s="1"/>
      <c r="CP760" s="1"/>
      <c r="CQ760" s="1"/>
      <c r="CR760" s="1"/>
      <c r="CS760" s="1"/>
      <c r="CT760" s="1"/>
      <c r="CU760" s="1"/>
    </row>
    <row r="761" spans="1:99" ht="15.75" customHeight="1" x14ac:dyDescent="0.25">
      <c r="A761" s="1"/>
      <c r="B761" s="34"/>
      <c r="C761" s="67"/>
      <c r="D761" s="1"/>
      <c r="E761" s="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34"/>
      <c r="Q761" s="67"/>
      <c r="R761" s="1"/>
      <c r="S761" s="2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34"/>
      <c r="AE761" s="67"/>
      <c r="AF761" s="1"/>
      <c r="AG761" s="2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34"/>
      <c r="AS761" s="67"/>
      <c r="AT761" s="1"/>
      <c r="AU761" s="2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98"/>
      <c r="BG761" s="67"/>
      <c r="BH761" s="1"/>
      <c r="BI761" s="2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34"/>
      <c r="BU761" s="67"/>
      <c r="BV761" s="1"/>
      <c r="BW761" s="2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34"/>
      <c r="CI761" s="67"/>
      <c r="CJ761" s="1"/>
      <c r="CK761" s="2"/>
      <c r="CL761" s="1"/>
      <c r="CM761" s="1"/>
      <c r="CN761" s="1"/>
      <c r="CO761" s="1"/>
      <c r="CP761" s="1"/>
      <c r="CQ761" s="1"/>
      <c r="CR761" s="1"/>
      <c r="CS761" s="1"/>
      <c r="CT761" s="1"/>
      <c r="CU761" s="1"/>
    </row>
    <row r="762" spans="1:99" ht="15.75" customHeight="1" x14ac:dyDescent="0.25">
      <c r="A762" s="1"/>
      <c r="B762" s="34"/>
      <c r="C762" s="67"/>
      <c r="D762" s="1"/>
      <c r="E762" s="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34"/>
      <c r="Q762" s="67"/>
      <c r="R762" s="1"/>
      <c r="S762" s="2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34"/>
      <c r="AE762" s="67"/>
      <c r="AF762" s="1"/>
      <c r="AG762" s="2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34"/>
      <c r="AS762" s="67"/>
      <c r="AT762" s="1"/>
      <c r="AU762" s="2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98"/>
      <c r="BG762" s="67"/>
      <c r="BH762" s="1"/>
      <c r="BI762" s="2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34"/>
      <c r="BU762" s="67"/>
      <c r="BV762" s="1"/>
      <c r="BW762" s="2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34"/>
      <c r="CI762" s="67"/>
      <c r="CJ762" s="1"/>
      <c r="CK762" s="2"/>
      <c r="CL762" s="1"/>
      <c r="CM762" s="1"/>
      <c r="CN762" s="1"/>
      <c r="CO762" s="1"/>
      <c r="CP762" s="1"/>
      <c r="CQ762" s="1"/>
      <c r="CR762" s="1"/>
      <c r="CS762" s="1"/>
      <c r="CT762" s="1"/>
      <c r="CU762" s="1"/>
    </row>
    <row r="763" spans="1:99" ht="15.75" customHeight="1" x14ac:dyDescent="0.25">
      <c r="A763" s="1"/>
      <c r="B763" s="34"/>
      <c r="C763" s="67"/>
      <c r="D763" s="1"/>
      <c r="E763" s="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34"/>
      <c r="Q763" s="67"/>
      <c r="R763" s="1"/>
      <c r="S763" s="2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34"/>
      <c r="AE763" s="67"/>
      <c r="AF763" s="1"/>
      <c r="AG763" s="2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34"/>
      <c r="AS763" s="67"/>
      <c r="AT763" s="1"/>
      <c r="AU763" s="2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98"/>
      <c r="BG763" s="67"/>
      <c r="BH763" s="1"/>
      <c r="BI763" s="2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34"/>
      <c r="BU763" s="67"/>
      <c r="BV763" s="1"/>
      <c r="BW763" s="2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34"/>
      <c r="CI763" s="67"/>
      <c r="CJ763" s="1"/>
      <c r="CK763" s="2"/>
      <c r="CL763" s="1"/>
      <c r="CM763" s="1"/>
      <c r="CN763" s="1"/>
      <c r="CO763" s="1"/>
      <c r="CP763" s="1"/>
      <c r="CQ763" s="1"/>
      <c r="CR763" s="1"/>
      <c r="CS763" s="1"/>
      <c r="CT763" s="1"/>
      <c r="CU763" s="1"/>
    </row>
    <row r="764" spans="1:99" ht="15.75" customHeight="1" x14ac:dyDescent="0.25">
      <c r="A764" s="1"/>
      <c r="B764" s="34"/>
      <c r="C764" s="67"/>
      <c r="D764" s="1"/>
      <c r="E764" s="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34"/>
      <c r="Q764" s="67"/>
      <c r="R764" s="1"/>
      <c r="S764" s="2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34"/>
      <c r="AE764" s="67"/>
      <c r="AF764" s="1"/>
      <c r="AG764" s="2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34"/>
      <c r="AS764" s="67"/>
      <c r="AT764" s="1"/>
      <c r="AU764" s="2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98"/>
      <c r="BG764" s="67"/>
      <c r="BH764" s="1"/>
      <c r="BI764" s="2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34"/>
      <c r="BU764" s="67"/>
      <c r="BV764" s="1"/>
      <c r="BW764" s="2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34"/>
      <c r="CI764" s="67"/>
      <c r="CJ764" s="1"/>
      <c r="CK764" s="2"/>
      <c r="CL764" s="1"/>
      <c r="CM764" s="1"/>
      <c r="CN764" s="1"/>
      <c r="CO764" s="1"/>
      <c r="CP764" s="1"/>
      <c r="CQ764" s="1"/>
      <c r="CR764" s="1"/>
      <c r="CS764" s="1"/>
      <c r="CT764" s="1"/>
      <c r="CU764" s="1"/>
    </row>
    <row r="765" spans="1:99" ht="15.75" customHeight="1" x14ac:dyDescent="0.25">
      <c r="A765" s="1"/>
      <c r="B765" s="34"/>
      <c r="C765" s="67"/>
      <c r="D765" s="1"/>
      <c r="E765" s="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34"/>
      <c r="Q765" s="67"/>
      <c r="R765" s="1"/>
      <c r="S765" s="2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34"/>
      <c r="AE765" s="67"/>
      <c r="AF765" s="1"/>
      <c r="AG765" s="2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34"/>
      <c r="AS765" s="67"/>
      <c r="AT765" s="1"/>
      <c r="AU765" s="2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98"/>
      <c r="BG765" s="67"/>
      <c r="BH765" s="1"/>
      <c r="BI765" s="2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34"/>
      <c r="BU765" s="67"/>
      <c r="BV765" s="1"/>
      <c r="BW765" s="2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34"/>
      <c r="CI765" s="67"/>
      <c r="CJ765" s="1"/>
      <c r="CK765" s="2"/>
      <c r="CL765" s="1"/>
      <c r="CM765" s="1"/>
      <c r="CN765" s="1"/>
      <c r="CO765" s="1"/>
      <c r="CP765" s="1"/>
      <c r="CQ765" s="1"/>
      <c r="CR765" s="1"/>
      <c r="CS765" s="1"/>
      <c r="CT765" s="1"/>
      <c r="CU765" s="1"/>
    </row>
    <row r="766" spans="1:99" ht="15.75" customHeight="1" x14ac:dyDescent="0.25">
      <c r="A766" s="1"/>
      <c r="B766" s="34"/>
      <c r="C766" s="67"/>
      <c r="D766" s="1"/>
      <c r="E766" s="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34"/>
      <c r="Q766" s="67"/>
      <c r="R766" s="1"/>
      <c r="S766" s="2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34"/>
      <c r="AE766" s="67"/>
      <c r="AF766" s="1"/>
      <c r="AG766" s="2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34"/>
      <c r="AS766" s="67"/>
      <c r="AT766" s="1"/>
      <c r="AU766" s="2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98"/>
      <c r="BG766" s="67"/>
      <c r="BH766" s="1"/>
      <c r="BI766" s="2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34"/>
      <c r="BU766" s="67"/>
      <c r="BV766" s="1"/>
      <c r="BW766" s="2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34"/>
      <c r="CI766" s="67"/>
      <c r="CJ766" s="1"/>
      <c r="CK766" s="2"/>
      <c r="CL766" s="1"/>
      <c r="CM766" s="1"/>
      <c r="CN766" s="1"/>
      <c r="CO766" s="1"/>
      <c r="CP766" s="1"/>
      <c r="CQ766" s="1"/>
      <c r="CR766" s="1"/>
      <c r="CS766" s="1"/>
      <c r="CT766" s="1"/>
      <c r="CU766" s="1"/>
    </row>
    <row r="767" spans="1:99" ht="15.75" customHeight="1" x14ac:dyDescent="0.25">
      <c r="A767" s="1"/>
      <c r="B767" s="34"/>
      <c r="C767" s="67"/>
      <c r="D767" s="1"/>
      <c r="E767" s="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34"/>
      <c r="Q767" s="67"/>
      <c r="R767" s="1"/>
      <c r="S767" s="2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34"/>
      <c r="AE767" s="67"/>
      <c r="AF767" s="1"/>
      <c r="AG767" s="2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34"/>
      <c r="AS767" s="67"/>
      <c r="AT767" s="1"/>
      <c r="AU767" s="2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98"/>
      <c r="BG767" s="67"/>
      <c r="BH767" s="1"/>
      <c r="BI767" s="2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34"/>
      <c r="BU767" s="67"/>
      <c r="BV767" s="1"/>
      <c r="BW767" s="2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34"/>
      <c r="CI767" s="67"/>
      <c r="CJ767" s="1"/>
      <c r="CK767" s="2"/>
      <c r="CL767" s="1"/>
      <c r="CM767" s="1"/>
      <c r="CN767" s="1"/>
      <c r="CO767" s="1"/>
      <c r="CP767" s="1"/>
      <c r="CQ767" s="1"/>
      <c r="CR767" s="1"/>
      <c r="CS767" s="1"/>
      <c r="CT767" s="1"/>
      <c r="CU767" s="1"/>
    </row>
    <row r="768" spans="1:99" ht="15.75" customHeight="1" x14ac:dyDescent="0.25">
      <c r="A768" s="1"/>
      <c r="B768" s="34"/>
      <c r="C768" s="67"/>
      <c r="D768" s="1"/>
      <c r="E768" s="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34"/>
      <c r="Q768" s="67"/>
      <c r="R768" s="1"/>
      <c r="S768" s="2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34"/>
      <c r="AE768" s="67"/>
      <c r="AF768" s="1"/>
      <c r="AG768" s="2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34"/>
      <c r="AS768" s="67"/>
      <c r="AT768" s="1"/>
      <c r="AU768" s="2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98"/>
      <c r="BG768" s="67"/>
      <c r="BH768" s="1"/>
      <c r="BI768" s="2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34"/>
      <c r="BU768" s="67"/>
      <c r="BV768" s="1"/>
      <c r="BW768" s="2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34"/>
      <c r="CI768" s="67"/>
      <c r="CJ768" s="1"/>
      <c r="CK768" s="2"/>
      <c r="CL768" s="1"/>
      <c r="CM768" s="1"/>
      <c r="CN768" s="1"/>
      <c r="CO768" s="1"/>
      <c r="CP768" s="1"/>
      <c r="CQ768" s="1"/>
      <c r="CR768" s="1"/>
      <c r="CS768" s="1"/>
      <c r="CT768" s="1"/>
      <c r="CU768" s="1"/>
    </row>
    <row r="769" spans="1:99" ht="15.75" customHeight="1" x14ac:dyDescent="0.25">
      <c r="A769" s="1"/>
      <c r="B769" s="34"/>
      <c r="C769" s="67"/>
      <c r="D769" s="1"/>
      <c r="E769" s="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34"/>
      <c r="Q769" s="67"/>
      <c r="R769" s="1"/>
      <c r="S769" s="2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34"/>
      <c r="AE769" s="67"/>
      <c r="AF769" s="1"/>
      <c r="AG769" s="2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34"/>
      <c r="AS769" s="67"/>
      <c r="AT769" s="1"/>
      <c r="AU769" s="2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98"/>
      <c r="BG769" s="67"/>
      <c r="BH769" s="1"/>
      <c r="BI769" s="2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34"/>
      <c r="BU769" s="67"/>
      <c r="BV769" s="1"/>
      <c r="BW769" s="2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34"/>
      <c r="CI769" s="67"/>
      <c r="CJ769" s="1"/>
      <c r="CK769" s="2"/>
      <c r="CL769" s="1"/>
      <c r="CM769" s="1"/>
      <c r="CN769" s="1"/>
      <c r="CO769" s="1"/>
      <c r="CP769" s="1"/>
      <c r="CQ769" s="1"/>
      <c r="CR769" s="1"/>
      <c r="CS769" s="1"/>
      <c r="CT769" s="1"/>
      <c r="CU769" s="1"/>
    </row>
    <row r="770" spans="1:99" ht="15.75" customHeight="1" x14ac:dyDescent="0.25">
      <c r="A770" s="1"/>
      <c r="B770" s="34"/>
      <c r="C770" s="67"/>
      <c r="D770" s="1"/>
      <c r="E770" s="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34"/>
      <c r="Q770" s="67"/>
      <c r="R770" s="1"/>
      <c r="S770" s="2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34"/>
      <c r="AE770" s="67"/>
      <c r="AF770" s="1"/>
      <c r="AG770" s="2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34"/>
      <c r="AS770" s="67"/>
      <c r="AT770" s="1"/>
      <c r="AU770" s="2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98"/>
      <c r="BG770" s="67"/>
      <c r="BH770" s="1"/>
      <c r="BI770" s="2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34"/>
      <c r="BU770" s="67"/>
      <c r="BV770" s="1"/>
      <c r="BW770" s="2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34"/>
      <c r="CI770" s="67"/>
      <c r="CJ770" s="1"/>
      <c r="CK770" s="2"/>
      <c r="CL770" s="1"/>
      <c r="CM770" s="1"/>
      <c r="CN770" s="1"/>
      <c r="CO770" s="1"/>
      <c r="CP770" s="1"/>
      <c r="CQ770" s="1"/>
      <c r="CR770" s="1"/>
      <c r="CS770" s="1"/>
      <c r="CT770" s="1"/>
      <c r="CU770" s="1"/>
    </row>
    <row r="771" spans="1:99" ht="15.75" customHeight="1" x14ac:dyDescent="0.25">
      <c r="A771" s="1"/>
      <c r="B771" s="34"/>
      <c r="C771" s="67"/>
      <c r="D771" s="1"/>
      <c r="E771" s="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34"/>
      <c r="Q771" s="67"/>
      <c r="R771" s="1"/>
      <c r="S771" s="2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34"/>
      <c r="AE771" s="67"/>
      <c r="AF771" s="1"/>
      <c r="AG771" s="2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34"/>
      <c r="AS771" s="67"/>
      <c r="AT771" s="1"/>
      <c r="AU771" s="2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98"/>
      <c r="BG771" s="67"/>
      <c r="BH771" s="1"/>
      <c r="BI771" s="2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34"/>
      <c r="BU771" s="67"/>
      <c r="BV771" s="1"/>
      <c r="BW771" s="2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34"/>
      <c r="CI771" s="67"/>
      <c r="CJ771" s="1"/>
      <c r="CK771" s="2"/>
      <c r="CL771" s="1"/>
      <c r="CM771" s="1"/>
      <c r="CN771" s="1"/>
      <c r="CO771" s="1"/>
      <c r="CP771" s="1"/>
      <c r="CQ771" s="1"/>
      <c r="CR771" s="1"/>
      <c r="CS771" s="1"/>
      <c r="CT771" s="1"/>
      <c r="CU771" s="1"/>
    </row>
    <row r="772" spans="1:99" ht="15.75" customHeight="1" x14ac:dyDescent="0.25">
      <c r="A772" s="1"/>
      <c r="B772" s="34"/>
      <c r="C772" s="67"/>
      <c r="D772" s="1"/>
      <c r="E772" s="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34"/>
      <c r="Q772" s="67"/>
      <c r="R772" s="1"/>
      <c r="S772" s="2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34"/>
      <c r="AE772" s="67"/>
      <c r="AF772" s="1"/>
      <c r="AG772" s="2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34"/>
      <c r="AS772" s="67"/>
      <c r="AT772" s="1"/>
      <c r="AU772" s="2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98"/>
      <c r="BG772" s="67"/>
      <c r="BH772" s="1"/>
      <c r="BI772" s="2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34"/>
      <c r="BU772" s="67"/>
      <c r="BV772" s="1"/>
      <c r="BW772" s="2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34"/>
      <c r="CI772" s="67"/>
      <c r="CJ772" s="1"/>
      <c r="CK772" s="2"/>
      <c r="CL772" s="1"/>
      <c r="CM772" s="1"/>
      <c r="CN772" s="1"/>
      <c r="CO772" s="1"/>
      <c r="CP772" s="1"/>
      <c r="CQ772" s="1"/>
      <c r="CR772" s="1"/>
      <c r="CS772" s="1"/>
      <c r="CT772" s="1"/>
      <c r="CU772" s="1"/>
    </row>
    <row r="773" spans="1:99" ht="15.75" customHeight="1" x14ac:dyDescent="0.25">
      <c r="A773" s="1"/>
      <c r="B773" s="34"/>
      <c r="C773" s="67"/>
      <c r="D773" s="1"/>
      <c r="E773" s="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34"/>
      <c r="Q773" s="67"/>
      <c r="R773" s="1"/>
      <c r="S773" s="2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34"/>
      <c r="AE773" s="67"/>
      <c r="AF773" s="1"/>
      <c r="AG773" s="2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34"/>
      <c r="AS773" s="67"/>
      <c r="AT773" s="1"/>
      <c r="AU773" s="2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98"/>
      <c r="BG773" s="67"/>
      <c r="BH773" s="1"/>
      <c r="BI773" s="2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34"/>
      <c r="BU773" s="67"/>
      <c r="BV773" s="1"/>
      <c r="BW773" s="2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34"/>
      <c r="CI773" s="67"/>
      <c r="CJ773" s="1"/>
      <c r="CK773" s="2"/>
      <c r="CL773" s="1"/>
      <c r="CM773" s="1"/>
      <c r="CN773" s="1"/>
      <c r="CO773" s="1"/>
      <c r="CP773" s="1"/>
      <c r="CQ773" s="1"/>
      <c r="CR773" s="1"/>
      <c r="CS773" s="1"/>
      <c r="CT773" s="1"/>
      <c r="CU773" s="1"/>
    </row>
    <row r="774" spans="1:99" ht="15.75" customHeight="1" x14ac:dyDescent="0.25">
      <c r="A774" s="1"/>
      <c r="B774" s="34"/>
      <c r="C774" s="67"/>
      <c r="D774" s="1"/>
      <c r="E774" s="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34"/>
      <c r="Q774" s="67"/>
      <c r="R774" s="1"/>
      <c r="S774" s="2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34"/>
      <c r="AE774" s="67"/>
      <c r="AF774" s="1"/>
      <c r="AG774" s="2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34"/>
      <c r="AS774" s="67"/>
      <c r="AT774" s="1"/>
      <c r="AU774" s="2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98"/>
      <c r="BG774" s="67"/>
      <c r="BH774" s="1"/>
      <c r="BI774" s="2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34"/>
      <c r="BU774" s="67"/>
      <c r="BV774" s="1"/>
      <c r="BW774" s="2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34"/>
      <c r="CI774" s="67"/>
      <c r="CJ774" s="1"/>
      <c r="CK774" s="2"/>
      <c r="CL774" s="1"/>
      <c r="CM774" s="1"/>
      <c r="CN774" s="1"/>
      <c r="CO774" s="1"/>
      <c r="CP774" s="1"/>
      <c r="CQ774" s="1"/>
      <c r="CR774" s="1"/>
      <c r="CS774" s="1"/>
      <c r="CT774" s="1"/>
      <c r="CU774" s="1"/>
    </row>
    <row r="775" spans="1:99" ht="15.75" customHeight="1" x14ac:dyDescent="0.25">
      <c r="A775" s="1"/>
      <c r="B775" s="34"/>
      <c r="C775" s="67"/>
      <c r="D775" s="1"/>
      <c r="E775" s="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34"/>
      <c r="Q775" s="67"/>
      <c r="R775" s="1"/>
      <c r="S775" s="2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34"/>
      <c r="AE775" s="67"/>
      <c r="AF775" s="1"/>
      <c r="AG775" s="2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34"/>
      <c r="AS775" s="67"/>
      <c r="AT775" s="1"/>
      <c r="AU775" s="2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98"/>
      <c r="BG775" s="67"/>
      <c r="BH775" s="1"/>
      <c r="BI775" s="2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34"/>
      <c r="BU775" s="67"/>
      <c r="BV775" s="1"/>
      <c r="BW775" s="2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34"/>
      <c r="CI775" s="67"/>
      <c r="CJ775" s="1"/>
      <c r="CK775" s="2"/>
      <c r="CL775" s="1"/>
      <c r="CM775" s="1"/>
      <c r="CN775" s="1"/>
      <c r="CO775" s="1"/>
      <c r="CP775" s="1"/>
      <c r="CQ775" s="1"/>
      <c r="CR775" s="1"/>
      <c r="CS775" s="1"/>
      <c r="CT775" s="1"/>
      <c r="CU775" s="1"/>
    </row>
    <row r="776" spans="1:99" ht="15.75" customHeight="1" x14ac:dyDescent="0.25">
      <c r="A776" s="1"/>
      <c r="B776" s="34"/>
      <c r="C776" s="67"/>
      <c r="D776" s="1"/>
      <c r="E776" s="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34"/>
      <c r="Q776" s="67"/>
      <c r="R776" s="1"/>
      <c r="S776" s="2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34"/>
      <c r="AE776" s="67"/>
      <c r="AF776" s="1"/>
      <c r="AG776" s="2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34"/>
      <c r="AS776" s="67"/>
      <c r="AT776" s="1"/>
      <c r="AU776" s="2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98"/>
      <c r="BG776" s="67"/>
      <c r="BH776" s="1"/>
      <c r="BI776" s="2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34"/>
      <c r="BU776" s="67"/>
      <c r="BV776" s="1"/>
      <c r="BW776" s="2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34"/>
      <c r="CI776" s="67"/>
      <c r="CJ776" s="1"/>
      <c r="CK776" s="2"/>
      <c r="CL776" s="1"/>
      <c r="CM776" s="1"/>
      <c r="CN776" s="1"/>
      <c r="CO776" s="1"/>
      <c r="CP776" s="1"/>
      <c r="CQ776" s="1"/>
      <c r="CR776" s="1"/>
      <c r="CS776" s="1"/>
      <c r="CT776" s="1"/>
      <c r="CU776" s="1"/>
    </row>
    <row r="777" spans="1:99" ht="15.75" customHeight="1" x14ac:dyDescent="0.25">
      <c r="A777" s="1"/>
      <c r="B777" s="34"/>
      <c r="C777" s="67"/>
      <c r="D777" s="1"/>
      <c r="E777" s="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34"/>
      <c r="Q777" s="67"/>
      <c r="R777" s="1"/>
      <c r="S777" s="2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34"/>
      <c r="AE777" s="67"/>
      <c r="AF777" s="1"/>
      <c r="AG777" s="2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34"/>
      <c r="AS777" s="67"/>
      <c r="AT777" s="1"/>
      <c r="AU777" s="2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98"/>
      <c r="BG777" s="67"/>
      <c r="BH777" s="1"/>
      <c r="BI777" s="2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34"/>
      <c r="BU777" s="67"/>
      <c r="BV777" s="1"/>
      <c r="BW777" s="2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34"/>
      <c r="CI777" s="67"/>
      <c r="CJ777" s="1"/>
      <c r="CK777" s="2"/>
      <c r="CL777" s="1"/>
      <c r="CM777" s="1"/>
      <c r="CN777" s="1"/>
      <c r="CO777" s="1"/>
      <c r="CP777" s="1"/>
      <c r="CQ777" s="1"/>
      <c r="CR777" s="1"/>
      <c r="CS777" s="1"/>
      <c r="CT777" s="1"/>
      <c r="CU777" s="1"/>
    </row>
    <row r="778" spans="1:99" ht="15.75" customHeight="1" x14ac:dyDescent="0.25">
      <c r="A778" s="1"/>
      <c r="B778" s="34"/>
      <c r="C778" s="67"/>
      <c r="D778" s="1"/>
      <c r="E778" s="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34"/>
      <c r="Q778" s="67"/>
      <c r="R778" s="1"/>
      <c r="S778" s="2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34"/>
      <c r="AE778" s="67"/>
      <c r="AF778" s="1"/>
      <c r="AG778" s="2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34"/>
      <c r="AS778" s="67"/>
      <c r="AT778" s="1"/>
      <c r="AU778" s="2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98"/>
      <c r="BG778" s="67"/>
      <c r="BH778" s="1"/>
      <c r="BI778" s="2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34"/>
      <c r="BU778" s="67"/>
      <c r="BV778" s="1"/>
      <c r="BW778" s="2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34"/>
      <c r="CI778" s="67"/>
      <c r="CJ778" s="1"/>
      <c r="CK778" s="2"/>
      <c r="CL778" s="1"/>
      <c r="CM778" s="1"/>
      <c r="CN778" s="1"/>
      <c r="CO778" s="1"/>
      <c r="CP778" s="1"/>
      <c r="CQ778" s="1"/>
      <c r="CR778" s="1"/>
      <c r="CS778" s="1"/>
      <c r="CT778" s="1"/>
      <c r="CU778" s="1"/>
    </row>
    <row r="779" spans="1:99" ht="15.75" customHeight="1" x14ac:dyDescent="0.25">
      <c r="A779" s="1"/>
      <c r="B779" s="34"/>
      <c r="C779" s="67"/>
      <c r="D779" s="1"/>
      <c r="E779" s="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34"/>
      <c r="Q779" s="67"/>
      <c r="R779" s="1"/>
      <c r="S779" s="2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34"/>
      <c r="AE779" s="67"/>
      <c r="AF779" s="1"/>
      <c r="AG779" s="2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34"/>
      <c r="AS779" s="67"/>
      <c r="AT779" s="1"/>
      <c r="AU779" s="2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98"/>
      <c r="BG779" s="67"/>
      <c r="BH779" s="1"/>
      <c r="BI779" s="2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34"/>
      <c r="BU779" s="67"/>
      <c r="BV779" s="1"/>
      <c r="BW779" s="2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34"/>
      <c r="CI779" s="67"/>
      <c r="CJ779" s="1"/>
      <c r="CK779" s="2"/>
      <c r="CL779" s="1"/>
      <c r="CM779" s="1"/>
      <c r="CN779" s="1"/>
      <c r="CO779" s="1"/>
      <c r="CP779" s="1"/>
      <c r="CQ779" s="1"/>
      <c r="CR779" s="1"/>
      <c r="CS779" s="1"/>
      <c r="CT779" s="1"/>
      <c r="CU779" s="1"/>
    </row>
    <row r="780" spans="1:99" ht="15.75" customHeight="1" x14ac:dyDescent="0.25">
      <c r="A780" s="1"/>
      <c r="B780" s="34"/>
      <c r="C780" s="67"/>
      <c r="D780" s="1"/>
      <c r="E780" s="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34"/>
      <c r="Q780" s="67"/>
      <c r="R780" s="1"/>
      <c r="S780" s="2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34"/>
      <c r="AE780" s="67"/>
      <c r="AF780" s="1"/>
      <c r="AG780" s="2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34"/>
      <c r="AS780" s="67"/>
      <c r="AT780" s="1"/>
      <c r="AU780" s="2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98"/>
      <c r="BG780" s="67"/>
      <c r="BH780" s="1"/>
      <c r="BI780" s="2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34"/>
      <c r="BU780" s="67"/>
      <c r="BV780" s="1"/>
      <c r="BW780" s="2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34"/>
      <c r="CI780" s="67"/>
      <c r="CJ780" s="1"/>
      <c r="CK780" s="2"/>
      <c r="CL780" s="1"/>
      <c r="CM780" s="1"/>
      <c r="CN780" s="1"/>
      <c r="CO780" s="1"/>
      <c r="CP780" s="1"/>
      <c r="CQ780" s="1"/>
      <c r="CR780" s="1"/>
      <c r="CS780" s="1"/>
      <c r="CT780" s="1"/>
      <c r="CU780" s="1"/>
    </row>
    <row r="781" spans="1:99" ht="15.75" customHeight="1" x14ac:dyDescent="0.25">
      <c r="A781" s="1"/>
      <c r="B781" s="34"/>
      <c r="C781" s="67"/>
      <c r="D781" s="1"/>
      <c r="E781" s="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34"/>
      <c r="Q781" s="67"/>
      <c r="R781" s="1"/>
      <c r="S781" s="2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34"/>
      <c r="AE781" s="67"/>
      <c r="AF781" s="1"/>
      <c r="AG781" s="2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34"/>
      <c r="AS781" s="67"/>
      <c r="AT781" s="1"/>
      <c r="AU781" s="2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98"/>
      <c r="BG781" s="67"/>
      <c r="BH781" s="1"/>
      <c r="BI781" s="2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34"/>
      <c r="BU781" s="67"/>
      <c r="BV781" s="1"/>
      <c r="BW781" s="2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34"/>
      <c r="CI781" s="67"/>
      <c r="CJ781" s="1"/>
      <c r="CK781" s="2"/>
      <c r="CL781" s="1"/>
      <c r="CM781" s="1"/>
      <c r="CN781" s="1"/>
      <c r="CO781" s="1"/>
      <c r="CP781" s="1"/>
      <c r="CQ781" s="1"/>
      <c r="CR781" s="1"/>
      <c r="CS781" s="1"/>
      <c r="CT781" s="1"/>
      <c r="CU781" s="1"/>
    </row>
    <row r="782" spans="1:99" ht="15.75" customHeight="1" x14ac:dyDescent="0.25">
      <c r="A782" s="1"/>
      <c r="B782" s="34"/>
      <c r="C782" s="67"/>
      <c r="D782" s="1"/>
      <c r="E782" s="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34"/>
      <c r="Q782" s="67"/>
      <c r="R782" s="1"/>
      <c r="S782" s="2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34"/>
      <c r="AE782" s="67"/>
      <c r="AF782" s="1"/>
      <c r="AG782" s="2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34"/>
      <c r="AS782" s="67"/>
      <c r="AT782" s="1"/>
      <c r="AU782" s="2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98"/>
      <c r="BG782" s="67"/>
      <c r="BH782" s="1"/>
      <c r="BI782" s="2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34"/>
      <c r="BU782" s="67"/>
      <c r="BV782" s="1"/>
      <c r="BW782" s="2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34"/>
      <c r="CI782" s="67"/>
      <c r="CJ782" s="1"/>
      <c r="CK782" s="2"/>
      <c r="CL782" s="1"/>
      <c r="CM782" s="1"/>
      <c r="CN782" s="1"/>
      <c r="CO782" s="1"/>
      <c r="CP782" s="1"/>
      <c r="CQ782" s="1"/>
      <c r="CR782" s="1"/>
      <c r="CS782" s="1"/>
      <c r="CT782" s="1"/>
      <c r="CU782" s="1"/>
    </row>
    <row r="783" spans="1:99" ht="15.75" customHeight="1" x14ac:dyDescent="0.25">
      <c r="A783" s="1"/>
      <c r="B783" s="34"/>
      <c r="C783" s="67"/>
      <c r="D783" s="1"/>
      <c r="E783" s="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34"/>
      <c r="Q783" s="67"/>
      <c r="R783" s="1"/>
      <c r="S783" s="2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34"/>
      <c r="AE783" s="67"/>
      <c r="AF783" s="1"/>
      <c r="AG783" s="2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34"/>
      <c r="AS783" s="67"/>
      <c r="AT783" s="1"/>
      <c r="AU783" s="2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98"/>
      <c r="BG783" s="67"/>
      <c r="BH783" s="1"/>
      <c r="BI783" s="2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34"/>
      <c r="BU783" s="67"/>
      <c r="BV783" s="1"/>
      <c r="BW783" s="2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34"/>
      <c r="CI783" s="67"/>
      <c r="CJ783" s="1"/>
      <c r="CK783" s="2"/>
      <c r="CL783" s="1"/>
      <c r="CM783" s="1"/>
      <c r="CN783" s="1"/>
      <c r="CO783" s="1"/>
      <c r="CP783" s="1"/>
      <c r="CQ783" s="1"/>
      <c r="CR783" s="1"/>
      <c r="CS783" s="1"/>
      <c r="CT783" s="1"/>
      <c r="CU783" s="1"/>
    </row>
    <row r="784" spans="1:99" ht="15.75" customHeight="1" x14ac:dyDescent="0.25">
      <c r="A784" s="1"/>
      <c r="B784" s="34"/>
      <c r="C784" s="67"/>
      <c r="D784" s="1"/>
      <c r="E784" s="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34"/>
      <c r="Q784" s="67"/>
      <c r="R784" s="1"/>
      <c r="S784" s="2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34"/>
      <c r="AE784" s="67"/>
      <c r="AF784" s="1"/>
      <c r="AG784" s="2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34"/>
      <c r="AS784" s="67"/>
      <c r="AT784" s="1"/>
      <c r="AU784" s="2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98"/>
      <c r="BG784" s="67"/>
      <c r="BH784" s="1"/>
      <c r="BI784" s="2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34"/>
      <c r="BU784" s="67"/>
      <c r="BV784" s="1"/>
      <c r="BW784" s="2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34"/>
      <c r="CI784" s="67"/>
      <c r="CJ784" s="1"/>
      <c r="CK784" s="2"/>
      <c r="CL784" s="1"/>
      <c r="CM784" s="1"/>
      <c r="CN784" s="1"/>
      <c r="CO784" s="1"/>
      <c r="CP784" s="1"/>
      <c r="CQ784" s="1"/>
      <c r="CR784" s="1"/>
      <c r="CS784" s="1"/>
      <c r="CT784" s="1"/>
      <c r="CU784" s="1"/>
    </row>
    <row r="785" spans="1:99" ht="15.75" customHeight="1" x14ac:dyDescent="0.25">
      <c r="A785" s="1"/>
      <c r="B785" s="34"/>
      <c r="C785" s="67"/>
      <c r="D785" s="1"/>
      <c r="E785" s="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34"/>
      <c r="Q785" s="67"/>
      <c r="R785" s="1"/>
      <c r="S785" s="2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34"/>
      <c r="AE785" s="67"/>
      <c r="AF785" s="1"/>
      <c r="AG785" s="2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34"/>
      <c r="AS785" s="67"/>
      <c r="AT785" s="1"/>
      <c r="AU785" s="2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98"/>
      <c r="BG785" s="67"/>
      <c r="BH785" s="1"/>
      <c r="BI785" s="2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34"/>
      <c r="BU785" s="67"/>
      <c r="BV785" s="1"/>
      <c r="BW785" s="2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34"/>
      <c r="CI785" s="67"/>
      <c r="CJ785" s="1"/>
      <c r="CK785" s="2"/>
      <c r="CL785" s="1"/>
      <c r="CM785" s="1"/>
      <c r="CN785" s="1"/>
      <c r="CO785" s="1"/>
      <c r="CP785" s="1"/>
      <c r="CQ785" s="1"/>
      <c r="CR785" s="1"/>
      <c r="CS785" s="1"/>
      <c r="CT785" s="1"/>
      <c r="CU785" s="1"/>
    </row>
    <row r="786" spans="1:99" ht="15.75" customHeight="1" x14ac:dyDescent="0.25">
      <c r="A786" s="1"/>
      <c r="B786" s="34"/>
      <c r="C786" s="67"/>
      <c r="D786" s="1"/>
      <c r="E786" s="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34"/>
      <c r="Q786" s="67"/>
      <c r="R786" s="1"/>
      <c r="S786" s="2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34"/>
      <c r="AE786" s="67"/>
      <c r="AF786" s="1"/>
      <c r="AG786" s="2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34"/>
      <c r="AS786" s="67"/>
      <c r="AT786" s="1"/>
      <c r="AU786" s="2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98"/>
      <c r="BG786" s="67"/>
      <c r="BH786" s="1"/>
      <c r="BI786" s="2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34"/>
      <c r="BU786" s="67"/>
      <c r="BV786" s="1"/>
      <c r="BW786" s="2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34"/>
      <c r="CI786" s="67"/>
      <c r="CJ786" s="1"/>
      <c r="CK786" s="2"/>
      <c r="CL786" s="1"/>
      <c r="CM786" s="1"/>
      <c r="CN786" s="1"/>
      <c r="CO786" s="1"/>
      <c r="CP786" s="1"/>
      <c r="CQ786" s="1"/>
      <c r="CR786" s="1"/>
      <c r="CS786" s="1"/>
      <c r="CT786" s="1"/>
      <c r="CU786" s="1"/>
    </row>
    <row r="787" spans="1:99" ht="15.75" customHeight="1" x14ac:dyDescent="0.25">
      <c r="A787" s="1"/>
      <c r="B787" s="34"/>
      <c r="C787" s="67"/>
      <c r="D787" s="1"/>
      <c r="E787" s="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34"/>
      <c r="Q787" s="67"/>
      <c r="R787" s="1"/>
      <c r="S787" s="2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34"/>
      <c r="AE787" s="67"/>
      <c r="AF787" s="1"/>
      <c r="AG787" s="2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34"/>
      <c r="AS787" s="67"/>
      <c r="AT787" s="1"/>
      <c r="AU787" s="2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98"/>
      <c r="BG787" s="67"/>
      <c r="BH787" s="1"/>
      <c r="BI787" s="2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34"/>
      <c r="BU787" s="67"/>
      <c r="BV787" s="1"/>
      <c r="BW787" s="2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34"/>
      <c r="CI787" s="67"/>
      <c r="CJ787" s="1"/>
      <c r="CK787" s="2"/>
      <c r="CL787" s="1"/>
      <c r="CM787" s="1"/>
      <c r="CN787" s="1"/>
      <c r="CO787" s="1"/>
      <c r="CP787" s="1"/>
      <c r="CQ787" s="1"/>
      <c r="CR787" s="1"/>
      <c r="CS787" s="1"/>
      <c r="CT787" s="1"/>
      <c r="CU787" s="1"/>
    </row>
    <row r="788" spans="1:99" ht="15.75" customHeight="1" x14ac:dyDescent="0.25">
      <c r="A788" s="1"/>
      <c r="B788" s="34"/>
      <c r="C788" s="67"/>
      <c r="D788" s="1"/>
      <c r="E788" s="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34"/>
      <c r="Q788" s="67"/>
      <c r="R788" s="1"/>
      <c r="S788" s="2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34"/>
      <c r="AE788" s="67"/>
      <c r="AF788" s="1"/>
      <c r="AG788" s="2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34"/>
      <c r="AS788" s="67"/>
      <c r="AT788" s="1"/>
      <c r="AU788" s="2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98"/>
      <c r="BG788" s="67"/>
      <c r="BH788" s="1"/>
      <c r="BI788" s="2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34"/>
      <c r="BU788" s="67"/>
      <c r="BV788" s="1"/>
      <c r="BW788" s="2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34"/>
      <c r="CI788" s="67"/>
      <c r="CJ788" s="1"/>
      <c r="CK788" s="2"/>
      <c r="CL788" s="1"/>
      <c r="CM788" s="1"/>
      <c r="CN788" s="1"/>
      <c r="CO788" s="1"/>
      <c r="CP788" s="1"/>
      <c r="CQ788" s="1"/>
      <c r="CR788" s="1"/>
      <c r="CS788" s="1"/>
      <c r="CT788" s="1"/>
      <c r="CU788" s="1"/>
    </row>
    <row r="789" spans="1:99" ht="15.75" customHeight="1" x14ac:dyDescent="0.25">
      <c r="A789" s="1"/>
      <c r="B789" s="34"/>
      <c r="C789" s="67"/>
      <c r="D789" s="1"/>
      <c r="E789" s="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34"/>
      <c r="Q789" s="67"/>
      <c r="R789" s="1"/>
      <c r="S789" s="2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34"/>
      <c r="AE789" s="67"/>
      <c r="AF789" s="1"/>
      <c r="AG789" s="2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34"/>
      <c r="AS789" s="67"/>
      <c r="AT789" s="1"/>
      <c r="AU789" s="2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98"/>
      <c r="BG789" s="67"/>
      <c r="BH789" s="1"/>
      <c r="BI789" s="2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34"/>
      <c r="BU789" s="67"/>
      <c r="BV789" s="1"/>
      <c r="BW789" s="2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34"/>
      <c r="CI789" s="67"/>
      <c r="CJ789" s="1"/>
      <c r="CK789" s="2"/>
      <c r="CL789" s="1"/>
      <c r="CM789" s="1"/>
      <c r="CN789" s="1"/>
      <c r="CO789" s="1"/>
      <c r="CP789" s="1"/>
      <c r="CQ789" s="1"/>
      <c r="CR789" s="1"/>
      <c r="CS789" s="1"/>
      <c r="CT789" s="1"/>
      <c r="CU789" s="1"/>
    </row>
    <row r="790" spans="1:99" ht="15.75" customHeight="1" x14ac:dyDescent="0.25">
      <c r="A790" s="1"/>
      <c r="B790" s="34"/>
      <c r="C790" s="67"/>
      <c r="D790" s="1"/>
      <c r="E790" s="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34"/>
      <c r="Q790" s="67"/>
      <c r="R790" s="1"/>
      <c r="S790" s="2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34"/>
      <c r="AE790" s="67"/>
      <c r="AF790" s="1"/>
      <c r="AG790" s="2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34"/>
      <c r="AS790" s="67"/>
      <c r="AT790" s="1"/>
      <c r="AU790" s="2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98"/>
      <c r="BG790" s="67"/>
      <c r="BH790" s="1"/>
      <c r="BI790" s="2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34"/>
      <c r="BU790" s="67"/>
      <c r="BV790" s="1"/>
      <c r="BW790" s="2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34"/>
      <c r="CI790" s="67"/>
      <c r="CJ790" s="1"/>
      <c r="CK790" s="2"/>
      <c r="CL790" s="1"/>
      <c r="CM790" s="1"/>
      <c r="CN790" s="1"/>
      <c r="CO790" s="1"/>
      <c r="CP790" s="1"/>
      <c r="CQ790" s="1"/>
      <c r="CR790" s="1"/>
      <c r="CS790" s="1"/>
      <c r="CT790" s="1"/>
      <c r="CU790" s="1"/>
    </row>
    <row r="791" spans="1:99" ht="15.75" customHeight="1" x14ac:dyDescent="0.25">
      <c r="A791" s="1"/>
      <c r="B791" s="34"/>
      <c r="C791" s="67"/>
      <c r="D791" s="1"/>
      <c r="E791" s="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34"/>
      <c r="Q791" s="67"/>
      <c r="R791" s="1"/>
      <c r="S791" s="2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34"/>
      <c r="AE791" s="67"/>
      <c r="AF791" s="1"/>
      <c r="AG791" s="2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34"/>
      <c r="AS791" s="67"/>
      <c r="AT791" s="1"/>
      <c r="AU791" s="2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98"/>
      <c r="BG791" s="67"/>
      <c r="BH791" s="1"/>
      <c r="BI791" s="2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34"/>
      <c r="BU791" s="67"/>
      <c r="BV791" s="1"/>
      <c r="BW791" s="2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34"/>
      <c r="CI791" s="67"/>
      <c r="CJ791" s="1"/>
      <c r="CK791" s="2"/>
      <c r="CL791" s="1"/>
      <c r="CM791" s="1"/>
      <c r="CN791" s="1"/>
      <c r="CO791" s="1"/>
      <c r="CP791" s="1"/>
      <c r="CQ791" s="1"/>
      <c r="CR791" s="1"/>
      <c r="CS791" s="1"/>
      <c r="CT791" s="1"/>
      <c r="CU791" s="1"/>
    </row>
    <row r="792" spans="1:99" ht="15.75" customHeight="1" x14ac:dyDescent="0.25">
      <c r="A792" s="1"/>
      <c r="B792" s="34"/>
      <c r="C792" s="67"/>
      <c r="D792" s="1"/>
      <c r="E792" s="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34"/>
      <c r="Q792" s="67"/>
      <c r="R792" s="1"/>
      <c r="S792" s="2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34"/>
      <c r="AE792" s="67"/>
      <c r="AF792" s="1"/>
      <c r="AG792" s="2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34"/>
      <c r="AS792" s="67"/>
      <c r="AT792" s="1"/>
      <c r="AU792" s="2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98"/>
      <c r="BG792" s="67"/>
      <c r="BH792" s="1"/>
      <c r="BI792" s="2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34"/>
      <c r="BU792" s="67"/>
      <c r="BV792" s="1"/>
      <c r="BW792" s="2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34"/>
      <c r="CI792" s="67"/>
      <c r="CJ792" s="1"/>
      <c r="CK792" s="2"/>
      <c r="CL792" s="1"/>
      <c r="CM792" s="1"/>
      <c r="CN792" s="1"/>
      <c r="CO792" s="1"/>
      <c r="CP792" s="1"/>
      <c r="CQ792" s="1"/>
      <c r="CR792" s="1"/>
      <c r="CS792" s="1"/>
      <c r="CT792" s="1"/>
      <c r="CU792" s="1"/>
    </row>
    <row r="793" spans="1:99" ht="15.75" customHeight="1" x14ac:dyDescent="0.25">
      <c r="A793" s="1"/>
      <c r="B793" s="34"/>
      <c r="C793" s="67"/>
      <c r="D793" s="1"/>
      <c r="E793" s="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34"/>
      <c r="Q793" s="67"/>
      <c r="R793" s="1"/>
      <c r="S793" s="2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34"/>
      <c r="AE793" s="67"/>
      <c r="AF793" s="1"/>
      <c r="AG793" s="2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34"/>
      <c r="AS793" s="67"/>
      <c r="AT793" s="1"/>
      <c r="AU793" s="2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98"/>
      <c r="BG793" s="67"/>
      <c r="BH793" s="1"/>
      <c r="BI793" s="2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34"/>
      <c r="BU793" s="67"/>
      <c r="BV793" s="1"/>
      <c r="BW793" s="2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34"/>
      <c r="CI793" s="67"/>
      <c r="CJ793" s="1"/>
      <c r="CK793" s="2"/>
      <c r="CL793" s="1"/>
      <c r="CM793" s="1"/>
      <c r="CN793" s="1"/>
      <c r="CO793" s="1"/>
      <c r="CP793" s="1"/>
      <c r="CQ793" s="1"/>
      <c r="CR793" s="1"/>
      <c r="CS793" s="1"/>
      <c r="CT793" s="1"/>
      <c r="CU793" s="1"/>
    </row>
    <row r="794" spans="1:99" ht="15.75" customHeight="1" x14ac:dyDescent="0.25">
      <c r="A794" s="1"/>
      <c r="B794" s="34"/>
      <c r="C794" s="67"/>
      <c r="D794" s="1"/>
      <c r="E794" s="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34"/>
      <c r="Q794" s="67"/>
      <c r="R794" s="1"/>
      <c r="S794" s="2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34"/>
      <c r="AE794" s="67"/>
      <c r="AF794" s="1"/>
      <c r="AG794" s="2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34"/>
      <c r="AS794" s="67"/>
      <c r="AT794" s="1"/>
      <c r="AU794" s="2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98"/>
      <c r="BG794" s="67"/>
      <c r="BH794" s="1"/>
      <c r="BI794" s="2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34"/>
      <c r="BU794" s="67"/>
      <c r="BV794" s="1"/>
      <c r="BW794" s="2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34"/>
      <c r="CI794" s="67"/>
      <c r="CJ794" s="1"/>
      <c r="CK794" s="2"/>
      <c r="CL794" s="1"/>
      <c r="CM794" s="1"/>
      <c r="CN794" s="1"/>
      <c r="CO794" s="1"/>
      <c r="CP794" s="1"/>
      <c r="CQ794" s="1"/>
      <c r="CR794" s="1"/>
      <c r="CS794" s="1"/>
      <c r="CT794" s="1"/>
      <c r="CU794" s="1"/>
    </row>
    <row r="795" spans="1:99" ht="15.75" customHeight="1" x14ac:dyDescent="0.25">
      <c r="A795" s="1"/>
      <c r="B795" s="34"/>
      <c r="C795" s="67"/>
      <c r="D795" s="1"/>
      <c r="E795" s="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34"/>
      <c r="Q795" s="67"/>
      <c r="R795" s="1"/>
      <c r="S795" s="2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34"/>
      <c r="AE795" s="67"/>
      <c r="AF795" s="1"/>
      <c r="AG795" s="2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34"/>
      <c r="AS795" s="67"/>
      <c r="AT795" s="1"/>
      <c r="AU795" s="2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98"/>
      <c r="BG795" s="67"/>
      <c r="BH795" s="1"/>
      <c r="BI795" s="2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34"/>
      <c r="BU795" s="67"/>
      <c r="BV795" s="1"/>
      <c r="BW795" s="2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34"/>
      <c r="CI795" s="67"/>
      <c r="CJ795" s="1"/>
      <c r="CK795" s="2"/>
      <c r="CL795" s="1"/>
      <c r="CM795" s="1"/>
      <c r="CN795" s="1"/>
      <c r="CO795" s="1"/>
      <c r="CP795" s="1"/>
      <c r="CQ795" s="1"/>
      <c r="CR795" s="1"/>
      <c r="CS795" s="1"/>
      <c r="CT795" s="1"/>
      <c r="CU795" s="1"/>
    </row>
    <row r="796" spans="1:99" ht="15.75" customHeight="1" x14ac:dyDescent="0.25">
      <c r="A796" s="1"/>
      <c r="B796" s="34"/>
      <c r="C796" s="67"/>
      <c r="D796" s="1"/>
      <c r="E796" s="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34"/>
      <c r="Q796" s="67"/>
      <c r="R796" s="1"/>
      <c r="S796" s="2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34"/>
      <c r="AE796" s="67"/>
      <c r="AF796" s="1"/>
      <c r="AG796" s="2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34"/>
      <c r="AS796" s="67"/>
      <c r="AT796" s="1"/>
      <c r="AU796" s="2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98"/>
      <c r="BG796" s="67"/>
      <c r="BH796" s="1"/>
      <c r="BI796" s="2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34"/>
      <c r="BU796" s="67"/>
      <c r="BV796" s="1"/>
      <c r="BW796" s="2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34"/>
      <c r="CI796" s="67"/>
      <c r="CJ796" s="1"/>
      <c r="CK796" s="2"/>
      <c r="CL796" s="1"/>
      <c r="CM796" s="1"/>
      <c r="CN796" s="1"/>
      <c r="CO796" s="1"/>
      <c r="CP796" s="1"/>
      <c r="CQ796" s="1"/>
      <c r="CR796" s="1"/>
      <c r="CS796" s="1"/>
      <c r="CT796" s="1"/>
      <c r="CU796" s="1"/>
    </row>
    <row r="797" spans="1:99" ht="15.75" customHeight="1" x14ac:dyDescent="0.25">
      <c r="A797" s="1"/>
      <c r="B797" s="34"/>
      <c r="C797" s="67"/>
      <c r="D797" s="1"/>
      <c r="E797" s="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34"/>
      <c r="Q797" s="67"/>
      <c r="R797" s="1"/>
      <c r="S797" s="2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34"/>
      <c r="AE797" s="67"/>
      <c r="AF797" s="1"/>
      <c r="AG797" s="2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34"/>
      <c r="AS797" s="67"/>
      <c r="AT797" s="1"/>
      <c r="AU797" s="2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98"/>
      <c r="BG797" s="67"/>
      <c r="BH797" s="1"/>
      <c r="BI797" s="2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34"/>
      <c r="BU797" s="67"/>
      <c r="BV797" s="1"/>
      <c r="BW797" s="2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34"/>
      <c r="CI797" s="67"/>
      <c r="CJ797" s="1"/>
      <c r="CK797" s="2"/>
      <c r="CL797" s="1"/>
      <c r="CM797" s="1"/>
      <c r="CN797" s="1"/>
      <c r="CO797" s="1"/>
      <c r="CP797" s="1"/>
      <c r="CQ797" s="1"/>
      <c r="CR797" s="1"/>
      <c r="CS797" s="1"/>
      <c r="CT797" s="1"/>
      <c r="CU797" s="1"/>
    </row>
    <row r="798" spans="1:99" ht="15.75" customHeight="1" x14ac:dyDescent="0.25">
      <c r="A798" s="1"/>
      <c r="B798" s="34"/>
      <c r="C798" s="67"/>
      <c r="D798" s="1"/>
      <c r="E798" s="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34"/>
      <c r="Q798" s="67"/>
      <c r="R798" s="1"/>
      <c r="S798" s="2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34"/>
      <c r="AE798" s="67"/>
      <c r="AF798" s="1"/>
      <c r="AG798" s="2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34"/>
      <c r="AS798" s="67"/>
      <c r="AT798" s="1"/>
      <c r="AU798" s="2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98"/>
      <c r="BG798" s="67"/>
      <c r="BH798" s="1"/>
      <c r="BI798" s="2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34"/>
      <c r="BU798" s="67"/>
      <c r="BV798" s="1"/>
      <c r="BW798" s="2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34"/>
      <c r="CI798" s="67"/>
      <c r="CJ798" s="1"/>
      <c r="CK798" s="2"/>
      <c r="CL798" s="1"/>
      <c r="CM798" s="1"/>
      <c r="CN798" s="1"/>
      <c r="CO798" s="1"/>
      <c r="CP798" s="1"/>
      <c r="CQ798" s="1"/>
      <c r="CR798" s="1"/>
      <c r="CS798" s="1"/>
      <c r="CT798" s="1"/>
      <c r="CU798" s="1"/>
    </row>
    <row r="799" spans="1:99" ht="15.75" customHeight="1" x14ac:dyDescent="0.25">
      <c r="A799" s="1"/>
      <c r="B799" s="34"/>
      <c r="C799" s="67"/>
      <c r="D799" s="1"/>
      <c r="E799" s="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34"/>
      <c r="Q799" s="67"/>
      <c r="R799" s="1"/>
      <c r="S799" s="2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34"/>
      <c r="AE799" s="67"/>
      <c r="AF799" s="1"/>
      <c r="AG799" s="2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34"/>
      <c r="AS799" s="67"/>
      <c r="AT799" s="1"/>
      <c r="AU799" s="2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98"/>
      <c r="BG799" s="67"/>
      <c r="BH799" s="1"/>
      <c r="BI799" s="2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34"/>
      <c r="BU799" s="67"/>
      <c r="BV799" s="1"/>
      <c r="BW799" s="2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34"/>
      <c r="CI799" s="67"/>
      <c r="CJ799" s="1"/>
      <c r="CK799" s="2"/>
      <c r="CL799" s="1"/>
      <c r="CM799" s="1"/>
      <c r="CN799" s="1"/>
      <c r="CO799" s="1"/>
      <c r="CP799" s="1"/>
      <c r="CQ799" s="1"/>
      <c r="CR799" s="1"/>
      <c r="CS799" s="1"/>
      <c r="CT799" s="1"/>
      <c r="CU799" s="1"/>
    </row>
    <row r="800" spans="1:99" ht="15.75" customHeight="1" x14ac:dyDescent="0.25">
      <c r="A800" s="1"/>
      <c r="B800" s="34"/>
      <c r="C800" s="67"/>
      <c r="D800" s="1"/>
      <c r="E800" s="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34"/>
      <c r="Q800" s="67"/>
      <c r="R800" s="1"/>
      <c r="S800" s="2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34"/>
      <c r="AE800" s="67"/>
      <c r="AF800" s="1"/>
      <c r="AG800" s="2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34"/>
      <c r="AS800" s="67"/>
      <c r="AT800" s="1"/>
      <c r="AU800" s="2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98"/>
      <c r="BG800" s="67"/>
      <c r="BH800" s="1"/>
      <c r="BI800" s="2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34"/>
      <c r="BU800" s="67"/>
      <c r="BV800" s="1"/>
      <c r="BW800" s="2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34"/>
      <c r="CI800" s="67"/>
      <c r="CJ800" s="1"/>
      <c r="CK800" s="2"/>
      <c r="CL800" s="1"/>
      <c r="CM800" s="1"/>
      <c r="CN800" s="1"/>
      <c r="CO800" s="1"/>
      <c r="CP800" s="1"/>
      <c r="CQ800" s="1"/>
      <c r="CR800" s="1"/>
      <c r="CS800" s="1"/>
      <c r="CT800" s="1"/>
      <c r="CU800" s="1"/>
    </row>
    <row r="801" spans="1:99" ht="15.75" customHeight="1" x14ac:dyDescent="0.25">
      <c r="A801" s="1"/>
      <c r="B801" s="34"/>
      <c r="C801" s="67"/>
      <c r="D801" s="1"/>
      <c r="E801" s="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34"/>
      <c r="Q801" s="67"/>
      <c r="R801" s="1"/>
      <c r="S801" s="2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34"/>
      <c r="AE801" s="67"/>
      <c r="AF801" s="1"/>
      <c r="AG801" s="2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34"/>
      <c r="AS801" s="67"/>
      <c r="AT801" s="1"/>
      <c r="AU801" s="2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98"/>
      <c r="BG801" s="67"/>
      <c r="BH801" s="1"/>
      <c r="BI801" s="2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34"/>
      <c r="BU801" s="67"/>
      <c r="BV801" s="1"/>
      <c r="BW801" s="2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34"/>
      <c r="CI801" s="67"/>
      <c r="CJ801" s="1"/>
      <c r="CK801" s="2"/>
      <c r="CL801" s="1"/>
      <c r="CM801" s="1"/>
      <c r="CN801" s="1"/>
      <c r="CO801" s="1"/>
      <c r="CP801" s="1"/>
      <c r="CQ801" s="1"/>
      <c r="CR801" s="1"/>
      <c r="CS801" s="1"/>
      <c r="CT801" s="1"/>
      <c r="CU801" s="1"/>
    </row>
    <row r="802" spans="1:99" ht="15.75" customHeight="1" x14ac:dyDescent="0.25">
      <c r="A802" s="1"/>
      <c r="B802" s="34"/>
      <c r="C802" s="67"/>
      <c r="D802" s="1"/>
      <c r="E802" s="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34"/>
      <c r="Q802" s="67"/>
      <c r="R802" s="1"/>
      <c r="S802" s="2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34"/>
      <c r="AE802" s="67"/>
      <c r="AF802" s="1"/>
      <c r="AG802" s="2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34"/>
      <c r="AS802" s="67"/>
      <c r="AT802" s="1"/>
      <c r="AU802" s="2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98"/>
      <c r="BG802" s="67"/>
      <c r="BH802" s="1"/>
      <c r="BI802" s="2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34"/>
      <c r="BU802" s="67"/>
      <c r="BV802" s="1"/>
      <c r="BW802" s="2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34"/>
      <c r="CI802" s="67"/>
      <c r="CJ802" s="1"/>
      <c r="CK802" s="2"/>
      <c r="CL802" s="1"/>
      <c r="CM802" s="1"/>
      <c r="CN802" s="1"/>
      <c r="CO802" s="1"/>
      <c r="CP802" s="1"/>
      <c r="CQ802" s="1"/>
      <c r="CR802" s="1"/>
      <c r="CS802" s="1"/>
      <c r="CT802" s="1"/>
      <c r="CU802" s="1"/>
    </row>
    <row r="803" spans="1:99" ht="15.75" customHeight="1" x14ac:dyDescent="0.25">
      <c r="A803" s="1"/>
      <c r="B803" s="34"/>
      <c r="C803" s="67"/>
      <c r="D803" s="1"/>
      <c r="E803" s="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34"/>
      <c r="Q803" s="67"/>
      <c r="R803" s="1"/>
      <c r="S803" s="2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34"/>
      <c r="AE803" s="67"/>
      <c r="AF803" s="1"/>
      <c r="AG803" s="2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34"/>
      <c r="AS803" s="67"/>
      <c r="AT803" s="1"/>
      <c r="AU803" s="2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98"/>
      <c r="BG803" s="67"/>
      <c r="BH803" s="1"/>
      <c r="BI803" s="2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34"/>
      <c r="BU803" s="67"/>
      <c r="BV803" s="1"/>
      <c r="BW803" s="2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34"/>
      <c r="CI803" s="67"/>
      <c r="CJ803" s="1"/>
      <c r="CK803" s="2"/>
      <c r="CL803" s="1"/>
      <c r="CM803" s="1"/>
      <c r="CN803" s="1"/>
      <c r="CO803" s="1"/>
      <c r="CP803" s="1"/>
      <c r="CQ803" s="1"/>
      <c r="CR803" s="1"/>
      <c r="CS803" s="1"/>
      <c r="CT803" s="1"/>
      <c r="CU803" s="1"/>
    </row>
    <row r="804" spans="1:99" ht="15.75" customHeight="1" x14ac:dyDescent="0.25">
      <c r="A804" s="1"/>
      <c r="B804" s="34"/>
      <c r="C804" s="67"/>
      <c r="D804" s="1"/>
      <c r="E804" s="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34"/>
      <c r="Q804" s="67"/>
      <c r="R804" s="1"/>
      <c r="S804" s="2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34"/>
      <c r="AE804" s="67"/>
      <c r="AF804" s="1"/>
      <c r="AG804" s="2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34"/>
      <c r="AS804" s="67"/>
      <c r="AT804" s="1"/>
      <c r="AU804" s="2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98"/>
      <c r="BG804" s="67"/>
      <c r="BH804" s="1"/>
      <c r="BI804" s="2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34"/>
      <c r="BU804" s="67"/>
      <c r="BV804" s="1"/>
      <c r="BW804" s="2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34"/>
      <c r="CI804" s="67"/>
      <c r="CJ804" s="1"/>
      <c r="CK804" s="2"/>
      <c r="CL804" s="1"/>
      <c r="CM804" s="1"/>
      <c r="CN804" s="1"/>
      <c r="CO804" s="1"/>
      <c r="CP804" s="1"/>
      <c r="CQ804" s="1"/>
      <c r="CR804" s="1"/>
      <c r="CS804" s="1"/>
      <c r="CT804" s="1"/>
      <c r="CU804" s="1"/>
    </row>
    <row r="805" spans="1:99" ht="15.75" customHeight="1" x14ac:dyDescent="0.25">
      <c r="A805" s="1"/>
      <c r="B805" s="34"/>
      <c r="C805" s="67"/>
      <c r="D805" s="1"/>
      <c r="E805" s="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34"/>
      <c r="Q805" s="67"/>
      <c r="R805" s="1"/>
      <c r="S805" s="2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34"/>
      <c r="AE805" s="67"/>
      <c r="AF805" s="1"/>
      <c r="AG805" s="2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34"/>
      <c r="AS805" s="67"/>
      <c r="AT805" s="1"/>
      <c r="AU805" s="2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98"/>
      <c r="BG805" s="67"/>
      <c r="BH805" s="1"/>
      <c r="BI805" s="2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34"/>
      <c r="BU805" s="67"/>
      <c r="BV805" s="1"/>
      <c r="BW805" s="2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34"/>
      <c r="CI805" s="67"/>
      <c r="CJ805" s="1"/>
      <c r="CK805" s="2"/>
      <c r="CL805" s="1"/>
      <c r="CM805" s="1"/>
      <c r="CN805" s="1"/>
      <c r="CO805" s="1"/>
      <c r="CP805" s="1"/>
      <c r="CQ805" s="1"/>
      <c r="CR805" s="1"/>
      <c r="CS805" s="1"/>
      <c r="CT805" s="1"/>
      <c r="CU805" s="1"/>
    </row>
    <row r="806" spans="1:99" ht="15.75" customHeight="1" x14ac:dyDescent="0.25">
      <c r="A806" s="1"/>
      <c r="B806" s="34"/>
      <c r="C806" s="67"/>
      <c r="D806" s="1"/>
      <c r="E806" s="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34"/>
      <c r="Q806" s="67"/>
      <c r="R806" s="1"/>
      <c r="S806" s="2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34"/>
      <c r="AE806" s="67"/>
      <c r="AF806" s="1"/>
      <c r="AG806" s="2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34"/>
      <c r="AS806" s="67"/>
      <c r="AT806" s="1"/>
      <c r="AU806" s="2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98"/>
      <c r="BG806" s="67"/>
      <c r="BH806" s="1"/>
      <c r="BI806" s="2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34"/>
      <c r="BU806" s="67"/>
      <c r="BV806" s="1"/>
      <c r="BW806" s="2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34"/>
      <c r="CI806" s="67"/>
      <c r="CJ806" s="1"/>
      <c r="CK806" s="2"/>
      <c r="CL806" s="1"/>
      <c r="CM806" s="1"/>
      <c r="CN806" s="1"/>
      <c r="CO806" s="1"/>
      <c r="CP806" s="1"/>
      <c r="CQ806" s="1"/>
      <c r="CR806" s="1"/>
      <c r="CS806" s="1"/>
      <c r="CT806" s="1"/>
      <c r="CU806" s="1"/>
    </row>
    <row r="807" spans="1:99" ht="15.75" customHeight="1" x14ac:dyDescent="0.25">
      <c r="A807" s="1"/>
      <c r="B807" s="34"/>
      <c r="C807" s="67"/>
      <c r="D807" s="1"/>
      <c r="E807" s="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34"/>
      <c r="Q807" s="67"/>
      <c r="R807" s="1"/>
      <c r="S807" s="2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34"/>
      <c r="AE807" s="67"/>
      <c r="AF807" s="1"/>
      <c r="AG807" s="2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34"/>
      <c r="AS807" s="67"/>
      <c r="AT807" s="1"/>
      <c r="AU807" s="2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98"/>
      <c r="BG807" s="67"/>
      <c r="BH807" s="1"/>
      <c r="BI807" s="2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34"/>
      <c r="BU807" s="67"/>
      <c r="BV807" s="1"/>
      <c r="BW807" s="2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34"/>
      <c r="CI807" s="67"/>
      <c r="CJ807" s="1"/>
      <c r="CK807" s="2"/>
      <c r="CL807" s="1"/>
      <c r="CM807" s="1"/>
      <c r="CN807" s="1"/>
      <c r="CO807" s="1"/>
      <c r="CP807" s="1"/>
      <c r="CQ807" s="1"/>
      <c r="CR807" s="1"/>
      <c r="CS807" s="1"/>
      <c r="CT807" s="1"/>
      <c r="CU807" s="1"/>
    </row>
    <row r="808" spans="1:99" ht="15.75" customHeight="1" x14ac:dyDescent="0.25">
      <c r="A808" s="1"/>
      <c r="B808" s="34"/>
      <c r="C808" s="67"/>
      <c r="D808" s="1"/>
      <c r="E808" s="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34"/>
      <c r="Q808" s="67"/>
      <c r="R808" s="1"/>
      <c r="S808" s="2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34"/>
      <c r="AE808" s="67"/>
      <c r="AF808" s="1"/>
      <c r="AG808" s="2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34"/>
      <c r="AS808" s="67"/>
      <c r="AT808" s="1"/>
      <c r="AU808" s="2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98"/>
      <c r="BG808" s="67"/>
      <c r="BH808" s="1"/>
      <c r="BI808" s="2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34"/>
      <c r="BU808" s="67"/>
      <c r="BV808" s="1"/>
      <c r="BW808" s="2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34"/>
      <c r="CI808" s="67"/>
      <c r="CJ808" s="1"/>
      <c r="CK808" s="2"/>
      <c r="CL808" s="1"/>
      <c r="CM808" s="1"/>
      <c r="CN808" s="1"/>
      <c r="CO808" s="1"/>
      <c r="CP808" s="1"/>
      <c r="CQ808" s="1"/>
      <c r="CR808" s="1"/>
      <c r="CS808" s="1"/>
      <c r="CT808" s="1"/>
      <c r="CU808" s="1"/>
    </row>
    <row r="809" spans="1:99" ht="15.75" customHeight="1" x14ac:dyDescent="0.25">
      <c r="A809" s="1"/>
      <c r="B809" s="34"/>
      <c r="C809" s="67"/>
      <c r="D809" s="1"/>
      <c r="E809" s="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34"/>
      <c r="Q809" s="67"/>
      <c r="R809" s="1"/>
      <c r="S809" s="2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34"/>
      <c r="AE809" s="67"/>
      <c r="AF809" s="1"/>
      <c r="AG809" s="2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34"/>
      <c r="AS809" s="67"/>
      <c r="AT809" s="1"/>
      <c r="AU809" s="2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98"/>
      <c r="BG809" s="67"/>
      <c r="BH809" s="1"/>
      <c r="BI809" s="2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34"/>
      <c r="BU809" s="67"/>
      <c r="BV809" s="1"/>
      <c r="BW809" s="2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34"/>
      <c r="CI809" s="67"/>
      <c r="CJ809" s="1"/>
      <c r="CK809" s="2"/>
      <c r="CL809" s="1"/>
      <c r="CM809" s="1"/>
      <c r="CN809" s="1"/>
      <c r="CO809" s="1"/>
      <c r="CP809" s="1"/>
      <c r="CQ809" s="1"/>
      <c r="CR809" s="1"/>
      <c r="CS809" s="1"/>
      <c r="CT809" s="1"/>
      <c r="CU809" s="1"/>
    </row>
    <row r="810" spans="1:99" ht="15.75" customHeight="1" x14ac:dyDescent="0.25">
      <c r="A810" s="1"/>
      <c r="B810" s="34"/>
      <c r="C810" s="67"/>
      <c r="D810" s="1"/>
      <c r="E810" s="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34"/>
      <c r="Q810" s="67"/>
      <c r="R810" s="1"/>
      <c r="S810" s="2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34"/>
      <c r="AE810" s="67"/>
      <c r="AF810" s="1"/>
      <c r="AG810" s="2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34"/>
      <c r="AS810" s="67"/>
      <c r="AT810" s="1"/>
      <c r="AU810" s="2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98"/>
      <c r="BG810" s="67"/>
      <c r="BH810" s="1"/>
      <c r="BI810" s="2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34"/>
      <c r="BU810" s="67"/>
      <c r="BV810" s="1"/>
      <c r="BW810" s="2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34"/>
      <c r="CI810" s="67"/>
      <c r="CJ810" s="1"/>
      <c r="CK810" s="2"/>
      <c r="CL810" s="1"/>
      <c r="CM810" s="1"/>
      <c r="CN810" s="1"/>
      <c r="CO810" s="1"/>
      <c r="CP810" s="1"/>
      <c r="CQ810" s="1"/>
      <c r="CR810" s="1"/>
      <c r="CS810" s="1"/>
      <c r="CT810" s="1"/>
      <c r="CU810" s="1"/>
    </row>
    <row r="811" spans="1:99" ht="15.75" customHeight="1" x14ac:dyDescent="0.25">
      <c r="A811" s="1"/>
      <c r="B811" s="34"/>
      <c r="C811" s="67"/>
      <c r="D811" s="1"/>
      <c r="E811" s="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34"/>
      <c r="Q811" s="67"/>
      <c r="R811" s="1"/>
      <c r="S811" s="2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34"/>
      <c r="AE811" s="67"/>
      <c r="AF811" s="1"/>
      <c r="AG811" s="2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34"/>
      <c r="AS811" s="67"/>
      <c r="AT811" s="1"/>
      <c r="AU811" s="2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98"/>
      <c r="BG811" s="67"/>
      <c r="BH811" s="1"/>
      <c r="BI811" s="2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34"/>
      <c r="BU811" s="67"/>
      <c r="BV811" s="1"/>
      <c r="BW811" s="2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34"/>
      <c r="CI811" s="67"/>
      <c r="CJ811" s="1"/>
      <c r="CK811" s="2"/>
      <c r="CL811" s="1"/>
      <c r="CM811" s="1"/>
      <c r="CN811" s="1"/>
      <c r="CO811" s="1"/>
      <c r="CP811" s="1"/>
      <c r="CQ811" s="1"/>
      <c r="CR811" s="1"/>
      <c r="CS811" s="1"/>
      <c r="CT811" s="1"/>
      <c r="CU811" s="1"/>
    </row>
    <row r="812" spans="1:99" ht="15.75" customHeight="1" x14ac:dyDescent="0.25">
      <c r="A812" s="1"/>
      <c r="B812" s="34"/>
      <c r="C812" s="67"/>
      <c r="D812" s="1"/>
      <c r="E812" s="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34"/>
      <c r="Q812" s="67"/>
      <c r="R812" s="1"/>
      <c r="S812" s="2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34"/>
      <c r="AE812" s="67"/>
      <c r="AF812" s="1"/>
      <c r="AG812" s="2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34"/>
      <c r="AS812" s="67"/>
      <c r="AT812" s="1"/>
      <c r="AU812" s="2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98"/>
      <c r="BG812" s="67"/>
      <c r="BH812" s="1"/>
      <c r="BI812" s="2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34"/>
      <c r="BU812" s="67"/>
      <c r="BV812" s="1"/>
      <c r="BW812" s="2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34"/>
      <c r="CI812" s="67"/>
      <c r="CJ812" s="1"/>
      <c r="CK812" s="2"/>
      <c r="CL812" s="1"/>
      <c r="CM812" s="1"/>
      <c r="CN812" s="1"/>
      <c r="CO812" s="1"/>
      <c r="CP812" s="1"/>
      <c r="CQ812" s="1"/>
      <c r="CR812" s="1"/>
      <c r="CS812" s="1"/>
      <c r="CT812" s="1"/>
      <c r="CU812" s="1"/>
    </row>
    <row r="813" spans="1:99" ht="15.75" customHeight="1" x14ac:dyDescent="0.25">
      <c r="A813" s="1"/>
      <c r="B813" s="34"/>
      <c r="C813" s="67"/>
      <c r="D813" s="1"/>
      <c r="E813" s="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34"/>
      <c r="Q813" s="67"/>
      <c r="R813" s="1"/>
      <c r="S813" s="2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34"/>
      <c r="AE813" s="67"/>
      <c r="AF813" s="1"/>
      <c r="AG813" s="2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34"/>
      <c r="AS813" s="67"/>
      <c r="AT813" s="1"/>
      <c r="AU813" s="2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98"/>
      <c r="BG813" s="67"/>
      <c r="BH813" s="1"/>
      <c r="BI813" s="2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34"/>
      <c r="BU813" s="67"/>
      <c r="BV813" s="1"/>
      <c r="BW813" s="2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34"/>
      <c r="CI813" s="67"/>
      <c r="CJ813" s="1"/>
      <c r="CK813" s="2"/>
      <c r="CL813" s="1"/>
      <c r="CM813" s="1"/>
      <c r="CN813" s="1"/>
      <c r="CO813" s="1"/>
      <c r="CP813" s="1"/>
      <c r="CQ813" s="1"/>
      <c r="CR813" s="1"/>
      <c r="CS813" s="1"/>
      <c r="CT813" s="1"/>
      <c r="CU813" s="1"/>
    </row>
    <row r="814" spans="1:99" ht="15.75" customHeight="1" x14ac:dyDescent="0.25">
      <c r="A814" s="1"/>
      <c r="B814" s="34"/>
      <c r="C814" s="67"/>
      <c r="D814" s="1"/>
      <c r="E814" s="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34"/>
      <c r="Q814" s="67"/>
      <c r="R814" s="1"/>
      <c r="S814" s="2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34"/>
      <c r="AE814" s="67"/>
      <c r="AF814" s="1"/>
      <c r="AG814" s="2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34"/>
      <c r="AS814" s="67"/>
      <c r="AT814" s="1"/>
      <c r="AU814" s="2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98"/>
      <c r="BG814" s="67"/>
      <c r="BH814" s="1"/>
      <c r="BI814" s="2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34"/>
      <c r="BU814" s="67"/>
      <c r="BV814" s="1"/>
      <c r="BW814" s="2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34"/>
      <c r="CI814" s="67"/>
      <c r="CJ814" s="1"/>
      <c r="CK814" s="2"/>
      <c r="CL814" s="1"/>
      <c r="CM814" s="1"/>
      <c r="CN814" s="1"/>
      <c r="CO814" s="1"/>
      <c r="CP814" s="1"/>
      <c r="CQ814" s="1"/>
      <c r="CR814" s="1"/>
      <c r="CS814" s="1"/>
      <c r="CT814" s="1"/>
      <c r="CU814" s="1"/>
    </row>
    <row r="815" spans="1:99" ht="15.75" customHeight="1" x14ac:dyDescent="0.25">
      <c r="A815" s="1"/>
      <c r="B815" s="34"/>
      <c r="C815" s="67"/>
      <c r="D815" s="1"/>
      <c r="E815" s="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34"/>
      <c r="Q815" s="67"/>
      <c r="R815" s="1"/>
      <c r="S815" s="2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34"/>
      <c r="AE815" s="67"/>
      <c r="AF815" s="1"/>
      <c r="AG815" s="2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34"/>
      <c r="AS815" s="67"/>
      <c r="AT815" s="1"/>
      <c r="AU815" s="2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98"/>
      <c r="BG815" s="67"/>
      <c r="BH815" s="1"/>
      <c r="BI815" s="2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34"/>
      <c r="BU815" s="67"/>
      <c r="BV815" s="1"/>
      <c r="BW815" s="2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34"/>
      <c r="CI815" s="67"/>
      <c r="CJ815" s="1"/>
      <c r="CK815" s="2"/>
      <c r="CL815" s="1"/>
      <c r="CM815" s="1"/>
      <c r="CN815" s="1"/>
      <c r="CO815" s="1"/>
      <c r="CP815" s="1"/>
      <c r="CQ815" s="1"/>
      <c r="CR815" s="1"/>
      <c r="CS815" s="1"/>
      <c r="CT815" s="1"/>
      <c r="CU815" s="1"/>
    </row>
    <row r="816" spans="1:99" ht="15.75" customHeight="1" x14ac:dyDescent="0.25">
      <c r="A816" s="1"/>
      <c r="B816" s="34"/>
      <c r="C816" s="67"/>
      <c r="D816" s="1"/>
      <c r="E816" s="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34"/>
      <c r="Q816" s="67"/>
      <c r="R816" s="1"/>
      <c r="S816" s="2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34"/>
      <c r="AE816" s="67"/>
      <c r="AF816" s="1"/>
      <c r="AG816" s="2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34"/>
      <c r="AS816" s="67"/>
      <c r="AT816" s="1"/>
      <c r="AU816" s="2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98"/>
      <c r="BG816" s="67"/>
      <c r="BH816" s="1"/>
      <c r="BI816" s="2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34"/>
      <c r="BU816" s="67"/>
      <c r="BV816" s="1"/>
      <c r="BW816" s="2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34"/>
      <c r="CI816" s="67"/>
      <c r="CJ816" s="1"/>
      <c r="CK816" s="2"/>
      <c r="CL816" s="1"/>
      <c r="CM816" s="1"/>
      <c r="CN816" s="1"/>
      <c r="CO816" s="1"/>
      <c r="CP816" s="1"/>
      <c r="CQ816" s="1"/>
      <c r="CR816" s="1"/>
      <c r="CS816" s="1"/>
      <c r="CT816" s="1"/>
      <c r="CU816" s="1"/>
    </row>
    <row r="817" spans="1:99" ht="15.75" customHeight="1" x14ac:dyDescent="0.25">
      <c r="A817" s="1"/>
      <c r="B817" s="34"/>
      <c r="C817" s="67"/>
      <c r="D817" s="1"/>
      <c r="E817" s="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34"/>
      <c r="Q817" s="67"/>
      <c r="R817" s="1"/>
      <c r="S817" s="2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34"/>
      <c r="AE817" s="67"/>
      <c r="AF817" s="1"/>
      <c r="AG817" s="2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34"/>
      <c r="AS817" s="67"/>
      <c r="AT817" s="1"/>
      <c r="AU817" s="2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98"/>
      <c r="BG817" s="67"/>
      <c r="BH817" s="1"/>
      <c r="BI817" s="2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34"/>
      <c r="BU817" s="67"/>
      <c r="BV817" s="1"/>
      <c r="BW817" s="2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34"/>
      <c r="CI817" s="67"/>
      <c r="CJ817" s="1"/>
      <c r="CK817" s="2"/>
      <c r="CL817" s="1"/>
      <c r="CM817" s="1"/>
      <c r="CN817" s="1"/>
      <c r="CO817" s="1"/>
      <c r="CP817" s="1"/>
      <c r="CQ817" s="1"/>
      <c r="CR817" s="1"/>
      <c r="CS817" s="1"/>
      <c r="CT817" s="1"/>
      <c r="CU817" s="1"/>
    </row>
    <row r="818" spans="1:99" ht="15.75" customHeight="1" x14ac:dyDescent="0.25">
      <c r="A818" s="1"/>
      <c r="B818" s="34"/>
      <c r="C818" s="67"/>
      <c r="D818" s="1"/>
      <c r="E818" s="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34"/>
      <c r="Q818" s="67"/>
      <c r="R818" s="1"/>
      <c r="S818" s="2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34"/>
      <c r="AE818" s="67"/>
      <c r="AF818" s="1"/>
      <c r="AG818" s="2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34"/>
      <c r="AS818" s="67"/>
      <c r="AT818" s="1"/>
      <c r="AU818" s="2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98"/>
      <c r="BG818" s="67"/>
      <c r="BH818" s="1"/>
      <c r="BI818" s="2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34"/>
      <c r="BU818" s="67"/>
      <c r="BV818" s="1"/>
      <c r="BW818" s="2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34"/>
      <c r="CI818" s="67"/>
      <c r="CJ818" s="1"/>
      <c r="CK818" s="2"/>
      <c r="CL818" s="1"/>
      <c r="CM818" s="1"/>
      <c r="CN818" s="1"/>
      <c r="CO818" s="1"/>
      <c r="CP818" s="1"/>
      <c r="CQ818" s="1"/>
      <c r="CR818" s="1"/>
      <c r="CS818" s="1"/>
      <c r="CT818" s="1"/>
      <c r="CU818" s="1"/>
    </row>
    <row r="819" spans="1:99" ht="15.75" customHeight="1" x14ac:dyDescent="0.25">
      <c r="A819" s="1"/>
      <c r="B819" s="34"/>
      <c r="C819" s="67"/>
      <c r="D819" s="1"/>
      <c r="E819" s="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34"/>
      <c r="Q819" s="67"/>
      <c r="R819" s="1"/>
      <c r="S819" s="2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34"/>
      <c r="AE819" s="67"/>
      <c r="AF819" s="1"/>
      <c r="AG819" s="2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34"/>
      <c r="AS819" s="67"/>
      <c r="AT819" s="1"/>
      <c r="AU819" s="2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98"/>
      <c r="BG819" s="67"/>
      <c r="BH819" s="1"/>
      <c r="BI819" s="2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34"/>
      <c r="BU819" s="67"/>
      <c r="BV819" s="1"/>
      <c r="BW819" s="2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34"/>
      <c r="CI819" s="67"/>
      <c r="CJ819" s="1"/>
      <c r="CK819" s="2"/>
      <c r="CL819" s="1"/>
      <c r="CM819" s="1"/>
      <c r="CN819" s="1"/>
      <c r="CO819" s="1"/>
      <c r="CP819" s="1"/>
      <c r="CQ819" s="1"/>
      <c r="CR819" s="1"/>
      <c r="CS819" s="1"/>
      <c r="CT819" s="1"/>
      <c r="CU819" s="1"/>
    </row>
    <row r="820" spans="1:99" ht="15.75" customHeight="1" x14ac:dyDescent="0.25">
      <c r="A820" s="1"/>
      <c r="B820" s="34"/>
      <c r="C820" s="67"/>
      <c r="D820" s="1"/>
      <c r="E820" s="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34"/>
      <c r="Q820" s="67"/>
      <c r="R820" s="1"/>
      <c r="S820" s="2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34"/>
      <c r="AE820" s="67"/>
      <c r="AF820" s="1"/>
      <c r="AG820" s="2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34"/>
      <c r="AS820" s="67"/>
      <c r="AT820" s="1"/>
      <c r="AU820" s="2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98"/>
      <c r="BG820" s="67"/>
      <c r="BH820" s="1"/>
      <c r="BI820" s="2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34"/>
      <c r="BU820" s="67"/>
      <c r="BV820" s="1"/>
      <c r="BW820" s="2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34"/>
      <c r="CI820" s="67"/>
      <c r="CJ820" s="1"/>
      <c r="CK820" s="2"/>
      <c r="CL820" s="1"/>
      <c r="CM820" s="1"/>
      <c r="CN820" s="1"/>
      <c r="CO820" s="1"/>
      <c r="CP820" s="1"/>
      <c r="CQ820" s="1"/>
      <c r="CR820" s="1"/>
      <c r="CS820" s="1"/>
      <c r="CT820" s="1"/>
      <c r="CU820" s="1"/>
    </row>
    <row r="821" spans="1:99" ht="15.75" customHeight="1" x14ac:dyDescent="0.25">
      <c r="A821" s="1"/>
      <c r="B821" s="34"/>
      <c r="C821" s="67"/>
      <c r="D821" s="1"/>
      <c r="E821" s="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34"/>
      <c r="Q821" s="67"/>
      <c r="R821" s="1"/>
      <c r="S821" s="2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34"/>
      <c r="AE821" s="67"/>
      <c r="AF821" s="1"/>
      <c r="AG821" s="2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34"/>
      <c r="AS821" s="67"/>
      <c r="AT821" s="1"/>
      <c r="AU821" s="2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98"/>
      <c r="BG821" s="67"/>
      <c r="BH821" s="1"/>
      <c r="BI821" s="2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34"/>
      <c r="BU821" s="67"/>
      <c r="BV821" s="1"/>
      <c r="BW821" s="2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34"/>
      <c r="CI821" s="67"/>
      <c r="CJ821" s="1"/>
      <c r="CK821" s="2"/>
      <c r="CL821" s="1"/>
      <c r="CM821" s="1"/>
      <c r="CN821" s="1"/>
      <c r="CO821" s="1"/>
      <c r="CP821" s="1"/>
      <c r="CQ821" s="1"/>
      <c r="CR821" s="1"/>
      <c r="CS821" s="1"/>
      <c r="CT821" s="1"/>
      <c r="CU821" s="1"/>
    </row>
    <row r="822" spans="1:99" ht="15.75" customHeight="1" x14ac:dyDescent="0.25">
      <c r="A822" s="1"/>
      <c r="B822" s="34"/>
      <c r="C822" s="67"/>
      <c r="D822" s="1"/>
      <c r="E822" s="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34"/>
      <c r="Q822" s="67"/>
      <c r="R822" s="1"/>
      <c r="S822" s="2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34"/>
      <c r="AE822" s="67"/>
      <c r="AF822" s="1"/>
      <c r="AG822" s="2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34"/>
      <c r="AS822" s="67"/>
      <c r="AT822" s="1"/>
      <c r="AU822" s="2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98"/>
      <c r="BG822" s="67"/>
      <c r="BH822" s="1"/>
      <c r="BI822" s="2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34"/>
      <c r="BU822" s="67"/>
      <c r="BV822" s="1"/>
      <c r="BW822" s="2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34"/>
      <c r="CI822" s="67"/>
      <c r="CJ822" s="1"/>
      <c r="CK822" s="2"/>
      <c r="CL822" s="1"/>
      <c r="CM822" s="1"/>
      <c r="CN822" s="1"/>
      <c r="CO822" s="1"/>
      <c r="CP822" s="1"/>
      <c r="CQ822" s="1"/>
      <c r="CR822" s="1"/>
      <c r="CS822" s="1"/>
      <c r="CT822" s="1"/>
      <c r="CU822" s="1"/>
    </row>
    <row r="823" spans="1:99" ht="15.75" customHeight="1" x14ac:dyDescent="0.25">
      <c r="A823" s="1"/>
      <c r="B823" s="34"/>
      <c r="C823" s="67"/>
      <c r="D823" s="1"/>
      <c r="E823" s="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34"/>
      <c r="Q823" s="67"/>
      <c r="R823" s="1"/>
      <c r="S823" s="2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34"/>
      <c r="AE823" s="67"/>
      <c r="AF823" s="1"/>
      <c r="AG823" s="2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34"/>
      <c r="AS823" s="67"/>
      <c r="AT823" s="1"/>
      <c r="AU823" s="2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98"/>
      <c r="BG823" s="67"/>
      <c r="BH823" s="1"/>
      <c r="BI823" s="2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34"/>
      <c r="BU823" s="67"/>
      <c r="BV823" s="1"/>
      <c r="BW823" s="2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34"/>
      <c r="CI823" s="67"/>
      <c r="CJ823" s="1"/>
      <c r="CK823" s="2"/>
      <c r="CL823" s="1"/>
      <c r="CM823" s="1"/>
      <c r="CN823" s="1"/>
      <c r="CO823" s="1"/>
      <c r="CP823" s="1"/>
      <c r="CQ823" s="1"/>
      <c r="CR823" s="1"/>
      <c r="CS823" s="1"/>
      <c r="CT823" s="1"/>
      <c r="CU823" s="1"/>
    </row>
    <row r="824" spans="1:99" ht="15.75" customHeight="1" x14ac:dyDescent="0.25">
      <c r="A824" s="1"/>
      <c r="B824" s="34"/>
      <c r="C824" s="67"/>
      <c r="D824" s="1"/>
      <c r="E824" s="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34"/>
      <c r="Q824" s="67"/>
      <c r="R824" s="1"/>
      <c r="S824" s="2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34"/>
      <c r="AE824" s="67"/>
      <c r="AF824" s="1"/>
      <c r="AG824" s="2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34"/>
      <c r="AS824" s="67"/>
      <c r="AT824" s="1"/>
      <c r="AU824" s="2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98"/>
      <c r="BG824" s="67"/>
      <c r="BH824" s="1"/>
      <c r="BI824" s="2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34"/>
      <c r="BU824" s="67"/>
      <c r="BV824" s="1"/>
      <c r="BW824" s="2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34"/>
      <c r="CI824" s="67"/>
      <c r="CJ824" s="1"/>
      <c r="CK824" s="2"/>
      <c r="CL824" s="1"/>
      <c r="CM824" s="1"/>
      <c r="CN824" s="1"/>
      <c r="CO824" s="1"/>
      <c r="CP824" s="1"/>
      <c r="CQ824" s="1"/>
      <c r="CR824" s="1"/>
      <c r="CS824" s="1"/>
      <c r="CT824" s="1"/>
      <c r="CU824" s="1"/>
    </row>
    <row r="825" spans="1:99" ht="15.75" customHeight="1" x14ac:dyDescent="0.25">
      <c r="A825" s="1"/>
      <c r="B825" s="34"/>
      <c r="C825" s="67"/>
      <c r="D825" s="1"/>
      <c r="E825" s="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34"/>
      <c r="Q825" s="67"/>
      <c r="R825" s="1"/>
      <c r="S825" s="2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34"/>
      <c r="AE825" s="67"/>
      <c r="AF825" s="1"/>
      <c r="AG825" s="2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34"/>
      <c r="AS825" s="67"/>
      <c r="AT825" s="1"/>
      <c r="AU825" s="2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98"/>
      <c r="BG825" s="67"/>
      <c r="BH825" s="1"/>
      <c r="BI825" s="2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34"/>
      <c r="BU825" s="67"/>
      <c r="BV825" s="1"/>
      <c r="BW825" s="2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34"/>
      <c r="CI825" s="67"/>
      <c r="CJ825" s="1"/>
      <c r="CK825" s="2"/>
      <c r="CL825" s="1"/>
      <c r="CM825" s="1"/>
      <c r="CN825" s="1"/>
      <c r="CO825" s="1"/>
      <c r="CP825" s="1"/>
      <c r="CQ825" s="1"/>
      <c r="CR825" s="1"/>
      <c r="CS825" s="1"/>
      <c r="CT825" s="1"/>
      <c r="CU825" s="1"/>
    </row>
    <row r="826" spans="1:99" ht="15.75" customHeight="1" x14ac:dyDescent="0.25">
      <c r="A826" s="1"/>
      <c r="B826" s="34"/>
      <c r="C826" s="67"/>
      <c r="D826" s="1"/>
      <c r="E826" s="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34"/>
      <c r="Q826" s="67"/>
      <c r="R826" s="1"/>
      <c r="S826" s="2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34"/>
      <c r="AE826" s="67"/>
      <c r="AF826" s="1"/>
      <c r="AG826" s="2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34"/>
      <c r="AS826" s="67"/>
      <c r="AT826" s="1"/>
      <c r="AU826" s="2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98"/>
      <c r="BG826" s="67"/>
      <c r="BH826" s="1"/>
      <c r="BI826" s="2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34"/>
      <c r="BU826" s="67"/>
      <c r="BV826" s="1"/>
      <c r="BW826" s="2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34"/>
      <c r="CI826" s="67"/>
      <c r="CJ826" s="1"/>
      <c r="CK826" s="2"/>
      <c r="CL826" s="1"/>
      <c r="CM826" s="1"/>
      <c r="CN826" s="1"/>
      <c r="CO826" s="1"/>
      <c r="CP826" s="1"/>
      <c r="CQ826" s="1"/>
      <c r="CR826" s="1"/>
      <c r="CS826" s="1"/>
      <c r="CT826" s="1"/>
      <c r="CU826" s="1"/>
    </row>
    <row r="827" spans="1:99" ht="15.75" customHeight="1" x14ac:dyDescent="0.25">
      <c r="A827" s="1"/>
      <c r="B827" s="34"/>
      <c r="C827" s="67"/>
      <c r="D827" s="1"/>
      <c r="E827" s="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34"/>
      <c r="Q827" s="67"/>
      <c r="R827" s="1"/>
      <c r="S827" s="2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34"/>
      <c r="AE827" s="67"/>
      <c r="AF827" s="1"/>
      <c r="AG827" s="2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34"/>
      <c r="AS827" s="67"/>
      <c r="AT827" s="1"/>
      <c r="AU827" s="2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98"/>
      <c r="BG827" s="67"/>
      <c r="BH827" s="1"/>
      <c r="BI827" s="2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34"/>
      <c r="BU827" s="67"/>
      <c r="BV827" s="1"/>
      <c r="BW827" s="2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34"/>
      <c r="CI827" s="67"/>
      <c r="CJ827" s="1"/>
      <c r="CK827" s="2"/>
      <c r="CL827" s="1"/>
      <c r="CM827" s="1"/>
      <c r="CN827" s="1"/>
      <c r="CO827" s="1"/>
      <c r="CP827" s="1"/>
      <c r="CQ827" s="1"/>
      <c r="CR827" s="1"/>
      <c r="CS827" s="1"/>
      <c r="CT827" s="1"/>
      <c r="CU827" s="1"/>
    </row>
    <row r="828" spans="1:99" ht="15.75" customHeight="1" x14ac:dyDescent="0.25">
      <c r="A828" s="1"/>
      <c r="B828" s="34"/>
      <c r="C828" s="67"/>
      <c r="D828" s="1"/>
      <c r="E828" s="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34"/>
      <c r="Q828" s="67"/>
      <c r="R828" s="1"/>
      <c r="S828" s="2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34"/>
      <c r="AE828" s="67"/>
      <c r="AF828" s="1"/>
      <c r="AG828" s="2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34"/>
      <c r="AS828" s="67"/>
      <c r="AT828" s="1"/>
      <c r="AU828" s="2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98"/>
      <c r="BG828" s="67"/>
      <c r="BH828" s="1"/>
      <c r="BI828" s="2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34"/>
      <c r="BU828" s="67"/>
      <c r="BV828" s="1"/>
      <c r="BW828" s="2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34"/>
      <c r="CI828" s="67"/>
      <c r="CJ828" s="1"/>
      <c r="CK828" s="2"/>
      <c r="CL828" s="1"/>
      <c r="CM828" s="1"/>
      <c r="CN828" s="1"/>
      <c r="CO828" s="1"/>
      <c r="CP828" s="1"/>
      <c r="CQ828" s="1"/>
      <c r="CR828" s="1"/>
      <c r="CS828" s="1"/>
      <c r="CT828" s="1"/>
      <c r="CU828" s="1"/>
    </row>
    <row r="829" spans="1:99" ht="15.75" customHeight="1" x14ac:dyDescent="0.25">
      <c r="A829" s="1"/>
      <c r="B829" s="34"/>
      <c r="C829" s="67"/>
      <c r="D829" s="1"/>
      <c r="E829" s="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34"/>
      <c r="Q829" s="67"/>
      <c r="R829" s="1"/>
      <c r="S829" s="2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34"/>
      <c r="AE829" s="67"/>
      <c r="AF829" s="1"/>
      <c r="AG829" s="2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34"/>
      <c r="AS829" s="67"/>
      <c r="AT829" s="1"/>
      <c r="AU829" s="2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98"/>
      <c r="BG829" s="67"/>
      <c r="BH829" s="1"/>
      <c r="BI829" s="2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34"/>
      <c r="BU829" s="67"/>
      <c r="BV829" s="1"/>
      <c r="BW829" s="2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34"/>
      <c r="CI829" s="67"/>
      <c r="CJ829" s="1"/>
      <c r="CK829" s="2"/>
      <c r="CL829" s="1"/>
      <c r="CM829" s="1"/>
      <c r="CN829" s="1"/>
      <c r="CO829" s="1"/>
      <c r="CP829" s="1"/>
      <c r="CQ829" s="1"/>
      <c r="CR829" s="1"/>
      <c r="CS829" s="1"/>
      <c r="CT829" s="1"/>
      <c r="CU829" s="1"/>
    </row>
    <row r="830" spans="1:99" ht="15.75" customHeight="1" x14ac:dyDescent="0.25">
      <c r="A830" s="1"/>
      <c r="B830" s="34"/>
      <c r="C830" s="67"/>
      <c r="D830" s="1"/>
      <c r="E830" s="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34"/>
      <c r="Q830" s="67"/>
      <c r="R830" s="1"/>
      <c r="S830" s="2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34"/>
      <c r="AE830" s="67"/>
      <c r="AF830" s="1"/>
      <c r="AG830" s="2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34"/>
      <c r="AS830" s="67"/>
      <c r="AT830" s="1"/>
      <c r="AU830" s="2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98"/>
      <c r="BG830" s="67"/>
      <c r="BH830" s="1"/>
      <c r="BI830" s="2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34"/>
      <c r="BU830" s="67"/>
      <c r="BV830" s="1"/>
      <c r="BW830" s="2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34"/>
      <c r="CI830" s="67"/>
      <c r="CJ830" s="1"/>
      <c r="CK830" s="2"/>
      <c r="CL830" s="1"/>
      <c r="CM830" s="1"/>
      <c r="CN830" s="1"/>
      <c r="CO830" s="1"/>
      <c r="CP830" s="1"/>
      <c r="CQ830" s="1"/>
      <c r="CR830" s="1"/>
      <c r="CS830" s="1"/>
      <c r="CT830" s="1"/>
      <c r="CU830" s="1"/>
    </row>
    <row r="831" spans="1:99" ht="15.75" customHeight="1" x14ac:dyDescent="0.25">
      <c r="A831" s="1"/>
      <c r="B831" s="34"/>
      <c r="C831" s="67"/>
      <c r="D831" s="1"/>
      <c r="E831" s="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34"/>
      <c r="Q831" s="67"/>
      <c r="R831" s="1"/>
      <c r="S831" s="2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34"/>
      <c r="AE831" s="67"/>
      <c r="AF831" s="1"/>
      <c r="AG831" s="2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34"/>
      <c r="AS831" s="67"/>
      <c r="AT831" s="1"/>
      <c r="AU831" s="2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98"/>
      <c r="BG831" s="67"/>
      <c r="BH831" s="1"/>
      <c r="BI831" s="2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34"/>
      <c r="BU831" s="67"/>
      <c r="BV831" s="1"/>
      <c r="BW831" s="2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34"/>
      <c r="CI831" s="67"/>
      <c r="CJ831" s="1"/>
      <c r="CK831" s="2"/>
      <c r="CL831" s="1"/>
      <c r="CM831" s="1"/>
      <c r="CN831" s="1"/>
      <c r="CO831" s="1"/>
      <c r="CP831" s="1"/>
      <c r="CQ831" s="1"/>
      <c r="CR831" s="1"/>
      <c r="CS831" s="1"/>
      <c r="CT831" s="1"/>
      <c r="CU831" s="1"/>
    </row>
    <row r="832" spans="1:99" ht="15.75" customHeight="1" x14ac:dyDescent="0.25">
      <c r="A832" s="1"/>
      <c r="B832" s="34"/>
      <c r="C832" s="67"/>
      <c r="D832" s="1"/>
      <c r="E832" s="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34"/>
      <c r="Q832" s="67"/>
      <c r="R832" s="1"/>
      <c r="S832" s="2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34"/>
      <c r="AE832" s="67"/>
      <c r="AF832" s="1"/>
      <c r="AG832" s="2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34"/>
      <c r="AS832" s="67"/>
      <c r="AT832" s="1"/>
      <c r="AU832" s="2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98"/>
      <c r="BG832" s="67"/>
      <c r="BH832" s="1"/>
      <c r="BI832" s="2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34"/>
      <c r="BU832" s="67"/>
      <c r="BV832" s="1"/>
      <c r="BW832" s="2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34"/>
      <c r="CI832" s="67"/>
      <c r="CJ832" s="1"/>
      <c r="CK832" s="2"/>
      <c r="CL832" s="1"/>
      <c r="CM832" s="1"/>
      <c r="CN832" s="1"/>
      <c r="CO832" s="1"/>
      <c r="CP832" s="1"/>
      <c r="CQ832" s="1"/>
      <c r="CR832" s="1"/>
      <c r="CS832" s="1"/>
      <c r="CT832" s="1"/>
      <c r="CU832" s="1"/>
    </row>
    <row r="833" spans="1:99" ht="15.75" customHeight="1" x14ac:dyDescent="0.25">
      <c r="A833" s="1"/>
      <c r="B833" s="34"/>
      <c r="C833" s="67"/>
      <c r="D833" s="1"/>
      <c r="E833" s="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34"/>
      <c r="Q833" s="67"/>
      <c r="R833" s="1"/>
      <c r="S833" s="2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34"/>
      <c r="AE833" s="67"/>
      <c r="AF833" s="1"/>
      <c r="AG833" s="2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34"/>
      <c r="AS833" s="67"/>
      <c r="AT833" s="1"/>
      <c r="AU833" s="2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98"/>
      <c r="BG833" s="67"/>
      <c r="BH833" s="1"/>
      <c r="BI833" s="2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34"/>
      <c r="BU833" s="67"/>
      <c r="BV833" s="1"/>
      <c r="BW833" s="2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34"/>
      <c r="CI833" s="67"/>
      <c r="CJ833" s="1"/>
      <c r="CK833" s="2"/>
      <c r="CL833" s="1"/>
      <c r="CM833" s="1"/>
      <c r="CN833" s="1"/>
      <c r="CO833" s="1"/>
      <c r="CP833" s="1"/>
      <c r="CQ833" s="1"/>
      <c r="CR833" s="1"/>
      <c r="CS833" s="1"/>
      <c r="CT833" s="1"/>
      <c r="CU833" s="1"/>
    </row>
    <row r="834" spans="1:99" ht="15.75" customHeight="1" x14ac:dyDescent="0.25">
      <c r="A834" s="1"/>
      <c r="B834" s="34"/>
      <c r="C834" s="67"/>
      <c r="D834" s="1"/>
      <c r="E834" s="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34"/>
      <c r="Q834" s="67"/>
      <c r="R834" s="1"/>
      <c r="S834" s="2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34"/>
      <c r="AE834" s="67"/>
      <c r="AF834" s="1"/>
      <c r="AG834" s="2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34"/>
      <c r="AS834" s="67"/>
      <c r="AT834" s="1"/>
      <c r="AU834" s="2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98"/>
      <c r="BG834" s="67"/>
      <c r="BH834" s="1"/>
      <c r="BI834" s="2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34"/>
      <c r="BU834" s="67"/>
      <c r="BV834" s="1"/>
      <c r="BW834" s="2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34"/>
      <c r="CI834" s="67"/>
      <c r="CJ834" s="1"/>
      <c r="CK834" s="2"/>
      <c r="CL834" s="1"/>
      <c r="CM834" s="1"/>
      <c r="CN834" s="1"/>
      <c r="CO834" s="1"/>
      <c r="CP834" s="1"/>
      <c r="CQ834" s="1"/>
      <c r="CR834" s="1"/>
      <c r="CS834" s="1"/>
      <c r="CT834" s="1"/>
      <c r="CU834" s="1"/>
    </row>
    <row r="835" spans="1:99" ht="15.75" customHeight="1" x14ac:dyDescent="0.25">
      <c r="A835" s="1"/>
      <c r="B835" s="34"/>
      <c r="C835" s="67"/>
      <c r="D835" s="1"/>
      <c r="E835" s="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34"/>
      <c r="Q835" s="67"/>
      <c r="R835" s="1"/>
      <c r="S835" s="2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34"/>
      <c r="AE835" s="67"/>
      <c r="AF835" s="1"/>
      <c r="AG835" s="2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34"/>
      <c r="AS835" s="67"/>
      <c r="AT835" s="1"/>
      <c r="AU835" s="2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98"/>
      <c r="BG835" s="67"/>
      <c r="BH835" s="1"/>
      <c r="BI835" s="2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34"/>
      <c r="BU835" s="67"/>
      <c r="BV835" s="1"/>
      <c r="BW835" s="2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34"/>
      <c r="CI835" s="67"/>
      <c r="CJ835" s="1"/>
      <c r="CK835" s="2"/>
      <c r="CL835" s="1"/>
      <c r="CM835" s="1"/>
      <c r="CN835" s="1"/>
      <c r="CO835" s="1"/>
      <c r="CP835" s="1"/>
      <c r="CQ835" s="1"/>
      <c r="CR835" s="1"/>
      <c r="CS835" s="1"/>
      <c r="CT835" s="1"/>
      <c r="CU835" s="1"/>
    </row>
    <row r="836" spans="1:99" ht="15.75" customHeight="1" x14ac:dyDescent="0.25">
      <c r="A836" s="1"/>
      <c r="B836" s="34"/>
      <c r="C836" s="67"/>
      <c r="D836" s="1"/>
      <c r="E836" s="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34"/>
      <c r="Q836" s="67"/>
      <c r="R836" s="1"/>
      <c r="S836" s="2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34"/>
      <c r="AE836" s="67"/>
      <c r="AF836" s="1"/>
      <c r="AG836" s="2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34"/>
      <c r="AS836" s="67"/>
      <c r="AT836" s="1"/>
      <c r="AU836" s="2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98"/>
      <c r="BG836" s="67"/>
      <c r="BH836" s="1"/>
      <c r="BI836" s="2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34"/>
      <c r="BU836" s="67"/>
      <c r="BV836" s="1"/>
      <c r="BW836" s="2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34"/>
      <c r="CI836" s="67"/>
      <c r="CJ836" s="1"/>
      <c r="CK836" s="2"/>
      <c r="CL836" s="1"/>
      <c r="CM836" s="1"/>
      <c r="CN836" s="1"/>
      <c r="CO836" s="1"/>
      <c r="CP836" s="1"/>
      <c r="CQ836" s="1"/>
      <c r="CR836" s="1"/>
      <c r="CS836" s="1"/>
      <c r="CT836" s="1"/>
      <c r="CU836" s="1"/>
    </row>
    <row r="837" spans="1:99" ht="15.75" customHeight="1" x14ac:dyDescent="0.25">
      <c r="A837" s="1"/>
      <c r="B837" s="34"/>
      <c r="C837" s="67"/>
      <c r="D837" s="1"/>
      <c r="E837" s="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34"/>
      <c r="Q837" s="67"/>
      <c r="R837" s="1"/>
      <c r="S837" s="2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34"/>
      <c r="AE837" s="67"/>
      <c r="AF837" s="1"/>
      <c r="AG837" s="2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34"/>
      <c r="AS837" s="67"/>
      <c r="AT837" s="1"/>
      <c r="AU837" s="2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98"/>
      <c r="BG837" s="67"/>
      <c r="BH837" s="1"/>
      <c r="BI837" s="2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34"/>
      <c r="BU837" s="67"/>
      <c r="BV837" s="1"/>
      <c r="BW837" s="2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34"/>
      <c r="CI837" s="67"/>
      <c r="CJ837" s="1"/>
      <c r="CK837" s="2"/>
      <c r="CL837" s="1"/>
      <c r="CM837" s="1"/>
      <c r="CN837" s="1"/>
      <c r="CO837" s="1"/>
      <c r="CP837" s="1"/>
      <c r="CQ837" s="1"/>
      <c r="CR837" s="1"/>
      <c r="CS837" s="1"/>
      <c r="CT837" s="1"/>
      <c r="CU837" s="1"/>
    </row>
    <row r="838" spans="1:99" ht="15.75" customHeight="1" x14ac:dyDescent="0.25">
      <c r="A838" s="1"/>
      <c r="B838" s="34"/>
      <c r="C838" s="67"/>
      <c r="D838" s="1"/>
      <c r="E838" s="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34"/>
      <c r="Q838" s="67"/>
      <c r="R838" s="1"/>
      <c r="S838" s="2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34"/>
      <c r="AE838" s="67"/>
      <c r="AF838" s="1"/>
      <c r="AG838" s="2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34"/>
      <c r="AS838" s="67"/>
      <c r="AT838" s="1"/>
      <c r="AU838" s="2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98"/>
      <c r="BG838" s="67"/>
      <c r="BH838" s="1"/>
      <c r="BI838" s="2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34"/>
      <c r="BU838" s="67"/>
      <c r="BV838" s="1"/>
      <c r="BW838" s="2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34"/>
      <c r="CI838" s="67"/>
      <c r="CJ838" s="1"/>
      <c r="CK838" s="2"/>
      <c r="CL838" s="1"/>
      <c r="CM838" s="1"/>
      <c r="CN838" s="1"/>
      <c r="CO838" s="1"/>
      <c r="CP838" s="1"/>
      <c r="CQ838" s="1"/>
      <c r="CR838" s="1"/>
      <c r="CS838" s="1"/>
      <c r="CT838" s="1"/>
      <c r="CU838" s="1"/>
    </row>
    <row r="839" spans="1:99" ht="15.75" customHeight="1" x14ac:dyDescent="0.25">
      <c r="A839" s="1"/>
      <c r="B839" s="34"/>
      <c r="C839" s="67"/>
      <c r="D839" s="1"/>
      <c r="E839" s="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34"/>
      <c r="Q839" s="67"/>
      <c r="R839" s="1"/>
      <c r="S839" s="2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34"/>
      <c r="AE839" s="67"/>
      <c r="AF839" s="1"/>
      <c r="AG839" s="2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34"/>
      <c r="AS839" s="67"/>
      <c r="AT839" s="1"/>
      <c r="AU839" s="2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98"/>
      <c r="BG839" s="67"/>
      <c r="BH839" s="1"/>
      <c r="BI839" s="2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34"/>
      <c r="BU839" s="67"/>
      <c r="BV839" s="1"/>
      <c r="BW839" s="2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34"/>
      <c r="CI839" s="67"/>
      <c r="CJ839" s="1"/>
      <c r="CK839" s="2"/>
      <c r="CL839" s="1"/>
      <c r="CM839" s="1"/>
      <c r="CN839" s="1"/>
      <c r="CO839" s="1"/>
      <c r="CP839" s="1"/>
      <c r="CQ839" s="1"/>
      <c r="CR839" s="1"/>
      <c r="CS839" s="1"/>
      <c r="CT839" s="1"/>
      <c r="CU839" s="1"/>
    </row>
    <row r="840" spans="1:99" ht="15.75" customHeight="1" x14ac:dyDescent="0.25">
      <c r="A840" s="1"/>
      <c r="B840" s="34"/>
      <c r="C840" s="67"/>
      <c r="D840" s="1"/>
      <c r="E840" s="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34"/>
      <c r="Q840" s="67"/>
      <c r="R840" s="1"/>
      <c r="S840" s="2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34"/>
      <c r="AE840" s="67"/>
      <c r="AF840" s="1"/>
      <c r="AG840" s="2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34"/>
      <c r="AS840" s="67"/>
      <c r="AT840" s="1"/>
      <c r="AU840" s="2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98"/>
      <c r="BG840" s="67"/>
      <c r="BH840" s="1"/>
      <c r="BI840" s="2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34"/>
      <c r="BU840" s="67"/>
      <c r="BV840" s="1"/>
      <c r="BW840" s="2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34"/>
      <c r="CI840" s="67"/>
      <c r="CJ840" s="1"/>
      <c r="CK840" s="2"/>
      <c r="CL840" s="1"/>
      <c r="CM840" s="1"/>
      <c r="CN840" s="1"/>
      <c r="CO840" s="1"/>
      <c r="CP840" s="1"/>
      <c r="CQ840" s="1"/>
      <c r="CR840" s="1"/>
      <c r="CS840" s="1"/>
      <c r="CT840" s="1"/>
      <c r="CU840" s="1"/>
    </row>
    <row r="841" spans="1:99" ht="15.75" customHeight="1" x14ac:dyDescent="0.25">
      <c r="A841" s="1"/>
      <c r="B841" s="34"/>
      <c r="C841" s="67"/>
      <c r="D841" s="1"/>
      <c r="E841" s="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34"/>
      <c r="Q841" s="67"/>
      <c r="R841" s="1"/>
      <c r="S841" s="2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34"/>
      <c r="AE841" s="67"/>
      <c r="AF841" s="1"/>
      <c r="AG841" s="2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34"/>
      <c r="AS841" s="67"/>
      <c r="AT841" s="1"/>
      <c r="AU841" s="2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98"/>
      <c r="BG841" s="67"/>
      <c r="BH841" s="1"/>
      <c r="BI841" s="2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34"/>
      <c r="BU841" s="67"/>
      <c r="BV841" s="1"/>
      <c r="BW841" s="2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34"/>
      <c r="CI841" s="67"/>
      <c r="CJ841" s="1"/>
      <c r="CK841" s="2"/>
      <c r="CL841" s="1"/>
      <c r="CM841" s="1"/>
      <c r="CN841" s="1"/>
      <c r="CO841" s="1"/>
      <c r="CP841" s="1"/>
      <c r="CQ841" s="1"/>
      <c r="CR841" s="1"/>
      <c r="CS841" s="1"/>
      <c r="CT841" s="1"/>
      <c r="CU841" s="1"/>
    </row>
    <row r="842" spans="1:99" ht="15.75" customHeight="1" x14ac:dyDescent="0.25">
      <c r="A842" s="1"/>
      <c r="B842" s="34"/>
      <c r="C842" s="67"/>
      <c r="D842" s="1"/>
      <c r="E842" s="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34"/>
      <c r="Q842" s="67"/>
      <c r="R842" s="1"/>
      <c r="S842" s="2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34"/>
      <c r="AE842" s="67"/>
      <c r="AF842" s="1"/>
      <c r="AG842" s="2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34"/>
      <c r="AS842" s="67"/>
      <c r="AT842" s="1"/>
      <c r="AU842" s="2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98"/>
      <c r="BG842" s="67"/>
      <c r="BH842" s="1"/>
      <c r="BI842" s="2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34"/>
      <c r="BU842" s="67"/>
      <c r="BV842" s="1"/>
      <c r="BW842" s="2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34"/>
      <c r="CI842" s="67"/>
      <c r="CJ842" s="1"/>
      <c r="CK842" s="2"/>
      <c r="CL842" s="1"/>
      <c r="CM842" s="1"/>
      <c r="CN842" s="1"/>
      <c r="CO842" s="1"/>
      <c r="CP842" s="1"/>
      <c r="CQ842" s="1"/>
      <c r="CR842" s="1"/>
      <c r="CS842" s="1"/>
      <c r="CT842" s="1"/>
      <c r="CU842" s="1"/>
    </row>
    <row r="843" spans="1:99" ht="15.75" customHeight="1" x14ac:dyDescent="0.25">
      <c r="A843" s="1"/>
      <c r="B843" s="34"/>
      <c r="C843" s="67"/>
      <c r="D843" s="1"/>
      <c r="E843" s="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34"/>
      <c r="Q843" s="67"/>
      <c r="R843" s="1"/>
      <c r="S843" s="2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34"/>
      <c r="AE843" s="67"/>
      <c r="AF843" s="1"/>
      <c r="AG843" s="2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34"/>
      <c r="AS843" s="67"/>
      <c r="AT843" s="1"/>
      <c r="AU843" s="2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98"/>
      <c r="BG843" s="67"/>
      <c r="BH843" s="1"/>
      <c r="BI843" s="2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34"/>
      <c r="BU843" s="67"/>
      <c r="BV843" s="1"/>
      <c r="BW843" s="2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34"/>
      <c r="CI843" s="67"/>
      <c r="CJ843" s="1"/>
      <c r="CK843" s="2"/>
      <c r="CL843" s="1"/>
      <c r="CM843" s="1"/>
      <c r="CN843" s="1"/>
      <c r="CO843" s="1"/>
      <c r="CP843" s="1"/>
      <c r="CQ843" s="1"/>
      <c r="CR843" s="1"/>
      <c r="CS843" s="1"/>
      <c r="CT843" s="1"/>
      <c r="CU843" s="1"/>
    </row>
    <row r="844" spans="1:99" ht="15.75" customHeight="1" x14ac:dyDescent="0.25">
      <c r="A844" s="1"/>
      <c r="B844" s="34"/>
      <c r="C844" s="67"/>
      <c r="D844" s="1"/>
      <c r="E844" s="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34"/>
      <c r="Q844" s="67"/>
      <c r="R844" s="1"/>
      <c r="S844" s="2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34"/>
      <c r="AE844" s="67"/>
      <c r="AF844" s="1"/>
      <c r="AG844" s="2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34"/>
      <c r="AS844" s="67"/>
      <c r="AT844" s="1"/>
      <c r="AU844" s="2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98"/>
      <c r="BG844" s="67"/>
      <c r="BH844" s="1"/>
      <c r="BI844" s="2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34"/>
      <c r="BU844" s="67"/>
      <c r="BV844" s="1"/>
      <c r="BW844" s="2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34"/>
      <c r="CI844" s="67"/>
      <c r="CJ844" s="1"/>
      <c r="CK844" s="2"/>
      <c r="CL844" s="1"/>
      <c r="CM844" s="1"/>
      <c r="CN844" s="1"/>
      <c r="CO844" s="1"/>
      <c r="CP844" s="1"/>
      <c r="CQ844" s="1"/>
      <c r="CR844" s="1"/>
      <c r="CS844" s="1"/>
      <c r="CT844" s="1"/>
      <c r="CU844" s="1"/>
    </row>
    <row r="845" spans="1:99" ht="15.75" customHeight="1" x14ac:dyDescent="0.25">
      <c r="A845" s="1"/>
      <c r="B845" s="34"/>
      <c r="C845" s="67"/>
      <c r="D845" s="1"/>
      <c r="E845" s="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34"/>
      <c r="Q845" s="67"/>
      <c r="R845" s="1"/>
      <c r="S845" s="2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34"/>
      <c r="AE845" s="67"/>
      <c r="AF845" s="1"/>
      <c r="AG845" s="2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34"/>
      <c r="AS845" s="67"/>
      <c r="AT845" s="1"/>
      <c r="AU845" s="2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98"/>
      <c r="BG845" s="67"/>
      <c r="BH845" s="1"/>
      <c r="BI845" s="2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34"/>
      <c r="BU845" s="67"/>
      <c r="BV845" s="1"/>
      <c r="BW845" s="2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34"/>
      <c r="CI845" s="67"/>
      <c r="CJ845" s="1"/>
      <c r="CK845" s="2"/>
      <c r="CL845" s="1"/>
      <c r="CM845" s="1"/>
      <c r="CN845" s="1"/>
      <c r="CO845" s="1"/>
      <c r="CP845" s="1"/>
      <c r="CQ845" s="1"/>
      <c r="CR845" s="1"/>
      <c r="CS845" s="1"/>
      <c r="CT845" s="1"/>
      <c r="CU845" s="1"/>
    </row>
    <row r="846" spans="1:99" ht="15.75" customHeight="1" x14ac:dyDescent="0.25">
      <c r="A846" s="1"/>
      <c r="B846" s="34"/>
      <c r="C846" s="67"/>
      <c r="D846" s="1"/>
      <c r="E846" s="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34"/>
      <c r="Q846" s="67"/>
      <c r="R846" s="1"/>
      <c r="S846" s="2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34"/>
      <c r="AE846" s="67"/>
      <c r="AF846" s="1"/>
      <c r="AG846" s="2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34"/>
      <c r="AS846" s="67"/>
      <c r="AT846" s="1"/>
      <c r="AU846" s="2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98"/>
      <c r="BG846" s="67"/>
      <c r="BH846" s="1"/>
      <c r="BI846" s="2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34"/>
      <c r="BU846" s="67"/>
      <c r="BV846" s="1"/>
      <c r="BW846" s="2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34"/>
      <c r="CI846" s="67"/>
      <c r="CJ846" s="1"/>
      <c r="CK846" s="2"/>
      <c r="CL846" s="1"/>
      <c r="CM846" s="1"/>
      <c r="CN846" s="1"/>
      <c r="CO846" s="1"/>
      <c r="CP846" s="1"/>
      <c r="CQ846" s="1"/>
      <c r="CR846" s="1"/>
      <c r="CS846" s="1"/>
      <c r="CT846" s="1"/>
      <c r="CU846" s="1"/>
    </row>
    <row r="847" spans="1:99" ht="15.75" customHeight="1" x14ac:dyDescent="0.25">
      <c r="A847" s="1"/>
      <c r="B847" s="34"/>
      <c r="C847" s="67"/>
      <c r="D847" s="1"/>
      <c r="E847" s="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34"/>
      <c r="Q847" s="67"/>
      <c r="R847" s="1"/>
      <c r="S847" s="2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34"/>
      <c r="AE847" s="67"/>
      <c r="AF847" s="1"/>
      <c r="AG847" s="2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34"/>
      <c r="AS847" s="67"/>
      <c r="AT847" s="1"/>
      <c r="AU847" s="2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98"/>
      <c r="BG847" s="67"/>
      <c r="BH847" s="1"/>
      <c r="BI847" s="2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34"/>
      <c r="BU847" s="67"/>
      <c r="BV847" s="1"/>
      <c r="BW847" s="2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34"/>
      <c r="CI847" s="67"/>
      <c r="CJ847" s="1"/>
      <c r="CK847" s="2"/>
      <c r="CL847" s="1"/>
      <c r="CM847" s="1"/>
      <c r="CN847" s="1"/>
      <c r="CO847" s="1"/>
      <c r="CP847" s="1"/>
      <c r="CQ847" s="1"/>
      <c r="CR847" s="1"/>
      <c r="CS847" s="1"/>
      <c r="CT847" s="1"/>
      <c r="CU847" s="1"/>
    </row>
    <row r="848" spans="1:99" ht="15.75" customHeight="1" x14ac:dyDescent="0.25">
      <c r="A848" s="1"/>
      <c r="B848" s="34"/>
      <c r="C848" s="67"/>
      <c r="D848" s="1"/>
      <c r="E848" s="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34"/>
      <c r="Q848" s="67"/>
      <c r="R848" s="1"/>
      <c r="S848" s="2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34"/>
      <c r="AE848" s="67"/>
      <c r="AF848" s="1"/>
      <c r="AG848" s="2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34"/>
      <c r="AS848" s="67"/>
      <c r="AT848" s="1"/>
      <c r="AU848" s="2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98"/>
      <c r="BG848" s="67"/>
      <c r="BH848" s="1"/>
      <c r="BI848" s="2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34"/>
      <c r="BU848" s="67"/>
      <c r="BV848" s="1"/>
      <c r="BW848" s="2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34"/>
      <c r="CI848" s="67"/>
      <c r="CJ848" s="1"/>
      <c r="CK848" s="2"/>
      <c r="CL848" s="1"/>
      <c r="CM848" s="1"/>
      <c r="CN848" s="1"/>
      <c r="CO848" s="1"/>
      <c r="CP848" s="1"/>
      <c r="CQ848" s="1"/>
      <c r="CR848" s="1"/>
      <c r="CS848" s="1"/>
      <c r="CT848" s="1"/>
      <c r="CU848" s="1"/>
    </row>
    <row r="849" spans="1:99" ht="15.75" customHeight="1" x14ac:dyDescent="0.25">
      <c r="A849" s="1"/>
      <c r="B849" s="34"/>
      <c r="C849" s="67"/>
      <c r="D849" s="1"/>
      <c r="E849" s="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34"/>
      <c r="Q849" s="67"/>
      <c r="R849" s="1"/>
      <c r="S849" s="2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34"/>
      <c r="AE849" s="67"/>
      <c r="AF849" s="1"/>
      <c r="AG849" s="2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34"/>
      <c r="AS849" s="67"/>
      <c r="AT849" s="1"/>
      <c r="AU849" s="2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98"/>
      <c r="BG849" s="67"/>
      <c r="BH849" s="1"/>
      <c r="BI849" s="2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34"/>
      <c r="BU849" s="67"/>
      <c r="BV849" s="1"/>
      <c r="BW849" s="2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34"/>
      <c r="CI849" s="67"/>
      <c r="CJ849" s="1"/>
      <c r="CK849" s="2"/>
      <c r="CL849" s="1"/>
      <c r="CM849" s="1"/>
      <c r="CN849" s="1"/>
      <c r="CO849" s="1"/>
      <c r="CP849" s="1"/>
      <c r="CQ849" s="1"/>
      <c r="CR849" s="1"/>
      <c r="CS849" s="1"/>
      <c r="CT849" s="1"/>
      <c r="CU849" s="1"/>
    </row>
    <row r="850" spans="1:99" ht="15.75" customHeight="1" x14ac:dyDescent="0.25">
      <c r="A850" s="1"/>
      <c r="B850" s="34"/>
      <c r="C850" s="67"/>
      <c r="D850" s="1"/>
      <c r="E850" s="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34"/>
      <c r="Q850" s="67"/>
      <c r="R850" s="1"/>
      <c r="S850" s="2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34"/>
      <c r="AE850" s="67"/>
      <c r="AF850" s="1"/>
      <c r="AG850" s="2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34"/>
      <c r="AS850" s="67"/>
      <c r="AT850" s="1"/>
      <c r="AU850" s="2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98"/>
      <c r="BG850" s="67"/>
      <c r="BH850" s="1"/>
      <c r="BI850" s="2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34"/>
      <c r="BU850" s="67"/>
      <c r="BV850" s="1"/>
      <c r="BW850" s="2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34"/>
      <c r="CI850" s="67"/>
      <c r="CJ850" s="1"/>
      <c r="CK850" s="2"/>
      <c r="CL850" s="1"/>
      <c r="CM850" s="1"/>
      <c r="CN850" s="1"/>
      <c r="CO850" s="1"/>
      <c r="CP850" s="1"/>
      <c r="CQ850" s="1"/>
      <c r="CR850" s="1"/>
      <c r="CS850" s="1"/>
      <c r="CT850" s="1"/>
      <c r="CU850" s="1"/>
    </row>
    <row r="851" spans="1:99" ht="15.75" customHeight="1" x14ac:dyDescent="0.25">
      <c r="A851" s="1"/>
      <c r="B851" s="34"/>
      <c r="C851" s="67"/>
      <c r="D851" s="1"/>
      <c r="E851" s="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34"/>
      <c r="Q851" s="67"/>
      <c r="R851" s="1"/>
      <c r="S851" s="2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34"/>
      <c r="AE851" s="67"/>
      <c r="AF851" s="1"/>
      <c r="AG851" s="2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34"/>
      <c r="AS851" s="67"/>
      <c r="AT851" s="1"/>
      <c r="AU851" s="2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98"/>
      <c r="BG851" s="67"/>
      <c r="BH851" s="1"/>
      <c r="BI851" s="2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34"/>
      <c r="BU851" s="67"/>
      <c r="BV851" s="1"/>
      <c r="BW851" s="2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34"/>
      <c r="CI851" s="67"/>
      <c r="CJ851" s="1"/>
      <c r="CK851" s="2"/>
      <c r="CL851" s="1"/>
      <c r="CM851" s="1"/>
      <c r="CN851" s="1"/>
      <c r="CO851" s="1"/>
      <c r="CP851" s="1"/>
      <c r="CQ851" s="1"/>
      <c r="CR851" s="1"/>
      <c r="CS851" s="1"/>
      <c r="CT851" s="1"/>
      <c r="CU851" s="1"/>
    </row>
    <row r="852" spans="1:99" ht="15.75" customHeight="1" x14ac:dyDescent="0.25">
      <c r="A852" s="1"/>
      <c r="B852" s="34"/>
      <c r="C852" s="67"/>
      <c r="D852" s="1"/>
      <c r="E852" s="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34"/>
      <c r="Q852" s="67"/>
      <c r="R852" s="1"/>
      <c r="S852" s="2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34"/>
      <c r="AE852" s="67"/>
      <c r="AF852" s="1"/>
      <c r="AG852" s="2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34"/>
      <c r="AS852" s="67"/>
      <c r="AT852" s="1"/>
      <c r="AU852" s="2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98"/>
      <c r="BG852" s="67"/>
      <c r="BH852" s="1"/>
      <c r="BI852" s="2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34"/>
      <c r="BU852" s="67"/>
      <c r="BV852" s="1"/>
      <c r="BW852" s="2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34"/>
      <c r="CI852" s="67"/>
      <c r="CJ852" s="1"/>
      <c r="CK852" s="2"/>
      <c r="CL852" s="1"/>
      <c r="CM852" s="1"/>
      <c r="CN852" s="1"/>
      <c r="CO852" s="1"/>
      <c r="CP852" s="1"/>
      <c r="CQ852" s="1"/>
      <c r="CR852" s="1"/>
      <c r="CS852" s="1"/>
      <c r="CT852" s="1"/>
      <c r="CU852" s="1"/>
    </row>
    <row r="853" spans="1:99" ht="15.75" customHeight="1" x14ac:dyDescent="0.25">
      <c r="A853" s="1"/>
      <c r="B853" s="34"/>
      <c r="C853" s="67"/>
      <c r="D853" s="1"/>
      <c r="E853" s="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34"/>
      <c r="Q853" s="67"/>
      <c r="R853" s="1"/>
      <c r="S853" s="2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34"/>
      <c r="AE853" s="67"/>
      <c r="AF853" s="1"/>
      <c r="AG853" s="2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34"/>
      <c r="AS853" s="67"/>
      <c r="AT853" s="1"/>
      <c r="AU853" s="2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98"/>
      <c r="BG853" s="67"/>
      <c r="BH853" s="1"/>
      <c r="BI853" s="2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34"/>
      <c r="BU853" s="67"/>
      <c r="BV853" s="1"/>
      <c r="BW853" s="2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34"/>
      <c r="CI853" s="67"/>
      <c r="CJ853" s="1"/>
      <c r="CK853" s="2"/>
      <c r="CL853" s="1"/>
      <c r="CM853" s="1"/>
      <c r="CN853" s="1"/>
      <c r="CO853" s="1"/>
      <c r="CP853" s="1"/>
      <c r="CQ853" s="1"/>
      <c r="CR853" s="1"/>
      <c r="CS853" s="1"/>
      <c r="CT853" s="1"/>
      <c r="CU853" s="1"/>
    </row>
    <row r="854" spans="1:99" ht="15.75" customHeight="1" x14ac:dyDescent="0.25">
      <c r="A854" s="1"/>
      <c r="B854" s="34"/>
      <c r="C854" s="67"/>
      <c r="D854" s="1"/>
      <c r="E854" s="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34"/>
      <c r="Q854" s="67"/>
      <c r="R854" s="1"/>
      <c r="S854" s="2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34"/>
      <c r="AE854" s="67"/>
      <c r="AF854" s="1"/>
      <c r="AG854" s="2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34"/>
      <c r="AS854" s="67"/>
      <c r="AT854" s="1"/>
      <c r="AU854" s="2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98"/>
      <c r="BG854" s="67"/>
      <c r="BH854" s="1"/>
      <c r="BI854" s="2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34"/>
      <c r="BU854" s="67"/>
      <c r="BV854" s="1"/>
      <c r="BW854" s="2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34"/>
      <c r="CI854" s="67"/>
      <c r="CJ854" s="1"/>
      <c r="CK854" s="2"/>
      <c r="CL854" s="1"/>
      <c r="CM854" s="1"/>
      <c r="CN854" s="1"/>
      <c r="CO854" s="1"/>
      <c r="CP854" s="1"/>
      <c r="CQ854" s="1"/>
      <c r="CR854" s="1"/>
      <c r="CS854" s="1"/>
      <c r="CT854" s="1"/>
      <c r="CU854" s="1"/>
    </row>
    <row r="855" spans="1:99" ht="15.75" customHeight="1" x14ac:dyDescent="0.25">
      <c r="A855" s="1"/>
      <c r="B855" s="34"/>
      <c r="C855" s="67"/>
      <c r="D855" s="1"/>
      <c r="E855" s="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34"/>
      <c r="Q855" s="67"/>
      <c r="R855" s="1"/>
      <c r="S855" s="2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34"/>
      <c r="AE855" s="67"/>
      <c r="AF855" s="1"/>
      <c r="AG855" s="2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34"/>
      <c r="AS855" s="67"/>
      <c r="AT855" s="1"/>
      <c r="AU855" s="2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98"/>
      <c r="BG855" s="67"/>
      <c r="BH855" s="1"/>
      <c r="BI855" s="2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34"/>
      <c r="BU855" s="67"/>
      <c r="BV855" s="1"/>
      <c r="BW855" s="2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34"/>
      <c r="CI855" s="67"/>
      <c r="CJ855" s="1"/>
      <c r="CK855" s="2"/>
      <c r="CL855" s="1"/>
      <c r="CM855" s="1"/>
      <c r="CN855" s="1"/>
      <c r="CO855" s="1"/>
      <c r="CP855" s="1"/>
      <c r="CQ855" s="1"/>
      <c r="CR855" s="1"/>
      <c r="CS855" s="1"/>
      <c r="CT855" s="1"/>
      <c r="CU855" s="1"/>
    </row>
    <row r="856" spans="1:99" ht="15.75" customHeight="1" x14ac:dyDescent="0.25">
      <c r="A856" s="1"/>
      <c r="B856" s="34"/>
      <c r="C856" s="67"/>
      <c r="D856" s="1"/>
      <c r="E856" s="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34"/>
      <c r="Q856" s="67"/>
      <c r="R856" s="1"/>
      <c r="S856" s="2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34"/>
      <c r="AE856" s="67"/>
      <c r="AF856" s="1"/>
      <c r="AG856" s="2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34"/>
      <c r="AS856" s="67"/>
      <c r="AT856" s="1"/>
      <c r="AU856" s="2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98"/>
      <c r="BG856" s="67"/>
      <c r="BH856" s="1"/>
      <c r="BI856" s="2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34"/>
      <c r="BU856" s="67"/>
      <c r="BV856" s="1"/>
      <c r="BW856" s="2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34"/>
      <c r="CI856" s="67"/>
      <c r="CJ856" s="1"/>
      <c r="CK856" s="2"/>
      <c r="CL856" s="1"/>
      <c r="CM856" s="1"/>
      <c r="CN856" s="1"/>
      <c r="CO856" s="1"/>
      <c r="CP856" s="1"/>
      <c r="CQ856" s="1"/>
      <c r="CR856" s="1"/>
      <c r="CS856" s="1"/>
      <c r="CT856" s="1"/>
      <c r="CU856" s="1"/>
    </row>
    <row r="857" spans="1:99" ht="15.75" customHeight="1" x14ac:dyDescent="0.25">
      <c r="A857" s="1"/>
      <c r="B857" s="34"/>
      <c r="C857" s="67"/>
      <c r="D857" s="1"/>
      <c r="E857" s="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34"/>
      <c r="Q857" s="67"/>
      <c r="R857" s="1"/>
      <c r="S857" s="2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34"/>
      <c r="AE857" s="67"/>
      <c r="AF857" s="1"/>
      <c r="AG857" s="2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34"/>
      <c r="AS857" s="67"/>
      <c r="AT857" s="1"/>
      <c r="AU857" s="2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98"/>
      <c r="BG857" s="67"/>
      <c r="BH857" s="1"/>
      <c r="BI857" s="2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34"/>
      <c r="BU857" s="67"/>
      <c r="BV857" s="1"/>
      <c r="BW857" s="2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34"/>
      <c r="CI857" s="67"/>
      <c r="CJ857" s="1"/>
      <c r="CK857" s="2"/>
      <c r="CL857" s="1"/>
      <c r="CM857" s="1"/>
      <c r="CN857" s="1"/>
      <c r="CO857" s="1"/>
      <c r="CP857" s="1"/>
      <c r="CQ857" s="1"/>
      <c r="CR857" s="1"/>
      <c r="CS857" s="1"/>
      <c r="CT857" s="1"/>
      <c r="CU857" s="1"/>
    </row>
    <row r="858" spans="1:99" ht="15.75" customHeight="1" x14ac:dyDescent="0.25">
      <c r="A858" s="1"/>
      <c r="B858" s="34"/>
      <c r="C858" s="67"/>
      <c r="D858" s="1"/>
      <c r="E858" s="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34"/>
      <c r="Q858" s="67"/>
      <c r="R858" s="1"/>
      <c r="S858" s="2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34"/>
      <c r="AE858" s="67"/>
      <c r="AF858" s="1"/>
      <c r="AG858" s="2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34"/>
      <c r="AS858" s="67"/>
      <c r="AT858" s="1"/>
      <c r="AU858" s="2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98"/>
      <c r="BG858" s="67"/>
      <c r="BH858" s="1"/>
      <c r="BI858" s="2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34"/>
      <c r="BU858" s="67"/>
      <c r="BV858" s="1"/>
      <c r="BW858" s="2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34"/>
      <c r="CI858" s="67"/>
      <c r="CJ858" s="1"/>
      <c r="CK858" s="2"/>
      <c r="CL858" s="1"/>
      <c r="CM858" s="1"/>
      <c r="CN858" s="1"/>
      <c r="CO858" s="1"/>
      <c r="CP858" s="1"/>
      <c r="CQ858" s="1"/>
      <c r="CR858" s="1"/>
      <c r="CS858" s="1"/>
      <c r="CT858" s="1"/>
      <c r="CU858" s="1"/>
    </row>
    <row r="859" spans="1:99" ht="15.75" customHeight="1" x14ac:dyDescent="0.25">
      <c r="A859" s="1"/>
      <c r="B859" s="34"/>
      <c r="C859" s="67"/>
      <c r="D859" s="1"/>
      <c r="E859" s="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34"/>
      <c r="Q859" s="67"/>
      <c r="R859" s="1"/>
      <c r="S859" s="2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34"/>
      <c r="AE859" s="67"/>
      <c r="AF859" s="1"/>
      <c r="AG859" s="2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34"/>
      <c r="AS859" s="67"/>
      <c r="AT859" s="1"/>
      <c r="AU859" s="2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98"/>
      <c r="BG859" s="67"/>
      <c r="BH859" s="1"/>
      <c r="BI859" s="2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34"/>
      <c r="BU859" s="67"/>
      <c r="BV859" s="1"/>
      <c r="BW859" s="2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34"/>
      <c r="CI859" s="67"/>
      <c r="CJ859" s="1"/>
      <c r="CK859" s="2"/>
      <c r="CL859" s="1"/>
      <c r="CM859" s="1"/>
      <c r="CN859" s="1"/>
      <c r="CO859" s="1"/>
      <c r="CP859" s="1"/>
      <c r="CQ859" s="1"/>
      <c r="CR859" s="1"/>
      <c r="CS859" s="1"/>
      <c r="CT859" s="1"/>
      <c r="CU859" s="1"/>
    </row>
    <row r="860" spans="1:99" ht="15.75" customHeight="1" x14ac:dyDescent="0.25">
      <c r="A860" s="1"/>
      <c r="B860" s="34"/>
      <c r="C860" s="67"/>
      <c r="D860" s="1"/>
      <c r="E860" s="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34"/>
      <c r="Q860" s="67"/>
      <c r="R860" s="1"/>
      <c r="S860" s="2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34"/>
      <c r="AE860" s="67"/>
      <c r="AF860" s="1"/>
      <c r="AG860" s="2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34"/>
      <c r="AS860" s="67"/>
      <c r="AT860" s="1"/>
      <c r="AU860" s="2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98"/>
      <c r="BG860" s="67"/>
      <c r="BH860" s="1"/>
      <c r="BI860" s="2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34"/>
      <c r="BU860" s="67"/>
      <c r="BV860" s="1"/>
      <c r="BW860" s="2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34"/>
      <c r="CI860" s="67"/>
      <c r="CJ860" s="1"/>
      <c r="CK860" s="2"/>
      <c r="CL860" s="1"/>
      <c r="CM860" s="1"/>
      <c r="CN860" s="1"/>
      <c r="CO860" s="1"/>
      <c r="CP860" s="1"/>
      <c r="CQ860" s="1"/>
      <c r="CR860" s="1"/>
      <c r="CS860" s="1"/>
      <c r="CT860" s="1"/>
      <c r="CU860" s="1"/>
    </row>
    <row r="861" spans="1:99" ht="15.75" customHeight="1" x14ac:dyDescent="0.25">
      <c r="A861" s="1"/>
      <c r="B861" s="34"/>
      <c r="C861" s="67"/>
      <c r="D861" s="1"/>
      <c r="E861" s="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34"/>
      <c r="Q861" s="67"/>
      <c r="R861" s="1"/>
      <c r="S861" s="2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34"/>
      <c r="AE861" s="67"/>
      <c r="AF861" s="1"/>
      <c r="AG861" s="2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34"/>
      <c r="AS861" s="67"/>
      <c r="AT861" s="1"/>
      <c r="AU861" s="2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98"/>
      <c r="BG861" s="67"/>
      <c r="BH861" s="1"/>
      <c r="BI861" s="2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34"/>
      <c r="BU861" s="67"/>
      <c r="BV861" s="1"/>
      <c r="BW861" s="2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34"/>
      <c r="CI861" s="67"/>
      <c r="CJ861" s="1"/>
      <c r="CK861" s="2"/>
      <c r="CL861" s="1"/>
      <c r="CM861" s="1"/>
      <c r="CN861" s="1"/>
      <c r="CO861" s="1"/>
      <c r="CP861" s="1"/>
      <c r="CQ861" s="1"/>
      <c r="CR861" s="1"/>
      <c r="CS861" s="1"/>
      <c r="CT861" s="1"/>
      <c r="CU861" s="1"/>
    </row>
    <row r="862" spans="1:99" ht="15.75" customHeight="1" x14ac:dyDescent="0.25">
      <c r="A862" s="1"/>
      <c r="B862" s="34"/>
      <c r="C862" s="67"/>
      <c r="D862" s="1"/>
      <c r="E862" s="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34"/>
      <c r="Q862" s="67"/>
      <c r="R862" s="1"/>
      <c r="S862" s="2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34"/>
      <c r="AE862" s="67"/>
      <c r="AF862" s="1"/>
      <c r="AG862" s="2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34"/>
      <c r="AS862" s="67"/>
      <c r="AT862" s="1"/>
      <c r="AU862" s="2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98"/>
      <c r="BG862" s="67"/>
      <c r="BH862" s="1"/>
      <c r="BI862" s="2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34"/>
      <c r="BU862" s="67"/>
      <c r="BV862" s="1"/>
      <c r="BW862" s="2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34"/>
      <c r="CI862" s="67"/>
      <c r="CJ862" s="1"/>
      <c r="CK862" s="2"/>
      <c r="CL862" s="1"/>
      <c r="CM862" s="1"/>
      <c r="CN862" s="1"/>
      <c r="CO862" s="1"/>
      <c r="CP862" s="1"/>
      <c r="CQ862" s="1"/>
      <c r="CR862" s="1"/>
      <c r="CS862" s="1"/>
      <c r="CT862" s="1"/>
      <c r="CU862" s="1"/>
    </row>
    <row r="863" spans="1:99" ht="15.75" customHeight="1" x14ac:dyDescent="0.25">
      <c r="A863" s="1"/>
      <c r="B863" s="34"/>
      <c r="C863" s="67"/>
      <c r="D863" s="1"/>
      <c r="E863" s="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34"/>
      <c r="Q863" s="67"/>
      <c r="R863" s="1"/>
      <c r="S863" s="2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34"/>
      <c r="AE863" s="67"/>
      <c r="AF863" s="1"/>
      <c r="AG863" s="2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34"/>
      <c r="AS863" s="67"/>
      <c r="AT863" s="1"/>
      <c r="AU863" s="2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98"/>
      <c r="BG863" s="67"/>
      <c r="BH863" s="1"/>
      <c r="BI863" s="2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34"/>
      <c r="BU863" s="67"/>
      <c r="BV863" s="1"/>
      <c r="BW863" s="2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34"/>
      <c r="CI863" s="67"/>
      <c r="CJ863" s="1"/>
      <c r="CK863" s="2"/>
      <c r="CL863" s="1"/>
      <c r="CM863" s="1"/>
      <c r="CN863" s="1"/>
      <c r="CO863" s="1"/>
      <c r="CP863" s="1"/>
      <c r="CQ863" s="1"/>
      <c r="CR863" s="1"/>
      <c r="CS863" s="1"/>
      <c r="CT863" s="1"/>
      <c r="CU863" s="1"/>
    </row>
    <row r="864" spans="1:99" ht="15.75" customHeight="1" x14ac:dyDescent="0.25">
      <c r="A864" s="1"/>
      <c r="B864" s="34"/>
      <c r="C864" s="67"/>
      <c r="D864" s="1"/>
      <c r="E864" s="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34"/>
      <c r="Q864" s="67"/>
      <c r="R864" s="1"/>
      <c r="S864" s="2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34"/>
      <c r="AE864" s="67"/>
      <c r="AF864" s="1"/>
      <c r="AG864" s="2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34"/>
      <c r="AS864" s="67"/>
      <c r="AT864" s="1"/>
      <c r="AU864" s="2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98"/>
      <c r="BG864" s="67"/>
      <c r="BH864" s="1"/>
      <c r="BI864" s="2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34"/>
      <c r="BU864" s="67"/>
      <c r="BV864" s="1"/>
      <c r="BW864" s="2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34"/>
      <c r="CI864" s="67"/>
      <c r="CJ864" s="1"/>
      <c r="CK864" s="2"/>
      <c r="CL864" s="1"/>
      <c r="CM864" s="1"/>
      <c r="CN864" s="1"/>
      <c r="CO864" s="1"/>
      <c r="CP864" s="1"/>
      <c r="CQ864" s="1"/>
      <c r="CR864" s="1"/>
      <c r="CS864" s="1"/>
      <c r="CT864" s="1"/>
      <c r="CU864" s="1"/>
    </row>
    <row r="865" spans="1:99" ht="15.75" customHeight="1" x14ac:dyDescent="0.25">
      <c r="A865" s="1"/>
      <c r="B865" s="34"/>
      <c r="C865" s="67"/>
      <c r="D865" s="1"/>
      <c r="E865" s="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34"/>
      <c r="Q865" s="67"/>
      <c r="R865" s="1"/>
      <c r="S865" s="2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34"/>
      <c r="AE865" s="67"/>
      <c r="AF865" s="1"/>
      <c r="AG865" s="2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34"/>
      <c r="AS865" s="67"/>
      <c r="AT865" s="1"/>
      <c r="AU865" s="2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98"/>
      <c r="BG865" s="67"/>
      <c r="BH865" s="1"/>
      <c r="BI865" s="2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34"/>
      <c r="BU865" s="67"/>
      <c r="BV865" s="1"/>
      <c r="BW865" s="2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34"/>
      <c r="CI865" s="67"/>
      <c r="CJ865" s="1"/>
      <c r="CK865" s="2"/>
      <c r="CL865" s="1"/>
      <c r="CM865" s="1"/>
      <c r="CN865" s="1"/>
      <c r="CO865" s="1"/>
      <c r="CP865" s="1"/>
      <c r="CQ865" s="1"/>
      <c r="CR865" s="1"/>
      <c r="CS865" s="1"/>
      <c r="CT865" s="1"/>
      <c r="CU865" s="1"/>
    </row>
    <row r="866" spans="1:99" ht="15.75" customHeight="1" x14ac:dyDescent="0.25">
      <c r="A866" s="1"/>
      <c r="B866" s="34"/>
      <c r="C866" s="67"/>
      <c r="D866" s="1"/>
      <c r="E866" s="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34"/>
      <c r="Q866" s="67"/>
      <c r="R866" s="1"/>
      <c r="S866" s="2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34"/>
      <c r="AE866" s="67"/>
      <c r="AF866" s="1"/>
      <c r="AG866" s="2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34"/>
      <c r="AS866" s="67"/>
      <c r="AT866" s="1"/>
      <c r="AU866" s="2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98"/>
      <c r="BG866" s="67"/>
      <c r="BH866" s="1"/>
      <c r="BI866" s="2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34"/>
      <c r="BU866" s="67"/>
      <c r="BV866" s="1"/>
      <c r="BW866" s="2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34"/>
      <c r="CI866" s="67"/>
      <c r="CJ866" s="1"/>
      <c r="CK866" s="2"/>
      <c r="CL866" s="1"/>
      <c r="CM866" s="1"/>
      <c r="CN866" s="1"/>
      <c r="CO866" s="1"/>
      <c r="CP866" s="1"/>
      <c r="CQ866" s="1"/>
      <c r="CR866" s="1"/>
      <c r="CS866" s="1"/>
      <c r="CT866" s="1"/>
      <c r="CU866" s="1"/>
    </row>
    <row r="867" spans="1:99" ht="15.75" customHeight="1" x14ac:dyDescent="0.25">
      <c r="A867" s="1"/>
      <c r="B867" s="34"/>
      <c r="C867" s="67"/>
      <c r="D867" s="1"/>
      <c r="E867" s="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34"/>
      <c r="Q867" s="67"/>
      <c r="R867" s="1"/>
      <c r="S867" s="2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34"/>
      <c r="AE867" s="67"/>
      <c r="AF867" s="1"/>
      <c r="AG867" s="2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34"/>
      <c r="AS867" s="67"/>
      <c r="AT867" s="1"/>
      <c r="AU867" s="2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98"/>
      <c r="BG867" s="67"/>
      <c r="BH867" s="1"/>
      <c r="BI867" s="2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34"/>
      <c r="BU867" s="67"/>
      <c r="BV867" s="1"/>
      <c r="BW867" s="2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34"/>
      <c r="CI867" s="67"/>
      <c r="CJ867" s="1"/>
      <c r="CK867" s="2"/>
      <c r="CL867" s="1"/>
      <c r="CM867" s="1"/>
      <c r="CN867" s="1"/>
      <c r="CO867" s="1"/>
      <c r="CP867" s="1"/>
      <c r="CQ867" s="1"/>
      <c r="CR867" s="1"/>
      <c r="CS867" s="1"/>
      <c r="CT867" s="1"/>
      <c r="CU867" s="1"/>
    </row>
    <row r="868" spans="1:99" ht="15.75" customHeight="1" x14ac:dyDescent="0.25">
      <c r="A868" s="1"/>
      <c r="B868" s="34"/>
      <c r="C868" s="67"/>
      <c r="D868" s="1"/>
      <c r="E868" s="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34"/>
      <c r="Q868" s="67"/>
      <c r="R868" s="1"/>
      <c r="S868" s="2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34"/>
      <c r="AE868" s="67"/>
      <c r="AF868" s="1"/>
      <c r="AG868" s="2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34"/>
      <c r="AS868" s="67"/>
      <c r="AT868" s="1"/>
      <c r="AU868" s="2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98"/>
      <c r="BG868" s="67"/>
      <c r="BH868" s="1"/>
      <c r="BI868" s="2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34"/>
      <c r="BU868" s="67"/>
      <c r="BV868" s="1"/>
      <c r="BW868" s="2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34"/>
      <c r="CI868" s="67"/>
      <c r="CJ868" s="1"/>
      <c r="CK868" s="2"/>
      <c r="CL868" s="1"/>
      <c r="CM868" s="1"/>
      <c r="CN868" s="1"/>
      <c r="CO868" s="1"/>
      <c r="CP868" s="1"/>
      <c r="CQ868" s="1"/>
      <c r="CR868" s="1"/>
      <c r="CS868" s="1"/>
      <c r="CT868" s="1"/>
      <c r="CU868" s="1"/>
    </row>
    <row r="869" spans="1:99" ht="15.75" customHeight="1" x14ac:dyDescent="0.25">
      <c r="A869" s="1"/>
      <c r="B869" s="34"/>
      <c r="C869" s="67"/>
      <c r="D869" s="1"/>
      <c r="E869" s="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34"/>
      <c r="Q869" s="67"/>
      <c r="R869" s="1"/>
      <c r="S869" s="2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34"/>
      <c r="AE869" s="67"/>
      <c r="AF869" s="1"/>
      <c r="AG869" s="2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34"/>
      <c r="AS869" s="67"/>
      <c r="AT869" s="1"/>
      <c r="AU869" s="2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98"/>
      <c r="BG869" s="67"/>
      <c r="BH869" s="1"/>
      <c r="BI869" s="2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34"/>
      <c r="BU869" s="67"/>
      <c r="BV869" s="1"/>
      <c r="BW869" s="2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34"/>
      <c r="CI869" s="67"/>
      <c r="CJ869" s="1"/>
      <c r="CK869" s="2"/>
      <c r="CL869" s="1"/>
      <c r="CM869" s="1"/>
      <c r="CN869" s="1"/>
      <c r="CO869" s="1"/>
      <c r="CP869" s="1"/>
      <c r="CQ869" s="1"/>
      <c r="CR869" s="1"/>
      <c r="CS869" s="1"/>
      <c r="CT869" s="1"/>
      <c r="CU869" s="1"/>
    </row>
    <row r="870" spans="1:99" ht="15.75" customHeight="1" x14ac:dyDescent="0.25">
      <c r="A870" s="1"/>
      <c r="B870" s="34"/>
      <c r="C870" s="67"/>
      <c r="D870" s="1"/>
      <c r="E870" s="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34"/>
      <c r="Q870" s="67"/>
      <c r="R870" s="1"/>
      <c r="S870" s="2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34"/>
      <c r="AE870" s="67"/>
      <c r="AF870" s="1"/>
      <c r="AG870" s="2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34"/>
      <c r="AS870" s="67"/>
      <c r="AT870" s="1"/>
      <c r="AU870" s="2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98"/>
      <c r="BG870" s="67"/>
      <c r="BH870" s="1"/>
      <c r="BI870" s="2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34"/>
      <c r="BU870" s="67"/>
      <c r="BV870" s="1"/>
      <c r="BW870" s="2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34"/>
      <c r="CI870" s="67"/>
      <c r="CJ870" s="1"/>
      <c r="CK870" s="2"/>
      <c r="CL870" s="1"/>
      <c r="CM870" s="1"/>
      <c r="CN870" s="1"/>
      <c r="CO870" s="1"/>
      <c r="CP870" s="1"/>
      <c r="CQ870" s="1"/>
      <c r="CR870" s="1"/>
      <c r="CS870" s="1"/>
      <c r="CT870" s="1"/>
      <c r="CU870" s="1"/>
    </row>
    <row r="871" spans="1:99" ht="15.75" customHeight="1" x14ac:dyDescent="0.25">
      <c r="A871" s="1"/>
      <c r="B871" s="34"/>
      <c r="C871" s="67"/>
      <c r="D871" s="1"/>
      <c r="E871" s="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34"/>
      <c r="Q871" s="67"/>
      <c r="R871" s="1"/>
      <c r="S871" s="2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34"/>
      <c r="AE871" s="67"/>
      <c r="AF871" s="1"/>
      <c r="AG871" s="2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34"/>
      <c r="AS871" s="67"/>
      <c r="AT871" s="1"/>
      <c r="AU871" s="2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98"/>
      <c r="BG871" s="67"/>
      <c r="BH871" s="1"/>
      <c r="BI871" s="2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34"/>
      <c r="BU871" s="67"/>
      <c r="BV871" s="1"/>
      <c r="BW871" s="2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34"/>
      <c r="CI871" s="67"/>
      <c r="CJ871" s="1"/>
      <c r="CK871" s="2"/>
      <c r="CL871" s="1"/>
      <c r="CM871" s="1"/>
      <c r="CN871" s="1"/>
      <c r="CO871" s="1"/>
      <c r="CP871" s="1"/>
      <c r="CQ871" s="1"/>
      <c r="CR871" s="1"/>
      <c r="CS871" s="1"/>
      <c r="CT871" s="1"/>
      <c r="CU871" s="1"/>
    </row>
    <row r="872" spans="1:99" ht="15.75" customHeight="1" x14ac:dyDescent="0.25">
      <c r="A872" s="1"/>
      <c r="B872" s="34"/>
      <c r="C872" s="67"/>
      <c r="D872" s="1"/>
      <c r="E872" s="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34"/>
      <c r="Q872" s="67"/>
      <c r="R872" s="1"/>
      <c r="S872" s="2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34"/>
      <c r="AE872" s="67"/>
      <c r="AF872" s="1"/>
      <c r="AG872" s="2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34"/>
      <c r="AS872" s="67"/>
      <c r="AT872" s="1"/>
      <c r="AU872" s="2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98"/>
      <c r="BG872" s="67"/>
      <c r="BH872" s="1"/>
      <c r="BI872" s="2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34"/>
      <c r="BU872" s="67"/>
      <c r="BV872" s="1"/>
      <c r="BW872" s="2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34"/>
      <c r="CI872" s="67"/>
      <c r="CJ872" s="1"/>
      <c r="CK872" s="2"/>
      <c r="CL872" s="1"/>
      <c r="CM872" s="1"/>
      <c r="CN872" s="1"/>
      <c r="CO872" s="1"/>
      <c r="CP872" s="1"/>
      <c r="CQ872" s="1"/>
      <c r="CR872" s="1"/>
      <c r="CS872" s="1"/>
      <c r="CT872" s="1"/>
      <c r="CU872" s="1"/>
    </row>
    <row r="873" spans="1:99" ht="15.75" customHeight="1" x14ac:dyDescent="0.25">
      <c r="A873" s="1"/>
      <c r="B873" s="34"/>
      <c r="C873" s="67"/>
      <c r="D873" s="1"/>
      <c r="E873" s="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34"/>
      <c r="Q873" s="67"/>
      <c r="R873" s="1"/>
      <c r="S873" s="2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34"/>
      <c r="AE873" s="67"/>
      <c r="AF873" s="1"/>
      <c r="AG873" s="2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34"/>
      <c r="AS873" s="67"/>
      <c r="AT873" s="1"/>
      <c r="AU873" s="2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98"/>
      <c r="BG873" s="67"/>
      <c r="BH873" s="1"/>
      <c r="BI873" s="2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34"/>
      <c r="BU873" s="67"/>
      <c r="BV873" s="1"/>
      <c r="BW873" s="2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34"/>
      <c r="CI873" s="67"/>
      <c r="CJ873" s="1"/>
      <c r="CK873" s="2"/>
      <c r="CL873" s="1"/>
      <c r="CM873" s="1"/>
      <c r="CN873" s="1"/>
      <c r="CO873" s="1"/>
      <c r="CP873" s="1"/>
      <c r="CQ873" s="1"/>
      <c r="CR873" s="1"/>
      <c r="CS873" s="1"/>
      <c r="CT873" s="1"/>
      <c r="CU873" s="1"/>
    </row>
    <row r="874" spans="1:99" ht="15.75" customHeight="1" x14ac:dyDescent="0.25">
      <c r="A874" s="1"/>
      <c r="B874" s="34"/>
      <c r="C874" s="67"/>
      <c r="D874" s="1"/>
      <c r="E874" s="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34"/>
      <c r="Q874" s="67"/>
      <c r="R874" s="1"/>
      <c r="S874" s="2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34"/>
      <c r="AE874" s="67"/>
      <c r="AF874" s="1"/>
      <c r="AG874" s="2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34"/>
      <c r="AS874" s="67"/>
      <c r="AT874" s="1"/>
      <c r="AU874" s="2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98"/>
      <c r="BG874" s="67"/>
      <c r="BH874" s="1"/>
      <c r="BI874" s="2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34"/>
      <c r="BU874" s="67"/>
      <c r="BV874" s="1"/>
      <c r="BW874" s="2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34"/>
      <c r="CI874" s="67"/>
      <c r="CJ874" s="1"/>
      <c r="CK874" s="2"/>
      <c r="CL874" s="1"/>
      <c r="CM874" s="1"/>
      <c r="CN874" s="1"/>
      <c r="CO874" s="1"/>
      <c r="CP874" s="1"/>
      <c r="CQ874" s="1"/>
      <c r="CR874" s="1"/>
      <c r="CS874" s="1"/>
      <c r="CT874" s="1"/>
      <c r="CU874" s="1"/>
    </row>
    <row r="875" spans="1:99" ht="15.75" customHeight="1" x14ac:dyDescent="0.25">
      <c r="A875" s="1"/>
      <c r="B875" s="34"/>
      <c r="C875" s="67"/>
      <c r="D875" s="1"/>
      <c r="E875" s="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34"/>
      <c r="Q875" s="67"/>
      <c r="R875" s="1"/>
      <c r="S875" s="2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34"/>
      <c r="AE875" s="67"/>
      <c r="AF875" s="1"/>
      <c r="AG875" s="2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34"/>
      <c r="AS875" s="67"/>
      <c r="AT875" s="1"/>
      <c r="AU875" s="2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98"/>
      <c r="BG875" s="67"/>
      <c r="BH875" s="1"/>
      <c r="BI875" s="2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34"/>
      <c r="BU875" s="67"/>
      <c r="BV875" s="1"/>
      <c r="BW875" s="2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34"/>
      <c r="CI875" s="67"/>
      <c r="CJ875" s="1"/>
      <c r="CK875" s="2"/>
      <c r="CL875" s="1"/>
      <c r="CM875" s="1"/>
      <c r="CN875" s="1"/>
      <c r="CO875" s="1"/>
      <c r="CP875" s="1"/>
      <c r="CQ875" s="1"/>
      <c r="CR875" s="1"/>
      <c r="CS875" s="1"/>
      <c r="CT875" s="1"/>
      <c r="CU875" s="1"/>
    </row>
    <row r="876" spans="1:99" ht="15.75" customHeight="1" x14ac:dyDescent="0.25">
      <c r="A876" s="1"/>
      <c r="B876" s="34"/>
      <c r="C876" s="67"/>
      <c r="D876" s="1"/>
      <c r="E876" s="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34"/>
      <c r="Q876" s="67"/>
      <c r="R876" s="1"/>
      <c r="S876" s="2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34"/>
      <c r="AE876" s="67"/>
      <c r="AF876" s="1"/>
      <c r="AG876" s="2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34"/>
      <c r="AS876" s="67"/>
      <c r="AT876" s="1"/>
      <c r="AU876" s="2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98"/>
      <c r="BG876" s="67"/>
      <c r="BH876" s="1"/>
      <c r="BI876" s="2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34"/>
      <c r="BU876" s="67"/>
      <c r="BV876" s="1"/>
      <c r="BW876" s="2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34"/>
      <c r="CI876" s="67"/>
      <c r="CJ876" s="1"/>
      <c r="CK876" s="2"/>
      <c r="CL876" s="1"/>
      <c r="CM876" s="1"/>
      <c r="CN876" s="1"/>
      <c r="CO876" s="1"/>
      <c r="CP876" s="1"/>
      <c r="CQ876" s="1"/>
      <c r="CR876" s="1"/>
      <c r="CS876" s="1"/>
      <c r="CT876" s="1"/>
      <c r="CU876" s="1"/>
    </row>
    <row r="877" spans="1:99" ht="15.75" customHeight="1" x14ac:dyDescent="0.25">
      <c r="A877" s="1"/>
      <c r="B877" s="34"/>
      <c r="C877" s="67"/>
      <c r="D877" s="1"/>
      <c r="E877" s="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34"/>
      <c r="Q877" s="67"/>
      <c r="R877" s="1"/>
      <c r="S877" s="2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34"/>
      <c r="AE877" s="67"/>
      <c r="AF877" s="1"/>
      <c r="AG877" s="2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34"/>
      <c r="AS877" s="67"/>
      <c r="AT877" s="1"/>
      <c r="AU877" s="2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98"/>
      <c r="BG877" s="67"/>
      <c r="BH877" s="1"/>
      <c r="BI877" s="2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34"/>
      <c r="BU877" s="67"/>
      <c r="BV877" s="1"/>
      <c r="BW877" s="2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34"/>
      <c r="CI877" s="67"/>
      <c r="CJ877" s="1"/>
      <c r="CK877" s="2"/>
      <c r="CL877" s="1"/>
      <c r="CM877" s="1"/>
      <c r="CN877" s="1"/>
      <c r="CO877" s="1"/>
      <c r="CP877" s="1"/>
      <c r="CQ877" s="1"/>
      <c r="CR877" s="1"/>
      <c r="CS877" s="1"/>
      <c r="CT877" s="1"/>
      <c r="CU877" s="1"/>
    </row>
    <row r="878" spans="1:99" ht="15.75" customHeight="1" x14ac:dyDescent="0.25">
      <c r="A878" s="1"/>
      <c r="B878" s="34"/>
      <c r="C878" s="67"/>
      <c r="D878" s="1"/>
      <c r="E878" s="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34"/>
      <c r="Q878" s="67"/>
      <c r="R878" s="1"/>
      <c r="S878" s="2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34"/>
      <c r="AE878" s="67"/>
      <c r="AF878" s="1"/>
      <c r="AG878" s="2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34"/>
      <c r="AS878" s="67"/>
      <c r="AT878" s="1"/>
      <c r="AU878" s="2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98"/>
      <c r="BG878" s="67"/>
      <c r="BH878" s="1"/>
      <c r="BI878" s="2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34"/>
      <c r="BU878" s="67"/>
      <c r="BV878" s="1"/>
      <c r="BW878" s="2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34"/>
      <c r="CI878" s="67"/>
      <c r="CJ878" s="1"/>
      <c r="CK878" s="2"/>
      <c r="CL878" s="1"/>
      <c r="CM878" s="1"/>
      <c r="CN878" s="1"/>
      <c r="CO878" s="1"/>
      <c r="CP878" s="1"/>
      <c r="CQ878" s="1"/>
      <c r="CR878" s="1"/>
      <c r="CS878" s="1"/>
      <c r="CT878" s="1"/>
      <c r="CU878" s="1"/>
    </row>
    <row r="879" spans="1:99" ht="15.75" customHeight="1" x14ac:dyDescent="0.25">
      <c r="A879" s="1"/>
      <c r="B879" s="34"/>
      <c r="C879" s="67"/>
      <c r="D879" s="1"/>
      <c r="E879" s="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34"/>
      <c r="Q879" s="67"/>
      <c r="R879" s="1"/>
      <c r="S879" s="2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34"/>
      <c r="AE879" s="67"/>
      <c r="AF879" s="1"/>
      <c r="AG879" s="2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34"/>
      <c r="AS879" s="67"/>
      <c r="AT879" s="1"/>
      <c r="AU879" s="2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98"/>
      <c r="BG879" s="67"/>
      <c r="BH879" s="1"/>
      <c r="BI879" s="2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34"/>
      <c r="BU879" s="67"/>
      <c r="BV879" s="1"/>
      <c r="BW879" s="2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34"/>
      <c r="CI879" s="67"/>
      <c r="CJ879" s="1"/>
      <c r="CK879" s="2"/>
      <c r="CL879" s="1"/>
      <c r="CM879" s="1"/>
      <c r="CN879" s="1"/>
      <c r="CO879" s="1"/>
      <c r="CP879" s="1"/>
      <c r="CQ879" s="1"/>
      <c r="CR879" s="1"/>
      <c r="CS879" s="1"/>
      <c r="CT879" s="1"/>
      <c r="CU879" s="1"/>
    </row>
    <row r="880" spans="1:99" ht="15.75" customHeight="1" x14ac:dyDescent="0.25">
      <c r="A880" s="1"/>
      <c r="B880" s="34"/>
      <c r="C880" s="67"/>
      <c r="D880" s="1"/>
      <c r="E880" s="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34"/>
      <c r="Q880" s="67"/>
      <c r="R880" s="1"/>
      <c r="S880" s="2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34"/>
      <c r="AE880" s="67"/>
      <c r="AF880" s="1"/>
      <c r="AG880" s="2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34"/>
      <c r="AS880" s="67"/>
      <c r="AT880" s="1"/>
      <c r="AU880" s="2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98"/>
      <c r="BG880" s="67"/>
      <c r="BH880" s="1"/>
      <c r="BI880" s="2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34"/>
      <c r="BU880" s="67"/>
      <c r="BV880" s="1"/>
      <c r="BW880" s="2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34"/>
      <c r="CI880" s="67"/>
      <c r="CJ880" s="1"/>
      <c r="CK880" s="2"/>
      <c r="CL880" s="1"/>
      <c r="CM880" s="1"/>
      <c r="CN880" s="1"/>
      <c r="CO880" s="1"/>
      <c r="CP880" s="1"/>
      <c r="CQ880" s="1"/>
      <c r="CR880" s="1"/>
      <c r="CS880" s="1"/>
      <c r="CT880" s="1"/>
      <c r="CU880" s="1"/>
    </row>
    <row r="881" spans="1:99" ht="15.75" customHeight="1" x14ac:dyDescent="0.25">
      <c r="A881" s="1"/>
      <c r="B881" s="34"/>
      <c r="C881" s="67"/>
      <c r="D881" s="1"/>
      <c r="E881" s="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34"/>
      <c r="Q881" s="67"/>
      <c r="R881" s="1"/>
      <c r="S881" s="2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34"/>
      <c r="AE881" s="67"/>
      <c r="AF881" s="1"/>
      <c r="AG881" s="2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34"/>
      <c r="AS881" s="67"/>
      <c r="AT881" s="1"/>
      <c r="AU881" s="2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98"/>
      <c r="BG881" s="67"/>
      <c r="BH881" s="1"/>
      <c r="BI881" s="2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34"/>
      <c r="BU881" s="67"/>
      <c r="BV881" s="1"/>
      <c r="BW881" s="2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34"/>
      <c r="CI881" s="67"/>
      <c r="CJ881" s="1"/>
      <c r="CK881" s="2"/>
      <c r="CL881" s="1"/>
      <c r="CM881" s="1"/>
      <c r="CN881" s="1"/>
      <c r="CO881" s="1"/>
      <c r="CP881" s="1"/>
      <c r="CQ881" s="1"/>
      <c r="CR881" s="1"/>
      <c r="CS881" s="1"/>
      <c r="CT881" s="1"/>
      <c r="CU881" s="1"/>
    </row>
    <row r="882" spans="1:99" ht="15.75" customHeight="1" x14ac:dyDescent="0.25">
      <c r="A882" s="1"/>
      <c r="B882" s="34"/>
      <c r="C882" s="67"/>
      <c r="D882" s="1"/>
      <c r="E882" s="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34"/>
      <c r="Q882" s="67"/>
      <c r="R882" s="1"/>
      <c r="S882" s="2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34"/>
      <c r="AE882" s="67"/>
      <c r="AF882" s="1"/>
      <c r="AG882" s="2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34"/>
      <c r="AS882" s="67"/>
      <c r="AT882" s="1"/>
      <c r="AU882" s="2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98"/>
      <c r="BG882" s="67"/>
      <c r="BH882" s="1"/>
      <c r="BI882" s="2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34"/>
      <c r="BU882" s="67"/>
      <c r="BV882" s="1"/>
      <c r="BW882" s="2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34"/>
      <c r="CI882" s="67"/>
      <c r="CJ882" s="1"/>
      <c r="CK882" s="2"/>
      <c r="CL882" s="1"/>
      <c r="CM882" s="1"/>
      <c r="CN882" s="1"/>
      <c r="CO882" s="1"/>
      <c r="CP882" s="1"/>
      <c r="CQ882" s="1"/>
      <c r="CR882" s="1"/>
      <c r="CS882" s="1"/>
      <c r="CT882" s="1"/>
      <c r="CU882" s="1"/>
    </row>
    <row r="883" spans="1:99" ht="15.75" customHeight="1" x14ac:dyDescent="0.25">
      <c r="A883" s="1"/>
      <c r="B883" s="34"/>
      <c r="C883" s="67"/>
      <c r="D883" s="1"/>
      <c r="E883" s="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34"/>
      <c r="Q883" s="67"/>
      <c r="R883" s="1"/>
      <c r="S883" s="2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34"/>
      <c r="AE883" s="67"/>
      <c r="AF883" s="1"/>
      <c r="AG883" s="2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34"/>
      <c r="AS883" s="67"/>
      <c r="AT883" s="1"/>
      <c r="AU883" s="2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98"/>
      <c r="BG883" s="67"/>
      <c r="BH883" s="1"/>
      <c r="BI883" s="2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34"/>
      <c r="BU883" s="67"/>
      <c r="BV883" s="1"/>
      <c r="BW883" s="2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34"/>
      <c r="CI883" s="67"/>
      <c r="CJ883" s="1"/>
      <c r="CK883" s="2"/>
      <c r="CL883" s="1"/>
      <c r="CM883" s="1"/>
      <c r="CN883" s="1"/>
      <c r="CO883" s="1"/>
      <c r="CP883" s="1"/>
      <c r="CQ883" s="1"/>
      <c r="CR883" s="1"/>
      <c r="CS883" s="1"/>
      <c r="CT883" s="1"/>
      <c r="CU883" s="1"/>
    </row>
    <row r="884" spans="1:99" ht="15.75" customHeight="1" x14ac:dyDescent="0.25">
      <c r="A884" s="1"/>
      <c r="B884" s="34"/>
      <c r="C884" s="67"/>
      <c r="D884" s="1"/>
      <c r="E884" s="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34"/>
      <c r="Q884" s="67"/>
      <c r="R884" s="1"/>
      <c r="S884" s="2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34"/>
      <c r="AE884" s="67"/>
      <c r="AF884" s="1"/>
      <c r="AG884" s="2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34"/>
      <c r="AS884" s="67"/>
      <c r="AT884" s="1"/>
      <c r="AU884" s="2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98"/>
      <c r="BG884" s="67"/>
      <c r="BH884" s="1"/>
      <c r="BI884" s="2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34"/>
      <c r="BU884" s="67"/>
      <c r="BV884" s="1"/>
      <c r="BW884" s="2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34"/>
      <c r="CI884" s="67"/>
      <c r="CJ884" s="1"/>
      <c r="CK884" s="2"/>
      <c r="CL884" s="1"/>
      <c r="CM884" s="1"/>
      <c r="CN884" s="1"/>
      <c r="CO884" s="1"/>
      <c r="CP884" s="1"/>
      <c r="CQ884" s="1"/>
      <c r="CR884" s="1"/>
      <c r="CS884" s="1"/>
      <c r="CT884" s="1"/>
      <c r="CU884" s="1"/>
    </row>
    <row r="885" spans="1:99" ht="15.75" customHeight="1" x14ac:dyDescent="0.25">
      <c r="A885" s="1"/>
      <c r="B885" s="34"/>
      <c r="C885" s="67"/>
      <c r="D885" s="1"/>
      <c r="E885" s="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34"/>
      <c r="Q885" s="67"/>
      <c r="R885" s="1"/>
      <c r="S885" s="2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34"/>
      <c r="AE885" s="67"/>
      <c r="AF885" s="1"/>
      <c r="AG885" s="2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34"/>
      <c r="AS885" s="67"/>
      <c r="AT885" s="1"/>
      <c r="AU885" s="2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98"/>
      <c r="BG885" s="67"/>
      <c r="BH885" s="1"/>
      <c r="BI885" s="2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34"/>
      <c r="BU885" s="67"/>
      <c r="BV885" s="1"/>
      <c r="BW885" s="2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34"/>
      <c r="CI885" s="67"/>
      <c r="CJ885" s="1"/>
      <c r="CK885" s="2"/>
      <c r="CL885" s="1"/>
      <c r="CM885" s="1"/>
      <c r="CN885" s="1"/>
      <c r="CO885" s="1"/>
      <c r="CP885" s="1"/>
      <c r="CQ885" s="1"/>
      <c r="CR885" s="1"/>
      <c r="CS885" s="1"/>
      <c r="CT885" s="1"/>
      <c r="CU885" s="1"/>
    </row>
    <row r="886" spans="1:99" ht="15.75" customHeight="1" x14ac:dyDescent="0.25">
      <c r="A886" s="1"/>
      <c r="B886" s="34"/>
      <c r="C886" s="67"/>
      <c r="D886" s="1"/>
      <c r="E886" s="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34"/>
      <c r="Q886" s="67"/>
      <c r="R886" s="1"/>
      <c r="S886" s="2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34"/>
      <c r="AE886" s="67"/>
      <c r="AF886" s="1"/>
      <c r="AG886" s="2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34"/>
      <c r="AS886" s="67"/>
      <c r="AT886" s="1"/>
      <c r="AU886" s="2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98"/>
      <c r="BG886" s="67"/>
      <c r="BH886" s="1"/>
      <c r="BI886" s="2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34"/>
      <c r="BU886" s="67"/>
      <c r="BV886" s="1"/>
      <c r="BW886" s="2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34"/>
      <c r="CI886" s="67"/>
      <c r="CJ886" s="1"/>
      <c r="CK886" s="2"/>
      <c r="CL886" s="1"/>
      <c r="CM886" s="1"/>
      <c r="CN886" s="1"/>
      <c r="CO886" s="1"/>
      <c r="CP886" s="1"/>
      <c r="CQ886" s="1"/>
      <c r="CR886" s="1"/>
      <c r="CS886" s="1"/>
      <c r="CT886" s="1"/>
      <c r="CU886" s="1"/>
    </row>
    <row r="887" spans="1:99" ht="15.75" customHeight="1" x14ac:dyDescent="0.25">
      <c r="A887" s="1"/>
      <c r="B887" s="34"/>
      <c r="C887" s="67"/>
      <c r="D887" s="1"/>
      <c r="E887" s="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34"/>
      <c r="Q887" s="67"/>
      <c r="R887" s="1"/>
      <c r="S887" s="2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34"/>
      <c r="AE887" s="67"/>
      <c r="AF887" s="1"/>
      <c r="AG887" s="2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34"/>
      <c r="AS887" s="67"/>
      <c r="AT887" s="1"/>
      <c r="AU887" s="2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98"/>
      <c r="BG887" s="67"/>
      <c r="BH887" s="1"/>
      <c r="BI887" s="2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34"/>
      <c r="BU887" s="67"/>
      <c r="BV887" s="1"/>
      <c r="BW887" s="2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34"/>
      <c r="CI887" s="67"/>
      <c r="CJ887" s="1"/>
      <c r="CK887" s="2"/>
      <c r="CL887" s="1"/>
      <c r="CM887" s="1"/>
      <c r="CN887" s="1"/>
      <c r="CO887" s="1"/>
      <c r="CP887" s="1"/>
      <c r="CQ887" s="1"/>
      <c r="CR887" s="1"/>
      <c r="CS887" s="1"/>
      <c r="CT887" s="1"/>
      <c r="CU887" s="1"/>
    </row>
    <row r="888" spans="1:99" ht="15.75" customHeight="1" x14ac:dyDescent="0.25">
      <c r="A888" s="1"/>
      <c r="B888" s="34"/>
      <c r="C888" s="67"/>
      <c r="D888" s="1"/>
      <c r="E888" s="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34"/>
      <c r="Q888" s="67"/>
      <c r="R888" s="1"/>
      <c r="S888" s="2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34"/>
      <c r="AE888" s="67"/>
      <c r="AF888" s="1"/>
      <c r="AG888" s="2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34"/>
      <c r="AS888" s="67"/>
      <c r="AT888" s="1"/>
      <c r="AU888" s="2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98"/>
      <c r="BG888" s="67"/>
      <c r="BH888" s="1"/>
      <c r="BI888" s="2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34"/>
      <c r="BU888" s="67"/>
      <c r="BV888" s="1"/>
      <c r="BW888" s="2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34"/>
      <c r="CI888" s="67"/>
      <c r="CJ888" s="1"/>
      <c r="CK888" s="2"/>
      <c r="CL888" s="1"/>
      <c r="CM888" s="1"/>
      <c r="CN888" s="1"/>
      <c r="CO888" s="1"/>
      <c r="CP888" s="1"/>
      <c r="CQ888" s="1"/>
      <c r="CR888" s="1"/>
      <c r="CS888" s="1"/>
      <c r="CT888" s="1"/>
      <c r="CU888" s="1"/>
    </row>
    <row r="889" spans="1:99" ht="15.75" customHeight="1" x14ac:dyDescent="0.25">
      <c r="A889" s="1"/>
      <c r="B889" s="34"/>
      <c r="C889" s="67"/>
      <c r="D889" s="1"/>
      <c r="E889" s="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34"/>
      <c r="Q889" s="67"/>
      <c r="R889" s="1"/>
      <c r="S889" s="2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34"/>
      <c r="AE889" s="67"/>
      <c r="AF889" s="1"/>
      <c r="AG889" s="2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34"/>
      <c r="AS889" s="67"/>
      <c r="AT889" s="1"/>
      <c r="AU889" s="2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98"/>
      <c r="BG889" s="67"/>
      <c r="BH889" s="1"/>
      <c r="BI889" s="2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34"/>
      <c r="BU889" s="67"/>
      <c r="BV889" s="1"/>
      <c r="BW889" s="2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34"/>
      <c r="CI889" s="67"/>
      <c r="CJ889" s="1"/>
      <c r="CK889" s="2"/>
      <c r="CL889" s="1"/>
      <c r="CM889" s="1"/>
      <c r="CN889" s="1"/>
      <c r="CO889" s="1"/>
      <c r="CP889" s="1"/>
      <c r="CQ889" s="1"/>
      <c r="CR889" s="1"/>
      <c r="CS889" s="1"/>
      <c r="CT889" s="1"/>
      <c r="CU889" s="1"/>
    </row>
    <row r="890" spans="1:99" ht="15.75" customHeight="1" x14ac:dyDescent="0.25">
      <c r="A890" s="1"/>
      <c r="B890" s="34"/>
      <c r="C890" s="67"/>
      <c r="D890" s="1"/>
      <c r="E890" s="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34"/>
      <c r="Q890" s="67"/>
      <c r="R890" s="1"/>
      <c r="S890" s="2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34"/>
      <c r="AE890" s="67"/>
      <c r="AF890" s="1"/>
      <c r="AG890" s="2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34"/>
      <c r="AS890" s="67"/>
      <c r="AT890" s="1"/>
      <c r="AU890" s="2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98"/>
      <c r="BG890" s="67"/>
      <c r="BH890" s="1"/>
      <c r="BI890" s="2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34"/>
      <c r="BU890" s="67"/>
      <c r="BV890" s="1"/>
      <c r="BW890" s="2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34"/>
      <c r="CI890" s="67"/>
      <c r="CJ890" s="1"/>
      <c r="CK890" s="2"/>
      <c r="CL890" s="1"/>
      <c r="CM890" s="1"/>
      <c r="CN890" s="1"/>
      <c r="CO890" s="1"/>
      <c r="CP890" s="1"/>
      <c r="CQ890" s="1"/>
      <c r="CR890" s="1"/>
      <c r="CS890" s="1"/>
      <c r="CT890" s="1"/>
      <c r="CU890" s="1"/>
    </row>
    <row r="891" spans="1:99" ht="15.75" customHeight="1" x14ac:dyDescent="0.25">
      <c r="A891" s="1"/>
      <c r="B891" s="34"/>
      <c r="C891" s="67"/>
      <c r="D891" s="1"/>
      <c r="E891" s="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34"/>
      <c r="Q891" s="67"/>
      <c r="R891" s="1"/>
      <c r="S891" s="2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34"/>
      <c r="AE891" s="67"/>
      <c r="AF891" s="1"/>
      <c r="AG891" s="2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34"/>
      <c r="AS891" s="67"/>
      <c r="AT891" s="1"/>
      <c r="AU891" s="2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98"/>
      <c r="BG891" s="67"/>
      <c r="BH891" s="1"/>
      <c r="BI891" s="2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34"/>
      <c r="BU891" s="67"/>
      <c r="BV891" s="1"/>
      <c r="BW891" s="2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34"/>
      <c r="CI891" s="67"/>
      <c r="CJ891" s="1"/>
      <c r="CK891" s="2"/>
      <c r="CL891" s="1"/>
      <c r="CM891" s="1"/>
      <c r="CN891" s="1"/>
      <c r="CO891" s="1"/>
      <c r="CP891" s="1"/>
      <c r="CQ891" s="1"/>
      <c r="CR891" s="1"/>
      <c r="CS891" s="1"/>
      <c r="CT891" s="1"/>
      <c r="CU891" s="1"/>
    </row>
    <row r="892" spans="1:99" ht="15.75" customHeight="1" x14ac:dyDescent="0.25">
      <c r="A892" s="1"/>
      <c r="B892" s="34"/>
      <c r="C892" s="67"/>
      <c r="D892" s="1"/>
      <c r="E892" s="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34"/>
      <c r="Q892" s="67"/>
      <c r="R892" s="1"/>
      <c r="S892" s="2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34"/>
      <c r="AE892" s="67"/>
      <c r="AF892" s="1"/>
      <c r="AG892" s="2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34"/>
      <c r="AS892" s="67"/>
      <c r="AT892" s="1"/>
      <c r="AU892" s="2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98"/>
      <c r="BG892" s="67"/>
      <c r="BH892" s="1"/>
      <c r="BI892" s="2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34"/>
      <c r="BU892" s="67"/>
      <c r="BV892" s="1"/>
      <c r="BW892" s="2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34"/>
      <c r="CI892" s="67"/>
      <c r="CJ892" s="1"/>
      <c r="CK892" s="2"/>
      <c r="CL892" s="1"/>
      <c r="CM892" s="1"/>
      <c r="CN892" s="1"/>
      <c r="CO892" s="1"/>
      <c r="CP892" s="1"/>
      <c r="CQ892" s="1"/>
      <c r="CR892" s="1"/>
      <c r="CS892" s="1"/>
      <c r="CT892" s="1"/>
      <c r="CU892" s="1"/>
    </row>
    <row r="893" spans="1:99" ht="15.75" customHeight="1" x14ac:dyDescent="0.25">
      <c r="A893" s="1"/>
      <c r="B893" s="34"/>
      <c r="C893" s="67"/>
      <c r="D893" s="1"/>
      <c r="E893" s="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34"/>
      <c r="Q893" s="67"/>
      <c r="R893" s="1"/>
      <c r="S893" s="2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34"/>
      <c r="AE893" s="67"/>
      <c r="AF893" s="1"/>
      <c r="AG893" s="2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34"/>
      <c r="AS893" s="67"/>
      <c r="AT893" s="1"/>
      <c r="AU893" s="2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98"/>
      <c r="BG893" s="67"/>
      <c r="BH893" s="1"/>
      <c r="BI893" s="2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34"/>
      <c r="BU893" s="67"/>
      <c r="BV893" s="1"/>
      <c r="BW893" s="2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34"/>
      <c r="CI893" s="67"/>
      <c r="CJ893" s="1"/>
      <c r="CK893" s="2"/>
      <c r="CL893" s="1"/>
      <c r="CM893" s="1"/>
      <c r="CN893" s="1"/>
      <c r="CO893" s="1"/>
      <c r="CP893" s="1"/>
      <c r="CQ893" s="1"/>
      <c r="CR893" s="1"/>
      <c r="CS893" s="1"/>
      <c r="CT893" s="1"/>
      <c r="CU893" s="1"/>
    </row>
    <row r="894" spans="1:99" ht="15.75" customHeight="1" x14ac:dyDescent="0.25">
      <c r="A894" s="1"/>
      <c r="B894" s="34"/>
      <c r="C894" s="67"/>
      <c r="D894" s="1"/>
      <c r="E894" s="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34"/>
      <c r="Q894" s="67"/>
      <c r="R894" s="1"/>
      <c r="S894" s="2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34"/>
      <c r="AE894" s="67"/>
      <c r="AF894" s="1"/>
      <c r="AG894" s="2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34"/>
      <c r="AS894" s="67"/>
      <c r="AT894" s="1"/>
      <c r="AU894" s="2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98"/>
      <c r="BG894" s="67"/>
      <c r="BH894" s="1"/>
      <c r="BI894" s="2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34"/>
      <c r="BU894" s="67"/>
      <c r="BV894" s="1"/>
      <c r="BW894" s="2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34"/>
      <c r="CI894" s="67"/>
      <c r="CJ894" s="1"/>
      <c r="CK894" s="2"/>
      <c r="CL894" s="1"/>
      <c r="CM894" s="1"/>
      <c r="CN894" s="1"/>
      <c r="CO894" s="1"/>
      <c r="CP894" s="1"/>
      <c r="CQ894" s="1"/>
      <c r="CR894" s="1"/>
      <c r="CS894" s="1"/>
      <c r="CT894" s="1"/>
      <c r="CU894" s="1"/>
    </row>
    <row r="895" spans="1:99" ht="15.75" customHeight="1" x14ac:dyDescent="0.25">
      <c r="A895" s="1"/>
      <c r="B895" s="34"/>
      <c r="C895" s="67"/>
      <c r="D895" s="1"/>
      <c r="E895" s="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34"/>
      <c r="Q895" s="67"/>
      <c r="R895" s="1"/>
      <c r="S895" s="2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34"/>
      <c r="AE895" s="67"/>
      <c r="AF895" s="1"/>
      <c r="AG895" s="2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34"/>
      <c r="AS895" s="67"/>
      <c r="AT895" s="1"/>
      <c r="AU895" s="2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98"/>
      <c r="BG895" s="67"/>
      <c r="BH895" s="1"/>
      <c r="BI895" s="2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34"/>
      <c r="BU895" s="67"/>
      <c r="BV895" s="1"/>
      <c r="BW895" s="2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34"/>
      <c r="CI895" s="67"/>
      <c r="CJ895" s="1"/>
      <c r="CK895" s="2"/>
      <c r="CL895" s="1"/>
      <c r="CM895" s="1"/>
      <c r="CN895" s="1"/>
      <c r="CO895" s="1"/>
      <c r="CP895" s="1"/>
      <c r="CQ895" s="1"/>
      <c r="CR895" s="1"/>
      <c r="CS895" s="1"/>
      <c r="CT895" s="1"/>
      <c r="CU895" s="1"/>
    </row>
    <row r="896" spans="1:99" ht="15.75" customHeight="1" x14ac:dyDescent="0.25">
      <c r="A896" s="1"/>
      <c r="B896" s="34"/>
      <c r="C896" s="67"/>
      <c r="D896" s="1"/>
      <c r="E896" s="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34"/>
      <c r="Q896" s="67"/>
      <c r="R896" s="1"/>
      <c r="S896" s="2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34"/>
      <c r="AE896" s="67"/>
      <c r="AF896" s="1"/>
      <c r="AG896" s="2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34"/>
      <c r="AS896" s="67"/>
      <c r="AT896" s="1"/>
      <c r="AU896" s="2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98"/>
      <c r="BG896" s="67"/>
      <c r="BH896" s="1"/>
      <c r="BI896" s="2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34"/>
      <c r="BU896" s="67"/>
      <c r="BV896" s="1"/>
      <c r="BW896" s="2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34"/>
      <c r="CI896" s="67"/>
      <c r="CJ896" s="1"/>
      <c r="CK896" s="2"/>
      <c r="CL896" s="1"/>
      <c r="CM896" s="1"/>
      <c r="CN896" s="1"/>
      <c r="CO896" s="1"/>
      <c r="CP896" s="1"/>
      <c r="CQ896" s="1"/>
      <c r="CR896" s="1"/>
      <c r="CS896" s="1"/>
      <c r="CT896" s="1"/>
      <c r="CU896" s="1"/>
    </row>
    <row r="897" spans="1:99" ht="15.75" customHeight="1" x14ac:dyDescent="0.25">
      <c r="A897" s="1"/>
      <c r="B897" s="34"/>
      <c r="C897" s="67"/>
      <c r="D897" s="1"/>
      <c r="E897" s="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34"/>
      <c r="Q897" s="67"/>
      <c r="R897" s="1"/>
      <c r="S897" s="2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34"/>
      <c r="AE897" s="67"/>
      <c r="AF897" s="1"/>
      <c r="AG897" s="2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34"/>
      <c r="AS897" s="67"/>
      <c r="AT897" s="1"/>
      <c r="AU897" s="2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98"/>
      <c r="BG897" s="67"/>
      <c r="BH897" s="1"/>
      <c r="BI897" s="2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34"/>
      <c r="BU897" s="67"/>
      <c r="BV897" s="1"/>
      <c r="BW897" s="2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34"/>
      <c r="CI897" s="67"/>
      <c r="CJ897" s="1"/>
      <c r="CK897" s="2"/>
      <c r="CL897" s="1"/>
      <c r="CM897" s="1"/>
      <c r="CN897" s="1"/>
      <c r="CO897" s="1"/>
      <c r="CP897" s="1"/>
      <c r="CQ897" s="1"/>
      <c r="CR897" s="1"/>
      <c r="CS897" s="1"/>
      <c r="CT897" s="1"/>
      <c r="CU897" s="1"/>
    </row>
    <row r="898" spans="1:99" ht="15.75" customHeight="1" x14ac:dyDescent="0.25">
      <c r="A898" s="1"/>
      <c r="B898" s="34"/>
      <c r="C898" s="67"/>
      <c r="D898" s="1"/>
      <c r="E898" s="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34"/>
      <c r="Q898" s="67"/>
      <c r="R898" s="1"/>
      <c r="S898" s="2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34"/>
      <c r="AE898" s="67"/>
      <c r="AF898" s="1"/>
      <c r="AG898" s="2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34"/>
      <c r="AS898" s="67"/>
      <c r="AT898" s="1"/>
      <c r="AU898" s="2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98"/>
      <c r="BG898" s="67"/>
      <c r="BH898" s="1"/>
      <c r="BI898" s="2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34"/>
      <c r="BU898" s="67"/>
      <c r="BV898" s="1"/>
      <c r="BW898" s="2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34"/>
      <c r="CI898" s="67"/>
      <c r="CJ898" s="1"/>
      <c r="CK898" s="2"/>
      <c r="CL898" s="1"/>
      <c r="CM898" s="1"/>
      <c r="CN898" s="1"/>
      <c r="CO898" s="1"/>
      <c r="CP898" s="1"/>
      <c r="CQ898" s="1"/>
      <c r="CR898" s="1"/>
      <c r="CS898" s="1"/>
      <c r="CT898" s="1"/>
      <c r="CU898" s="1"/>
    </row>
    <row r="899" spans="1:99" ht="15.75" customHeight="1" x14ac:dyDescent="0.25">
      <c r="A899" s="1"/>
      <c r="B899" s="34"/>
      <c r="C899" s="67"/>
      <c r="D899" s="1"/>
      <c r="E899" s="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34"/>
      <c r="Q899" s="67"/>
      <c r="R899" s="1"/>
      <c r="S899" s="2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34"/>
      <c r="AE899" s="67"/>
      <c r="AF899" s="1"/>
      <c r="AG899" s="2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34"/>
      <c r="AS899" s="67"/>
      <c r="AT899" s="1"/>
      <c r="AU899" s="2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98"/>
      <c r="BG899" s="67"/>
      <c r="BH899" s="1"/>
      <c r="BI899" s="2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34"/>
      <c r="BU899" s="67"/>
      <c r="BV899" s="1"/>
      <c r="BW899" s="2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34"/>
      <c r="CI899" s="67"/>
      <c r="CJ899" s="1"/>
      <c r="CK899" s="2"/>
      <c r="CL899" s="1"/>
      <c r="CM899" s="1"/>
      <c r="CN899" s="1"/>
      <c r="CO899" s="1"/>
      <c r="CP899" s="1"/>
      <c r="CQ899" s="1"/>
      <c r="CR899" s="1"/>
      <c r="CS899" s="1"/>
      <c r="CT899" s="1"/>
      <c r="CU899" s="1"/>
    </row>
    <row r="900" spans="1:99" ht="15.75" customHeight="1" x14ac:dyDescent="0.25">
      <c r="A900" s="1"/>
      <c r="B900" s="34"/>
      <c r="C900" s="67"/>
      <c r="D900" s="1"/>
      <c r="E900" s="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34"/>
      <c r="Q900" s="67"/>
      <c r="R900" s="1"/>
      <c r="S900" s="2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34"/>
      <c r="AE900" s="67"/>
      <c r="AF900" s="1"/>
      <c r="AG900" s="2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34"/>
      <c r="AS900" s="67"/>
      <c r="AT900" s="1"/>
      <c r="AU900" s="2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98"/>
      <c r="BG900" s="67"/>
      <c r="BH900" s="1"/>
      <c r="BI900" s="2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34"/>
      <c r="BU900" s="67"/>
      <c r="BV900" s="1"/>
      <c r="BW900" s="2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34"/>
      <c r="CI900" s="67"/>
      <c r="CJ900" s="1"/>
      <c r="CK900" s="2"/>
      <c r="CL900" s="1"/>
      <c r="CM900" s="1"/>
      <c r="CN900" s="1"/>
      <c r="CO900" s="1"/>
      <c r="CP900" s="1"/>
      <c r="CQ900" s="1"/>
      <c r="CR900" s="1"/>
      <c r="CS900" s="1"/>
      <c r="CT900" s="1"/>
      <c r="CU900" s="1"/>
    </row>
    <row r="901" spans="1:99" ht="15.75" customHeight="1" x14ac:dyDescent="0.25">
      <c r="A901" s="1"/>
      <c r="B901" s="34"/>
      <c r="C901" s="67"/>
      <c r="D901" s="1"/>
      <c r="E901" s="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34"/>
      <c r="Q901" s="67"/>
      <c r="R901" s="1"/>
      <c r="S901" s="2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34"/>
      <c r="AE901" s="67"/>
      <c r="AF901" s="1"/>
      <c r="AG901" s="2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34"/>
      <c r="AS901" s="67"/>
      <c r="AT901" s="1"/>
      <c r="AU901" s="2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98"/>
      <c r="BG901" s="67"/>
      <c r="BH901" s="1"/>
      <c r="BI901" s="2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34"/>
      <c r="BU901" s="67"/>
      <c r="BV901" s="1"/>
      <c r="BW901" s="2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34"/>
      <c r="CI901" s="67"/>
      <c r="CJ901" s="1"/>
      <c r="CK901" s="2"/>
      <c r="CL901" s="1"/>
      <c r="CM901" s="1"/>
      <c r="CN901" s="1"/>
      <c r="CO901" s="1"/>
      <c r="CP901" s="1"/>
      <c r="CQ901" s="1"/>
      <c r="CR901" s="1"/>
      <c r="CS901" s="1"/>
      <c r="CT901" s="1"/>
      <c r="CU901" s="1"/>
    </row>
    <row r="902" spans="1:99" ht="15.75" customHeight="1" x14ac:dyDescent="0.25">
      <c r="A902" s="1"/>
      <c r="B902" s="34"/>
      <c r="C902" s="67"/>
      <c r="D902" s="1"/>
      <c r="E902" s="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34"/>
      <c r="Q902" s="67"/>
      <c r="R902" s="1"/>
      <c r="S902" s="2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34"/>
      <c r="AE902" s="67"/>
      <c r="AF902" s="1"/>
      <c r="AG902" s="2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34"/>
      <c r="AS902" s="67"/>
      <c r="AT902" s="1"/>
      <c r="AU902" s="2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98"/>
      <c r="BG902" s="67"/>
      <c r="BH902" s="1"/>
      <c r="BI902" s="2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34"/>
      <c r="BU902" s="67"/>
      <c r="BV902" s="1"/>
      <c r="BW902" s="2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34"/>
      <c r="CI902" s="67"/>
      <c r="CJ902" s="1"/>
      <c r="CK902" s="2"/>
      <c r="CL902" s="1"/>
      <c r="CM902" s="1"/>
      <c r="CN902" s="1"/>
      <c r="CO902" s="1"/>
      <c r="CP902" s="1"/>
      <c r="CQ902" s="1"/>
      <c r="CR902" s="1"/>
      <c r="CS902" s="1"/>
      <c r="CT902" s="1"/>
      <c r="CU902" s="1"/>
    </row>
    <row r="903" spans="1:99" ht="15.75" customHeight="1" x14ac:dyDescent="0.25">
      <c r="A903" s="1"/>
      <c r="B903" s="34"/>
      <c r="C903" s="67"/>
      <c r="D903" s="1"/>
      <c r="E903" s="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34"/>
      <c r="Q903" s="67"/>
      <c r="R903" s="1"/>
      <c r="S903" s="2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34"/>
      <c r="AE903" s="67"/>
      <c r="AF903" s="1"/>
      <c r="AG903" s="2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34"/>
      <c r="AS903" s="67"/>
      <c r="AT903" s="1"/>
      <c r="AU903" s="2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98"/>
      <c r="BG903" s="67"/>
      <c r="BH903" s="1"/>
      <c r="BI903" s="2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34"/>
      <c r="BU903" s="67"/>
      <c r="BV903" s="1"/>
      <c r="BW903" s="2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34"/>
      <c r="CI903" s="67"/>
      <c r="CJ903" s="1"/>
      <c r="CK903" s="2"/>
      <c r="CL903" s="1"/>
      <c r="CM903" s="1"/>
      <c r="CN903" s="1"/>
      <c r="CO903" s="1"/>
      <c r="CP903" s="1"/>
      <c r="CQ903" s="1"/>
      <c r="CR903" s="1"/>
      <c r="CS903" s="1"/>
      <c r="CT903" s="1"/>
      <c r="CU903" s="1"/>
    </row>
    <row r="904" spans="1:99" ht="15.75" customHeight="1" x14ac:dyDescent="0.25">
      <c r="A904" s="1"/>
      <c r="B904" s="34"/>
      <c r="C904" s="67"/>
      <c r="D904" s="1"/>
      <c r="E904" s="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34"/>
      <c r="Q904" s="67"/>
      <c r="R904" s="1"/>
      <c r="S904" s="2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34"/>
      <c r="AE904" s="67"/>
      <c r="AF904" s="1"/>
      <c r="AG904" s="2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34"/>
      <c r="AS904" s="67"/>
      <c r="AT904" s="1"/>
      <c r="AU904" s="2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98"/>
      <c r="BG904" s="67"/>
      <c r="BH904" s="1"/>
      <c r="BI904" s="2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34"/>
      <c r="BU904" s="67"/>
      <c r="BV904" s="1"/>
      <c r="BW904" s="2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34"/>
      <c r="CI904" s="67"/>
      <c r="CJ904" s="1"/>
      <c r="CK904" s="2"/>
      <c r="CL904" s="1"/>
      <c r="CM904" s="1"/>
      <c r="CN904" s="1"/>
      <c r="CO904" s="1"/>
      <c r="CP904" s="1"/>
      <c r="CQ904" s="1"/>
      <c r="CR904" s="1"/>
      <c r="CS904" s="1"/>
      <c r="CT904" s="1"/>
      <c r="CU904" s="1"/>
    </row>
    <row r="905" spans="1:99" ht="15.75" customHeight="1" x14ac:dyDescent="0.25">
      <c r="A905" s="1"/>
      <c r="B905" s="34"/>
      <c r="C905" s="67"/>
      <c r="D905" s="1"/>
      <c r="E905" s="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34"/>
      <c r="Q905" s="67"/>
      <c r="R905" s="1"/>
      <c r="S905" s="2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34"/>
      <c r="AE905" s="67"/>
      <c r="AF905" s="1"/>
      <c r="AG905" s="2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34"/>
      <c r="AS905" s="67"/>
      <c r="AT905" s="1"/>
      <c r="AU905" s="2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98"/>
      <c r="BG905" s="67"/>
      <c r="BH905" s="1"/>
      <c r="BI905" s="2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34"/>
      <c r="BU905" s="67"/>
      <c r="BV905" s="1"/>
      <c r="BW905" s="2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34"/>
      <c r="CI905" s="67"/>
      <c r="CJ905" s="1"/>
      <c r="CK905" s="2"/>
      <c r="CL905" s="1"/>
      <c r="CM905" s="1"/>
      <c r="CN905" s="1"/>
      <c r="CO905" s="1"/>
      <c r="CP905" s="1"/>
      <c r="CQ905" s="1"/>
      <c r="CR905" s="1"/>
      <c r="CS905" s="1"/>
      <c r="CT905" s="1"/>
      <c r="CU905" s="1"/>
    </row>
    <row r="906" spans="1:99" ht="15.75" customHeight="1" x14ac:dyDescent="0.25">
      <c r="A906" s="1"/>
      <c r="B906" s="34"/>
      <c r="C906" s="67"/>
      <c r="D906" s="1"/>
      <c r="E906" s="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34"/>
      <c r="Q906" s="67"/>
      <c r="R906" s="1"/>
      <c r="S906" s="2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34"/>
      <c r="AE906" s="67"/>
      <c r="AF906" s="1"/>
      <c r="AG906" s="2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34"/>
      <c r="AS906" s="67"/>
      <c r="AT906" s="1"/>
      <c r="AU906" s="2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98"/>
      <c r="BG906" s="67"/>
      <c r="BH906" s="1"/>
      <c r="BI906" s="2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34"/>
      <c r="BU906" s="67"/>
      <c r="BV906" s="1"/>
      <c r="BW906" s="2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34"/>
      <c r="CI906" s="67"/>
      <c r="CJ906" s="1"/>
      <c r="CK906" s="2"/>
      <c r="CL906" s="1"/>
      <c r="CM906" s="1"/>
      <c r="CN906" s="1"/>
      <c r="CO906" s="1"/>
      <c r="CP906" s="1"/>
      <c r="CQ906" s="1"/>
      <c r="CR906" s="1"/>
      <c r="CS906" s="1"/>
      <c r="CT906" s="1"/>
      <c r="CU906" s="1"/>
    </row>
    <row r="907" spans="1:99" ht="15.75" customHeight="1" x14ac:dyDescent="0.25">
      <c r="A907" s="1"/>
      <c r="B907" s="34"/>
      <c r="C907" s="67"/>
      <c r="D907" s="1"/>
      <c r="E907" s="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34"/>
      <c r="Q907" s="67"/>
      <c r="R907" s="1"/>
      <c r="S907" s="2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34"/>
      <c r="AE907" s="67"/>
      <c r="AF907" s="1"/>
      <c r="AG907" s="2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34"/>
      <c r="AS907" s="67"/>
      <c r="AT907" s="1"/>
      <c r="AU907" s="2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98"/>
      <c r="BG907" s="67"/>
      <c r="BH907" s="1"/>
      <c r="BI907" s="2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34"/>
      <c r="BU907" s="67"/>
      <c r="BV907" s="1"/>
      <c r="BW907" s="2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34"/>
      <c r="CI907" s="67"/>
      <c r="CJ907" s="1"/>
      <c r="CK907" s="2"/>
      <c r="CL907" s="1"/>
      <c r="CM907" s="1"/>
      <c r="CN907" s="1"/>
      <c r="CO907" s="1"/>
      <c r="CP907" s="1"/>
      <c r="CQ907" s="1"/>
      <c r="CR907" s="1"/>
      <c r="CS907" s="1"/>
      <c r="CT907" s="1"/>
      <c r="CU907" s="1"/>
    </row>
    <row r="908" spans="1:99" ht="15.75" customHeight="1" x14ac:dyDescent="0.25">
      <c r="A908" s="1"/>
      <c r="B908" s="34"/>
      <c r="C908" s="67"/>
      <c r="D908" s="1"/>
      <c r="E908" s="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34"/>
      <c r="Q908" s="67"/>
      <c r="R908" s="1"/>
      <c r="S908" s="2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34"/>
      <c r="AE908" s="67"/>
      <c r="AF908" s="1"/>
      <c r="AG908" s="2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34"/>
      <c r="AS908" s="67"/>
      <c r="AT908" s="1"/>
      <c r="AU908" s="2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98"/>
      <c r="BG908" s="67"/>
      <c r="BH908" s="1"/>
      <c r="BI908" s="2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34"/>
      <c r="BU908" s="67"/>
      <c r="BV908" s="1"/>
      <c r="BW908" s="2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34"/>
      <c r="CI908" s="67"/>
      <c r="CJ908" s="1"/>
      <c r="CK908" s="2"/>
      <c r="CL908" s="1"/>
      <c r="CM908" s="1"/>
      <c r="CN908" s="1"/>
      <c r="CO908" s="1"/>
      <c r="CP908" s="1"/>
      <c r="CQ908" s="1"/>
      <c r="CR908" s="1"/>
      <c r="CS908" s="1"/>
      <c r="CT908" s="1"/>
      <c r="CU908" s="1"/>
    </row>
    <row r="909" spans="1:99" ht="15.75" customHeight="1" x14ac:dyDescent="0.25">
      <c r="A909" s="1"/>
      <c r="B909" s="34"/>
      <c r="C909" s="67"/>
      <c r="D909" s="1"/>
      <c r="E909" s="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34"/>
      <c r="Q909" s="67"/>
      <c r="R909" s="1"/>
      <c r="S909" s="2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34"/>
      <c r="AE909" s="67"/>
      <c r="AF909" s="1"/>
      <c r="AG909" s="2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34"/>
      <c r="AS909" s="67"/>
      <c r="AT909" s="1"/>
      <c r="AU909" s="2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98"/>
      <c r="BG909" s="67"/>
      <c r="BH909" s="1"/>
      <c r="BI909" s="2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34"/>
      <c r="BU909" s="67"/>
      <c r="BV909" s="1"/>
      <c r="BW909" s="2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34"/>
      <c r="CI909" s="67"/>
      <c r="CJ909" s="1"/>
      <c r="CK909" s="2"/>
      <c r="CL909" s="1"/>
      <c r="CM909" s="1"/>
      <c r="CN909" s="1"/>
      <c r="CO909" s="1"/>
      <c r="CP909" s="1"/>
      <c r="CQ909" s="1"/>
      <c r="CR909" s="1"/>
      <c r="CS909" s="1"/>
      <c r="CT909" s="1"/>
      <c r="CU909" s="1"/>
    </row>
    <row r="910" spans="1:99" ht="15.75" customHeight="1" x14ac:dyDescent="0.25">
      <c r="A910" s="1"/>
      <c r="B910" s="34"/>
      <c r="C910" s="67"/>
      <c r="D910" s="1"/>
      <c r="E910" s="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34"/>
      <c r="Q910" s="67"/>
      <c r="R910" s="1"/>
      <c r="S910" s="2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34"/>
      <c r="AE910" s="67"/>
      <c r="AF910" s="1"/>
      <c r="AG910" s="2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34"/>
      <c r="AS910" s="67"/>
      <c r="AT910" s="1"/>
      <c r="AU910" s="2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98"/>
      <c r="BG910" s="67"/>
      <c r="BH910" s="1"/>
      <c r="BI910" s="2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34"/>
      <c r="BU910" s="67"/>
      <c r="BV910" s="1"/>
      <c r="BW910" s="2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34"/>
      <c r="CI910" s="67"/>
      <c r="CJ910" s="1"/>
      <c r="CK910" s="2"/>
      <c r="CL910" s="1"/>
      <c r="CM910" s="1"/>
      <c r="CN910" s="1"/>
      <c r="CO910" s="1"/>
      <c r="CP910" s="1"/>
      <c r="CQ910" s="1"/>
      <c r="CR910" s="1"/>
      <c r="CS910" s="1"/>
      <c r="CT910" s="1"/>
      <c r="CU910" s="1"/>
    </row>
    <row r="911" spans="1:99" ht="15.75" customHeight="1" x14ac:dyDescent="0.25">
      <c r="A911" s="1"/>
      <c r="B911" s="34"/>
      <c r="C911" s="67"/>
      <c r="D911" s="1"/>
      <c r="E911" s="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34"/>
      <c r="Q911" s="67"/>
      <c r="R911" s="1"/>
      <c r="S911" s="2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34"/>
      <c r="AE911" s="67"/>
      <c r="AF911" s="1"/>
      <c r="AG911" s="2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34"/>
      <c r="AS911" s="67"/>
      <c r="AT911" s="1"/>
      <c r="AU911" s="2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98"/>
      <c r="BG911" s="67"/>
      <c r="BH911" s="1"/>
      <c r="BI911" s="2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34"/>
      <c r="BU911" s="67"/>
      <c r="BV911" s="1"/>
      <c r="BW911" s="2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34"/>
      <c r="CI911" s="67"/>
      <c r="CJ911" s="1"/>
      <c r="CK911" s="2"/>
      <c r="CL911" s="1"/>
      <c r="CM911" s="1"/>
      <c r="CN911" s="1"/>
      <c r="CO911" s="1"/>
      <c r="CP911" s="1"/>
      <c r="CQ911" s="1"/>
      <c r="CR911" s="1"/>
      <c r="CS911" s="1"/>
      <c r="CT911" s="1"/>
      <c r="CU911" s="1"/>
    </row>
    <row r="912" spans="1:99" ht="15.75" customHeight="1" x14ac:dyDescent="0.25">
      <c r="A912" s="1"/>
      <c r="B912" s="34"/>
      <c r="C912" s="67"/>
      <c r="D912" s="1"/>
      <c r="E912" s="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34"/>
      <c r="Q912" s="67"/>
      <c r="R912" s="1"/>
      <c r="S912" s="2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34"/>
      <c r="AE912" s="67"/>
      <c r="AF912" s="1"/>
      <c r="AG912" s="2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34"/>
      <c r="AS912" s="67"/>
      <c r="AT912" s="1"/>
      <c r="AU912" s="2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98"/>
      <c r="BG912" s="67"/>
      <c r="BH912" s="1"/>
      <c r="BI912" s="2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34"/>
      <c r="BU912" s="67"/>
      <c r="BV912" s="1"/>
      <c r="BW912" s="2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34"/>
      <c r="CI912" s="67"/>
      <c r="CJ912" s="1"/>
      <c r="CK912" s="2"/>
      <c r="CL912" s="1"/>
      <c r="CM912" s="1"/>
      <c r="CN912" s="1"/>
      <c r="CO912" s="1"/>
      <c r="CP912" s="1"/>
      <c r="CQ912" s="1"/>
      <c r="CR912" s="1"/>
      <c r="CS912" s="1"/>
      <c r="CT912" s="1"/>
      <c r="CU912" s="1"/>
    </row>
    <row r="913" spans="1:99" ht="15.75" customHeight="1" x14ac:dyDescent="0.25">
      <c r="A913" s="1"/>
      <c r="B913" s="34"/>
      <c r="C913" s="67"/>
      <c r="D913" s="1"/>
      <c r="E913" s="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34"/>
      <c r="Q913" s="67"/>
      <c r="R913" s="1"/>
      <c r="S913" s="2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34"/>
      <c r="AE913" s="67"/>
      <c r="AF913" s="1"/>
      <c r="AG913" s="2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34"/>
      <c r="AS913" s="67"/>
      <c r="AT913" s="1"/>
      <c r="AU913" s="2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98"/>
      <c r="BG913" s="67"/>
      <c r="BH913" s="1"/>
      <c r="BI913" s="2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34"/>
      <c r="BU913" s="67"/>
      <c r="BV913" s="1"/>
      <c r="BW913" s="2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34"/>
      <c r="CI913" s="67"/>
      <c r="CJ913" s="1"/>
      <c r="CK913" s="2"/>
      <c r="CL913" s="1"/>
      <c r="CM913" s="1"/>
      <c r="CN913" s="1"/>
      <c r="CO913" s="1"/>
      <c r="CP913" s="1"/>
      <c r="CQ913" s="1"/>
      <c r="CR913" s="1"/>
      <c r="CS913" s="1"/>
      <c r="CT913" s="1"/>
      <c r="CU913" s="1"/>
    </row>
    <row r="914" spans="1:99" ht="15.75" customHeight="1" x14ac:dyDescent="0.25">
      <c r="A914" s="1"/>
      <c r="B914" s="34"/>
      <c r="C914" s="67"/>
      <c r="D914" s="1"/>
      <c r="E914" s="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34"/>
      <c r="Q914" s="67"/>
      <c r="R914" s="1"/>
      <c r="S914" s="2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34"/>
      <c r="AE914" s="67"/>
      <c r="AF914" s="1"/>
      <c r="AG914" s="2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34"/>
      <c r="AS914" s="67"/>
      <c r="AT914" s="1"/>
      <c r="AU914" s="2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98"/>
      <c r="BG914" s="67"/>
      <c r="BH914" s="1"/>
      <c r="BI914" s="2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34"/>
      <c r="BU914" s="67"/>
      <c r="BV914" s="1"/>
      <c r="BW914" s="2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34"/>
      <c r="CI914" s="67"/>
      <c r="CJ914" s="1"/>
      <c r="CK914" s="2"/>
      <c r="CL914" s="1"/>
      <c r="CM914" s="1"/>
      <c r="CN914" s="1"/>
      <c r="CO914" s="1"/>
      <c r="CP914" s="1"/>
      <c r="CQ914" s="1"/>
      <c r="CR914" s="1"/>
      <c r="CS914" s="1"/>
      <c r="CT914" s="1"/>
      <c r="CU914" s="1"/>
    </row>
    <row r="915" spans="1:99" ht="15.75" customHeight="1" x14ac:dyDescent="0.25">
      <c r="A915" s="1"/>
      <c r="B915" s="34"/>
      <c r="C915" s="67"/>
      <c r="D915" s="1"/>
      <c r="E915" s="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34"/>
      <c r="Q915" s="67"/>
      <c r="R915" s="1"/>
      <c r="S915" s="2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34"/>
      <c r="AE915" s="67"/>
      <c r="AF915" s="1"/>
      <c r="AG915" s="2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34"/>
      <c r="AS915" s="67"/>
      <c r="AT915" s="1"/>
      <c r="AU915" s="2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98"/>
      <c r="BG915" s="67"/>
      <c r="BH915" s="1"/>
      <c r="BI915" s="2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34"/>
      <c r="BU915" s="67"/>
      <c r="BV915" s="1"/>
      <c r="BW915" s="2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34"/>
      <c r="CI915" s="67"/>
      <c r="CJ915" s="1"/>
      <c r="CK915" s="2"/>
      <c r="CL915" s="1"/>
      <c r="CM915" s="1"/>
      <c r="CN915" s="1"/>
      <c r="CO915" s="1"/>
      <c r="CP915" s="1"/>
      <c r="CQ915" s="1"/>
      <c r="CR915" s="1"/>
      <c r="CS915" s="1"/>
      <c r="CT915" s="1"/>
      <c r="CU915" s="1"/>
    </row>
    <row r="916" spans="1:99" ht="15.75" customHeight="1" x14ac:dyDescent="0.25">
      <c r="A916" s="1"/>
      <c r="B916" s="34"/>
      <c r="C916" s="67"/>
      <c r="D916" s="1"/>
      <c r="E916" s="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34"/>
      <c r="Q916" s="67"/>
      <c r="R916" s="1"/>
      <c r="S916" s="2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34"/>
      <c r="AE916" s="67"/>
      <c r="AF916" s="1"/>
      <c r="AG916" s="2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34"/>
      <c r="AS916" s="67"/>
      <c r="AT916" s="1"/>
      <c r="AU916" s="2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98"/>
      <c r="BG916" s="67"/>
      <c r="BH916" s="1"/>
      <c r="BI916" s="2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34"/>
      <c r="BU916" s="67"/>
      <c r="BV916" s="1"/>
      <c r="BW916" s="2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34"/>
      <c r="CI916" s="67"/>
      <c r="CJ916" s="1"/>
      <c r="CK916" s="2"/>
      <c r="CL916" s="1"/>
      <c r="CM916" s="1"/>
      <c r="CN916" s="1"/>
      <c r="CO916" s="1"/>
      <c r="CP916" s="1"/>
      <c r="CQ916" s="1"/>
      <c r="CR916" s="1"/>
      <c r="CS916" s="1"/>
      <c r="CT916" s="1"/>
      <c r="CU916" s="1"/>
    </row>
    <row r="917" spans="1:99" ht="15.75" customHeight="1" x14ac:dyDescent="0.25">
      <c r="A917" s="1"/>
      <c r="B917" s="34"/>
      <c r="C917" s="67"/>
      <c r="D917" s="1"/>
      <c r="E917" s="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34"/>
      <c r="Q917" s="67"/>
      <c r="R917" s="1"/>
      <c r="S917" s="2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34"/>
      <c r="AE917" s="67"/>
      <c r="AF917" s="1"/>
      <c r="AG917" s="2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34"/>
      <c r="AS917" s="67"/>
      <c r="AT917" s="1"/>
      <c r="AU917" s="2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98"/>
      <c r="BG917" s="67"/>
      <c r="BH917" s="1"/>
      <c r="BI917" s="2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34"/>
      <c r="BU917" s="67"/>
      <c r="BV917" s="1"/>
      <c r="BW917" s="2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34"/>
      <c r="CI917" s="67"/>
      <c r="CJ917" s="1"/>
      <c r="CK917" s="2"/>
      <c r="CL917" s="1"/>
      <c r="CM917" s="1"/>
      <c r="CN917" s="1"/>
      <c r="CO917" s="1"/>
      <c r="CP917" s="1"/>
      <c r="CQ917" s="1"/>
      <c r="CR917" s="1"/>
      <c r="CS917" s="1"/>
      <c r="CT917" s="1"/>
      <c r="CU917" s="1"/>
    </row>
    <row r="918" spans="1:99" ht="15.75" customHeight="1" x14ac:dyDescent="0.25">
      <c r="A918" s="1"/>
      <c r="B918" s="34"/>
      <c r="C918" s="67"/>
      <c r="D918" s="1"/>
      <c r="E918" s="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34"/>
      <c r="Q918" s="67"/>
      <c r="R918" s="1"/>
      <c r="S918" s="2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34"/>
      <c r="AE918" s="67"/>
      <c r="AF918" s="1"/>
      <c r="AG918" s="2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34"/>
      <c r="AS918" s="67"/>
      <c r="AT918" s="1"/>
      <c r="AU918" s="2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98"/>
      <c r="BG918" s="67"/>
      <c r="BH918" s="1"/>
      <c r="BI918" s="2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34"/>
      <c r="BU918" s="67"/>
      <c r="BV918" s="1"/>
      <c r="BW918" s="2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34"/>
      <c r="CI918" s="67"/>
      <c r="CJ918" s="1"/>
      <c r="CK918" s="2"/>
      <c r="CL918" s="1"/>
      <c r="CM918" s="1"/>
      <c r="CN918" s="1"/>
      <c r="CO918" s="1"/>
      <c r="CP918" s="1"/>
      <c r="CQ918" s="1"/>
      <c r="CR918" s="1"/>
      <c r="CS918" s="1"/>
      <c r="CT918" s="1"/>
      <c r="CU918" s="1"/>
    </row>
    <row r="919" spans="1:99" ht="15.75" customHeight="1" x14ac:dyDescent="0.25">
      <c r="A919" s="1"/>
      <c r="B919" s="34"/>
      <c r="C919" s="67"/>
      <c r="D919" s="1"/>
      <c r="E919" s="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34"/>
      <c r="Q919" s="67"/>
      <c r="R919" s="1"/>
      <c r="S919" s="2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34"/>
      <c r="AE919" s="67"/>
      <c r="AF919" s="1"/>
      <c r="AG919" s="2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34"/>
      <c r="AS919" s="67"/>
      <c r="AT919" s="1"/>
      <c r="AU919" s="2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98"/>
      <c r="BG919" s="67"/>
      <c r="BH919" s="1"/>
      <c r="BI919" s="2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34"/>
      <c r="BU919" s="67"/>
      <c r="BV919" s="1"/>
      <c r="BW919" s="2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34"/>
      <c r="CI919" s="67"/>
      <c r="CJ919" s="1"/>
      <c r="CK919" s="2"/>
      <c r="CL919" s="1"/>
      <c r="CM919" s="1"/>
      <c r="CN919" s="1"/>
      <c r="CO919" s="1"/>
      <c r="CP919" s="1"/>
      <c r="CQ919" s="1"/>
      <c r="CR919" s="1"/>
      <c r="CS919" s="1"/>
      <c r="CT919" s="1"/>
      <c r="CU919" s="1"/>
    </row>
    <row r="920" spans="1:99" ht="15.75" customHeight="1" x14ac:dyDescent="0.25">
      <c r="A920" s="1"/>
      <c r="B920" s="34"/>
      <c r="C920" s="67"/>
      <c r="D920" s="1"/>
      <c r="E920" s="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34"/>
      <c r="Q920" s="67"/>
      <c r="R920" s="1"/>
      <c r="S920" s="2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34"/>
      <c r="AE920" s="67"/>
      <c r="AF920" s="1"/>
      <c r="AG920" s="2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34"/>
      <c r="AS920" s="67"/>
      <c r="AT920" s="1"/>
      <c r="AU920" s="2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98"/>
      <c r="BG920" s="67"/>
      <c r="BH920" s="1"/>
      <c r="BI920" s="2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34"/>
      <c r="BU920" s="67"/>
      <c r="BV920" s="1"/>
      <c r="BW920" s="2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34"/>
      <c r="CI920" s="67"/>
      <c r="CJ920" s="1"/>
      <c r="CK920" s="2"/>
      <c r="CL920" s="1"/>
      <c r="CM920" s="1"/>
      <c r="CN920" s="1"/>
      <c r="CO920" s="1"/>
      <c r="CP920" s="1"/>
      <c r="CQ920" s="1"/>
      <c r="CR920" s="1"/>
      <c r="CS920" s="1"/>
      <c r="CT920" s="1"/>
      <c r="CU920" s="1"/>
    </row>
    <row r="921" spans="1:99" ht="15.75" customHeight="1" x14ac:dyDescent="0.25">
      <c r="A921" s="1"/>
      <c r="B921" s="34"/>
      <c r="C921" s="67"/>
      <c r="D921" s="1"/>
      <c r="E921" s="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34"/>
      <c r="Q921" s="67"/>
      <c r="R921" s="1"/>
      <c r="S921" s="2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34"/>
      <c r="AE921" s="67"/>
      <c r="AF921" s="1"/>
      <c r="AG921" s="2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34"/>
      <c r="AS921" s="67"/>
      <c r="AT921" s="1"/>
      <c r="AU921" s="2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98"/>
      <c r="BG921" s="67"/>
      <c r="BH921" s="1"/>
      <c r="BI921" s="2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34"/>
      <c r="BU921" s="67"/>
      <c r="BV921" s="1"/>
      <c r="BW921" s="2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34"/>
      <c r="CI921" s="67"/>
      <c r="CJ921" s="1"/>
      <c r="CK921" s="2"/>
      <c r="CL921" s="1"/>
      <c r="CM921" s="1"/>
      <c r="CN921" s="1"/>
      <c r="CO921" s="1"/>
      <c r="CP921" s="1"/>
      <c r="CQ921" s="1"/>
      <c r="CR921" s="1"/>
      <c r="CS921" s="1"/>
      <c r="CT921" s="1"/>
      <c r="CU921" s="1"/>
    </row>
    <row r="922" spans="1:99" ht="15.75" customHeight="1" x14ac:dyDescent="0.25">
      <c r="A922" s="1"/>
      <c r="B922" s="34"/>
      <c r="C922" s="67"/>
      <c r="D922" s="1"/>
      <c r="E922" s="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34"/>
      <c r="Q922" s="67"/>
      <c r="R922" s="1"/>
      <c r="S922" s="2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34"/>
      <c r="AE922" s="67"/>
      <c r="AF922" s="1"/>
      <c r="AG922" s="2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34"/>
      <c r="AS922" s="67"/>
      <c r="AT922" s="1"/>
      <c r="AU922" s="2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98"/>
      <c r="BG922" s="67"/>
      <c r="BH922" s="1"/>
      <c r="BI922" s="2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34"/>
      <c r="BU922" s="67"/>
      <c r="BV922" s="1"/>
      <c r="BW922" s="2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34"/>
      <c r="CI922" s="67"/>
      <c r="CJ922" s="1"/>
      <c r="CK922" s="2"/>
      <c r="CL922" s="1"/>
      <c r="CM922" s="1"/>
      <c r="CN922" s="1"/>
      <c r="CO922" s="1"/>
      <c r="CP922" s="1"/>
      <c r="CQ922" s="1"/>
      <c r="CR922" s="1"/>
      <c r="CS922" s="1"/>
      <c r="CT922" s="1"/>
      <c r="CU922" s="1"/>
    </row>
    <row r="923" spans="1:99" ht="15.75" customHeight="1" x14ac:dyDescent="0.25">
      <c r="A923" s="1"/>
      <c r="B923" s="34"/>
      <c r="C923" s="67"/>
      <c r="D923" s="1"/>
      <c r="E923" s="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34"/>
      <c r="Q923" s="67"/>
      <c r="R923" s="1"/>
      <c r="S923" s="2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34"/>
      <c r="AE923" s="67"/>
      <c r="AF923" s="1"/>
      <c r="AG923" s="2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34"/>
      <c r="AS923" s="67"/>
      <c r="AT923" s="1"/>
      <c r="AU923" s="2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98"/>
      <c r="BG923" s="67"/>
      <c r="BH923" s="1"/>
      <c r="BI923" s="2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34"/>
      <c r="BU923" s="67"/>
      <c r="BV923" s="1"/>
      <c r="BW923" s="2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34"/>
      <c r="CI923" s="67"/>
      <c r="CJ923" s="1"/>
      <c r="CK923" s="2"/>
      <c r="CL923" s="1"/>
      <c r="CM923" s="1"/>
      <c r="CN923" s="1"/>
      <c r="CO923" s="1"/>
      <c r="CP923" s="1"/>
      <c r="CQ923" s="1"/>
      <c r="CR923" s="1"/>
      <c r="CS923" s="1"/>
      <c r="CT923" s="1"/>
      <c r="CU923" s="1"/>
    </row>
    <row r="924" spans="1:99" ht="15.75" customHeight="1" x14ac:dyDescent="0.25">
      <c r="A924" s="1"/>
      <c r="B924" s="34"/>
      <c r="C924" s="67"/>
      <c r="D924" s="1"/>
      <c r="E924" s="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34"/>
      <c r="Q924" s="67"/>
      <c r="R924" s="1"/>
      <c r="S924" s="2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34"/>
      <c r="AE924" s="67"/>
      <c r="AF924" s="1"/>
      <c r="AG924" s="2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34"/>
      <c r="AS924" s="67"/>
      <c r="AT924" s="1"/>
      <c r="AU924" s="2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98"/>
      <c r="BG924" s="67"/>
      <c r="BH924" s="1"/>
      <c r="BI924" s="2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34"/>
      <c r="BU924" s="67"/>
      <c r="BV924" s="1"/>
      <c r="BW924" s="2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34"/>
      <c r="CI924" s="67"/>
      <c r="CJ924" s="1"/>
      <c r="CK924" s="2"/>
      <c r="CL924" s="1"/>
      <c r="CM924" s="1"/>
      <c r="CN924" s="1"/>
      <c r="CO924" s="1"/>
      <c r="CP924" s="1"/>
      <c r="CQ924" s="1"/>
      <c r="CR924" s="1"/>
      <c r="CS924" s="1"/>
      <c r="CT924" s="1"/>
      <c r="CU924" s="1"/>
    </row>
    <row r="925" spans="1:99" ht="15.75" customHeight="1" x14ac:dyDescent="0.25">
      <c r="A925" s="1"/>
      <c r="B925" s="34"/>
      <c r="C925" s="67"/>
      <c r="D925" s="1"/>
      <c r="E925" s="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34"/>
      <c r="Q925" s="67"/>
      <c r="R925" s="1"/>
      <c r="S925" s="2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34"/>
      <c r="AE925" s="67"/>
      <c r="AF925" s="1"/>
      <c r="AG925" s="2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34"/>
      <c r="AS925" s="67"/>
      <c r="AT925" s="1"/>
      <c r="AU925" s="2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98"/>
      <c r="BG925" s="67"/>
      <c r="BH925" s="1"/>
      <c r="BI925" s="2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34"/>
      <c r="BU925" s="67"/>
      <c r="BV925" s="1"/>
      <c r="BW925" s="2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34"/>
      <c r="CI925" s="67"/>
      <c r="CJ925" s="1"/>
      <c r="CK925" s="2"/>
      <c r="CL925" s="1"/>
      <c r="CM925" s="1"/>
      <c r="CN925" s="1"/>
      <c r="CO925" s="1"/>
      <c r="CP925" s="1"/>
      <c r="CQ925" s="1"/>
      <c r="CR925" s="1"/>
      <c r="CS925" s="1"/>
      <c r="CT925" s="1"/>
      <c r="CU925" s="1"/>
    </row>
    <row r="926" spans="1:99" ht="15.75" customHeight="1" x14ac:dyDescent="0.25">
      <c r="A926" s="1"/>
      <c r="B926" s="34"/>
      <c r="C926" s="67"/>
      <c r="D926" s="1"/>
      <c r="E926" s="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34"/>
      <c r="Q926" s="67"/>
      <c r="R926" s="1"/>
      <c r="S926" s="2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34"/>
      <c r="AE926" s="67"/>
      <c r="AF926" s="1"/>
      <c r="AG926" s="2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34"/>
      <c r="AS926" s="67"/>
      <c r="AT926" s="1"/>
      <c r="AU926" s="2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98"/>
      <c r="BG926" s="67"/>
      <c r="BH926" s="1"/>
      <c r="BI926" s="2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34"/>
      <c r="BU926" s="67"/>
      <c r="BV926" s="1"/>
      <c r="BW926" s="2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34"/>
      <c r="CI926" s="67"/>
      <c r="CJ926" s="1"/>
      <c r="CK926" s="2"/>
      <c r="CL926" s="1"/>
      <c r="CM926" s="1"/>
      <c r="CN926" s="1"/>
      <c r="CO926" s="1"/>
      <c r="CP926" s="1"/>
      <c r="CQ926" s="1"/>
      <c r="CR926" s="1"/>
      <c r="CS926" s="1"/>
      <c r="CT926" s="1"/>
      <c r="CU926" s="1"/>
    </row>
    <row r="927" spans="1:99" ht="15.75" customHeight="1" x14ac:dyDescent="0.25">
      <c r="A927" s="1"/>
      <c r="B927" s="34"/>
      <c r="C927" s="67"/>
      <c r="D927" s="1"/>
      <c r="E927" s="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34"/>
      <c r="Q927" s="67"/>
      <c r="R927" s="1"/>
      <c r="S927" s="2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34"/>
      <c r="AE927" s="67"/>
      <c r="AF927" s="1"/>
      <c r="AG927" s="2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34"/>
      <c r="AS927" s="67"/>
      <c r="AT927" s="1"/>
      <c r="AU927" s="2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98"/>
      <c r="BG927" s="67"/>
      <c r="BH927" s="1"/>
      <c r="BI927" s="2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34"/>
      <c r="BU927" s="67"/>
      <c r="BV927" s="1"/>
      <c r="BW927" s="2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34"/>
      <c r="CI927" s="67"/>
      <c r="CJ927" s="1"/>
      <c r="CK927" s="2"/>
      <c r="CL927" s="1"/>
      <c r="CM927" s="1"/>
      <c r="CN927" s="1"/>
      <c r="CO927" s="1"/>
      <c r="CP927" s="1"/>
      <c r="CQ927" s="1"/>
      <c r="CR927" s="1"/>
      <c r="CS927" s="1"/>
      <c r="CT927" s="1"/>
      <c r="CU927" s="1"/>
    </row>
    <row r="928" spans="1:99" ht="15.75" customHeight="1" x14ac:dyDescent="0.25">
      <c r="A928" s="1"/>
      <c r="B928" s="34"/>
      <c r="C928" s="67"/>
      <c r="D928" s="1"/>
      <c r="E928" s="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34"/>
      <c r="Q928" s="67"/>
      <c r="R928" s="1"/>
      <c r="S928" s="2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34"/>
      <c r="AE928" s="67"/>
      <c r="AF928" s="1"/>
      <c r="AG928" s="2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34"/>
      <c r="AS928" s="67"/>
      <c r="AT928" s="1"/>
      <c r="AU928" s="2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98"/>
      <c r="BG928" s="67"/>
      <c r="BH928" s="1"/>
      <c r="BI928" s="2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34"/>
      <c r="BU928" s="67"/>
      <c r="BV928" s="1"/>
      <c r="BW928" s="2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34"/>
      <c r="CI928" s="67"/>
      <c r="CJ928" s="1"/>
      <c r="CK928" s="2"/>
      <c r="CL928" s="1"/>
      <c r="CM928" s="1"/>
      <c r="CN928" s="1"/>
      <c r="CO928" s="1"/>
      <c r="CP928" s="1"/>
      <c r="CQ928" s="1"/>
      <c r="CR928" s="1"/>
      <c r="CS928" s="1"/>
      <c r="CT928" s="1"/>
      <c r="CU928" s="1"/>
    </row>
    <row r="929" spans="1:99" ht="15.75" customHeight="1" x14ac:dyDescent="0.25">
      <c r="A929" s="1"/>
      <c r="B929" s="34"/>
      <c r="C929" s="67"/>
      <c r="D929" s="1"/>
      <c r="E929" s="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34"/>
      <c r="Q929" s="67"/>
      <c r="R929" s="1"/>
      <c r="S929" s="2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34"/>
      <c r="AE929" s="67"/>
      <c r="AF929" s="1"/>
      <c r="AG929" s="2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34"/>
      <c r="AS929" s="67"/>
      <c r="AT929" s="1"/>
      <c r="AU929" s="2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98"/>
      <c r="BG929" s="67"/>
      <c r="BH929" s="1"/>
      <c r="BI929" s="2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34"/>
      <c r="BU929" s="67"/>
      <c r="BV929" s="1"/>
      <c r="BW929" s="2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34"/>
      <c r="CI929" s="67"/>
      <c r="CJ929" s="1"/>
      <c r="CK929" s="2"/>
      <c r="CL929" s="1"/>
      <c r="CM929" s="1"/>
      <c r="CN929" s="1"/>
      <c r="CO929" s="1"/>
      <c r="CP929" s="1"/>
      <c r="CQ929" s="1"/>
      <c r="CR929" s="1"/>
      <c r="CS929" s="1"/>
      <c r="CT929" s="1"/>
      <c r="CU929" s="1"/>
    </row>
    <row r="930" spans="1:99" ht="15.75" customHeight="1" x14ac:dyDescent="0.25">
      <c r="A930" s="1"/>
      <c r="B930" s="34"/>
      <c r="C930" s="67"/>
      <c r="D930" s="1"/>
      <c r="E930" s="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34"/>
      <c r="Q930" s="67"/>
      <c r="R930" s="1"/>
      <c r="S930" s="2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34"/>
      <c r="AE930" s="67"/>
      <c r="AF930" s="1"/>
      <c r="AG930" s="2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34"/>
      <c r="AS930" s="67"/>
      <c r="AT930" s="1"/>
      <c r="AU930" s="2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98"/>
      <c r="BG930" s="67"/>
      <c r="BH930" s="1"/>
      <c r="BI930" s="2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34"/>
      <c r="BU930" s="67"/>
      <c r="BV930" s="1"/>
      <c r="BW930" s="2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34"/>
      <c r="CI930" s="67"/>
      <c r="CJ930" s="1"/>
      <c r="CK930" s="2"/>
      <c r="CL930" s="1"/>
      <c r="CM930" s="1"/>
      <c r="CN930" s="1"/>
      <c r="CO930" s="1"/>
      <c r="CP930" s="1"/>
      <c r="CQ930" s="1"/>
      <c r="CR930" s="1"/>
      <c r="CS930" s="1"/>
      <c r="CT930" s="1"/>
      <c r="CU930" s="1"/>
    </row>
    <row r="931" spans="1:99" ht="15.75" customHeight="1" x14ac:dyDescent="0.25">
      <c r="A931" s="1"/>
      <c r="B931" s="34"/>
      <c r="C931" s="67"/>
      <c r="D931" s="1"/>
      <c r="E931" s="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34"/>
      <c r="Q931" s="67"/>
      <c r="R931" s="1"/>
      <c r="S931" s="2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34"/>
      <c r="AE931" s="67"/>
      <c r="AF931" s="1"/>
      <c r="AG931" s="2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34"/>
      <c r="AS931" s="67"/>
      <c r="AT931" s="1"/>
      <c r="AU931" s="2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98"/>
      <c r="BG931" s="67"/>
      <c r="BH931" s="1"/>
      <c r="BI931" s="2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34"/>
      <c r="BU931" s="67"/>
      <c r="BV931" s="1"/>
      <c r="BW931" s="2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34"/>
      <c r="CI931" s="67"/>
      <c r="CJ931" s="1"/>
      <c r="CK931" s="2"/>
      <c r="CL931" s="1"/>
      <c r="CM931" s="1"/>
      <c r="CN931" s="1"/>
      <c r="CO931" s="1"/>
      <c r="CP931" s="1"/>
      <c r="CQ931" s="1"/>
      <c r="CR931" s="1"/>
      <c r="CS931" s="1"/>
      <c r="CT931" s="1"/>
      <c r="CU931" s="1"/>
    </row>
    <row r="932" spans="1:99" ht="15.75" customHeight="1" x14ac:dyDescent="0.25">
      <c r="A932" s="1"/>
      <c r="B932" s="34"/>
      <c r="C932" s="67"/>
      <c r="D932" s="1"/>
      <c r="E932" s="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34"/>
      <c r="Q932" s="67"/>
      <c r="R932" s="1"/>
      <c r="S932" s="2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34"/>
      <c r="AE932" s="67"/>
      <c r="AF932" s="1"/>
      <c r="AG932" s="2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34"/>
      <c r="AS932" s="67"/>
      <c r="AT932" s="1"/>
      <c r="AU932" s="2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98"/>
      <c r="BG932" s="67"/>
      <c r="BH932" s="1"/>
      <c r="BI932" s="2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34"/>
      <c r="BU932" s="67"/>
      <c r="BV932" s="1"/>
      <c r="BW932" s="2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34"/>
      <c r="CI932" s="67"/>
      <c r="CJ932" s="1"/>
      <c r="CK932" s="2"/>
      <c r="CL932" s="1"/>
      <c r="CM932" s="1"/>
      <c r="CN932" s="1"/>
      <c r="CO932" s="1"/>
      <c r="CP932" s="1"/>
      <c r="CQ932" s="1"/>
      <c r="CR932" s="1"/>
      <c r="CS932" s="1"/>
      <c r="CT932" s="1"/>
      <c r="CU932" s="1"/>
    </row>
    <row r="933" spans="1:99" ht="15.75" customHeight="1" x14ac:dyDescent="0.25">
      <c r="A933" s="1"/>
      <c r="B933" s="34"/>
      <c r="C933" s="67"/>
      <c r="D933" s="1"/>
      <c r="E933" s="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34"/>
      <c r="Q933" s="67"/>
      <c r="R933" s="1"/>
      <c r="S933" s="2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34"/>
      <c r="AE933" s="67"/>
      <c r="AF933" s="1"/>
      <c r="AG933" s="2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34"/>
      <c r="AS933" s="67"/>
      <c r="AT933" s="1"/>
      <c r="AU933" s="2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98"/>
      <c r="BG933" s="67"/>
      <c r="BH933" s="1"/>
      <c r="BI933" s="2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34"/>
      <c r="BU933" s="67"/>
      <c r="BV933" s="1"/>
      <c r="BW933" s="2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34"/>
      <c r="CI933" s="67"/>
      <c r="CJ933" s="1"/>
      <c r="CK933" s="2"/>
      <c r="CL933" s="1"/>
      <c r="CM933" s="1"/>
      <c r="CN933" s="1"/>
      <c r="CO933" s="1"/>
      <c r="CP933" s="1"/>
      <c r="CQ933" s="1"/>
      <c r="CR933" s="1"/>
      <c r="CS933" s="1"/>
      <c r="CT933" s="1"/>
      <c r="CU933" s="1"/>
    </row>
    <row r="934" spans="1:99" ht="15.75" customHeight="1" x14ac:dyDescent="0.25">
      <c r="A934" s="1"/>
      <c r="B934" s="34"/>
      <c r="C934" s="67"/>
      <c r="D934" s="1"/>
      <c r="E934" s="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34"/>
      <c r="Q934" s="67"/>
      <c r="R934" s="1"/>
      <c r="S934" s="2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34"/>
      <c r="AE934" s="67"/>
      <c r="AF934" s="1"/>
      <c r="AG934" s="2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34"/>
      <c r="AS934" s="67"/>
      <c r="AT934" s="1"/>
      <c r="AU934" s="2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98"/>
      <c r="BG934" s="67"/>
      <c r="BH934" s="1"/>
      <c r="BI934" s="2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34"/>
      <c r="BU934" s="67"/>
      <c r="BV934" s="1"/>
      <c r="BW934" s="2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34"/>
      <c r="CI934" s="67"/>
      <c r="CJ934" s="1"/>
      <c r="CK934" s="2"/>
      <c r="CL934" s="1"/>
      <c r="CM934" s="1"/>
      <c r="CN934" s="1"/>
      <c r="CO934" s="1"/>
      <c r="CP934" s="1"/>
      <c r="CQ934" s="1"/>
      <c r="CR934" s="1"/>
      <c r="CS934" s="1"/>
      <c r="CT934" s="1"/>
      <c r="CU934" s="1"/>
    </row>
    <row r="935" spans="1:99" ht="15.75" customHeight="1" x14ac:dyDescent="0.25">
      <c r="A935" s="1"/>
      <c r="B935" s="34"/>
      <c r="C935" s="67"/>
      <c r="D935" s="1"/>
      <c r="E935" s="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34"/>
      <c r="Q935" s="67"/>
      <c r="R935" s="1"/>
      <c r="S935" s="2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34"/>
      <c r="AE935" s="67"/>
      <c r="AF935" s="1"/>
      <c r="AG935" s="2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34"/>
      <c r="AS935" s="67"/>
      <c r="AT935" s="1"/>
      <c r="AU935" s="2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98"/>
      <c r="BG935" s="67"/>
      <c r="BH935" s="1"/>
      <c r="BI935" s="2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34"/>
      <c r="BU935" s="67"/>
      <c r="BV935" s="1"/>
      <c r="BW935" s="2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34"/>
      <c r="CI935" s="67"/>
      <c r="CJ935" s="1"/>
      <c r="CK935" s="2"/>
      <c r="CL935" s="1"/>
      <c r="CM935" s="1"/>
      <c r="CN935" s="1"/>
      <c r="CO935" s="1"/>
      <c r="CP935" s="1"/>
      <c r="CQ935" s="1"/>
      <c r="CR935" s="1"/>
      <c r="CS935" s="1"/>
      <c r="CT935" s="1"/>
      <c r="CU935" s="1"/>
    </row>
    <row r="936" spans="1:99" ht="15.75" customHeight="1" x14ac:dyDescent="0.25">
      <c r="A936" s="1"/>
      <c r="B936" s="34"/>
      <c r="C936" s="67"/>
      <c r="D936" s="1"/>
      <c r="E936" s="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34"/>
      <c r="Q936" s="67"/>
      <c r="R936" s="1"/>
      <c r="S936" s="2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34"/>
      <c r="AE936" s="67"/>
      <c r="AF936" s="1"/>
      <c r="AG936" s="2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34"/>
      <c r="AS936" s="67"/>
      <c r="AT936" s="1"/>
      <c r="AU936" s="2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98"/>
      <c r="BG936" s="67"/>
      <c r="BH936" s="1"/>
      <c r="BI936" s="2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34"/>
      <c r="BU936" s="67"/>
      <c r="BV936" s="1"/>
      <c r="BW936" s="2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34"/>
      <c r="CI936" s="67"/>
      <c r="CJ936" s="1"/>
      <c r="CK936" s="2"/>
      <c r="CL936" s="1"/>
      <c r="CM936" s="1"/>
      <c r="CN936" s="1"/>
      <c r="CO936" s="1"/>
      <c r="CP936" s="1"/>
      <c r="CQ936" s="1"/>
      <c r="CR936" s="1"/>
      <c r="CS936" s="1"/>
      <c r="CT936" s="1"/>
      <c r="CU936" s="1"/>
    </row>
    <row r="937" spans="1:99" ht="15.75" customHeight="1" x14ac:dyDescent="0.25">
      <c r="A937" s="1"/>
      <c r="B937" s="34"/>
      <c r="C937" s="67"/>
      <c r="D937" s="1"/>
      <c r="E937" s="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34"/>
      <c r="Q937" s="67"/>
      <c r="R937" s="1"/>
      <c r="S937" s="2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34"/>
      <c r="AE937" s="67"/>
      <c r="AF937" s="1"/>
      <c r="AG937" s="2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34"/>
      <c r="AS937" s="67"/>
      <c r="AT937" s="1"/>
      <c r="AU937" s="2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98"/>
      <c r="BG937" s="67"/>
      <c r="BH937" s="1"/>
      <c r="BI937" s="2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34"/>
      <c r="BU937" s="67"/>
      <c r="BV937" s="1"/>
      <c r="BW937" s="2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34"/>
      <c r="CI937" s="67"/>
      <c r="CJ937" s="1"/>
      <c r="CK937" s="2"/>
      <c r="CL937" s="1"/>
      <c r="CM937" s="1"/>
      <c r="CN937" s="1"/>
      <c r="CO937" s="1"/>
      <c r="CP937" s="1"/>
      <c r="CQ937" s="1"/>
      <c r="CR937" s="1"/>
      <c r="CS937" s="1"/>
      <c r="CT937" s="1"/>
      <c r="CU937" s="1"/>
    </row>
    <row r="938" spans="1:99" ht="15.75" customHeight="1" x14ac:dyDescent="0.25">
      <c r="A938" s="1"/>
      <c r="B938" s="34"/>
      <c r="C938" s="67"/>
      <c r="D938" s="1"/>
      <c r="E938" s="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34"/>
      <c r="Q938" s="67"/>
      <c r="R938" s="1"/>
      <c r="S938" s="2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34"/>
      <c r="AE938" s="67"/>
      <c r="AF938" s="1"/>
      <c r="AG938" s="2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34"/>
      <c r="AS938" s="67"/>
      <c r="AT938" s="1"/>
      <c r="AU938" s="2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98"/>
      <c r="BG938" s="67"/>
      <c r="BH938" s="1"/>
      <c r="BI938" s="2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34"/>
      <c r="BU938" s="67"/>
      <c r="BV938" s="1"/>
      <c r="BW938" s="2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34"/>
      <c r="CI938" s="67"/>
      <c r="CJ938" s="1"/>
      <c r="CK938" s="2"/>
      <c r="CL938" s="1"/>
      <c r="CM938" s="1"/>
      <c r="CN938" s="1"/>
      <c r="CO938" s="1"/>
      <c r="CP938" s="1"/>
      <c r="CQ938" s="1"/>
      <c r="CR938" s="1"/>
      <c r="CS938" s="1"/>
      <c r="CT938" s="1"/>
      <c r="CU938" s="1"/>
    </row>
    <row r="939" spans="1:99" ht="15.75" customHeight="1" x14ac:dyDescent="0.25">
      <c r="A939" s="1"/>
      <c r="B939" s="34"/>
      <c r="C939" s="67"/>
      <c r="D939" s="1"/>
      <c r="E939" s="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34"/>
      <c r="Q939" s="67"/>
      <c r="R939" s="1"/>
      <c r="S939" s="2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34"/>
      <c r="AE939" s="67"/>
      <c r="AF939" s="1"/>
      <c r="AG939" s="2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34"/>
      <c r="AS939" s="67"/>
      <c r="AT939" s="1"/>
      <c r="AU939" s="2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98"/>
      <c r="BG939" s="67"/>
      <c r="BH939" s="1"/>
      <c r="BI939" s="2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34"/>
      <c r="BU939" s="67"/>
      <c r="BV939" s="1"/>
      <c r="BW939" s="2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34"/>
      <c r="CI939" s="67"/>
      <c r="CJ939" s="1"/>
      <c r="CK939" s="2"/>
      <c r="CL939" s="1"/>
      <c r="CM939" s="1"/>
      <c r="CN939" s="1"/>
      <c r="CO939" s="1"/>
      <c r="CP939" s="1"/>
      <c r="CQ939" s="1"/>
      <c r="CR939" s="1"/>
      <c r="CS939" s="1"/>
      <c r="CT939" s="1"/>
      <c r="CU939" s="1"/>
    </row>
    <row r="940" spans="1:99" ht="15.75" customHeight="1" x14ac:dyDescent="0.25">
      <c r="A940" s="1"/>
      <c r="B940" s="34"/>
      <c r="C940" s="67"/>
      <c r="D940" s="1"/>
      <c r="E940" s="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34"/>
      <c r="Q940" s="67"/>
      <c r="R940" s="1"/>
      <c r="S940" s="2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34"/>
      <c r="AE940" s="67"/>
      <c r="AF940" s="1"/>
      <c r="AG940" s="2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34"/>
      <c r="AS940" s="67"/>
      <c r="AT940" s="1"/>
      <c r="AU940" s="2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98"/>
      <c r="BG940" s="67"/>
      <c r="BH940" s="1"/>
      <c r="BI940" s="2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34"/>
      <c r="BU940" s="67"/>
      <c r="BV940" s="1"/>
      <c r="BW940" s="2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34"/>
      <c r="CI940" s="67"/>
      <c r="CJ940" s="1"/>
      <c r="CK940" s="2"/>
      <c r="CL940" s="1"/>
      <c r="CM940" s="1"/>
      <c r="CN940" s="1"/>
      <c r="CO940" s="1"/>
      <c r="CP940" s="1"/>
      <c r="CQ940" s="1"/>
      <c r="CR940" s="1"/>
      <c r="CS940" s="1"/>
      <c r="CT940" s="1"/>
      <c r="CU940" s="1"/>
    </row>
    <row r="941" spans="1:99" ht="15.75" customHeight="1" x14ac:dyDescent="0.25">
      <c r="A941" s="1"/>
      <c r="B941" s="34"/>
      <c r="C941" s="67"/>
      <c r="D941" s="1"/>
      <c r="E941" s="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34"/>
      <c r="Q941" s="67"/>
      <c r="R941" s="1"/>
      <c r="S941" s="2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34"/>
      <c r="AE941" s="67"/>
      <c r="AF941" s="1"/>
      <c r="AG941" s="2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34"/>
      <c r="AS941" s="67"/>
      <c r="AT941" s="1"/>
      <c r="AU941" s="2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98"/>
      <c r="BG941" s="67"/>
      <c r="BH941" s="1"/>
      <c r="BI941" s="2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34"/>
      <c r="BU941" s="67"/>
      <c r="BV941" s="1"/>
      <c r="BW941" s="2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34"/>
      <c r="CI941" s="67"/>
      <c r="CJ941" s="1"/>
      <c r="CK941" s="2"/>
      <c r="CL941" s="1"/>
      <c r="CM941" s="1"/>
      <c r="CN941" s="1"/>
      <c r="CO941" s="1"/>
      <c r="CP941" s="1"/>
      <c r="CQ941" s="1"/>
      <c r="CR941" s="1"/>
      <c r="CS941" s="1"/>
      <c r="CT941" s="1"/>
      <c r="CU941" s="1"/>
    </row>
    <row r="942" spans="1:99" ht="15.75" customHeight="1" x14ac:dyDescent="0.25">
      <c r="A942" s="1"/>
      <c r="B942" s="34"/>
      <c r="C942" s="67"/>
      <c r="D942" s="1"/>
      <c r="E942" s="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34"/>
      <c r="Q942" s="67"/>
      <c r="R942" s="1"/>
      <c r="S942" s="2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34"/>
      <c r="AE942" s="67"/>
      <c r="AF942" s="1"/>
      <c r="AG942" s="2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34"/>
      <c r="AS942" s="67"/>
      <c r="AT942" s="1"/>
      <c r="AU942" s="2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98"/>
      <c r="BG942" s="67"/>
      <c r="BH942" s="1"/>
      <c r="BI942" s="2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34"/>
      <c r="BU942" s="67"/>
      <c r="BV942" s="1"/>
      <c r="BW942" s="2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34"/>
      <c r="CI942" s="67"/>
      <c r="CJ942" s="1"/>
      <c r="CK942" s="2"/>
      <c r="CL942" s="1"/>
      <c r="CM942" s="1"/>
      <c r="CN942" s="1"/>
      <c r="CO942" s="1"/>
      <c r="CP942" s="1"/>
      <c r="CQ942" s="1"/>
      <c r="CR942" s="1"/>
      <c r="CS942" s="1"/>
      <c r="CT942" s="1"/>
      <c r="CU942" s="1"/>
    </row>
    <row r="943" spans="1:99" ht="15.75" customHeight="1" x14ac:dyDescent="0.25">
      <c r="A943" s="1"/>
      <c r="B943" s="34"/>
      <c r="C943" s="67"/>
      <c r="D943" s="1"/>
      <c r="E943" s="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34"/>
      <c r="Q943" s="67"/>
      <c r="R943" s="1"/>
      <c r="S943" s="2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34"/>
      <c r="AE943" s="67"/>
      <c r="AF943" s="1"/>
      <c r="AG943" s="2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34"/>
      <c r="AS943" s="67"/>
      <c r="AT943" s="1"/>
      <c r="AU943" s="2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98"/>
      <c r="BG943" s="67"/>
      <c r="BH943" s="1"/>
      <c r="BI943" s="2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34"/>
      <c r="BU943" s="67"/>
      <c r="BV943" s="1"/>
      <c r="BW943" s="2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34"/>
      <c r="CI943" s="67"/>
      <c r="CJ943" s="1"/>
      <c r="CK943" s="2"/>
      <c r="CL943" s="1"/>
      <c r="CM943" s="1"/>
      <c r="CN943" s="1"/>
      <c r="CO943" s="1"/>
      <c r="CP943" s="1"/>
      <c r="CQ943" s="1"/>
      <c r="CR943" s="1"/>
      <c r="CS943" s="1"/>
      <c r="CT943" s="1"/>
      <c r="CU943" s="1"/>
    </row>
    <row r="944" spans="1:99" ht="15.75" customHeight="1" x14ac:dyDescent="0.25">
      <c r="A944" s="1"/>
      <c r="B944" s="34"/>
      <c r="C944" s="67"/>
      <c r="D944" s="1"/>
      <c r="E944" s="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34"/>
      <c r="Q944" s="67"/>
      <c r="R944" s="1"/>
      <c r="S944" s="2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34"/>
      <c r="AE944" s="67"/>
      <c r="AF944" s="1"/>
      <c r="AG944" s="2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34"/>
      <c r="AS944" s="67"/>
      <c r="AT944" s="1"/>
      <c r="AU944" s="2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98"/>
      <c r="BG944" s="67"/>
      <c r="BH944" s="1"/>
      <c r="BI944" s="2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34"/>
      <c r="BU944" s="67"/>
      <c r="BV944" s="1"/>
      <c r="BW944" s="2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34"/>
      <c r="CI944" s="67"/>
      <c r="CJ944" s="1"/>
      <c r="CK944" s="2"/>
      <c r="CL944" s="1"/>
      <c r="CM944" s="1"/>
      <c r="CN944" s="1"/>
      <c r="CO944" s="1"/>
      <c r="CP944" s="1"/>
      <c r="CQ944" s="1"/>
      <c r="CR944" s="1"/>
      <c r="CS944" s="1"/>
      <c r="CT944" s="1"/>
      <c r="CU944" s="1"/>
    </row>
    <row r="945" spans="1:99" ht="15.75" customHeight="1" x14ac:dyDescent="0.25">
      <c r="A945" s="1"/>
      <c r="B945" s="34"/>
      <c r="C945" s="67"/>
      <c r="D945" s="1"/>
      <c r="E945" s="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34"/>
      <c r="Q945" s="67"/>
      <c r="R945" s="1"/>
      <c r="S945" s="2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34"/>
      <c r="AE945" s="67"/>
      <c r="AF945" s="1"/>
      <c r="AG945" s="2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34"/>
      <c r="AS945" s="67"/>
      <c r="AT945" s="1"/>
      <c r="AU945" s="2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98"/>
      <c r="BG945" s="67"/>
      <c r="BH945" s="1"/>
      <c r="BI945" s="2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34"/>
      <c r="BU945" s="67"/>
      <c r="BV945" s="1"/>
      <c r="BW945" s="2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34"/>
      <c r="CI945" s="67"/>
      <c r="CJ945" s="1"/>
      <c r="CK945" s="2"/>
      <c r="CL945" s="1"/>
      <c r="CM945" s="1"/>
      <c r="CN945" s="1"/>
      <c r="CO945" s="1"/>
      <c r="CP945" s="1"/>
      <c r="CQ945" s="1"/>
      <c r="CR945" s="1"/>
      <c r="CS945" s="1"/>
      <c r="CT945" s="1"/>
      <c r="CU945" s="1"/>
    </row>
    <row r="946" spans="1:99" ht="15.75" customHeight="1" x14ac:dyDescent="0.25">
      <c r="A946" s="1"/>
      <c r="B946" s="34"/>
      <c r="C946" s="67"/>
      <c r="D946" s="1"/>
      <c r="E946" s="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34"/>
      <c r="Q946" s="67"/>
      <c r="R946" s="1"/>
      <c r="S946" s="2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34"/>
      <c r="AE946" s="67"/>
      <c r="AF946" s="1"/>
      <c r="AG946" s="2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34"/>
      <c r="AS946" s="67"/>
      <c r="AT946" s="1"/>
      <c r="AU946" s="2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98"/>
      <c r="BG946" s="67"/>
      <c r="BH946" s="1"/>
      <c r="BI946" s="2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34"/>
      <c r="BU946" s="67"/>
      <c r="BV946" s="1"/>
      <c r="BW946" s="2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34"/>
      <c r="CI946" s="67"/>
      <c r="CJ946" s="1"/>
      <c r="CK946" s="2"/>
      <c r="CL946" s="1"/>
      <c r="CM946" s="1"/>
      <c r="CN946" s="1"/>
      <c r="CO946" s="1"/>
      <c r="CP946" s="1"/>
      <c r="CQ946" s="1"/>
      <c r="CR946" s="1"/>
      <c r="CS946" s="1"/>
      <c r="CT946" s="1"/>
      <c r="CU946" s="1"/>
    </row>
    <row r="947" spans="1:99" ht="15.75" customHeight="1" x14ac:dyDescent="0.25">
      <c r="A947" s="1"/>
      <c r="B947" s="34"/>
      <c r="C947" s="67"/>
      <c r="D947" s="1"/>
      <c r="E947" s="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34"/>
      <c r="Q947" s="67"/>
      <c r="R947" s="1"/>
      <c r="S947" s="2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34"/>
      <c r="AE947" s="67"/>
      <c r="AF947" s="1"/>
      <c r="AG947" s="2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34"/>
      <c r="AS947" s="67"/>
      <c r="AT947" s="1"/>
      <c r="AU947" s="2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98"/>
      <c r="BG947" s="67"/>
      <c r="BH947" s="1"/>
      <c r="BI947" s="2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34"/>
      <c r="BU947" s="67"/>
      <c r="BV947" s="1"/>
      <c r="BW947" s="2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34"/>
      <c r="CI947" s="67"/>
      <c r="CJ947" s="1"/>
      <c r="CK947" s="2"/>
      <c r="CL947" s="1"/>
      <c r="CM947" s="1"/>
      <c r="CN947" s="1"/>
      <c r="CO947" s="1"/>
      <c r="CP947" s="1"/>
      <c r="CQ947" s="1"/>
      <c r="CR947" s="1"/>
      <c r="CS947" s="1"/>
      <c r="CT947" s="1"/>
      <c r="CU947" s="1"/>
    </row>
    <row r="948" spans="1:99" ht="15.75" customHeight="1" x14ac:dyDescent="0.25">
      <c r="A948" s="1"/>
      <c r="B948" s="34"/>
      <c r="C948" s="67"/>
      <c r="D948" s="1"/>
      <c r="E948" s="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34"/>
      <c r="Q948" s="67"/>
      <c r="R948" s="1"/>
      <c r="S948" s="2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34"/>
      <c r="AE948" s="67"/>
      <c r="AF948" s="1"/>
      <c r="AG948" s="2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34"/>
      <c r="AS948" s="67"/>
      <c r="AT948" s="1"/>
      <c r="AU948" s="2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98"/>
      <c r="BG948" s="67"/>
      <c r="BH948" s="1"/>
      <c r="BI948" s="2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34"/>
      <c r="BU948" s="67"/>
      <c r="BV948" s="1"/>
      <c r="BW948" s="2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34"/>
      <c r="CI948" s="67"/>
      <c r="CJ948" s="1"/>
      <c r="CK948" s="2"/>
      <c r="CL948" s="1"/>
      <c r="CM948" s="1"/>
      <c r="CN948" s="1"/>
      <c r="CO948" s="1"/>
      <c r="CP948" s="1"/>
      <c r="CQ948" s="1"/>
      <c r="CR948" s="1"/>
      <c r="CS948" s="1"/>
      <c r="CT948" s="1"/>
      <c r="CU948" s="1"/>
    </row>
    <row r="949" spans="1:99" ht="15.75" customHeight="1" x14ac:dyDescent="0.25">
      <c r="A949" s="1"/>
      <c r="B949" s="34"/>
      <c r="C949" s="67"/>
      <c r="D949" s="1"/>
      <c r="E949" s="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34"/>
      <c r="Q949" s="67"/>
      <c r="R949" s="1"/>
      <c r="S949" s="2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34"/>
      <c r="AE949" s="67"/>
      <c r="AF949" s="1"/>
      <c r="AG949" s="2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34"/>
      <c r="AS949" s="67"/>
      <c r="AT949" s="1"/>
      <c r="AU949" s="2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98"/>
      <c r="BG949" s="67"/>
      <c r="BH949" s="1"/>
      <c r="BI949" s="2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34"/>
      <c r="BU949" s="67"/>
      <c r="BV949" s="1"/>
      <c r="BW949" s="2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34"/>
      <c r="CI949" s="67"/>
      <c r="CJ949" s="1"/>
      <c r="CK949" s="2"/>
      <c r="CL949" s="1"/>
      <c r="CM949" s="1"/>
      <c r="CN949" s="1"/>
      <c r="CO949" s="1"/>
      <c r="CP949" s="1"/>
      <c r="CQ949" s="1"/>
      <c r="CR949" s="1"/>
      <c r="CS949" s="1"/>
      <c r="CT949" s="1"/>
      <c r="CU949" s="1"/>
    </row>
    <row r="950" spans="1:99" ht="15.75" customHeight="1" x14ac:dyDescent="0.25">
      <c r="A950" s="1"/>
      <c r="B950" s="34"/>
      <c r="C950" s="67"/>
      <c r="D950" s="1"/>
      <c r="E950" s="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34"/>
      <c r="Q950" s="67"/>
      <c r="R950" s="1"/>
      <c r="S950" s="2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34"/>
      <c r="AE950" s="67"/>
      <c r="AF950" s="1"/>
      <c r="AG950" s="2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34"/>
      <c r="AS950" s="67"/>
      <c r="AT950" s="1"/>
      <c r="AU950" s="2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98"/>
      <c r="BG950" s="67"/>
      <c r="BH950" s="1"/>
      <c r="BI950" s="2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34"/>
      <c r="BU950" s="67"/>
      <c r="BV950" s="1"/>
      <c r="BW950" s="2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34"/>
      <c r="CI950" s="67"/>
      <c r="CJ950" s="1"/>
      <c r="CK950" s="2"/>
      <c r="CL950" s="1"/>
      <c r="CM950" s="1"/>
      <c r="CN950" s="1"/>
      <c r="CO950" s="1"/>
      <c r="CP950" s="1"/>
      <c r="CQ950" s="1"/>
      <c r="CR950" s="1"/>
      <c r="CS950" s="1"/>
      <c r="CT950" s="1"/>
      <c r="CU950" s="1"/>
    </row>
    <row r="951" spans="1:99" ht="15.75" customHeight="1" x14ac:dyDescent="0.25">
      <c r="A951" s="1"/>
      <c r="B951" s="34"/>
      <c r="C951" s="67"/>
      <c r="D951" s="1"/>
      <c r="E951" s="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34"/>
      <c r="Q951" s="67"/>
      <c r="R951" s="1"/>
      <c r="S951" s="2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34"/>
      <c r="AE951" s="67"/>
      <c r="AF951" s="1"/>
      <c r="AG951" s="2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34"/>
      <c r="AS951" s="67"/>
      <c r="AT951" s="1"/>
      <c r="AU951" s="2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98"/>
      <c r="BG951" s="67"/>
      <c r="BH951" s="1"/>
      <c r="BI951" s="2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34"/>
      <c r="BU951" s="67"/>
      <c r="BV951" s="1"/>
      <c r="BW951" s="2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34"/>
      <c r="CI951" s="67"/>
      <c r="CJ951" s="1"/>
      <c r="CK951" s="2"/>
      <c r="CL951" s="1"/>
      <c r="CM951" s="1"/>
      <c r="CN951" s="1"/>
      <c r="CO951" s="1"/>
      <c r="CP951" s="1"/>
      <c r="CQ951" s="1"/>
      <c r="CR951" s="1"/>
      <c r="CS951" s="1"/>
      <c r="CT951" s="1"/>
      <c r="CU951" s="1"/>
    </row>
    <row r="952" spans="1:99" ht="15.75" customHeight="1" x14ac:dyDescent="0.25">
      <c r="A952" s="1"/>
      <c r="B952" s="34"/>
      <c r="C952" s="67"/>
      <c r="D952" s="1"/>
      <c r="E952" s="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34"/>
      <c r="Q952" s="67"/>
      <c r="R952" s="1"/>
      <c r="S952" s="2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34"/>
      <c r="AE952" s="67"/>
      <c r="AF952" s="1"/>
      <c r="AG952" s="2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34"/>
      <c r="AS952" s="67"/>
      <c r="AT952" s="1"/>
      <c r="AU952" s="2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98"/>
      <c r="BG952" s="67"/>
      <c r="BH952" s="1"/>
      <c r="BI952" s="2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34"/>
      <c r="BU952" s="67"/>
      <c r="BV952" s="1"/>
      <c r="BW952" s="2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34"/>
      <c r="CI952" s="67"/>
      <c r="CJ952" s="1"/>
      <c r="CK952" s="2"/>
      <c r="CL952" s="1"/>
      <c r="CM952" s="1"/>
      <c r="CN952" s="1"/>
      <c r="CO952" s="1"/>
      <c r="CP952" s="1"/>
      <c r="CQ952" s="1"/>
      <c r="CR952" s="1"/>
      <c r="CS952" s="1"/>
      <c r="CT952" s="1"/>
      <c r="CU952" s="1"/>
    </row>
    <row r="953" spans="1:99" ht="15.75" customHeight="1" x14ac:dyDescent="0.25">
      <c r="A953" s="1"/>
      <c r="B953" s="34"/>
      <c r="C953" s="67"/>
      <c r="D953" s="1"/>
      <c r="E953" s="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34"/>
      <c r="Q953" s="67"/>
      <c r="R953" s="1"/>
      <c r="S953" s="2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34"/>
      <c r="AE953" s="67"/>
      <c r="AF953" s="1"/>
      <c r="AG953" s="2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34"/>
      <c r="AS953" s="67"/>
      <c r="AT953" s="1"/>
      <c r="AU953" s="2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98"/>
      <c r="BG953" s="67"/>
      <c r="BH953" s="1"/>
      <c r="BI953" s="2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34"/>
      <c r="BU953" s="67"/>
      <c r="BV953" s="1"/>
      <c r="BW953" s="2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34"/>
      <c r="CI953" s="67"/>
      <c r="CJ953" s="1"/>
      <c r="CK953" s="2"/>
      <c r="CL953" s="1"/>
      <c r="CM953" s="1"/>
      <c r="CN953" s="1"/>
      <c r="CO953" s="1"/>
      <c r="CP953" s="1"/>
      <c r="CQ953" s="1"/>
      <c r="CR953" s="1"/>
      <c r="CS953" s="1"/>
      <c r="CT953" s="1"/>
      <c r="CU953" s="1"/>
    </row>
    <row r="954" spans="1:99" ht="15.75" customHeight="1" x14ac:dyDescent="0.25">
      <c r="A954" s="1"/>
      <c r="B954" s="34"/>
      <c r="C954" s="67"/>
      <c r="D954" s="1"/>
      <c r="E954" s="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34"/>
      <c r="Q954" s="67"/>
      <c r="R954" s="1"/>
      <c r="S954" s="2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34"/>
      <c r="AE954" s="67"/>
      <c r="AF954" s="1"/>
      <c r="AG954" s="2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34"/>
      <c r="AS954" s="67"/>
      <c r="AT954" s="1"/>
      <c r="AU954" s="2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98"/>
      <c r="BG954" s="67"/>
      <c r="BH954" s="1"/>
      <c r="BI954" s="2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34"/>
      <c r="BU954" s="67"/>
      <c r="BV954" s="1"/>
      <c r="BW954" s="2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34"/>
      <c r="CI954" s="67"/>
      <c r="CJ954" s="1"/>
      <c r="CK954" s="2"/>
      <c r="CL954" s="1"/>
      <c r="CM954" s="1"/>
      <c r="CN954" s="1"/>
      <c r="CO954" s="1"/>
      <c r="CP954" s="1"/>
      <c r="CQ954" s="1"/>
      <c r="CR954" s="1"/>
      <c r="CS954" s="1"/>
      <c r="CT954" s="1"/>
      <c r="CU954" s="1"/>
    </row>
    <row r="955" spans="1:99" ht="15.75" customHeight="1" x14ac:dyDescent="0.25">
      <c r="A955" s="1"/>
      <c r="B955" s="34"/>
      <c r="C955" s="67"/>
      <c r="D955" s="1"/>
      <c r="E955" s="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34"/>
      <c r="Q955" s="67"/>
      <c r="R955" s="1"/>
      <c r="S955" s="2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34"/>
      <c r="AE955" s="67"/>
      <c r="AF955" s="1"/>
      <c r="AG955" s="2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34"/>
      <c r="AS955" s="67"/>
      <c r="AT955" s="1"/>
      <c r="AU955" s="2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98"/>
      <c r="BG955" s="67"/>
      <c r="BH955" s="1"/>
      <c r="BI955" s="2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34"/>
      <c r="BU955" s="67"/>
      <c r="BV955" s="1"/>
      <c r="BW955" s="2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34"/>
      <c r="CI955" s="67"/>
      <c r="CJ955" s="1"/>
      <c r="CK955" s="2"/>
      <c r="CL955" s="1"/>
      <c r="CM955" s="1"/>
      <c r="CN955" s="1"/>
      <c r="CO955" s="1"/>
      <c r="CP955" s="1"/>
      <c r="CQ955" s="1"/>
      <c r="CR955" s="1"/>
      <c r="CS955" s="1"/>
      <c r="CT955" s="1"/>
      <c r="CU955" s="1"/>
    </row>
    <row r="956" spans="1:99" ht="15.75" customHeight="1" x14ac:dyDescent="0.25">
      <c r="A956" s="1"/>
      <c r="B956" s="34"/>
      <c r="C956" s="67"/>
      <c r="D956" s="1"/>
      <c r="E956" s="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34"/>
      <c r="Q956" s="67"/>
      <c r="R956" s="1"/>
      <c r="S956" s="2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34"/>
      <c r="AE956" s="67"/>
      <c r="AF956" s="1"/>
      <c r="AG956" s="2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34"/>
      <c r="AS956" s="67"/>
      <c r="AT956" s="1"/>
      <c r="AU956" s="2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98"/>
      <c r="BG956" s="67"/>
      <c r="BH956" s="1"/>
      <c r="BI956" s="2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34"/>
      <c r="BU956" s="67"/>
      <c r="BV956" s="1"/>
      <c r="BW956" s="2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34"/>
      <c r="CI956" s="67"/>
      <c r="CJ956" s="1"/>
      <c r="CK956" s="2"/>
      <c r="CL956" s="1"/>
      <c r="CM956" s="1"/>
      <c r="CN956" s="1"/>
      <c r="CO956" s="1"/>
      <c r="CP956" s="1"/>
      <c r="CQ956" s="1"/>
      <c r="CR956" s="1"/>
      <c r="CS956" s="1"/>
      <c r="CT956" s="1"/>
      <c r="CU956" s="1"/>
    </row>
    <row r="957" spans="1:99" ht="15.75" customHeight="1" x14ac:dyDescent="0.25">
      <c r="A957" s="1"/>
      <c r="B957" s="34"/>
      <c r="C957" s="67"/>
      <c r="D957" s="1"/>
      <c r="E957" s="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34"/>
      <c r="Q957" s="67"/>
      <c r="R957" s="1"/>
      <c r="S957" s="2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34"/>
      <c r="AE957" s="67"/>
      <c r="AF957" s="1"/>
      <c r="AG957" s="2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34"/>
      <c r="AS957" s="67"/>
      <c r="AT957" s="1"/>
      <c r="AU957" s="2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98"/>
      <c r="BG957" s="67"/>
      <c r="BH957" s="1"/>
      <c r="BI957" s="2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34"/>
      <c r="BU957" s="67"/>
      <c r="BV957" s="1"/>
      <c r="BW957" s="2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34"/>
      <c r="CI957" s="67"/>
      <c r="CJ957" s="1"/>
      <c r="CK957" s="2"/>
      <c r="CL957" s="1"/>
      <c r="CM957" s="1"/>
      <c r="CN957" s="1"/>
      <c r="CO957" s="1"/>
      <c r="CP957" s="1"/>
      <c r="CQ957" s="1"/>
      <c r="CR957" s="1"/>
      <c r="CS957" s="1"/>
      <c r="CT957" s="1"/>
      <c r="CU957" s="1"/>
    </row>
    <row r="958" spans="1:99" ht="15.75" customHeight="1" x14ac:dyDescent="0.25">
      <c r="A958" s="1"/>
      <c r="B958" s="34"/>
      <c r="C958" s="67"/>
      <c r="D958" s="1"/>
      <c r="E958" s="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34"/>
      <c r="Q958" s="67"/>
      <c r="R958" s="1"/>
      <c r="S958" s="2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34"/>
      <c r="AE958" s="67"/>
      <c r="AF958" s="1"/>
      <c r="AG958" s="2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34"/>
      <c r="AS958" s="67"/>
      <c r="AT958" s="1"/>
      <c r="AU958" s="2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98"/>
      <c r="BG958" s="67"/>
      <c r="BH958" s="1"/>
      <c r="BI958" s="2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34"/>
      <c r="BU958" s="67"/>
      <c r="BV958" s="1"/>
      <c r="BW958" s="2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34"/>
      <c r="CI958" s="67"/>
      <c r="CJ958" s="1"/>
      <c r="CK958" s="2"/>
      <c r="CL958" s="1"/>
      <c r="CM958" s="1"/>
      <c r="CN958" s="1"/>
      <c r="CO958" s="1"/>
      <c r="CP958" s="1"/>
      <c r="CQ958" s="1"/>
      <c r="CR958" s="1"/>
      <c r="CS958" s="1"/>
      <c r="CT958" s="1"/>
      <c r="CU958" s="1"/>
    </row>
    <row r="959" spans="1:99" ht="15.75" customHeight="1" x14ac:dyDescent="0.25">
      <c r="A959" s="1"/>
      <c r="B959" s="34"/>
      <c r="C959" s="67"/>
      <c r="D959" s="1"/>
      <c r="E959" s="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34"/>
      <c r="Q959" s="67"/>
      <c r="R959" s="1"/>
      <c r="S959" s="2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34"/>
      <c r="AE959" s="67"/>
      <c r="AF959" s="1"/>
      <c r="AG959" s="2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34"/>
      <c r="AS959" s="67"/>
      <c r="AT959" s="1"/>
      <c r="AU959" s="2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98"/>
      <c r="BG959" s="67"/>
      <c r="BH959" s="1"/>
      <c r="BI959" s="2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34"/>
      <c r="BU959" s="67"/>
      <c r="BV959" s="1"/>
      <c r="BW959" s="2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34"/>
      <c r="CI959" s="67"/>
      <c r="CJ959" s="1"/>
      <c r="CK959" s="2"/>
      <c r="CL959" s="1"/>
      <c r="CM959" s="1"/>
      <c r="CN959" s="1"/>
      <c r="CO959" s="1"/>
      <c r="CP959" s="1"/>
      <c r="CQ959" s="1"/>
      <c r="CR959" s="1"/>
      <c r="CS959" s="1"/>
      <c r="CT959" s="1"/>
      <c r="CU959" s="1"/>
    </row>
    <row r="960" spans="1:99" ht="15.75" customHeight="1" x14ac:dyDescent="0.25">
      <c r="A960" s="1"/>
      <c r="B960" s="34"/>
      <c r="C960" s="67"/>
      <c r="D960" s="1"/>
      <c r="E960" s="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34"/>
      <c r="Q960" s="67"/>
      <c r="R960" s="1"/>
      <c r="S960" s="2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34"/>
      <c r="AE960" s="67"/>
      <c r="AF960" s="1"/>
      <c r="AG960" s="2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34"/>
      <c r="AS960" s="67"/>
      <c r="AT960" s="1"/>
      <c r="AU960" s="2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98"/>
      <c r="BG960" s="67"/>
      <c r="BH960" s="1"/>
      <c r="BI960" s="2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34"/>
      <c r="BU960" s="67"/>
      <c r="BV960" s="1"/>
      <c r="BW960" s="2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34"/>
      <c r="CI960" s="67"/>
      <c r="CJ960" s="1"/>
      <c r="CK960" s="2"/>
      <c r="CL960" s="1"/>
      <c r="CM960" s="1"/>
      <c r="CN960" s="1"/>
      <c r="CO960" s="1"/>
      <c r="CP960" s="1"/>
      <c r="CQ960" s="1"/>
      <c r="CR960" s="1"/>
      <c r="CS960" s="1"/>
      <c r="CT960" s="1"/>
      <c r="CU960" s="1"/>
    </row>
    <row r="961" spans="1:99" ht="15.75" customHeight="1" x14ac:dyDescent="0.25">
      <c r="A961" s="1"/>
      <c r="B961" s="34"/>
      <c r="C961" s="67"/>
      <c r="D961" s="1"/>
      <c r="E961" s="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34"/>
      <c r="Q961" s="67"/>
      <c r="R961" s="1"/>
      <c r="S961" s="2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34"/>
      <c r="AE961" s="67"/>
      <c r="AF961" s="1"/>
      <c r="AG961" s="2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34"/>
      <c r="AS961" s="67"/>
      <c r="AT961" s="1"/>
      <c r="AU961" s="2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98"/>
      <c r="BG961" s="67"/>
      <c r="BH961" s="1"/>
      <c r="BI961" s="2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34"/>
      <c r="BU961" s="67"/>
      <c r="BV961" s="1"/>
      <c r="BW961" s="2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34"/>
      <c r="CI961" s="67"/>
      <c r="CJ961" s="1"/>
      <c r="CK961" s="2"/>
      <c r="CL961" s="1"/>
      <c r="CM961" s="1"/>
      <c r="CN961" s="1"/>
      <c r="CO961" s="1"/>
      <c r="CP961" s="1"/>
      <c r="CQ961" s="1"/>
      <c r="CR961" s="1"/>
      <c r="CS961" s="1"/>
      <c r="CT961" s="1"/>
      <c r="CU961" s="1"/>
    </row>
    <row r="962" spans="1:99" ht="15.75" customHeight="1" x14ac:dyDescent="0.25">
      <c r="A962" s="1"/>
      <c r="B962" s="34"/>
      <c r="C962" s="67"/>
      <c r="D962" s="1"/>
      <c r="E962" s="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34"/>
      <c r="Q962" s="67"/>
      <c r="R962" s="1"/>
      <c r="S962" s="2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34"/>
      <c r="AE962" s="67"/>
      <c r="AF962" s="1"/>
      <c r="AG962" s="2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34"/>
      <c r="AS962" s="67"/>
      <c r="AT962" s="1"/>
      <c r="AU962" s="2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98"/>
      <c r="BG962" s="67"/>
      <c r="BH962" s="1"/>
      <c r="BI962" s="2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34"/>
      <c r="BU962" s="67"/>
      <c r="BV962" s="1"/>
      <c r="BW962" s="2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34"/>
      <c r="CI962" s="67"/>
      <c r="CJ962" s="1"/>
      <c r="CK962" s="2"/>
      <c r="CL962" s="1"/>
      <c r="CM962" s="1"/>
      <c r="CN962" s="1"/>
      <c r="CO962" s="1"/>
      <c r="CP962" s="1"/>
      <c r="CQ962" s="1"/>
      <c r="CR962" s="1"/>
      <c r="CS962" s="1"/>
      <c r="CT962" s="1"/>
      <c r="CU962" s="1"/>
    </row>
    <row r="963" spans="1:99" ht="15.75" customHeight="1" x14ac:dyDescent="0.25">
      <c r="A963" s="1"/>
      <c r="B963" s="34"/>
      <c r="C963" s="67"/>
      <c r="D963" s="1"/>
      <c r="E963" s="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34"/>
      <c r="Q963" s="67"/>
      <c r="R963" s="1"/>
      <c r="S963" s="2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34"/>
      <c r="AE963" s="67"/>
      <c r="AF963" s="1"/>
      <c r="AG963" s="2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34"/>
      <c r="AS963" s="67"/>
      <c r="AT963" s="1"/>
      <c r="AU963" s="2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98"/>
      <c r="BG963" s="67"/>
      <c r="BH963" s="1"/>
      <c r="BI963" s="2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34"/>
      <c r="BU963" s="67"/>
      <c r="BV963" s="1"/>
      <c r="BW963" s="2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34"/>
      <c r="CI963" s="67"/>
      <c r="CJ963" s="1"/>
      <c r="CK963" s="2"/>
      <c r="CL963" s="1"/>
      <c r="CM963" s="1"/>
      <c r="CN963" s="1"/>
      <c r="CO963" s="1"/>
      <c r="CP963" s="1"/>
      <c r="CQ963" s="1"/>
      <c r="CR963" s="1"/>
      <c r="CS963" s="1"/>
      <c r="CT963" s="1"/>
      <c r="CU963" s="1"/>
    </row>
    <row r="964" spans="1:99" ht="15.75" customHeight="1" x14ac:dyDescent="0.25">
      <c r="A964" s="1"/>
      <c r="B964" s="34"/>
      <c r="C964" s="67"/>
      <c r="D964" s="1"/>
      <c r="E964" s="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34"/>
      <c r="Q964" s="67"/>
      <c r="R964" s="1"/>
      <c r="S964" s="2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34"/>
      <c r="AE964" s="67"/>
      <c r="AF964" s="1"/>
      <c r="AG964" s="2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34"/>
      <c r="AS964" s="67"/>
      <c r="AT964" s="1"/>
      <c r="AU964" s="2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98"/>
      <c r="BG964" s="67"/>
      <c r="BH964" s="1"/>
      <c r="BI964" s="2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34"/>
      <c r="BU964" s="67"/>
      <c r="BV964" s="1"/>
      <c r="BW964" s="2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34"/>
      <c r="CI964" s="67"/>
      <c r="CJ964" s="1"/>
      <c r="CK964" s="2"/>
      <c r="CL964" s="1"/>
      <c r="CM964" s="1"/>
      <c r="CN964" s="1"/>
      <c r="CO964" s="1"/>
      <c r="CP964" s="1"/>
      <c r="CQ964" s="1"/>
      <c r="CR964" s="1"/>
      <c r="CS964" s="1"/>
      <c r="CT964" s="1"/>
      <c r="CU964" s="1"/>
    </row>
    <row r="965" spans="1:99" ht="15.75" customHeight="1" x14ac:dyDescent="0.25">
      <c r="A965" s="1"/>
      <c r="B965" s="34"/>
      <c r="C965" s="67"/>
      <c r="D965" s="1"/>
      <c r="E965" s="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34"/>
      <c r="Q965" s="67"/>
      <c r="R965" s="1"/>
      <c r="S965" s="2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34"/>
      <c r="AE965" s="67"/>
      <c r="AF965" s="1"/>
      <c r="AG965" s="2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34"/>
      <c r="AS965" s="67"/>
      <c r="AT965" s="1"/>
      <c r="AU965" s="2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98"/>
      <c r="BG965" s="67"/>
      <c r="BH965" s="1"/>
      <c r="BI965" s="2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34"/>
      <c r="BU965" s="67"/>
      <c r="BV965" s="1"/>
      <c r="BW965" s="2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34"/>
      <c r="CI965" s="67"/>
      <c r="CJ965" s="1"/>
      <c r="CK965" s="2"/>
      <c r="CL965" s="1"/>
      <c r="CM965" s="1"/>
      <c r="CN965" s="1"/>
      <c r="CO965" s="1"/>
      <c r="CP965" s="1"/>
      <c r="CQ965" s="1"/>
      <c r="CR965" s="1"/>
      <c r="CS965" s="1"/>
      <c r="CT965" s="1"/>
      <c r="CU965" s="1"/>
    </row>
    <row r="966" spans="1:99" ht="15.75" customHeight="1" x14ac:dyDescent="0.25">
      <c r="A966" s="1"/>
      <c r="B966" s="34"/>
      <c r="C966" s="67"/>
      <c r="D966" s="1"/>
      <c r="E966" s="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34"/>
      <c r="Q966" s="67"/>
      <c r="R966" s="1"/>
      <c r="S966" s="2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34"/>
      <c r="AE966" s="67"/>
      <c r="AF966" s="1"/>
      <c r="AG966" s="2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34"/>
      <c r="AS966" s="67"/>
      <c r="AT966" s="1"/>
      <c r="AU966" s="2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98"/>
      <c r="BG966" s="67"/>
      <c r="BH966" s="1"/>
      <c r="BI966" s="2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34"/>
      <c r="BU966" s="67"/>
      <c r="BV966" s="1"/>
      <c r="BW966" s="2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34"/>
      <c r="CI966" s="67"/>
      <c r="CJ966" s="1"/>
      <c r="CK966" s="2"/>
      <c r="CL966" s="1"/>
      <c r="CM966" s="1"/>
      <c r="CN966" s="1"/>
      <c r="CO966" s="1"/>
      <c r="CP966" s="1"/>
      <c r="CQ966" s="1"/>
      <c r="CR966" s="1"/>
      <c r="CS966" s="1"/>
      <c r="CT966" s="1"/>
      <c r="CU966" s="1"/>
    </row>
    <row r="967" spans="1:99" ht="15.75" customHeight="1" x14ac:dyDescent="0.25">
      <c r="A967" s="1"/>
      <c r="B967" s="34"/>
      <c r="C967" s="67"/>
      <c r="D967" s="1"/>
      <c r="E967" s="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34"/>
      <c r="Q967" s="67"/>
      <c r="R967" s="1"/>
      <c r="S967" s="2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34"/>
      <c r="AE967" s="67"/>
      <c r="AF967" s="1"/>
      <c r="AG967" s="2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34"/>
      <c r="AS967" s="67"/>
      <c r="AT967" s="1"/>
      <c r="AU967" s="2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98"/>
      <c r="BG967" s="67"/>
      <c r="BH967" s="1"/>
      <c r="BI967" s="2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34"/>
      <c r="BU967" s="67"/>
      <c r="BV967" s="1"/>
      <c r="BW967" s="2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34"/>
      <c r="CI967" s="67"/>
      <c r="CJ967" s="1"/>
      <c r="CK967" s="2"/>
      <c r="CL967" s="1"/>
      <c r="CM967" s="1"/>
      <c r="CN967" s="1"/>
      <c r="CO967" s="1"/>
      <c r="CP967" s="1"/>
      <c r="CQ967" s="1"/>
      <c r="CR967" s="1"/>
      <c r="CS967" s="1"/>
      <c r="CT967" s="1"/>
      <c r="CU967" s="1"/>
    </row>
    <row r="968" spans="1:99" ht="15.75" customHeight="1" x14ac:dyDescent="0.25">
      <c r="A968" s="1"/>
      <c r="B968" s="34"/>
      <c r="C968" s="67"/>
      <c r="D968" s="1"/>
      <c r="E968" s="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34"/>
      <c r="Q968" s="67"/>
      <c r="R968" s="1"/>
      <c r="S968" s="2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34"/>
      <c r="AE968" s="67"/>
      <c r="AF968" s="1"/>
      <c r="AG968" s="2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34"/>
      <c r="AS968" s="67"/>
      <c r="AT968" s="1"/>
      <c r="AU968" s="2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98"/>
      <c r="BG968" s="67"/>
      <c r="BH968" s="1"/>
      <c r="BI968" s="2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34"/>
      <c r="BU968" s="67"/>
      <c r="BV968" s="1"/>
      <c r="BW968" s="2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34"/>
      <c r="CI968" s="67"/>
      <c r="CJ968" s="1"/>
      <c r="CK968" s="2"/>
      <c r="CL968" s="1"/>
      <c r="CM968" s="1"/>
      <c r="CN968" s="1"/>
      <c r="CO968" s="1"/>
      <c r="CP968" s="1"/>
      <c r="CQ968" s="1"/>
      <c r="CR968" s="1"/>
      <c r="CS968" s="1"/>
      <c r="CT968" s="1"/>
      <c r="CU968" s="1"/>
    </row>
    <row r="969" spans="1:99" ht="15.75" customHeight="1" x14ac:dyDescent="0.25">
      <c r="A969" s="1"/>
      <c r="B969" s="34"/>
      <c r="C969" s="67"/>
      <c r="D969" s="1"/>
      <c r="E969" s="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34"/>
      <c r="Q969" s="67"/>
      <c r="R969" s="1"/>
      <c r="S969" s="2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34"/>
      <c r="AE969" s="67"/>
      <c r="AF969" s="1"/>
      <c r="AG969" s="2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34"/>
      <c r="AS969" s="67"/>
      <c r="AT969" s="1"/>
      <c r="AU969" s="2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98"/>
      <c r="BG969" s="67"/>
      <c r="BH969" s="1"/>
      <c r="BI969" s="2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34"/>
      <c r="BU969" s="67"/>
      <c r="BV969" s="1"/>
      <c r="BW969" s="2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34"/>
      <c r="CI969" s="67"/>
      <c r="CJ969" s="1"/>
      <c r="CK969" s="2"/>
      <c r="CL969" s="1"/>
      <c r="CM969" s="1"/>
      <c r="CN969" s="1"/>
      <c r="CO969" s="1"/>
      <c r="CP969" s="1"/>
      <c r="CQ969" s="1"/>
      <c r="CR969" s="1"/>
      <c r="CS969" s="1"/>
      <c r="CT969" s="1"/>
      <c r="CU969" s="1"/>
    </row>
    <row r="970" spans="1:99" ht="15.75" customHeight="1" x14ac:dyDescent="0.25">
      <c r="A970" s="1"/>
      <c r="B970" s="34"/>
      <c r="C970" s="67"/>
      <c r="D970" s="1"/>
      <c r="E970" s="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34"/>
      <c r="Q970" s="67"/>
      <c r="R970" s="1"/>
      <c r="S970" s="2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34"/>
      <c r="AE970" s="67"/>
      <c r="AF970" s="1"/>
      <c r="AG970" s="2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34"/>
      <c r="AS970" s="67"/>
      <c r="AT970" s="1"/>
      <c r="AU970" s="2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98"/>
      <c r="BG970" s="67"/>
      <c r="BH970" s="1"/>
      <c r="BI970" s="2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34"/>
      <c r="BU970" s="67"/>
      <c r="BV970" s="1"/>
      <c r="BW970" s="2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34"/>
      <c r="CI970" s="67"/>
      <c r="CJ970" s="1"/>
      <c r="CK970" s="2"/>
      <c r="CL970" s="1"/>
      <c r="CM970" s="1"/>
      <c r="CN970" s="1"/>
      <c r="CO970" s="1"/>
      <c r="CP970" s="1"/>
      <c r="CQ970" s="1"/>
      <c r="CR970" s="1"/>
      <c r="CS970" s="1"/>
      <c r="CT970" s="1"/>
      <c r="CU970" s="1"/>
    </row>
    <row r="971" spans="1:99" ht="15.75" customHeight="1" x14ac:dyDescent="0.25">
      <c r="A971" s="1"/>
      <c r="B971" s="34"/>
      <c r="C971" s="67"/>
      <c r="D971" s="1"/>
      <c r="E971" s="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34"/>
      <c r="Q971" s="67"/>
      <c r="R971" s="1"/>
      <c r="S971" s="2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34"/>
      <c r="AE971" s="67"/>
      <c r="AF971" s="1"/>
      <c r="AG971" s="2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34"/>
      <c r="AS971" s="67"/>
      <c r="AT971" s="1"/>
      <c r="AU971" s="2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98"/>
      <c r="BG971" s="67"/>
      <c r="BH971" s="1"/>
      <c r="BI971" s="2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34"/>
      <c r="BU971" s="67"/>
      <c r="BV971" s="1"/>
      <c r="BW971" s="2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34"/>
      <c r="CI971" s="67"/>
      <c r="CJ971" s="1"/>
      <c r="CK971" s="2"/>
      <c r="CL971" s="1"/>
      <c r="CM971" s="1"/>
      <c r="CN971" s="1"/>
      <c r="CO971" s="1"/>
      <c r="CP971" s="1"/>
      <c r="CQ971" s="1"/>
      <c r="CR971" s="1"/>
      <c r="CS971" s="1"/>
      <c r="CT971" s="1"/>
      <c r="CU971" s="1"/>
    </row>
    <row r="972" spans="1:99" ht="15.75" customHeight="1" x14ac:dyDescent="0.25">
      <c r="A972" s="1"/>
      <c r="B972" s="34"/>
      <c r="C972" s="67"/>
      <c r="D972" s="1"/>
      <c r="E972" s="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34"/>
      <c r="Q972" s="67"/>
      <c r="R972" s="1"/>
      <c r="S972" s="2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34"/>
      <c r="AE972" s="67"/>
      <c r="AF972" s="1"/>
      <c r="AG972" s="2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34"/>
      <c r="AS972" s="67"/>
      <c r="AT972" s="1"/>
      <c r="AU972" s="2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98"/>
      <c r="BG972" s="67"/>
      <c r="BH972" s="1"/>
      <c r="BI972" s="2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34"/>
      <c r="BU972" s="67"/>
      <c r="BV972" s="1"/>
      <c r="BW972" s="2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34"/>
      <c r="CI972" s="67"/>
      <c r="CJ972" s="1"/>
      <c r="CK972" s="2"/>
      <c r="CL972" s="1"/>
      <c r="CM972" s="1"/>
      <c r="CN972" s="1"/>
      <c r="CO972" s="1"/>
      <c r="CP972" s="1"/>
      <c r="CQ972" s="1"/>
      <c r="CR972" s="1"/>
      <c r="CS972" s="1"/>
      <c r="CT972" s="1"/>
      <c r="CU972" s="1"/>
    </row>
    <row r="973" spans="1:99" ht="15.75" customHeight="1" x14ac:dyDescent="0.25">
      <c r="A973" s="1"/>
      <c r="B973" s="34"/>
      <c r="C973" s="67"/>
      <c r="D973" s="1"/>
      <c r="E973" s="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34"/>
      <c r="Q973" s="67"/>
      <c r="R973" s="1"/>
      <c r="S973" s="2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34"/>
      <c r="AE973" s="67"/>
      <c r="AF973" s="1"/>
      <c r="AG973" s="2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34"/>
      <c r="AS973" s="67"/>
      <c r="AT973" s="1"/>
      <c r="AU973" s="2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98"/>
      <c r="BG973" s="67"/>
      <c r="BH973" s="1"/>
      <c r="BI973" s="2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34"/>
      <c r="BU973" s="67"/>
      <c r="BV973" s="1"/>
      <c r="BW973" s="2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34"/>
      <c r="CI973" s="67"/>
      <c r="CJ973" s="1"/>
      <c r="CK973" s="2"/>
      <c r="CL973" s="1"/>
      <c r="CM973" s="1"/>
      <c r="CN973" s="1"/>
      <c r="CO973" s="1"/>
      <c r="CP973" s="1"/>
      <c r="CQ973" s="1"/>
      <c r="CR973" s="1"/>
      <c r="CS973" s="1"/>
      <c r="CT973" s="1"/>
      <c r="CU973" s="1"/>
    </row>
    <row r="974" spans="1:99" ht="15.75" customHeight="1" x14ac:dyDescent="0.25">
      <c r="A974" s="1"/>
      <c r="B974" s="34"/>
      <c r="C974" s="67"/>
      <c r="D974" s="1"/>
      <c r="E974" s="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34"/>
      <c r="Q974" s="67"/>
      <c r="R974" s="1"/>
      <c r="S974" s="2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34"/>
      <c r="AE974" s="67"/>
      <c r="AF974" s="1"/>
      <c r="AG974" s="2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34"/>
      <c r="AS974" s="67"/>
      <c r="AT974" s="1"/>
      <c r="AU974" s="2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98"/>
      <c r="BG974" s="67"/>
      <c r="BH974" s="1"/>
      <c r="BI974" s="2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34"/>
      <c r="BU974" s="67"/>
      <c r="BV974" s="1"/>
      <c r="BW974" s="2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34"/>
      <c r="CI974" s="67"/>
      <c r="CJ974" s="1"/>
      <c r="CK974" s="2"/>
      <c r="CL974" s="1"/>
      <c r="CM974" s="1"/>
      <c r="CN974" s="1"/>
      <c r="CO974" s="1"/>
      <c r="CP974" s="1"/>
      <c r="CQ974" s="1"/>
      <c r="CR974" s="1"/>
      <c r="CS974" s="1"/>
      <c r="CT974" s="1"/>
      <c r="CU974" s="1"/>
    </row>
    <row r="975" spans="1:99" ht="15.75" customHeight="1" x14ac:dyDescent="0.25">
      <c r="A975" s="1"/>
      <c r="B975" s="34"/>
      <c r="C975" s="67"/>
      <c r="D975" s="1"/>
      <c r="E975" s="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34"/>
      <c r="Q975" s="67"/>
      <c r="R975" s="1"/>
      <c r="S975" s="2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34"/>
      <c r="AE975" s="67"/>
      <c r="AF975" s="1"/>
      <c r="AG975" s="2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34"/>
      <c r="AS975" s="67"/>
      <c r="AT975" s="1"/>
      <c r="AU975" s="2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98"/>
      <c r="BG975" s="67"/>
      <c r="BH975" s="1"/>
      <c r="BI975" s="2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34"/>
      <c r="BU975" s="67"/>
      <c r="BV975" s="1"/>
      <c r="BW975" s="2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34"/>
      <c r="CI975" s="67"/>
      <c r="CJ975" s="1"/>
      <c r="CK975" s="2"/>
      <c r="CL975" s="1"/>
      <c r="CM975" s="1"/>
      <c r="CN975" s="1"/>
      <c r="CO975" s="1"/>
      <c r="CP975" s="1"/>
      <c r="CQ975" s="1"/>
      <c r="CR975" s="1"/>
      <c r="CS975" s="1"/>
      <c r="CT975" s="1"/>
      <c r="CU975" s="1"/>
    </row>
    <row r="976" spans="1:99" ht="15.75" customHeight="1" x14ac:dyDescent="0.25">
      <c r="A976" s="1"/>
      <c r="B976" s="34"/>
      <c r="C976" s="67"/>
      <c r="D976" s="1"/>
      <c r="E976" s="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34"/>
      <c r="Q976" s="67"/>
      <c r="R976" s="1"/>
      <c r="S976" s="2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34"/>
      <c r="AE976" s="67"/>
      <c r="AF976" s="1"/>
      <c r="AG976" s="2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34"/>
      <c r="AS976" s="67"/>
      <c r="AT976" s="1"/>
      <c r="AU976" s="2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98"/>
      <c r="BG976" s="67"/>
      <c r="BH976" s="1"/>
      <c r="BI976" s="2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34"/>
      <c r="BU976" s="67"/>
      <c r="BV976" s="1"/>
      <c r="BW976" s="2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34"/>
      <c r="CI976" s="67"/>
      <c r="CJ976" s="1"/>
      <c r="CK976" s="2"/>
      <c r="CL976" s="1"/>
      <c r="CM976" s="1"/>
      <c r="CN976" s="1"/>
      <c r="CO976" s="1"/>
      <c r="CP976" s="1"/>
      <c r="CQ976" s="1"/>
      <c r="CR976" s="1"/>
      <c r="CS976" s="1"/>
      <c r="CT976" s="1"/>
      <c r="CU976" s="1"/>
    </row>
    <row r="977" spans="1:99" ht="15.75" customHeight="1" x14ac:dyDescent="0.25">
      <c r="A977" s="1"/>
      <c r="B977" s="34"/>
      <c r="C977" s="67"/>
      <c r="D977" s="1"/>
      <c r="E977" s="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34"/>
      <c r="Q977" s="67"/>
      <c r="R977" s="1"/>
      <c r="S977" s="2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34"/>
      <c r="AE977" s="67"/>
      <c r="AF977" s="1"/>
      <c r="AG977" s="2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34"/>
      <c r="AS977" s="67"/>
      <c r="AT977" s="1"/>
      <c r="AU977" s="2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98"/>
      <c r="BG977" s="67"/>
      <c r="BH977" s="1"/>
      <c r="BI977" s="2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34"/>
      <c r="BU977" s="67"/>
      <c r="BV977" s="1"/>
      <c r="BW977" s="2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34"/>
      <c r="CI977" s="67"/>
      <c r="CJ977" s="1"/>
      <c r="CK977" s="2"/>
      <c r="CL977" s="1"/>
      <c r="CM977" s="1"/>
      <c r="CN977" s="1"/>
      <c r="CO977" s="1"/>
      <c r="CP977" s="1"/>
      <c r="CQ977" s="1"/>
      <c r="CR977" s="1"/>
      <c r="CS977" s="1"/>
      <c r="CT977" s="1"/>
      <c r="CU977" s="1"/>
    </row>
    <row r="978" spans="1:99" ht="15.75" customHeight="1" x14ac:dyDescent="0.25">
      <c r="A978" s="1"/>
      <c r="B978" s="34"/>
      <c r="C978" s="67"/>
      <c r="D978" s="1"/>
      <c r="E978" s="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34"/>
      <c r="Q978" s="67"/>
      <c r="R978" s="1"/>
      <c r="S978" s="2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34"/>
      <c r="AE978" s="67"/>
      <c r="AF978" s="1"/>
      <c r="AG978" s="2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34"/>
      <c r="AS978" s="67"/>
      <c r="AT978" s="1"/>
      <c r="AU978" s="2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98"/>
      <c r="BG978" s="67"/>
      <c r="BH978" s="1"/>
      <c r="BI978" s="2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34"/>
      <c r="BU978" s="67"/>
      <c r="BV978" s="1"/>
      <c r="BW978" s="2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34"/>
      <c r="CI978" s="67"/>
      <c r="CJ978" s="1"/>
      <c r="CK978" s="2"/>
      <c r="CL978" s="1"/>
      <c r="CM978" s="1"/>
      <c r="CN978" s="1"/>
      <c r="CO978" s="1"/>
      <c r="CP978" s="1"/>
      <c r="CQ978" s="1"/>
      <c r="CR978" s="1"/>
      <c r="CS978" s="1"/>
      <c r="CT978" s="1"/>
      <c r="CU978" s="1"/>
    </row>
    <row r="979" spans="1:99" ht="15.75" customHeight="1" x14ac:dyDescent="0.25">
      <c r="A979" s="1"/>
      <c r="B979" s="34"/>
      <c r="C979" s="67"/>
      <c r="D979" s="1"/>
      <c r="E979" s="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34"/>
      <c r="Q979" s="67"/>
      <c r="R979" s="1"/>
      <c r="S979" s="2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34"/>
      <c r="AE979" s="67"/>
      <c r="AF979" s="1"/>
      <c r="AG979" s="2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34"/>
      <c r="AS979" s="67"/>
      <c r="AT979" s="1"/>
      <c r="AU979" s="2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98"/>
      <c r="BG979" s="67"/>
      <c r="BH979" s="1"/>
      <c r="BI979" s="2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34"/>
      <c r="BU979" s="67"/>
      <c r="BV979" s="1"/>
      <c r="BW979" s="2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34"/>
      <c r="CI979" s="67"/>
      <c r="CJ979" s="1"/>
      <c r="CK979" s="2"/>
      <c r="CL979" s="1"/>
      <c r="CM979" s="1"/>
      <c r="CN979" s="1"/>
      <c r="CO979" s="1"/>
      <c r="CP979" s="1"/>
      <c r="CQ979" s="1"/>
      <c r="CR979" s="1"/>
      <c r="CS979" s="1"/>
      <c r="CT979" s="1"/>
      <c r="CU979" s="1"/>
    </row>
    <row r="980" spans="1:99" ht="15.75" customHeight="1" x14ac:dyDescent="0.25">
      <c r="A980" s="1"/>
      <c r="B980" s="34"/>
      <c r="C980" s="67"/>
      <c r="D980" s="1"/>
      <c r="E980" s="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34"/>
      <c r="Q980" s="67"/>
      <c r="R980" s="1"/>
      <c r="S980" s="2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34"/>
      <c r="AE980" s="67"/>
      <c r="AF980" s="1"/>
      <c r="AG980" s="2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34"/>
      <c r="AS980" s="67"/>
      <c r="AT980" s="1"/>
      <c r="AU980" s="2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98"/>
      <c r="BG980" s="67"/>
      <c r="BH980" s="1"/>
      <c r="BI980" s="2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34"/>
      <c r="BU980" s="67"/>
      <c r="BV980" s="1"/>
      <c r="BW980" s="2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34"/>
      <c r="CI980" s="67"/>
      <c r="CJ980" s="1"/>
      <c r="CK980" s="2"/>
      <c r="CL980" s="1"/>
      <c r="CM980" s="1"/>
      <c r="CN980" s="1"/>
      <c r="CO980" s="1"/>
      <c r="CP980" s="1"/>
      <c r="CQ980" s="1"/>
      <c r="CR980" s="1"/>
      <c r="CS980" s="1"/>
      <c r="CT980" s="1"/>
      <c r="CU980" s="1"/>
    </row>
    <row r="981" spans="1:99" ht="15.75" customHeight="1" x14ac:dyDescent="0.25">
      <c r="A981" s="1"/>
      <c r="B981" s="34"/>
      <c r="C981" s="67"/>
      <c r="D981" s="1"/>
      <c r="E981" s="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34"/>
      <c r="Q981" s="67"/>
      <c r="R981" s="1"/>
      <c r="S981" s="2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34"/>
      <c r="AE981" s="67"/>
      <c r="AF981" s="1"/>
      <c r="AG981" s="2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34"/>
      <c r="AS981" s="67"/>
      <c r="AT981" s="1"/>
      <c r="AU981" s="2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98"/>
      <c r="BG981" s="67"/>
      <c r="BH981" s="1"/>
      <c r="BI981" s="2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34"/>
      <c r="BU981" s="67"/>
      <c r="BV981" s="1"/>
      <c r="BW981" s="2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34"/>
      <c r="CI981" s="67"/>
      <c r="CJ981" s="1"/>
      <c r="CK981" s="2"/>
      <c r="CL981" s="1"/>
      <c r="CM981" s="1"/>
      <c r="CN981" s="1"/>
      <c r="CO981" s="1"/>
      <c r="CP981" s="1"/>
      <c r="CQ981" s="1"/>
      <c r="CR981" s="1"/>
      <c r="CS981" s="1"/>
      <c r="CT981" s="1"/>
      <c r="CU981" s="1"/>
    </row>
    <row r="982" spans="1:99" ht="15.75" customHeight="1" x14ac:dyDescent="0.25">
      <c r="A982" s="1"/>
      <c r="B982" s="34"/>
      <c r="C982" s="67"/>
      <c r="D982" s="1"/>
      <c r="E982" s="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34"/>
      <c r="Q982" s="67"/>
      <c r="R982" s="1"/>
      <c r="S982" s="2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34"/>
      <c r="AE982" s="67"/>
      <c r="AF982" s="1"/>
      <c r="AG982" s="2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34"/>
      <c r="AS982" s="67"/>
      <c r="AT982" s="1"/>
      <c r="AU982" s="2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98"/>
      <c r="BG982" s="67"/>
      <c r="BH982" s="1"/>
      <c r="BI982" s="2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34"/>
      <c r="BU982" s="67"/>
      <c r="BV982" s="1"/>
      <c r="BW982" s="2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34"/>
      <c r="CI982" s="67"/>
      <c r="CJ982" s="1"/>
      <c r="CK982" s="2"/>
      <c r="CL982" s="1"/>
      <c r="CM982" s="1"/>
      <c r="CN982" s="1"/>
      <c r="CO982" s="1"/>
      <c r="CP982" s="1"/>
      <c r="CQ982" s="1"/>
      <c r="CR982" s="1"/>
      <c r="CS982" s="1"/>
      <c r="CT982" s="1"/>
      <c r="CU982" s="1"/>
    </row>
    <row r="983" spans="1:99" ht="15.75" customHeight="1" x14ac:dyDescent="0.25">
      <c r="A983" s="1"/>
      <c r="B983" s="34"/>
      <c r="C983" s="67"/>
      <c r="D983" s="1"/>
      <c r="E983" s="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34"/>
      <c r="Q983" s="67"/>
      <c r="R983" s="1"/>
      <c r="S983" s="2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34"/>
      <c r="AE983" s="67"/>
      <c r="AF983" s="1"/>
      <c r="AG983" s="2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34"/>
      <c r="AS983" s="67"/>
      <c r="AT983" s="1"/>
      <c r="AU983" s="2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98"/>
      <c r="BG983" s="67"/>
      <c r="BH983" s="1"/>
      <c r="BI983" s="2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34"/>
      <c r="BU983" s="67"/>
      <c r="BV983" s="1"/>
      <c r="BW983" s="2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34"/>
      <c r="CI983" s="67"/>
      <c r="CJ983" s="1"/>
      <c r="CK983" s="2"/>
      <c r="CL983" s="1"/>
      <c r="CM983" s="1"/>
      <c r="CN983" s="1"/>
      <c r="CO983" s="1"/>
      <c r="CP983" s="1"/>
      <c r="CQ983" s="1"/>
      <c r="CR983" s="1"/>
      <c r="CS983" s="1"/>
      <c r="CT983" s="1"/>
      <c r="CU983" s="1"/>
    </row>
    <row r="984" spans="1:99" ht="15.75" customHeight="1" x14ac:dyDescent="0.25">
      <c r="A984" s="1"/>
      <c r="B984" s="34"/>
      <c r="C984" s="67"/>
      <c r="D984" s="1"/>
      <c r="E984" s="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34"/>
      <c r="Q984" s="67"/>
      <c r="R984" s="1"/>
      <c r="S984" s="2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34"/>
      <c r="AE984" s="67"/>
      <c r="AF984" s="1"/>
      <c r="AG984" s="2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34"/>
      <c r="AS984" s="67"/>
      <c r="AT984" s="1"/>
      <c r="AU984" s="2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98"/>
      <c r="BG984" s="67"/>
      <c r="BH984" s="1"/>
      <c r="BI984" s="2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34"/>
      <c r="BU984" s="67"/>
      <c r="BV984" s="1"/>
      <c r="BW984" s="2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34"/>
      <c r="CI984" s="67"/>
      <c r="CJ984" s="1"/>
      <c r="CK984" s="2"/>
      <c r="CL984" s="1"/>
      <c r="CM984" s="1"/>
      <c r="CN984" s="1"/>
      <c r="CO984" s="1"/>
      <c r="CP984" s="1"/>
      <c r="CQ984" s="1"/>
      <c r="CR984" s="1"/>
      <c r="CS984" s="1"/>
      <c r="CT984" s="1"/>
      <c r="CU984" s="1"/>
    </row>
    <row r="985" spans="1:99" ht="15.75" customHeight="1" x14ac:dyDescent="0.25">
      <c r="A985" s="1"/>
      <c r="B985" s="34"/>
      <c r="C985" s="67"/>
      <c r="D985" s="1"/>
      <c r="E985" s="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34"/>
      <c r="Q985" s="67"/>
      <c r="R985" s="1"/>
      <c r="S985" s="2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34"/>
      <c r="AE985" s="67"/>
      <c r="AF985" s="1"/>
      <c r="AG985" s="2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34"/>
      <c r="AS985" s="67"/>
      <c r="AT985" s="1"/>
      <c r="AU985" s="2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98"/>
      <c r="BG985" s="67"/>
      <c r="BH985" s="1"/>
      <c r="BI985" s="2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34"/>
      <c r="BU985" s="67"/>
      <c r="BV985" s="1"/>
      <c r="BW985" s="2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34"/>
      <c r="CI985" s="67"/>
      <c r="CJ985" s="1"/>
      <c r="CK985" s="2"/>
      <c r="CL985" s="1"/>
      <c r="CM985" s="1"/>
      <c r="CN985" s="1"/>
      <c r="CO985" s="1"/>
      <c r="CP985" s="1"/>
      <c r="CQ985" s="1"/>
      <c r="CR985" s="1"/>
      <c r="CS985" s="1"/>
      <c r="CT985" s="1"/>
      <c r="CU985" s="1"/>
    </row>
    <row r="986" spans="1:99" ht="15.75" customHeight="1" x14ac:dyDescent="0.25">
      <c r="A986" s="1"/>
      <c r="B986" s="34"/>
      <c r="C986" s="67"/>
      <c r="D986" s="1"/>
      <c r="E986" s="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34"/>
      <c r="Q986" s="67"/>
      <c r="R986" s="1"/>
      <c r="S986" s="2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34"/>
      <c r="AE986" s="67"/>
      <c r="AF986" s="1"/>
      <c r="AG986" s="2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34"/>
      <c r="AS986" s="67"/>
      <c r="AT986" s="1"/>
      <c r="AU986" s="2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98"/>
      <c r="BG986" s="67"/>
      <c r="BH986" s="1"/>
      <c r="BI986" s="2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34"/>
      <c r="BU986" s="67"/>
      <c r="BV986" s="1"/>
      <c r="BW986" s="2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34"/>
      <c r="CI986" s="67"/>
      <c r="CJ986" s="1"/>
      <c r="CK986" s="2"/>
      <c r="CL986" s="1"/>
      <c r="CM986" s="1"/>
      <c r="CN986" s="1"/>
      <c r="CO986" s="1"/>
      <c r="CP986" s="1"/>
      <c r="CQ986" s="1"/>
      <c r="CR986" s="1"/>
      <c r="CS986" s="1"/>
      <c r="CT986" s="1"/>
      <c r="CU986" s="1"/>
    </row>
    <row r="987" spans="1:99" ht="15.75" customHeight="1" x14ac:dyDescent="0.25">
      <c r="A987" s="1"/>
      <c r="B987" s="34"/>
      <c r="C987" s="67"/>
      <c r="D987" s="1"/>
      <c r="E987" s="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34"/>
      <c r="Q987" s="67"/>
      <c r="R987" s="1"/>
      <c r="S987" s="2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34"/>
      <c r="AE987" s="67"/>
      <c r="AF987" s="1"/>
      <c r="AG987" s="2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34"/>
      <c r="AS987" s="67"/>
      <c r="AT987" s="1"/>
      <c r="AU987" s="2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98"/>
      <c r="BG987" s="67"/>
      <c r="BH987" s="1"/>
      <c r="BI987" s="2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34"/>
      <c r="BU987" s="67"/>
      <c r="BV987" s="1"/>
      <c r="BW987" s="2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34"/>
      <c r="CI987" s="67"/>
      <c r="CJ987" s="1"/>
      <c r="CK987" s="2"/>
      <c r="CL987" s="1"/>
      <c r="CM987" s="1"/>
      <c r="CN987" s="1"/>
      <c r="CO987" s="1"/>
      <c r="CP987" s="1"/>
      <c r="CQ987" s="1"/>
      <c r="CR987" s="1"/>
      <c r="CS987" s="1"/>
      <c r="CT987" s="1"/>
      <c r="CU987" s="1"/>
    </row>
    <row r="988" spans="1:99" ht="15.75" customHeight="1" x14ac:dyDescent="0.25">
      <c r="A988" s="1"/>
      <c r="B988" s="34"/>
      <c r="C988" s="67"/>
      <c r="D988" s="1"/>
      <c r="E988" s="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34"/>
      <c r="Q988" s="67"/>
      <c r="R988" s="1"/>
      <c r="S988" s="2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34"/>
      <c r="AE988" s="67"/>
      <c r="AF988" s="1"/>
      <c r="AG988" s="2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34"/>
      <c r="AS988" s="67"/>
      <c r="AT988" s="1"/>
      <c r="AU988" s="2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98"/>
      <c r="BG988" s="67"/>
      <c r="BH988" s="1"/>
      <c r="BI988" s="2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34"/>
      <c r="BU988" s="67"/>
      <c r="BV988" s="1"/>
      <c r="BW988" s="2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34"/>
      <c r="CI988" s="67"/>
      <c r="CJ988" s="1"/>
      <c r="CK988" s="2"/>
      <c r="CL988" s="1"/>
      <c r="CM988" s="1"/>
      <c r="CN988" s="1"/>
      <c r="CO988" s="1"/>
      <c r="CP988" s="1"/>
      <c r="CQ988" s="1"/>
      <c r="CR988" s="1"/>
      <c r="CS988" s="1"/>
      <c r="CT988" s="1"/>
      <c r="CU988" s="1"/>
    </row>
    <row r="989" spans="1:99" ht="15.75" customHeight="1" x14ac:dyDescent="0.25">
      <c r="A989" s="1"/>
      <c r="B989" s="34"/>
      <c r="C989" s="67"/>
      <c r="D989" s="1"/>
      <c r="E989" s="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34"/>
      <c r="Q989" s="67"/>
      <c r="R989" s="1"/>
      <c r="S989" s="2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34"/>
      <c r="AE989" s="67"/>
      <c r="AF989" s="1"/>
      <c r="AG989" s="2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34"/>
      <c r="AS989" s="67"/>
      <c r="AT989" s="1"/>
      <c r="AU989" s="2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98"/>
      <c r="BG989" s="67"/>
      <c r="BH989" s="1"/>
      <c r="BI989" s="2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34"/>
      <c r="BU989" s="67"/>
      <c r="BV989" s="1"/>
      <c r="BW989" s="2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34"/>
      <c r="CI989" s="67"/>
      <c r="CJ989" s="1"/>
      <c r="CK989" s="2"/>
      <c r="CL989" s="1"/>
      <c r="CM989" s="1"/>
      <c r="CN989" s="1"/>
      <c r="CO989" s="1"/>
      <c r="CP989" s="1"/>
      <c r="CQ989" s="1"/>
      <c r="CR989" s="1"/>
      <c r="CS989" s="1"/>
      <c r="CT989" s="1"/>
      <c r="CU989" s="1"/>
    </row>
    <row r="990" spans="1:99" ht="15.75" customHeight="1" x14ac:dyDescent="0.25">
      <c r="A990" s="1"/>
      <c r="B990" s="34"/>
      <c r="C990" s="67"/>
      <c r="D990" s="1"/>
      <c r="E990" s="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34"/>
      <c r="Q990" s="67"/>
      <c r="R990" s="1"/>
      <c r="S990" s="2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34"/>
      <c r="AE990" s="67"/>
      <c r="AF990" s="1"/>
      <c r="AG990" s="2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34"/>
      <c r="AS990" s="67"/>
      <c r="AT990" s="1"/>
      <c r="AU990" s="2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98"/>
      <c r="BG990" s="67"/>
      <c r="BH990" s="1"/>
      <c r="BI990" s="2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34"/>
      <c r="BU990" s="67"/>
      <c r="BV990" s="1"/>
      <c r="BW990" s="2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34"/>
      <c r="CI990" s="67"/>
      <c r="CJ990" s="1"/>
      <c r="CK990" s="2"/>
      <c r="CL990" s="1"/>
      <c r="CM990" s="1"/>
      <c r="CN990" s="1"/>
      <c r="CO990" s="1"/>
      <c r="CP990" s="1"/>
      <c r="CQ990" s="1"/>
      <c r="CR990" s="1"/>
      <c r="CS990" s="1"/>
      <c r="CT990" s="1"/>
      <c r="CU990" s="1"/>
    </row>
    <row r="991" spans="1:99" ht="15.75" customHeight="1" x14ac:dyDescent="0.25">
      <c r="A991" s="1"/>
      <c r="B991" s="34"/>
      <c r="C991" s="67"/>
      <c r="D991" s="1"/>
      <c r="E991" s="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34"/>
      <c r="Q991" s="67"/>
      <c r="R991" s="1"/>
      <c r="S991" s="2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34"/>
      <c r="AE991" s="67"/>
      <c r="AF991" s="1"/>
      <c r="AG991" s="2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34"/>
      <c r="AS991" s="67"/>
      <c r="AT991" s="1"/>
      <c r="AU991" s="2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98"/>
      <c r="BG991" s="67"/>
      <c r="BH991" s="1"/>
      <c r="BI991" s="2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34"/>
      <c r="BU991" s="67"/>
      <c r="BV991" s="1"/>
      <c r="BW991" s="2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34"/>
      <c r="CI991" s="67"/>
      <c r="CJ991" s="1"/>
      <c r="CK991" s="2"/>
      <c r="CL991" s="1"/>
      <c r="CM991" s="1"/>
      <c r="CN991" s="1"/>
      <c r="CO991" s="1"/>
      <c r="CP991" s="1"/>
      <c r="CQ991" s="1"/>
      <c r="CR991" s="1"/>
      <c r="CS991" s="1"/>
      <c r="CT991" s="1"/>
      <c r="CU991" s="1"/>
    </row>
    <row r="992" spans="1:99" ht="15.75" customHeight="1" x14ac:dyDescent="0.25">
      <c r="A992" s="1"/>
      <c r="B992" s="34"/>
      <c r="C992" s="67"/>
      <c r="D992" s="1"/>
      <c r="E992" s="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34"/>
      <c r="Q992" s="67"/>
      <c r="R992" s="1"/>
      <c r="S992" s="2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34"/>
      <c r="AE992" s="67"/>
      <c r="AF992" s="1"/>
      <c r="AG992" s="2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34"/>
      <c r="AS992" s="67"/>
      <c r="AT992" s="1"/>
      <c r="AU992" s="2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98"/>
      <c r="BG992" s="67"/>
      <c r="BH992" s="1"/>
      <c r="BI992" s="2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34"/>
      <c r="BU992" s="67"/>
      <c r="BV992" s="1"/>
      <c r="BW992" s="2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34"/>
      <c r="CI992" s="67"/>
      <c r="CJ992" s="1"/>
      <c r="CK992" s="2"/>
      <c r="CL992" s="1"/>
      <c r="CM992" s="1"/>
      <c r="CN992" s="1"/>
      <c r="CO992" s="1"/>
      <c r="CP992" s="1"/>
      <c r="CQ992" s="1"/>
      <c r="CR992" s="1"/>
      <c r="CS992" s="1"/>
      <c r="CT992" s="1"/>
      <c r="CU992" s="1"/>
    </row>
    <row r="993" spans="1:99" ht="15.75" customHeight="1" x14ac:dyDescent="0.25">
      <c r="A993" s="1"/>
      <c r="B993" s="34"/>
      <c r="C993" s="67"/>
      <c r="D993" s="1"/>
      <c r="E993" s="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34"/>
      <c r="Q993" s="67"/>
      <c r="R993" s="1"/>
      <c r="S993" s="2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34"/>
      <c r="AE993" s="67"/>
      <c r="AF993" s="1"/>
      <c r="AG993" s="2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34"/>
      <c r="AS993" s="67"/>
      <c r="AT993" s="1"/>
      <c r="AU993" s="2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98"/>
      <c r="BG993" s="67"/>
      <c r="BH993" s="1"/>
      <c r="BI993" s="2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34"/>
      <c r="BU993" s="67"/>
      <c r="BV993" s="1"/>
      <c r="BW993" s="2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34"/>
      <c r="CI993" s="67"/>
      <c r="CJ993" s="1"/>
      <c r="CK993" s="2"/>
      <c r="CL993" s="1"/>
      <c r="CM993" s="1"/>
      <c r="CN993" s="1"/>
      <c r="CO993" s="1"/>
      <c r="CP993" s="1"/>
      <c r="CQ993" s="1"/>
      <c r="CR993" s="1"/>
      <c r="CS993" s="1"/>
      <c r="CT993" s="1"/>
      <c r="CU993" s="1"/>
    </row>
    <row r="994" spans="1:99" ht="15.75" customHeight="1" x14ac:dyDescent="0.25">
      <c r="A994" s="1"/>
      <c r="B994" s="34"/>
      <c r="C994" s="67"/>
      <c r="D994" s="1"/>
      <c r="E994" s="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34"/>
      <c r="Q994" s="67"/>
      <c r="R994" s="1"/>
      <c r="S994" s="2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34"/>
      <c r="AE994" s="67"/>
      <c r="AF994" s="1"/>
      <c r="AG994" s="2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34"/>
      <c r="AS994" s="67"/>
      <c r="AT994" s="1"/>
      <c r="AU994" s="2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98"/>
      <c r="BG994" s="67"/>
      <c r="BH994" s="1"/>
      <c r="BI994" s="2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34"/>
      <c r="BU994" s="67"/>
      <c r="BV994" s="1"/>
      <c r="BW994" s="2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34"/>
      <c r="CI994" s="67"/>
      <c r="CJ994" s="1"/>
      <c r="CK994" s="2"/>
      <c r="CL994" s="1"/>
      <c r="CM994" s="1"/>
      <c r="CN994" s="1"/>
      <c r="CO994" s="1"/>
      <c r="CP994" s="1"/>
      <c r="CQ994" s="1"/>
      <c r="CR994" s="1"/>
      <c r="CS994" s="1"/>
      <c r="CT994" s="1"/>
      <c r="CU994" s="1"/>
    </row>
    <row r="995" spans="1:99" ht="15.75" customHeight="1" x14ac:dyDescent="0.25">
      <c r="A995" s="1"/>
      <c r="B995" s="34"/>
      <c r="C995" s="67"/>
      <c r="D995" s="1"/>
      <c r="E995" s="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34"/>
      <c r="Q995" s="67"/>
      <c r="R995" s="1"/>
      <c r="S995" s="2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34"/>
      <c r="AE995" s="67"/>
      <c r="AF995" s="1"/>
      <c r="AG995" s="2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34"/>
      <c r="AS995" s="67"/>
      <c r="AT995" s="1"/>
      <c r="AU995" s="2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98"/>
      <c r="BG995" s="67"/>
      <c r="BH995" s="1"/>
      <c r="BI995" s="2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34"/>
      <c r="BU995" s="67"/>
      <c r="BV995" s="1"/>
      <c r="BW995" s="2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34"/>
      <c r="CI995" s="67"/>
      <c r="CJ995" s="1"/>
      <c r="CK995" s="2"/>
      <c r="CL995" s="1"/>
      <c r="CM995" s="1"/>
      <c r="CN995" s="1"/>
      <c r="CO995" s="1"/>
      <c r="CP995" s="1"/>
      <c r="CQ995" s="1"/>
      <c r="CR995" s="1"/>
      <c r="CS995" s="1"/>
      <c r="CT995" s="1"/>
      <c r="CU995" s="1"/>
    </row>
    <row r="996" spans="1:99" ht="15.75" customHeight="1" x14ac:dyDescent="0.25">
      <c r="A996" s="1"/>
      <c r="B996" s="34"/>
      <c r="C996" s="67"/>
      <c r="D996" s="1"/>
      <c r="E996" s="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34"/>
      <c r="Q996" s="67"/>
      <c r="R996" s="1"/>
      <c r="S996" s="2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34"/>
      <c r="AE996" s="67"/>
      <c r="AF996" s="1"/>
      <c r="AG996" s="2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34"/>
      <c r="AS996" s="67"/>
      <c r="AT996" s="1"/>
      <c r="AU996" s="2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98"/>
      <c r="BG996" s="67"/>
      <c r="BH996" s="1"/>
      <c r="BI996" s="2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34"/>
      <c r="BU996" s="67"/>
      <c r="BV996" s="1"/>
      <c r="BW996" s="2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34"/>
      <c r="CI996" s="67"/>
      <c r="CJ996" s="1"/>
      <c r="CK996" s="2"/>
      <c r="CL996" s="1"/>
      <c r="CM996" s="1"/>
      <c r="CN996" s="1"/>
      <c r="CO996" s="1"/>
      <c r="CP996" s="1"/>
      <c r="CQ996" s="1"/>
      <c r="CR996" s="1"/>
      <c r="CS996" s="1"/>
      <c r="CT996" s="1"/>
      <c r="CU996" s="1"/>
    </row>
    <row r="997" spans="1:99" ht="15.75" customHeight="1" x14ac:dyDescent="0.25">
      <c r="A997" s="1"/>
      <c r="B997" s="34"/>
      <c r="C997" s="67"/>
      <c r="D997" s="1"/>
      <c r="E997" s="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34"/>
      <c r="Q997" s="67"/>
      <c r="R997" s="1"/>
      <c r="S997" s="2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34"/>
      <c r="AE997" s="67"/>
      <c r="AF997" s="1"/>
      <c r="AG997" s="2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34"/>
      <c r="AS997" s="67"/>
      <c r="AT997" s="1"/>
      <c r="AU997" s="2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98"/>
      <c r="BG997" s="67"/>
      <c r="BH997" s="1"/>
      <c r="BI997" s="2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34"/>
      <c r="BU997" s="67"/>
      <c r="BV997" s="1"/>
      <c r="BW997" s="2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34"/>
      <c r="CI997" s="67"/>
      <c r="CJ997" s="1"/>
      <c r="CK997" s="2"/>
      <c r="CL997" s="1"/>
      <c r="CM997" s="1"/>
      <c r="CN997" s="1"/>
      <c r="CO997" s="1"/>
      <c r="CP997" s="1"/>
      <c r="CQ997" s="1"/>
      <c r="CR997" s="1"/>
      <c r="CS997" s="1"/>
      <c r="CT997" s="1"/>
      <c r="CU997" s="1"/>
    </row>
    <row r="998" spans="1:99" ht="15.75" customHeight="1" x14ac:dyDescent="0.25">
      <c r="A998" s="1"/>
      <c r="B998" s="34"/>
      <c r="C998" s="67"/>
      <c r="D998" s="1"/>
      <c r="E998" s="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34"/>
      <c r="Q998" s="67"/>
      <c r="R998" s="1"/>
      <c r="S998" s="2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34"/>
      <c r="AE998" s="67"/>
      <c r="AF998" s="1"/>
      <c r="AG998" s="2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34"/>
      <c r="AS998" s="67"/>
      <c r="AT998" s="1"/>
      <c r="AU998" s="2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98"/>
      <c r="BG998" s="67"/>
      <c r="BH998" s="1"/>
      <c r="BI998" s="2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34"/>
      <c r="BU998" s="67"/>
      <c r="BV998" s="1"/>
      <c r="BW998" s="2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34"/>
      <c r="CI998" s="67"/>
      <c r="CJ998" s="1"/>
      <c r="CK998" s="2"/>
      <c r="CL998" s="1"/>
      <c r="CM998" s="1"/>
      <c r="CN998" s="1"/>
      <c r="CO998" s="1"/>
      <c r="CP998" s="1"/>
      <c r="CQ998" s="1"/>
      <c r="CR998" s="1"/>
      <c r="CS998" s="1"/>
      <c r="CT998" s="1"/>
      <c r="CU998" s="1"/>
    </row>
    <row r="999" spans="1:99" ht="15.75" customHeight="1" x14ac:dyDescent="0.25">
      <c r="A999" s="1"/>
      <c r="B999" s="34"/>
      <c r="C999" s="67"/>
      <c r="D999" s="1"/>
      <c r="E999" s="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34"/>
      <c r="Q999" s="67"/>
      <c r="R999" s="1"/>
      <c r="S999" s="2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34"/>
      <c r="AE999" s="67"/>
      <c r="AF999" s="1"/>
      <c r="AG999" s="2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34"/>
      <c r="AS999" s="67"/>
      <c r="AT999" s="1"/>
      <c r="AU999" s="2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98"/>
      <c r="BG999" s="67"/>
      <c r="BH999" s="1"/>
      <c r="BI999" s="2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34"/>
      <c r="BU999" s="67"/>
      <c r="BV999" s="1"/>
      <c r="BW999" s="2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34"/>
      <c r="CI999" s="67"/>
      <c r="CJ999" s="1"/>
      <c r="CK999" s="2"/>
      <c r="CL999" s="1"/>
      <c r="CM999" s="1"/>
      <c r="CN999" s="1"/>
      <c r="CO999" s="1"/>
      <c r="CP999" s="1"/>
      <c r="CQ999" s="1"/>
      <c r="CR999" s="1"/>
      <c r="CS999" s="1"/>
      <c r="CT999" s="1"/>
      <c r="CU999" s="1"/>
    </row>
    <row r="1000" spans="1:99" ht="15.75" customHeight="1" x14ac:dyDescent="0.25">
      <c r="A1000" s="1"/>
      <c r="B1000" s="34"/>
      <c r="C1000" s="67"/>
      <c r="D1000" s="1"/>
      <c r="E1000" s="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34"/>
      <c r="Q1000" s="67"/>
      <c r="R1000" s="1"/>
      <c r="S1000" s="2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34"/>
      <c r="AE1000" s="67"/>
      <c r="AF1000" s="1"/>
      <c r="AG1000" s="2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34"/>
      <c r="AS1000" s="67"/>
      <c r="AT1000" s="1"/>
      <c r="AU1000" s="2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98"/>
      <c r="BG1000" s="67"/>
      <c r="BH1000" s="1"/>
      <c r="BI1000" s="2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34"/>
      <c r="BU1000" s="67"/>
      <c r="BV1000" s="1"/>
      <c r="BW1000" s="2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34"/>
      <c r="CI1000" s="67"/>
      <c r="CJ1000" s="1"/>
      <c r="CK1000" s="2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</row>
  </sheetData>
  <mergeCells count="21">
    <mergeCell ref="C2:M2"/>
    <mergeCell ref="Q2:AA2"/>
    <mergeCell ref="AE2:AO2"/>
    <mergeCell ref="C4:M4"/>
    <mergeCell ref="AE4:AO4"/>
    <mergeCell ref="Q3:AA3"/>
    <mergeCell ref="Q4:AA4"/>
    <mergeCell ref="AE3:AO3"/>
    <mergeCell ref="C3:M3"/>
    <mergeCell ref="AS4:BC4"/>
    <mergeCell ref="BG4:BQ4"/>
    <mergeCell ref="BU4:CE4"/>
    <mergeCell ref="CI4:CS4"/>
    <mergeCell ref="BU2:CE2"/>
    <mergeCell ref="CI3:CS3"/>
    <mergeCell ref="CI2:CS2"/>
    <mergeCell ref="BU3:CE3"/>
    <mergeCell ref="BG3:BQ3"/>
    <mergeCell ref="AS3:BC3"/>
    <mergeCell ref="AS2:BC2"/>
    <mergeCell ref="BG2:BQ2"/>
  </mergeCells>
  <hyperlinks>
    <hyperlink ref="C4" r:id="rId1" xr:uid="{00000000-0004-0000-0300-000000000000}"/>
    <hyperlink ref="Q4" r:id="rId2" xr:uid="{00000000-0004-0000-0300-000001000000}"/>
    <hyperlink ref="CU7" r:id="rId3" location="display-results" xr:uid="{00000000-0004-0000-0300-000002000000}"/>
    <hyperlink ref="CU12" r:id="rId4" xr:uid="{00000000-0004-0000-0300-000003000000}"/>
    <hyperlink ref="AE4" r:id="rId5" xr:uid="{00000000-0004-0000-0300-000004000000}"/>
    <hyperlink ref="BG4" r:id="rId6" xr:uid="{00000000-0004-0000-0300-000005000000}"/>
  </hyperlinks>
  <pageMargins left="0.7" right="0.7" top="0.75" bottom="0.75" header="0" footer="0"/>
  <pageSetup paperSize="9" orientation="portrait" r:id="rId7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300-000000000000}">
          <x14:formula1>
            <xm:f>Names!#REF!</xm:f>
          </x14:formula1>
          <xm:sqref>BG7:BG11 BG13:BG27</xm:sqref>
        </x14:dataValidation>
        <x14:dataValidation type="list" allowBlank="1" showErrorMessage="1" xr:uid="{00000000-0002-0000-0300-000001000000}">
          <x14:formula1>
            <xm:f>Names!$A:$A</xm:f>
          </x14:formula1>
          <xm:sqref>AE7:AE9 BG12 AS7:AS36 Q7:Q17 BU7:BU36 C7 CI7:CI12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1"/>
  <sheetViews>
    <sheetView topLeftCell="A37" workbookViewId="0">
      <selection activeCell="C19" sqref="C19"/>
    </sheetView>
  </sheetViews>
  <sheetFormatPr defaultColWidth="14.42578125" defaultRowHeight="15" customHeight="1" x14ac:dyDescent="0.25"/>
  <cols>
    <col min="1" max="1" width="22.85546875" customWidth="1"/>
    <col min="2" max="2" width="13.5703125" customWidth="1"/>
    <col min="3" max="3" width="11" customWidth="1"/>
    <col min="4" max="4" width="12.28515625" customWidth="1"/>
    <col min="5" max="5" width="12" customWidth="1"/>
    <col min="6" max="6" width="8.7109375" customWidth="1"/>
    <col min="7" max="7" width="18" customWidth="1"/>
    <col min="8" max="8" width="14" customWidth="1"/>
    <col min="9" max="9" width="17.5703125" customWidth="1"/>
    <col min="10" max="10" width="9.140625" customWidth="1"/>
    <col min="11" max="11" width="10.28515625" customWidth="1"/>
    <col min="12" max="12" width="11.42578125" customWidth="1"/>
    <col min="13" max="26" width="9.140625" customWidth="1"/>
  </cols>
  <sheetData>
    <row r="1" spans="1:26" ht="15" customHeight="1" x14ac:dyDescent="0.25">
      <c r="A1" s="251" t="s">
        <v>44</v>
      </c>
    </row>
    <row r="2" spans="1:26" x14ac:dyDescent="0.25">
      <c r="A2" s="251" t="s">
        <v>45</v>
      </c>
      <c r="B2" s="1"/>
      <c r="C2" s="1"/>
      <c r="D2" s="1"/>
      <c r="E2" s="1"/>
      <c r="F2" s="1"/>
      <c r="G2" s="1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251" t="s">
        <v>46</v>
      </c>
      <c r="B3" s="309"/>
      <c r="C3" s="288"/>
      <c r="D3" s="288"/>
      <c r="E3" s="288"/>
      <c r="F3" s="289"/>
      <c r="G3" s="99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251" t="s">
        <v>183</v>
      </c>
      <c r="B4" s="250"/>
      <c r="C4" s="101"/>
      <c r="D4" s="100"/>
      <c r="E4" s="2"/>
      <c r="F4" s="2"/>
      <c r="G4" s="2"/>
      <c r="H4" s="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251" t="s">
        <v>313</v>
      </c>
      <c r="B5" s="251"/>
      <c r="C5" s="65"/>
      <c r="D5" s="2"/>
      <c r="E5" s="2"/>
      <c r="F5" s="2"/>
      <c r="G5" s="4"/>
      <c r="H5" s="287"/>
      <c r="I5" s="288"/>
      <c r="J5" s="288"/>
      <c r="K5" s="288"/>
      <c r="L5" s="28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251" t="s">
        <v>184</v>
      </c>
      <c r="B6" s="251"/>
      <c r="C6" s="65"/>
      <c r="D6" s="65"/>
      <c r="E6" s="2"/>
      <c r="F6" s="2"/>
      <c r="G6" s="2"/>
      <c r="H6" s="4"/>
      <c r="I6" s="4"/>
      <c r="J6" s="4"/>
      <c r="K6" s="4"/>
      <c r="L6" s="4"/>
      <c r="M6" s="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251" t="s">
        <v>114</v>
      </c>
      <c r="B7" s="252"/>
      <c r="C7" s="65"/>
      <c r="D7" s="65"/>
      <c r="E7" s="102"/>
      <c r="F7" s="102"/>
      <c r="G7" s="65"/>
      <c r="H7" s="4"/>
      <c r="I7" s="4"/>
      <c r="J7" s="5"/>
      <c r="K7" s="4"/>
      <c r="L7" s="4"/>
      <c r="M7" s="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251" t="s">
        <v>316</v>
      </c>
      <c r="B8" s="47"/>
      <c r="C8" s="2"/>
      <c r="D8" s="2"/>
      <c r="E8" s="2"/>
      <c r="F8" s="2"/>
      <c r="G8" s="2"/>
      <c r="H8" s="4"/>
      <c r="I8" s="4"/>
      <c r="J8" s="1"/>
      <c r="K8" s="58"/>
      <c r="L8" s="58"/>
      <c r="M8" s="58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251" t="s">
        <v>327</v>
      </c>
      <c r="B9" s="251"/>
      <c r="C9" s="65"/>
      <c r="D9" s="65"/>
      <c r="E9" s="2"/>
      <c r="F9" s="2"/>
      <c r="G9" s="65"/>
      <c r="H9" s="4"/>
      <c r="I9" s="4"/>
      <c r="J9" s="1"/>
      <c r="K9" s="58"/>
      <c r="L9" s="58"/>
      <c r="M9" s="58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251" t="s">
        <v>320</v>
      </c>
      <c r="B10" s="47"/>
      <c r="C10" s="2"/>
      <c r="D10" s="2"/>
      <c r="E10" s="2"/>
      <c r="F10" s="2"/>
      <c r="G10" s="2"/>
      <c r="H10" s="103"/>
      <c r="I10" s="4"/>
      <c r="J10" s="1"/>
      <c r="K10" s="58"/>
      <c r="L10" s="58"/>
      <c r="M10" s="58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251" t="s">
        <v>166</v>
      </c>
      <c r="B11" s="251"/>
      <c r="C11" s="65"/>
      <c r="D11" s="65"/>
      <c r="E11" s="2"/>
      <c r="F11" s="2"/>
      <c r="G11" s="65"/>
      <c r="H11" s="4"/>
      <c r="I11" s="4"/>
      <c r="J11" s="1"/>
      <c r="K11" s="58"/>
      <c r="L11" s="58"/>
      <c r="M11" s="58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251" t="s">
        <v>47</v>
      </c>
      <c r="B12" s="251"/>
      <c r="C12" s="2"/>
      <c r="D12" s="2"/>
      <c r="E12" s="2"/>
      <c r="F12" s="2"/>
      <c r="G12" s="2"/>
      <c r="H12" s="4"/>
      <c r="I12" s="4"/>
      <c r="J12" s="1"/>
      <c r="K12" s="58"/>
      <c r="L12" s="58"/>
      <c r="M12" s="5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251" t="s">
        <v>267</v>
      </c>
      <c r="B13" s="47"/>
      <c r="C13" s="65"/>
      <c r="D13" s="65"/>
      <c r="E13" s="2"/>
      <c r="F13" s="2"/>
      <c r="G13" s="65"/>
      <c r="H13" s="4"/>
      <c r="I13" s="4"/>
      <c r="J13" s="1"/>
      <c r="K13" s="58"/>
      <c r="L13" s="58"/>
      <c r="M13" s="5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251" t="s">
        <v>48</v>
      </c>
      <c r="B14" s="47"/>
      <c r="C14" s="2"/>
      <c r="D14" s="2"/>
      <c r="E14" s="2"/>
      <c r="F14" s="2"/>
      <c r="G14" s="2"/>
      <c r="H14" s="4"/>
      <c r="I14" s="4"/>
      <c r="J14" s="1"/>
      <c r="K14" s="58"/>
      <c r="L14" s="58"/>
      <c r="M14" s="58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251" t="s">
        <v>49</v>
      </c>
      <c r="B15" s="47"/>
      <c r="C15" s="65"/>
      <c r="D15" s="65"/>
      <c r="E15" s="2"/>
      <c r="F15" s="2"/>
      <c r="G15" s="65"/>
      <c r="H15" s="103"/>
      <c r="I15" s="4"/>
      <c r="J15" s="1"/>
      <c r="K15" s="58"/>
      <c r="L15" s="58"/>
      <c r="M15" s="58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251" t="s">
        <v>255</v>
      </c>
      <c r="B16" s="251"/>
      <c r="C16" s="2"/>
      <c r="D16" s="2"/>
      <c r="E16" s="2"/>
      <c r="F16" s="2"/>
      <c r="G16" s="2"/>
      <c r="H16" s="4"/>
      <c r="I16" s="4"/>
      <c r="J16" s="1"/>
      <c r="K16" s="58"/>
      <c r="L16" s="58"/>
      <c r="M16" s="58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251" t="s">
        <v>293</v>
      </c>
      <c r="B17" s="47"/>
      <c r="C17" s="65"/>
      <c r="D17" s="65"/>
      <c r="E17" s="2"/>
      <c r="F17" s="2"/>
      <c r="G17" s="65"/>
      <c r="H17" s="103"/>
      <c r="I17" s="4"/>
      <c r="J17" s="1"/>
      <c r="K17" s="58"/>
      <c r="L17" s="58"/>
      <c r="M17" s="58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251" t="s">
        <v>141</v>
      </c>
      <c r="B18" s="47"/>
      <c r="C18" s="2"/>
      <c r="D18" s="2"/>
      <c r="E18" s="2"/>
      <c r="F18" s="2"/>
      <c r="G18" s="2"/>
      <c r="H18" s="4"/>
      <c r="I18" s="4"/>
      <c r="J18" s="1"/>
      <c r="K18" s="58"/>
      <c r="L18" s="58"/>
      <c r="M18" s="58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251" t="s">
        <v>330</v>
      </c>
      <c r="B19" s="47"/>
      <c r="C19" s="65"/>
      <c r="D19" s="65"/>
      <c r="E19" s="2"/>
      <c r="F19" s="2"/>
      <c r="G19" s="65"/>
      <c r="H19" s="103"/>
      <c r="I19" s="4"/>
      <c r="J19" s="1"/>
      <c r="K19" s="58"/>
      <c r="L19" s="58"/>
      <c r="M19" s="5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251" t="s">
        <v>185</v>
      </c>
      <c r="B20" s="47"/>
      <c r="C20" s="2"/>
      <c r="D20" s="2"/>
      <c r="E20" s="2"/>
      <c r="F20" s="2"/>
      <c r="G20" s="2"/>
      <c r="H20" s="4"/>
      <c r="I20" s="4"/>
      <c r="J20" s="1"/>
      <c r="K20" s="58"/>
      <c r="L20" s="58"/>
      <c r="M20" s="58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251" t="s">
        <v>153</v>
      </c>
      <c r="B21" s="47"/>
      <c r="C21" s="65"/>
      <c r="D21" s="65"/>
      <c r="E21" s="2"/>
      <c r="F21" s="2"/>
      <c r="G21" s="65"/>
      <c r="H21" s="4"/>
      <c r="I21" s="4"/>
      <c r="J21" s="1"/>
      <c r="K21" s="58"/>
      <c r="L21" s="58"/>
      <c r="M21" s="58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251" t="s">
        <v>158</v>
      </c>
      <c r="B22" s="47"/>
      <c r="C22" s="2"/>
      <c r="D22" s="2"/>
      <c r="E22" s="2"/>
      <c r="F22" s="2"/>
      <c r="G22" s="2"/>
      <c r="H22" s="103"/>
      <c r="I22" s="4"/>
      <c r="J22" s="1"/>
      <c r="K22" s="58"/>
      <c r="L22" s="58"/>
      <c r="M22" s="58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251" t="s">
        <v>186</v>
      </c>
      <c r="B23" s="47"/>
      <c r="C23" s="65"/>
      <c r="D23" s="65"/>
      <c r="E23" s="2"/>
      <c r="F23" s="2"/>
      <c r="G23" s="65"/>
      <c r="H23" s="4"/>
      <c r="I23" s="4"/>
      <c r="J23" s="1"/>
      <c r="K23" s="58"/>
      <c r="L23" s="58"/>
      <c r="M23" s="5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251" t="s">
        <v>162</v>
      </c>
      <c r="B24" s="47"/>
      <c r="C24" s="2"/>
      <c r="D24" s="2"/>
      <c r="E24" s="2"/>
      <c r="F24" s="2"/>
      <c r="G24" s="4"/>
      <c r="H24" s="4"/>
      <c r="I24" s="1"/>
      <c r="J24" s="58"/>
      <c r="K24" s="58"/>
      <c r="L24" s="5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251" t="s">
        <v>290</v>
      </c>
      <c r="B25" s="47"/>
      <c r="C25" s="65"/>
      <c r="D25" s="2"/>
      <c r="E25" s="2"/>
      <c r="F25" s="2"/>
      <c r="G25" s="103"/>
      <c r="H25" s="4"/>
      <c r="I25" s="1"/>
      <c r="J25" s="58"/>
      <c r="K25" s="58"/>
      <c r="L25" s="5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251" t="s">
        <v>187</v>
      </c>
      <c r="B26" s="47"/>
      <c r="C26" s="2"/>
      <c r="D26" s="2"/>
      <c r="E26" s="2"/>
      <c r="F26" s="2"/>
      <c r="G26" s="103"/>
      <c r="H26" s="4"/>
      <c r="I26" s="1"/>
      <c r="J26" s="58"/>
      <c r="K26" s="58"/>
      <c r="L26" s="5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251" t="s">
        <v>325</v>
      </c>
      <c r="B27" s="47"/>
      <c r="C27" s="65"/>
      <c r="D27" s="2"/>
      <c r="E27" s="2"/>
      <c r="F27" s="2"/>
      <c r="G27" s="4"/>
      <c r="H27" s="4"/>
      <c r="I27" s="1"/>
      <c r="J27" s="58"/>
      <c r="K27" s="58"/>
      <c r="L27" s="5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251" t="s">
        <v>318</v>
      </c>
      <c r="B28" s="47"/>
      <c r="C28" s="2"/>
      <c r="D28" s="2"/>
      <c r="E28" s="2"/>
      <c r="F28" s="2"/>
      <c r="G28" s="4"/>
      <c r="H28" s="4"/>
      <c r="I28" s="1"/>
      <c r="J28" s="58"/>
      <c r="K28" s="58"/>
      <c r="L28" s="5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251" t="s">
        <v>188</v>
      </c>
      <c r="B29" s="251"/>
      <c r="C29" s="65"/>
      <c r="D29" s="2"/>
      <c r="E29" s="2"/>
      <c r="F29" s="2"/>
      <c r="G29" s="4"/>
      <c r="H29" s="4"/>
      <c r="I29" s="1"/>
      <c r="J29" s="58"/>
      <c r="K29" s="58"/>
      <c r="L29" s="5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251" t="s">
        <v>50</v>
      </c>
      <c r="B30" s="251"/>
      <c r="C30" s="2"/>
      <c r="D30" s="2"/>
      <c r="E30" s="2"/>
      <c r="F30" s="2"/>
      <c r="G30" s="4"/>
      <c r="H30" s="4"/>
      <c r="I30" s="1"/>
      <c r="J30" s="58"/>
      <c r="K30" s="58"/>
      <c r="L30" s="5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251" t="s">
        <v>331</v>
      </c>
      <c r="B31" s="47"/>
      <c r="C31" s="65"/>
      <c r="D31" s="2"/>
      <c r="E31" s="2"/>
      <c r="F31" s="2"/>
      <c r="G31" s="4"/>
      <c r="H31" s="4"/>
      <c r="I31" s="1"/>
      <c r="J31" s="58"/>
      <c r="K31" s="58"/>
      <c r="L31" s="5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251" t="s">
        <v>51</v>
      </c>
      <c r="B32" s="251"/>
      <c r="C32" s="2"/>
      <c r="D32" s="2"/>
      <c r="E32" s="2"/>
      <c r="F32" s="2"/>
      <c r="G32" s="4"/>
      <c r="H32" s="4"/>
      <c r="I32" s="1"/>
      <c r="J32" s="58"/>
      <c r="K32" s="58"/>
      <c r="L32" s="5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251" t="s">
        <v>379</v>
      </c>
      <c r="B33" s="251"/>
      <c r="C33" s="65"/>
      <c r="D33" s="2"/>
      <c r="E33" s="2"/>
      <c r="F33" s="2"/>
      <c r="G33" s="103"/>
      <c r="H33" s="4"/>
      <c r="I33" s="1"/>
      <c r="J33" s="58"/>
      <c r="K33" s="58"/>
      <c r="L33" s="5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251" t="s">
        <v>52</v>
      </c>
      <c r="B34" s="47"/>
      <c r="C34" s="2"/>
      <c r="D34" s="2"/>
      <c r="E34" s="2"/>
      <c r="F34" s="2"/>
      <c r="G34" s="103"/>
      <c r="H34" s="4"/>
      <c r="I34" s="1"/>
      <c r="J34" s="58"/>
      <c r="K34" s="58"/>
      <c r="L34" s="5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251" t="s">
        <v>111</v>
      </c>
      <c r="B35" s="251"/>
      <c r="C35" s="65"/>
      <c r="D35" s="2"/>
      <c r="E35" s="2"/>
      <c r="F35" s="2"/>
      <c r="G35" s="103"/>
      <c r="H35" s="4"/>
      <c r="I35" s="1"/>
      <c r="J35" s="58"/>
      <c r="K35" s="58"/>
      <c r="L35" s="5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251" t="s">
        <v>53</v>
      </c>
      <c r="B36" s="251"/>
      <c r="C36" s="2"/>
      <c r="D36" s="2"/>
      <c r="E36" s="2"/>
      <c r="F36" s="2"/>
      <c r="G36" s="4"/>
      <c r="H36" s="4"/>
      <c r="I36" s="1"/>
      <c r="J36" s="58"/>
      <c r="K36" s="58"/>
      <c r="L36" s="5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251" t="s">
        <v>189</v>
      </c>
      <c r="B37" s="251"/>
      <c r="C37" s="65"/>
      <c r="D37" s="2"/>
      <c r="E37" s="2"/>
      <c r="F37" s="2"/>
      <c r="G37" s="4"/>
      <c r="H37" s="4"/>
      <c r="I37" s="1"/>
      <c r="J37" s="58"/>
      <c r="K37" s="58"/>
      <c r="L37" s="5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251" t="s">
        <v>54</v>
      </c>
      <c r="B38" s="47"/>
      <c r="C38" s="2"/>
      <c r="D38" s="2"/>
      <c r="E38" s="2"/>
      <c r="F38" s="2"/>
      <c r="G38" s="4"/>
      <c r="H38" s="4"/>
      <c r="I38" s="1"/>
      <c r="J38" s="58"/>
      <c r="K38" s="58"/>
      <c r="L38" s="5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251" t="s">
        <v>55</v>
      </c>
      <c r="B39" s="47"/>
      <c r="C39" s="65"/>
      <c r="D39" s="2"/>
      <c r="E39" s="2"/>
      <c r="F39" s="2"/>
      <c r="G39" s="103"/>
      <c r="H39" s="4"/>
      <c r="I39" s="1"/>
      <c r="J39" s="58"/>
      <c r="K39" s="58"/>
      <c r="L39" s="5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251" t="s">
        <v>190</v>
      </c>
      <c r="B40" s="47"/>
      <c r="C40" s="2"/>
      <c r="D40" s="2"/>
      <c r="E40" s="2"/>
      <c r="F40" s="2"/>
      <c r="G40" s="4"/>
      <c r="H40" s="4"/>
      <c r="I40" s="1"/>
      <c r="J40" s="58"/>
      <c r="K40" s="58"/>
      <c r="L40" s="5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251" t="s">
        <v>173</v>
      </c>
      <c r="B41" s="47"/>
      <c r="C41" s="65"/>
      <c r="D41" s="2"/>
      <c r="E41" s="2"/>
      <c r="F41" s="2"/>
      <c r="G41" s="4"/>
      <c r="H41" s="4"/>
      <c r="I41" s="1"/>
      <c r="J41" s="58"/>
      <c r="K41" s="58"/>
      <c r="L41" s="5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251" t="s">
        <v>56</v>
      </c>
      <c r="B42" s="47"/>
      <c r="C42" s="2"/>
      <c r="D42" s="2"/>
      <c r="E42" s="2"/>
      <c r="F42" s="2"/>
      <c r="G42" s="103"/>
      <c r="H42" s="4"/>
      <c r="I42" s="1"/>
      <c r="J42" s="58"/>
      <c r="K42" s="58"/>
      <c r="L42" s="5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251" t="s">
        <v>57</v>
      </c>
      <c r="B43" s="251"/>
      <c r="C43" s="65"/>
      <c r="D43" s="2"/>
      <c r="E43" s="2"/>
      <c r="F43" s="2"/>
      <c r="G43" s="4"/>
      <c r="H43" s="4"/>
      <c r="I43" s="1"/>
      <c r="J43" s="58"/>
      <c r="K43" s="58"/>
      <c r="L43" s="5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251" t="s">
        <v>150</v>
      </c>
      <c r="B44" s="47"/>
      <c r="C44" s="2"/>
      <c r="D44" s="2"/>
      <c r="E44" s="2"/>
      <c r="F44" s="2"/>
      <c r="G44" s="4"/>
      <c r="H44" s="4"/>
      <c r="I44" s="1"/>
      <c r="J44" s="58"/>
      <c r="K44" s="58"/>
      <c r="L44" s="5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251" t="s">
        <v>58</v>
      </c>
      <c r="B45" s="47"/>
      <c r="C45" s="65"/>
      <c r="D45" s="2"/>
      <c r="E45" s="2"/>
      <c r="F45" s="2"/>
      <c r="G45" s="4"/>
      <c r="H45" s="4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251" t="s">
        <v>282</v>
      </c>
      <c r="B46" s="47"/>
      <c r="C46" s="2"/>
      <c r="D46" s="2"/>
      <c r="E46" s="2"/>
      <c r="F46" s="2"/>
      <c r="G46" s="4"/>
      <c r="H46" s="4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251" t="s">
        <v>324</v>
      </c>
      <c r="B47" s="47"/>
      <c r="C47" s="65"/>
      <c r="D47" s="2"/>
      <c r="E47" s="2"/>
      <c r="F47" s="2"/>
      <c r="G47" s="103"/>
      <c r="H47" s="4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251" t="s">
        <v>59</v>
      </c>
      <c r="B48" s="251"/>
      <c r="C48" s="2"/>
      <c r="D48" s="2"/>
      <c r="E48" s="2"/>
      <c r="F48" s="2"/>
      <c r="G48" s="103"/>
      <c r="H48" s="103"/>
      <c r="I48" s="104"/>
      <c r="J48" s="104"/>
      <c r="K48" s="10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251" t="s">
        <v>191</v>
      </c>
      <c r="B49" s="47"/>
      <c r="C49" s="65"/>
      <c r="D49" s="2"/>
      <c r="E49" s="2"/>
      <c r="F49" s="2"/>
      <c r="G49" s="103"/>
      <c r="H49" s="103"/>
      <c r="I49" s="104"/>
      <c r="J49" s="104"/>
      <c r="K49" s="10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251" t="s">
        <v>192</v>
      </c>
      <c r="B50" s="251"/>
      <c r="C50" s="2"/>
      <c r="D50" s="2"/>
      <c r="E50" s="2"/>
      <c r="F50" s="2"/>
      <c r="G50" s="4"/>
      <c r="H50" s="103"/>
      <c r="I50" s="104"/>
      <c r="J50" s="104"/>
      <c r="K50" s="10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251" t="s">
        <v>113</v>
      </c>
      <c r="B51" s="251"/>
      <c r="C51" s="2"/>
      <c r="D51" s="2"/>
      <c r="E51" s="2"/>
      <c r="F51" s="2"/>
      <c r="G51" s="103"/>
      <c r="H51" s="103"/>
      <c r="I51" s="104"/>
      <c r="J51" s="105"/>
      <c r="K51" s="106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251" t="s">
        <v>60</v>
      </c>
      <c r="B52" s="251"/>
      <c r="C52" s="65"/>
      <c r="D52" s="2"/>
      <c r="E52" s="2"/>
      <c r="F52" s="2"/>
      <c r="G52" s="103"/>
      <c r="H52" s="103"/>
      <c r="I52" s="104"/>
      <c r="J52" s="105"/>
      <c r="K52" s="106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251" t="s">
        <v>314</v>
      </c>
      <c r="B53" s="47"/>
      <c r="C53" s="2"/>
      <c r="D53" s="2"/>
      <c r="E53" s="2"/>
      <c r="F53" s="2"/>
      <c r="G53" s="4"/>
      <c r="H53" s="103"/>
      <c r="I53" s="104"/>
      <c r="J53" s="105"/>
      <c r="K53" s="106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251" t="s">
        <v>193</v>
      </c>
      <c r="B54" s="47"/>
      <c r="C54" s="65"/>
      <c r="D54" s="2"/>
      <c r="E54" s="2"/>
      <c r="F54" s="2"/>
      <c r="G54" s="4"/>
      <c r="H54" s="103"/>
      <c r="I54" s="104"/>
      <c r="J54" s="104"/>
      <c r="K54" s="106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251" t="s">
        <v>374</v>
      </c>
      <c r="B55" s="251"/>
      <c r="C55" s="2"/>
      <c r="D55" s="2"/>
      <c r="E55" s="2"/>
      <c r="F55" s="2"/>
      <c r="G55" s="4"/>
      <c r="H55" s="103"/>
      <c r="I55" s="104"/>
      <c r="J55" s="104"/>
      <c r="K55" s="106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251" t="s">
        <v>247</v>
      </c>
      <c r="B56" s="47"/>
      <c r="C56" s="65"/>
      <c r="D56" s="2"/>
      <c r="E56" s="2"/>
      <c r="F56" s="2"/>
      <c r="G56" s="4"/>
      <c r="H56" s="103"/>
      <c r="I56" s="104"/>
      <c r="J56" s="104"/>
      <c r="K56" s="106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251" t="s">
        <v>376</v>
      </c>
      <c r="B57" s="47"/>
      <c r="C57" s="2"/>
      <c r="D57" s="2"/>
      <c r="E57" s="2"/>
      <c r="F57" s="2"/>
      <c r="G57" s="103"/>
      <c r="H57" s="103"/>
      <c r="I57" s="104"/>
      <c r="J57" s="105"/>
      <c r="K57" s="106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251" t="s">
        <v>62</v>
      </c>
      <c r="B58" s="47"/>
      <c r="C58" s="65"/>
      <c r="D58" s="2"/>
      <c r="E58" s="2"/>
      <c r="F58" s="2"/>
      <c r="G58" s="103"/>
      <c r="H58" s="103"/>
      <c r="I58" s="104"/>
      <c r="J58" s="105"/>
      <c r="K58" s="106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251" t="s">
        <v>194</v>
      </c>
      <c r="B59" s="47"/>
      <c r="C59" s="2"/>
      <c r="D59" s="2"/>
      <c r="E59" s="2"/>
      <c r="F59" s="2"/>
      <c r="G59" s="4"/>
      <c r="H59" s="103"/>
      <c r="I59" s="104"/>
      <c r="J59" s="105"/>
      <c r="K59" s="106"/>
      <c r="L59" s="66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251" t="s">
        <v>117</v>
      </c>
      <c r="B60" s="47"/>
      <c r="C60" s="2"/>
      <c r="D60" s="1"/>
      <c r="E60" s="1"/>
      <c r="F60" s="1"/>
      <c r="G60" s="103"/>
      <c r="H60" s="103"/>
      <c r="I60" s="104"/>
      <c r="J60" s="104"/>
      <c r="K60" s="106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251" t="s">
        <v>195</v>
      </c>
      <c r="B61" s="47"/>
      <c r="C61" s="65"/>
      <c r="D61" s="2"/>
      <c r="E61" s="2"/>
      <c r="F61" s="2"/>
      <c r="G61" s="4"/>
      <c r="H61" s="103"/>
      <c r="I61" s="104"/>
      <c r="J61" s="104"/>
      <c r="K61" s="106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251" t="s">
        <v>375</v>
      </c>
      <c r="B62" s="47"/>
      <c r="C62" s="65"/>
      <c r="D62" s="2"/>
      <c r="E62" s="2"/>
      <c r="F62" s="2"/>
      <c r="G62" s="4"/>
      <c r="H62" s="103"/>
      <c r="I62" s="104"/>
      <c r="J62" s="105"/>
      <c r="K62" s="106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251" t="s">
        <v>63</v>
      </c>
      <c r="B63" s="47"/>
      <c r="C63" s="65"/>
      <c r="D63" s="2"/>
      <c r="E63" s="2"/>
      <c r="F63" s="2"/>
      <c r="G63" s="4"/>
      <c r="H63" s="103"/>
      <c r="I63" s="104"/>
      <c r="J63" s="105"/>
      <c r="K63" s="106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251" t="s">
        <v>196</v>
      </c>
      <c r="B64" s="47"/>
      <c r="C64" s="1"/>
      <c r="D64" s="1"/>
      <c r="E64" s="1"/>
      <c r="F64" s="2"/>
      <c r="G64" s="103"/>
      <c r="H64" s="103"/>
      <c r="I64" s="104"/>
      <c r="J64" s="104"/>
      <c r="K64" s="106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251" t="s">
        <v>197</v>
      </c>
      <c r="B65" s="47"/>
      <c r="C65" s="1"/>
      <c r="D65" s="1"/>
      <c r="E65" s="1"/>
      <c r="F65" s="1"/>
      <c r="G65" s="103"/>
      <c r="H65" s="103"/>
      <c r="I65" s="104"/>
      <c r="J65" s="104"/>
      <c r="K65" s="106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251" t="s">
        <v>131</v>
      </c>
      <c r="B66" s="47"/>
      <c r="C66" s="2"/>
      <c r="D66" s="2"/>
      <c r="E66" s="2"/>
      <c r="F66" s="2"/>
      <c r="G66" s="4"/>
      <c r="H66" s="103"/>
      <c r="I66" s="104"/>
      <c r="J66" s="105"/>
      <c r="K66" s="106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251" t="s">
        <v>260</v>
      </c>
      <c r="B67" s="47"/>
      <c r="C67" s="1"/>
      <c r="D67" s="1"/>
      <c r="E67" s="1"/>
      <c r="F67" s="1"/>
      <c r="G67" s="103"/>
      <c r="H67" s="103"/>
      <c r="I67" s="104"/>
      <c r="J67" s="105"/>
      <c r="K67" s="106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251" t="s">
        <v>291</v>
      </c>
      <c r="B68" s="251"/>
      <c r="C68" s="65"/>
      <c r="D68" s="2"/>
      <c r="E68" s="2"/>
      <c r="F68" s="2"/>
      <c r="G68" s="103"/>
      <c r="H68" s="103"/>
      <c r="I68" s="104"/>
      <c r="J68" s="104"/>
      <c r="K68" s="106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251" t="s">
        <v>245</v>
      </c>
      <c r="B69" s="251"/>
      <c r="C69" s="65"/>
      <c r="D69" s="2"/>
      <c r="E69" s="2"/>
      <c r="F69" s="2"/>
      <c r="G69" s="103"/>
      <c r="H69" s="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251" t="s">
        <v>274</v>
      </c>
      <c r="B70" s="47"/>
      <c r="C70" s="1"/>
      <c r="D70" s="1"/>
      <c r="E70" s="1"/>
      <c r="F70" s="1"/>
      <c r="G70" s="103"/>
      <c r="H70" s="103"/>
      <c r="I70" s="104"/>
      <c r="J70" s="104"/>
      <c r="K70" s="106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251" t="s">
        <v>157</v>
      </c>
      <c r="B71" s="47"/>
      <c r="C71" s="1"/>
      <c r="D71" s="1"/>
      <c r="E71" s="1"/>
      <c r="F71" s="1"/>
      <c r="G71" s="103"/>
      <c r="H71" s="4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251" t="s">
        <v>284</v>
      </c>
      <c r="B72" s="47"/>
      <c r="C72" s="1"/>
      <c r="D72" s="1"/>
      <c r="E72" s="1"/>
      <c r="F72" s="1"/>
      <c r="G72" s="103"/>
      <c r="H72" s="4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251" t="s">
        <v>121</v>
      </c>
      <c r="B73" s="47"/>
      <c r="C73" s="1"/>
      <c r="D73" s="1"/>
      <c r="E73" s="1"/>
      <c r="F73" s="1"/>
      <c r="G73" s="103"/>
      <c r="H73" s="4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251" t="s">
        <v>319</v>
      </c>
      <c r="B74" s="47"/>
      <c r="C74" s="1"/>
      <c r="D74" s="1"/>
      <c r="E74" s="1"/>
      <c r="F74" s="1"/>
      <c r="G74" s="103"/>
      <c r="H74" s="4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251" t="s">
        <v>256</v>
      </c>
      <c r="B75" s="47"/>
      <c r="C75" s="1"/>
      <c r="D75" s="1"/>
      <c r="E75" s="1"/>
      <c r="F75" s="1"/>
      <c r="G75" s="103"/>
      <c r="H75" s="4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251" t="s">
        <v>315</v>
      </c>
      <c r="B76" s="47"/>
      <c r="C76" s="1"/>
      <c r="D76" s="1"/>
      <c r="E76" s="1"/>
      <c r="F76" s="1"/>
      <c r="G76" s="1"/>
      <c r="H76" s="4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251" t="s">
        <v>198</v>
      </c>
      <c r="B77" s="47"/>
      <c r="C77" s="1"/>
      <c r="D77" s="1"/>
      <c r="E77" s="1"/>
      <c r="F77" s="1"/>
      <c r="G77" s="1"/>
      <c r="H77" s="4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251" t="s">
        <v>64</v>
      </c>
      <c r="B78" s="47"/>
      <c r="C78" s="1"/>
      <c r="D78" s="1"/>
      <c r="E78" s="1"/>
      <c r="F78" s="1"/>
      <c r="G78" s="1"/>
      <c r="H78" s="4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251" t="s">
        <v>263</v>
      </c>
      <c r="B79" s="47"/>
      <c r="C79" s="1"/>
      <c r="D79" s="1"/>
      <c r="E79" s="1"/>
      <c r="F79" s="1"/>
      <c r="G79" s="1"/>
      <c r="H79" s="4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251" t="s">
        <v>359</v>
      </c>
      <c r="B80" s="47"/>
      <c r="C80" s="1"/>
      <c r="D80" s="1"/>
      <c r="E80" s="1"/>
      <c r="F80" s="1"/>
      <c r="G80" s="1"/>
      <c r="H80" s="4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251" t="s">
        <v>321</v>
      </c>
      <c r="B81" s="47"/>
      <c r="C81" s="1"/>
      <c r="D81" s="1"/>
      <c r="E81" s="1"/>
      <c r="F81" s="1"/>
      <c r="G81" s="1"/>
      <c r="H81" s="4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251" t="s">
        <v>148</v>
      </c>
      <c r="B82" s="47"/>
      <c r="C82" s="1"/>
      <c r="D82" s="1"/>
      <c r="E82" s="1"/>
      <c r="F82" s="1"/>
      <c r="G82" s="1"/>
      <c r="H82" s="4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251" t="s">
        <v>264</v>
      </c>
      <c r="B83" s="47"/>
      <c r="C83" s="1"/>
      <c r="D83" s="1"/>
      <c r="E83" s="1"/>
      <c r="F83" s="1"/>
      <c r="G83" s="1"/>
      <c r="H83" s="4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251" t="s">
        <v>199</v>
      </c>
      <c r="B84" s="47"/>
      <c r="C84" s="1"/>
      <c r="D84" s="1"/>
      <c r="E84" s="1"/>
      <c r="F84" s="1"/>
      <c r="G84" s="1"/>
      <c r="H84" s="4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251" t="s">
        <v>257</v>
      </c>
      <c r="B85" s="47"/>
      <c r="C85" s="1"/>
      <c r="D85" s="1"/>
      <c r="E85" s="1"/>
      <c r="F85" s="1"/>
      <c r="G85" s="1"/>
      <c r="H85" s="4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251" t="s">
        <v>265</v>
      </c>
      <c r="B86" s="47"/>
      <c r="C86" s="1"/>
      <c r="D86" s="1"/>
      <c r="E86" s="1"/>
      <c r="F86" s="1"/>
      <c r="G86" s="1"/>
      <c r="H86" s="4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251" t="s">
        <v>361</v>
      </c>
      <c r="B87" s="47"/>
      <c r="C87" s="1"/>
      <c r="D87" s="1"/>
      <c r="E87" s="1"/>
      <c r="F87" s="1"/>
      <c r="G87" s="1"/>
      <c r="H87" s="4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251" t="s">
        <v>252</v>
      </c>
      <c r="B88" s="47"/>
      <c r="C88" s="1"/>
      <c r="D88" s="1"/>
      <c r="E88" s="1"/>
      <c r="F88" s="1"/>
      <c r="G88" s="1"/>
      <c r="H88" s="4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251" t="s">
        <v>277</v>
      </c>
      <c r="B89" s="47"/>
      <c r="C89" s="1"/>
      <c r="D89" s="1"/>
      <c r="E89" s="1"/>
      <c r="F89" s="1"/>
      <c r="G89" s="1"/>
      <c r="H89" s="4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251" t="s">
        <v>200</v>
      </c>
      <c r="B90" s="47"/>
      <c r="C90" s="1"/>
      <c r="D90" s="1"/>
      <c r="E90" s="1"/>
      <c r="F90" s="1"/>
      <c r="G90" s="1"/>
      <c r="H90" s="4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251" t="s">
        <v>65</v>
      </c>
      <c r="B91" s="47"/>
      <c r="C91" s="1"/>
      <c r="D91" s="1"/>
      <c r="E91" s="1"/>
      <c r="F91" s="1"/>
      <c r="G91" s="1"/>
      <c r="H91" s="4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251" t="s">
        <v>66</v>
      </c>
      <c r="B92" s="47"/>
      <c r="C92" s="1"/>
      <c r="D92" s="1"/>
      <c r="E92" s="1"/>
      <c r="F92" s="1"/>
      <c r="G92" s="1"/>
      <c r="H92" s="4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251" t="s">
        <v>201</v>
      </c>
      <c r="B93" s="47"/>
      <c r="C93" s="1"/>
      <c r="D93" s="1"/>
      <c r="E93" s="1"/>
      <c r="F93" s="1"/>
      <c r="G93" s="1"/>
      <c r="H93" s="4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251" t="s">
        <v>67</v>
      </c>
      <c r="B94" s="47"/>
      <c r="C94" s="1"/>
      <c r="D94" s="1"/>
      <c r="E94" s="1"/>
      <c r="F94" s="1"/>
      <c r="G94" s="1"/>
      <c r="H94" s="4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251" t="s">
        <v>287</v>
      </c>
      <c r="B95" s="47"/>
      <c r="C95" s="1"/>
      <c r="D95" s="1"/>
      <c r="E95" s="1"/>
      <c r="F95" s="1"/>
      <c r="G95" s="1"/>
      <c r="H95" s="4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251" t="s">
        <v>129</v>
      </c>
      <c r="B96" s="47"/>
      <c r="C96" s="1"/>
      <c r="D96" s="1"/>
      <c r="E96" s="1"/>
      <c r="F96" s="1"/>
      <c r="G96" s="1"/>
      <c r="H96" s="4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251" t="s">
        <v>61</v>
      </c>
      <c r="B97" s="47"/>
      <c r="C97" s="1"/>
      <c r="D97" s="1"/>
      <c r="E97" s="1"/>
      <c r="F97" s="1"/>
      <c r="G97" s="1"/>
      <c r="H97" s="4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251" t="s">
        <v>68</v>
      </c>
      <c r="B98" s="47"/>
      <c r="C98" s="1"/>
      <c r="D98" s="1"/>
      <c r="E98" s="1"/>
      <c r="F98" s="1"/>
      <c r="G98" s="1"/>
      <c r="H98" s="4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251" t="s">
        <v>128</v>
      </c>
      <c r="B99" s="47"/>
      <c r="C99" s="1"/>
      <c r="D99" s="1"/>
      <c r="E99" s="1"/>
      <c r="F99" s="1"/>
      <c r="G99" s="1"/>
      <c r="H99" s="4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251" t="s">
        <v>246</v>
      </c>
      <c r="B100" s="47"/>
      <c r="C100" s="1"/>
      <c r="D100" s="1"/>
      <c r="E100" s="1"/>
      <c r="F100" s="1"/>
      <c r="G100" s="1"/>
      <c r="H100" s="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251" t="s">
        <v>258</v>
      </c>
      <c r="B101" s="47"/>
      <c r="C101" s="1"/>
      <c r="D101" s="1"/>
      <c r="E101" s="1"/>
      <c r="F101" s="1"/>
      <c r="G101" s="1"/>
      <c r="H101" s="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251" t="s">
        <v>69</v>
      </c>
      <c r="B102" s="47"/>
      <c r="C102" s="1"/>
      <c r="D102" s="1"/>
      <c r="E102" s="1"/>
      <c r="F102" s="1"/>
      <c r="G102" s="1"/>
      <c r="H102" s="4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251" t="s">
        <v>202</v>
      </c>
      <c r="B103" s="47"/>
      <c r="C103" s="1"/>
      <c r="D103" s="1"/>
      <c r="E103" s="1"/>
      <c r="F103" s="1"/>
      <c r="G103" s="1"/>
      <c r="H103" s="4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251" t="s">
        <v>203</v>
      </c>
      <c r="B104" s="47"/>
      <c r="C104" s="1"/>
      <c r="D104" s="1"/>
      <c r="E104" s="1"/>
      <c r="F104" s="1"/>
      <c r="G104" s="1"/>
      <c r="H104" s="4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251" t="s">
        <v>138</v>
      </c>
      <c r="B105" s="47"/>
      <c r="C105" s="1"/>
      <c r="D105" s="1"/>
      <c r="E105" s="1"/>
      <c r="F105" s="1"/>
      <c r="G105" s="1"/>
      <c r="H105" s="4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251" t="s">
        <v>317</v>
      </c>
      <c r="B106" s="47"/>
      <c r="C106" s="1"/>
      <c r="D106" s="1"/>
      <c r="E106" s="1"/>
      <c r="F106" s="1"/>
      <c r="G106" s="1"/>
      <c r="H106" s="4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251" t="s">
        <v>73</v>
      </c>
      <c r="B107" s="47"/>
      <c r="C107" s="1"/>
      <c r="D107" s="1"/>
      <c r="E107" s="1"/>
      <c r="F107" s="1"/>
      <c r="G107" s="1"/>
      <c r="H107" s="4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251" t="s">
        <v>74</v>
      </c>
      <c r="B108" s="47"/>
      <c r="C108" s="1"/>
      <c r="D108" s="1"/>
      <c r="E108" s="1"/>
      <c r="F108" s="1"/>
      <c r="G108" s="1"/>
      <c r="H108" s="4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251" t="s">
        <v>75</v>
      </c>
      <c r="B109" s="47"/>
      <c r="C109" s="1"/>
      <c r="D109" s="1"/>
      <c r="E109" s="1"/>
      <c r="F109" s="1"/>
      <c r="G109" s="1"/>
      <c r="H109" s="4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251" t="s">
        <v>76</v>
      </c>
      <c r="B110" s="47"/>
      <c r="C110" s="1"/>
      <c r="D110" s="1"/>
      <c r="E110" s="1"/>
      <c r="F110" s="1"/>
      <c r="G110" s="1"/>
      <c r="H110" s="4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251" t="s">
        <v>204</v>
      </c>
      <c r="B111" s="47"/>
      <c r="C111" s="1"/>
      <c r="D111" s="1"/>
      <c r="E111" s="1"/>
      <c r="F111" s="1"/>
      <c r="G111" s="1"/>
      <c r="H111" s="4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251" t="s">
        <v>323</v>
      </c>
      <c r="B112" s="47"/>
      <c r="C112" s="1"/>
      <c r="D112" s="1"/>
      <c r="E112" s="1"/>
      <c r="F112" s="1"/>
      <c r="G112" s="1"/>
      <c r="H112" s="4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251" t="s">
        <v>77</v>
      </c>
      <c r="B113" s="47"/>
      <c r="C113" s="1"/>
      <c r="D113" s="1"/>
      <c r="E113" s="1"/>
      <c r="F113" s="1"/>
      <c r="G113" s="1"/>
      <c r="H113" s="4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251" t="s">
        <v>281</v>
      </c>
      <c r="B114" s="47"/>
      <c r="C114" s="1"/>
      <c r="D114" s="1"/>
      <c r="E114" s="1"/>
      <c r="F114" s="1"/>
      <c r="G114" s="1"/>
      <c r="H114" s="4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251" t="s">
        <v>310</v>
      </c>
      <c r="B115" s="47"/>
      <c r="C115" s="1"/>
      <c r="D115" s="1"/>
      <c r="E115" s="1"/>
      <c r="F115" s="1"/>
      <c r="G115" s="1"/>
      <c r="H115" s="4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251" t="s">
        <v>271</v>
      </c>
      <c r="B116" s="47"/>
      <c r="C116" s="1"/>
      <c r="D116" s="1"/>
      <c r="E116" s="1"/>
      <c r="F116" s="1"/>
      <c r="G116" s="1"/>
      <c r="H116" s="4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251" t="s">
        <v>125</v>
      </c>
      <c r="B117" s="47"/>
      <c r="C117" s="1"/>
      <c r="D117" s="1"/>
      <c r="E117" s="1"/>
      <c r="F117" s="1"/>
      <c r="G117" s="1"/>
      <c r="H117" s="4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251" t="s">
        <v>139</v>
      </c>
      <c r="B118" s="47"/>
      <c r="C118" s="1"/>
      <c r="D118" s="1"/>
      <c r="E118" s="1"/>
      <c r="F118" s="1"/>
      <c r="G118" s="1"/>
      <c r="H118" s="4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251" t="s">
        <v>326</v>
      </c>
      <c r="B119" s="47"/>
      <c r="C119" s="1"/>
      <c r="D119" s="1"/>
      <c r="E119" s="1"/>
      <c r="F119" s="1"/>
      <c r="G119" s="1"/>
      <c r="H119" s="4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251" t="s">
        <v>205</v>
      </c>
      <c r="B120" s="47"/>
      <c r="C120" s="1"/>
      <c r="D120" s="1"/>
      <c r="E120" s="1"/>
      <c r="F120" s="1"/>
      <c r="G120" s="1"/>
      <c r="H120" s="4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251" t="s">
        <v>174</v>
      </c>
      <c r="B121" s="47"/>
      <c r="C121" s="1"/>
      <c r="D121" s="1"/>
      <c r="E121" s="1"/>
      <c r="F121" s="1"/>
      <c r="G121" s="1"/>
      <c r="H121" s="4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251" t="s">
        <v>78</v>
      </c>
      <c r="B122" s="47"/>
      <c r="C122" s="1"/>
      <c r="D122" s="1"/>
      <c r="E122" s="1"/>
      <c r="F122" s="1"/>
      <c r="G122" s="1"/>
      <c r="H122" s="4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251" t="s">
        <v>206</v>
      </c>
      <c r="B123" s="47"/>
      <c r="C123" s="1"/>
      <c r="D123" s="1"/>
      <c r="E123" s="1"/>
      <c r="F123" s="1"/>
      <c r="G123" s="1"/>
      <c r="H123" s="4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251" t="s">
        <v>79</v>
      </c>
      <c r="B124" s="47"/>
      <c r="C124" s="1"/>
      <c r="D124" s="1"/>
      <c r="E124" s="1"/>
      <c r="F124" s="1"/>
      <c r="G124" s="1"/>
      <c r="H124" s="4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251" t="s">
        <v>207</v>
      </c>
      <c r="B125" s="47"/>
      <c r="C125" s="1"/>
      <c r="D125" s="1"/>
      <c r="E125" s="1"/>
      <c r="F125" s="1"/>
      <c r="G125" s="1"/>
      <c r="H125" s="4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251" t="s">
        <v>208</v>
      </c>
      <c r="B126" s="47"/>
      <c r="C126" s="1"/>
      <c r="D126" s="1"/>
      <c r="E126" s="1"/>
      <c r="F126" s="1"/>
      <c r="G126" s="1"/>
      <c r="H126" s="4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251" t="s">
        <v>137</v>
      </c>
      <c r="B127" s="47"/>
      <c r="C127" s="1"/>
      <c r="D127" s="1"/>
      <c r="E127" s="1"/>
      <c r="F127" s="1"/>
      <c r="G127" s="1"/>
      <c r="H127" s="4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251" t="s">
        <v>288</v>
      </c>
      <c r="B128" s="47"/>
      <c r="C128" s="1"/>
      <c r="D128" s="1"/>
      <c r="E128" s="1"/>
      <c r="F128" s="1"/>
      <c r="G128" s="1"/>
      <c r="H128" s="4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251" t="s">
        <v>80</v>
      </c>
      <c r="B129" s="47"/>
      <c r="C129" s="1"/>
      <c r="D129" s="1"/>
      <c r="E129" s="1"/>
      <c r="F129" s="1"/>
      <c r="G129" s="1"/>
      <c r="H129" s="4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251" t="s">
        <v>209</v>
      </c>
      <c r="B130" s="47"/>
      <c r="C130" s="1"/>
      <c r="D130" s="1"/>
      <c r="E130" s="1"/>
      <c r="F130" s="1"/>
      <c r="G130" s="1"/>
      <c r="H130" s="4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251" t="s">
        <v>161</v>
      </c>
      <c r="B131" s="47"/>
      <c r="C131" s="1"/>
      <c r="D131" s="1"/>
      <c r="E131" s="1"/>
      <c r="F131" s="1"/>
      <c r="G131" s="1"/>
      <c r="H131" s="4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251" t="s">
        <v>259</v>
      </c>
      <c r="B132" s="47"/>
      <c r="C132" s="1"/>
      <c r="D132" s="1"/>
      <c r="E132" s="1"/>
      <c r="F132" s="1"/>
      <c r="G132" s="1"/>
      <c r="H132" s="4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251" t="s">
        <v>373</v>
      </c>
      <c r="B133" s="47"/>
      <c r="C133" s="1"/>
      <c r="D133" s="1"/>
      <c r="E133" s="1"/>
      <c r="F133" s="1"/>
      <c r="G133" s="1"/>
      <c r="H133" s="4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251" t="s">
        <v>82</v>
      </c>
      <c r="B134" s="47"/>
      <c r="C134" s="1"/>
      <c r="D134" s="1"/>
      <c r="E134" s="1"/>
      <c r="F134" s="1"/>
      <c r="G134" s="1"/>
      <c r="H134" s="4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251" t="s">
        <v>275</v>
      </c>
      <c r="B135" s="47"/>
      <c r="C135" s="1"/>
      <c r="D135" s="1"/>
      <c r="E135" s="1"/>
      <c r="F135" s="1"/>
      <c r="G135" s="1"/>
      <c r="H135" s="4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251" t="s">
        <v>210</v>
      </c>
      <c r="B136" s="47"/>
      <c r="C136" s="1"/>
      <c r="D136" s="1"/>
      <c r="E136" s="1"/>
      <c r="F136" s="1"/>
      <c r="G136" s="1"/>
      <c r="H136" s="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251" t="s">
        <v>211</v>
      </c>
      <c r="B137" s="47"/>
      <c r="C137" s="1"/>
      <c r="D137" s="1"/>
      <c r="E137" s="1"/>
      <c r="F137" s="1"/>
      <c r="G137" s="1"/>
      <c r="H137" s="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251" t="s">
        <v>133</v>
      </c>
      <c r="B138" s="47"/>
      <c r="C138" s="1"/>
      <c r="D138" s="1"/>
      <c r="E138" s="1"/>
      <c r="F138" s="1"/>
      <c r="G138" s="1"/>
      <c r="H138" s="4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251" t="s">
        <v>212</v>
      </c>
      <c r="B139" s="47"/>
      <c r="C139" s="1"/>
      <c r="D139" s="1"/>
      <c r="E139" s="1"/>
      <c r="F139" s="1"/>
      <c r="G139" s="1"/>
      <c r="H139" s="4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251" t="s">
        <v>83</v>
      </c>
      <c r="B140" s="47"/>
      <c r="C140" s="1"/>
      <c r="D140" s="1"/>
      <c r="E140" s="1"/>
      <c r="F140" s="1"/>
      <c r="G140" s="1"/>
      <c r="H140" s="4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251" t="s">
        <v>118</v>
      </c>
      <c r="B141" s="47"/>
      <c r="C141" s="1"/>
      <c r="D141" s="1"/>
      <c r="E141" s="1"/>
      <c r="F141" s="1"/>
      <c r="G141" s="1"/>
      <c r="H141" s="4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251" t="s">
        <v>286</v>
      </c>
      <c r="B142" s="47"/>
      <c r="C142" s="1"/>
      <c r="D142" s="1"/>
      <c r="E142" s="1"/>
      <c r="F142" s="1"/>
      <c r="G142" s="1"/>
      <c r="H142" s="4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251" t="s">
        <v>213</v>
      </c>
      <c r="B143" s="47"/>
      <c r="C143" s="1"/>
      <c r="D143" s="1"/>
      <c r="E143" s="1"/>
      <c r="F143" s="1"/>
      <c r="G143" s="1"/>
      <c r="H143" s="4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251" t="s">
        <v>214</v>
      </c>
      <c r="B144" s="47"/>
      <c r="C144" s="1"/>
      <c r="D144" s="1"/>
      <c r="E144" s="1"/>
      <c r="F144" s="1"/>
      <c r="G144" s="1"/>
      <c r="H144" s="4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251" t="s">
        <v>276</v>
      </c>
      <c r="B145" s="47"/>
      <c r="C145" s="1"/>
      <c r="D145" s="1"/>
      <c r="E145" s="1"/>
      <c r="F145" s="1"/>
      <c r="G145" s="1"/>
      <c r="H145" s="4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251" t="s">
        <v>145</v>
      </c>
      <c r="B146" s="47"/>
      <c r="C146" s="1"/>
      <c r="D146" s="1"/>
      <c r="E146" s="1"/>
      <c r="F146" s="1"/>
      <c r="G146" s="1"/>
      <c r="H146" s="4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251" t="s">
        <v>283</v>
      </c>
      <c r="B147" s="47"/>
      <c r="C147" s="1"/>
      <c r="D147" s="1"/>
      <c r="E147" s="1"/>
      <c r="F147" s="1"/>
      <c r="G147" s="1"/>
      <c r="H147" s="4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251" t="s">
        <v>135</v>
      </c>
      <c r="B148" s="47"/>
      <c r="C148" s="1"/>
      <c r="D148" s="1"/>
      <c r="E148" s="1"/>
      <c r="F148" s="1"/>
      <c r="G148" s="1"/>
      <c r="H148" s="4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251" t="s">
        <v>33</v>
      </c>
      <c r="B149" s="47"/>
      <c r="C149" s="1"/>
      <c r="D149" s="1"/>
      <c r="E149" s="1"/>
      <c r="F149" s="1"/>
      <c r="G149" s="1"/>
      <c r="H149" s="4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251" t="s">
        <v>289</v>
      </c>
      <c r="B150" s="47"/>
      <c r="C150" s="1"/>
      <c r="D150" s="1"/>
      <c r="E150" s="1"/>
      <c r="F150" s="1"/>
      <c r="G150" s="1"/>
      <c r="H150" s="4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251" t="s">
        <v>261</v>
      </c>
      <c r="B151" s="47"/>
      <c r="C151" s="1"/>
      <c r="D151" s="1"/>
      <c r="E151" s="1"/>
      <c r="F151" s="1"/>
      <c r="G151" s="1"/>
      <c r="H151" s="4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251" t="s">
        <v>85</v>
      </c>
      <c r="B152" s="47"/>
      <c r="C152" s="1"/>
      <c r="D152" s="1"/>
      <c r="E152" s="1"/>
      <c r="F152" s="1"/>
      <c r="G152" s="1"/>
      <c r="H152" s="4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251" t="s">
        <v>86</v>
      </c>
      <c r="B153" s="47"/>
      <c r="C153" s="1"/>
      <c r="D153" s="1"/>
      <c r="E153" s="1"/>
      <c r="F153" s="1"/>
      <c r="G153" s="1"/>
      <c r="H153" s="4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251" t="s">
        <v>285</v>
      </c>
      <c r="B154" s="47"/>
      <c r="C154" s="1"/>
      <c r="D154" s="1"/>
      <c r="E154" s="1"/>
      <c r="F154" s="1"/>
      <c r="G154" s="1"/>
      <c r="H154" s="4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251" t="s">
        <v>87</v>
      </c>
      <c r="B155" s="47"/>
      <c r="C155" s="1"/>
      <c r="D155" s="1"/>
      <c r="E155" s="1"/>
      <c r="F155" s="1"/>
      <c r="G155" s="1"/>
      <c r="H155" s="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251" t="s">
        <v>179</v>
      </c>
      <c r="B156" s="47"/>
      <c r="C156" s="1"/>
      <c r="D156" s="1"/>
      <c r="E156" s="1"/>
      <c r="F156" s="1"/>
      <c r="G156" s="1"/>
      <c r="H156" s="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251" t="s">
        <v>216</v>
      </c>
      <c r="B157" s="47"/>
      <c r="C157" s="1"/>
      <c r="D157" s="1"/>
      <c r="E157" s="1"/>
      <c r="F157" s="1"/>
      <c r="G157" s="1"/>
      <c r="H157" s="4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251" t="s">
        <v>89</v>
      </c>
      <c r="B158" s="47"/>
      <c r="C158" s="1"/>
      <c r="D158" s="1"/>
      <c r="E158" s="1"/>
      <c r="F158" s="1"/>
      <c r="G158" s="1"/>
      <c r="H158" s="4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251" t="s">
        <v>90</v>
      </c>
      <c r="B159" s="47"/>
      <c r="C159" s="1"/>
      <c r="D159" s="1"/>
      <c r="E159" s="1"/>
      <c r="F159" s="1"/>
      <c r="G159" s="1"/>
      <c r="H159" s="4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251" t="s">
        <v>280</v>
      </c>
      <c r="B160" s="47"/>
      <c r="C160" s="1"/>
      <c r="D160" s="1"/>
      <c r="E160" s="1"/>
      <c r="F160" s="1"/>
      <c r="G160" s="1"/>
      <c r="H160" s="4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251" t="s">
        <v>217</v>
      </c>
      <c r="B161" s="47"/>
      <c r="C161" s="1"/>
      <c r="D161" s="1"/>
      <c r="E161" s="1"/>
      <c r="F161" s="1"/>
      <c r="G161" s="1"/>
      <c r="H161" s="4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251" t="s">
        <v>249</v>
      </c>
      <c r="B162" s="47"/>
      <c r="C162" s="1"/>
      <c r="D162" s="1"/>
      <c r="E162" s="1"/>
      <c r="F162" s="1"/>
      <c r="G162" s="1"/>
      <c r="H162" s="4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251" t="s">
        <v>378</v>
      </c>
      <c r="B163" s="47"/>
      <c r="C163" s="1"/>
      <c r="D163" s="1"/>
      <c r="E163" s="1"/>
      <c r="F163" s="1"/>
      <c r="G163" s="1"/>
      <c r="H163" s="4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251" t="s">
        <v>218</v>
      </c>
      <c r="B164" s="47"/>
      <c r="C164" s="1"/>
      <c r="D164" s="1"/>
      <c r="E164" s="1"/>
      <c r="F164" s="1"/>
      <c r="G164" s="1"/>
      <c r="H164" s="4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251" t="s">
        <v>219</v>
      </c>
      <c r="B165" s="47"/>
      <c r="C165" s="1"/>
      <c r="D165" s="1"/>
      <c r="E165" s="1"/>
      <c r="F165" s="1"/>
      <c r="G165" s="1"/>
      <c r="H165" s="4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251" t="s">
        <v>100</v>
      </c>
      <c r="B166" s="47"/>
      <c r="C166" s="1"/>
      <c r="D166" s="1"/>
      <c r="E166" s="1"/>
      <c r="F166" s="1"/>
      <c r="G166" s="1"/>
      <c r="H166" s="4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251" t="s">
        <v>250</v>
      </c>
      <c r="B167" s="47"/>
      <c r="C167" s="1"/>
      <c r="D167" s="1"/>
      <c r="E167" s="1"/>
      <c r="F167" s="1"/>
      <c r="G167" s="1"/>
      <c r="H167" s="4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251" t="s">
        <v>101</v>
      </c>
      <c r="B168" s="47"/>
      <c r="C168" s="1"/>
      <c r="D168" s="1"/>
      <c r="E168" s="1"/>
      <c r="F168" s="1"/>
      <c r="G168" s="1"/>
      <c r="H168" s="4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251" t="s">
        <v>244</v>
      </c>
      <c r="B169" s="47"/>
      <c r="C169" s="1"/>
      <c r="D169" s="1"/>
      <c r="E169" s="1"/>
      <c r="F169" s="1"/>
      <c r="G169" s="1"/>
      <c r="H169" s="4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251" t="s">
        <v>154</v>
      </c>
      <c r="B170" s="47"/>
      <c r="C170" s="1"/>
      <c r="D170" s="1"/>
      <c r="E170" s="1"/>
      <c r="F170" s="1"/>
      <c r="G170" s="1"/>
      <c r="H170" s="4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251" t="s">
        <v>220</v>
      </c>
      <c r="B171" s="47"/>
      <c r="C171" s="1"/>
      <c r="D171" s="1"/>
      <c r="E171" s="1"/>
      <c r="F171" s="1"/>
      <c r="G171" s="1"/>
      <c r="H171" s="4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251" t="s">
        <v>221</v>
      </c>
      <c r="B172" s="47"/>
      <c r="C172" s="1"/>
      <c r="D172" s="1"/>
      <c r="E172" s="1"/>
      <c r="F172" s="1"/>
      <c r="G172" s="1"/>
      <c r="H172" s="4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251" t="s">
        <v>222</v>
      </c>
      <c r="B173" s="47"/>
      <c r="C173" s="1"/>
      <c r="D173" s="1"/>
      <c r="E173" s="1"/>
      <c r="F173" s="1"/>
      <c r="G173" s="1"/>
      <c r="H173" s="4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251" t="s">
        <v>223</v>
      </c>
      <c r="B174" s="47"/>
      <c r="C174" s="1"/>
      <c r="D174" s="1"/>
      <c r="E174" s="1"/>
      <c r="F174" s="1"/>
      <c r="G174" s="1"/>
      <c r="H174" s="4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251" t="s">
        <v>224</v>
      </c>
      <c r="B175" s="47"/>
      <c r="C175" s="1"/>
      <c r="D175" s="1"/>
      <c r="E175" s="1"/>
      <c r="F175" s="1"/>
      <c r="G175" s="1"/>
      <c r="H175" s="4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251" t="s">
        <v>360</v>
      </c>
      <c r="B176" s="47"/>
      <c r="C176" s="1"/>
      <c r="D176" s="1"/>
      <c r="E176" s="1"/>
      <c r="F176" s="1"/>
      <c r="G176" s="1"/>
      <c r="H176" s="4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251" t="s">
        <v>262</v>
      </c>
      <c r="B177" s="47"/>
      <c r="C177" s="1"/>
      <c r="D177" s="1"/>
      <c r="E177" s="1"/>
      <c r="F177" s="1"/>
      <c r="G177" s="1"/>
      <c r="H177" s="4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251" t="s">
        <v>225</v>
      </c>
      <c r="B178" s="47"/>
      <c r="C178" s="1"/>
      <c r="D178" s="1"/>
      <c r="E178" s="1"/>
      <c r="F178" s="1"/>
      <c r="G178" s="1"/>
      <c r="H178" s="4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251" t="s">
        <v>251</v>
      </c>
      <c r="B179" s="47"/>
      <c r="C179" s="1"/>
      <c r="D179" s="1"/>
      <c r="E179" s="1"/>
      <c r="F179" s="1"/>
      <c r="G179" s="1"/>
      <c r="H179" s="4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251" t="s">
        <v>270</v>
      </c>
      <c r="B180" s="47"/>
      <c r="C180" s="1"/>
      <c r="D180" s="1"/>
      <c r="E180" s="1"/>
      <c r="F180" s="1"/>
      <c r="G180" s="1"/>
      <c r="H180" s="4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251" t="s">
        <v>123</v>
      </c>
      <c r="B181" s="47"/>
      <c r="C181" s="1"/>
      <c r="D181" s="1"/>
      <c r="E181" s="1"/>
      <c r="F181" s="1"/>
      <c r="G181" s="1"/>
      <c r="H181" s="4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251" t="s">
        <v>268</v>
      </c>
      <c r="B182" s="47"/>
      <c r="C182" s="1"/>
      <c r="D182" s="1"/>
      <c r="E182" s="1"/>
      <c r="F182" s="1"/>
      <c r="G182" s="1"/>
      <c r="H182" s="4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251" t="s">
        <v>273</v>
      </c>
      <c r="B183" s="47"/>
      <c r="C183" s="1"/>
      <c r="D183" s="1"/>
      <c r="E183" s="1"/>
      <c r="F183" s="1"/>
      <c r="G183" s="1"/>
      <c r="H183" s="4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251" t="s">
        <v>241</v>
      </c>
      <c r="B184" s="47"/>
      <c r="C184" s="1"/>
      <c r="D184" s="1"/>
      <c r="E184" s="1"/>
      <c r="F184" s="1"/>
      <c r="G184" s="1"/>
      <c r="H184" s="4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251" t="s">
        <v>278</v>
      </c>
      <c r="B185" s="47"/>
      <c r="C185" s="1"/>
      <c r="D185" s="1"/>
      <c r="E185" s="1"/>
      <c r="F185" s="1"/>
      <c r="G185" s="1"/>
      <c r="H185" s="4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251" t="s">
        <v>329</v>
      </c>
      <c r="B186" s="47"/>
      <c r="C186" s="1"/>
      <c r="D186" s="1"/>
      <c r="E186" s="1"/>
      <c r="F186" s="1"/>
      <c r="G186" s="1"/>
      <c r="H186" s="4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251" t="s">
        <v>102</v>
      </c>
      <c r="B187" s="47"/>
      <c r="C187" s="1"/>
      <c r="D187" s="1"/>
      <c r="E187" s="1"/>
      <c r="F187" s="1"/>
      <c r="G187" s="1"/>
      <c r="H187" s="4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251" t="s">
        <v>226</v>
      </c>
      <c r="B188" s="47"/>
      <c r="C188" s="1"/>
      <c r="D188" s="1"/>
      <c r="E188" s="1"/>
      <c r="F188" s="1"/>
      <c r="G188" s="1"/>
      <c r="H188" s="4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251" t="s">
        <v>266</v>
      </c>
      <c r="B189" s="47"/>
      <c r="C189" s="1"/>
      <c r="D189" s="1"/>
      <c r="E189" s="1"/>
      <c r="F189" s="1"/>
      <c r="G189" s="1"/>
      <c r="H189" s="4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251" t="s">
        <v>103</v>
      </c>
      <c r="B190" s="47"/>
      <c r="C190" s="1"/>
      <c r="D190" s="1"/>
      <c r="E190" s="1"/>
      <c r="F190" s="1"/>
      <c r="G190" s="1"/>
      <c r="H190" s="4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251" t="s">
        <v>227</v>
      </c>
      <c r="B191" s="47"/>
      <c r="C191" s="1"/>
      <c r="D191" s="1"/>
      <c r="E191" s="1"/>
      <c r="F191" s="1"/>
      <c r="G191" s="1"/>
      <c r="H191" s="4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251" t="s">
        <v>228</v>
      </c>
      <c r="B192" s="47"/>
      <c r="C192" s="1"/>
      <c r="D192" s="1"/>
      <c r="E192" s="1"/>
      <c r="F192" s="1"/>
      <c r="G192" s="1"/>
      <c r="H192" s="4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251" t="s">
        <v>104</v>
      </c>
      <c r="B193" s="47"/>
      <c r="C193" s="1"/>
      <c r="D193" s="1"/>
      <c r="E193" s="1"/>
      <c r="F193" s="1"/>
      <c r="G193" s="1"/>
      <c r="H193" s="4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251" t="s">
        <v>105</v>
      </c>
      <c r="B194" s="47"/>
      <c r="C194" s="1"/>
      <c r="D194" s="1"/>
      <c r="E194" s="1"/>
      <c r="F194" s="1"/>
      <c r="G194" s="1"/>
      <c r="H194" s="4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251" t="s">
        <v>229</v>
      </c>
      <c r="B195" s="47"/>
      <c r="C195" s="1"/>
      <c r="D195" s="1"/>
      <c r="E195" s="1"/>
      <c r="F195" s="1"/>
      <c r="G195" s="1"/>
      <c r="H195" s="4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251" t="s">
        <v>254</v>
      </c>
      <c r="B196" s="47"/>
      <c r="C196" s="1"/>
      <c r="D196" s="1"/>
      <c r="E196" s="1"/>
      <c r="F196" s="1"/>
      <c r="G196" s="1"/>
      <c r="H196" s="4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251" t="s">
        <v>243</v>
      </c>
      <c r="B197" s="47"/>
      <c r="C197" s="1"/>
      <c r="D197" s="1"/>
      <c r="E197" s="1"/>
      <c r="F197" s="1"/>
      <c r="G197" s="1"/>
      <c r="H197" s="4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251" t="s">
        <v>230</v>
      </c>
      <c r="B198" s="47"/>
      <c r="C198" s="1"/>
      <c r="D198" s="1"/>
      <c r="E198" s="1"/>
      <c r="F198" s="1"/>
      <c r="G198" s="1"/>
      <c r="H198" s="4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251" t="s">
        <v>232</v>
      </c>
      <c r="B199" s="47"/>
      <c r="C199" s="1"/>
      <c r="D199" s="1"/>
      <c r="E199" s="1"/>
      <c r="F199" s="1"/>
      <c r="G199" s="1"/>
      <c r="H199" s="4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251" t="s">
        <v>233</v>
      </c>
      <c r="B200" s="47"/>
      <c r="C200" s="1"/>
      <c r="D200" s="1"/>
      <c r="E200" s="1"/>
      <c r="F200" s="1"/>
      <c r="G200" s="1"/>
      <c r="H200" s="4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251" t="s">
        <v>322</v>
      </c>
      <c r="B201" s="47"/>
      <c r="C201" s="1"/>
      <c r="D201" s="1"/>
      <c r="E201" s="1"/>
      <c r="F201" s="1"/>
      <c r="G201" s="1"/>
      <c r="H201" s="4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251" t="s">
        <v>292</v>
      </c>
      <c r="B202" s="47"/>
      <c r="C202" s="1"/>
      <c r="D202" s="1"/>
      <c r="E202" s="1"/>
      <c r="F202" s="1"/>
      <c r="G202" s="1"/>
      <c r="H202" s="4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251" t="s">
        <v>106</v>
      </c>
      <c r="B203" s="47"/>
      <c r="C203" s="1"/>
      <c r="D203" s="1"/>
      <c r="E203" s="1"/>
      <c r="F203" s="1"/>
      <c r="G203" s="1"/>
      <c r="H203" s="4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251" t="s">
        <v>107</v>
      </c>
      <c r="B204" s="47"/>
      <c r="C204" s="1"/>
      <c r="D204" s="1"/>
      <c r="E204" s="1"/>
      <c r="F204" s="1"/>
      <c r="G204" s="1"/>
      <c r="H204" s="4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251" t="s">
        <v>242</v>
      </c>
      <c r="B205" s="47"/>
      <c r="C205" s="1"/>
      <c r="D205" s="1"/>
      <c r="E205" s="1"/>
      <c r="F205" s="1"/>
      <c r="G205" s="1"/>
      <c r="H205" s="4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251" t="s">
        <v>328</v>
      </c>
      <c r="B206" s="47"/>
      <c r="C206" s="1"/>
      <c r="D206" s="1"/>
      <c r="E206" s="1"/>
      <c r="F206" s="1"/>
      <c r="G206" s="1"/>
      <c r="H206" s="4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251" t="s">
        <v>248</v>
      </c>
      <c r="B207" s="47"/>
      <c r="C207" s="1"/>
      <c r="D207" s="1"/>
      <c r="E207" s="1"/>
      <c r="F207" s="1"/>
      <c r="G207" s="1"/>
      <c r="H207" s="4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251" t="s">
        <v>272</v>
      </c>
      <c r="B208" s="47"/>
      <c r="C208" s="1"/>
      <c r="D208" s="1"/>
      <c r="E208" s="1"/>
      <c r="F208" s="1"/>
      <c r="G208" s="1"/>
      <c r="H208" s="4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251" t="s">
        <v>231</v>
      </c>
      <c r="B209" s="47"/>
      <c r="C209" s="1"/>
      <c r="D209" s="1"/>
      <c r="E209" s="1"/>
      <c r="F209" s="1"/>
      <c r="G209" s="1"/>
      <c r="H209" s="4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251" t="s">
        <v>215</v>
      </c>
      <c r="B210" s="47"/>
      <c r="C210" s="1"/>
      <c r="D210" s="1"/>
      <c r="E210" s="1"/>
      <c r="F210" s="1"/>
      <c r="G210" s="1"/>
      <c r="H210" s="4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251" t="s">
        <v>240</v>
      </c>
      <c r="B211" s="47"/>
      <c r="C211" s="1"/>
      <c r="D211" s="1"/>
      <c r="E211" s="1"/>
      <c r="F211" s="1"/>
      <c r="G211" s="1"/>
      <c r="H211" s="4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251" t="s">
        <v>234</v>
      </c>
      <c r="B212" s="47"/>
      <c r="C212" s="1"/>
      <c r="D212" s="1"/>
      <c r="E212" s="1"/>
      <c r="F212" s="1"/>
      <c r="G212" s="1"/>
      <c r="H212" s="4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251" t="s">
        <v>108</v>
      </c>
      <c r="B213" s="47"/>
      <c r="C213" s="1"/>
      <c r="D213" s="1"/>
      <c r="E213" s="1"/>
      <c r="F213" s="1"/>
      <c r="G213" s="1"/>
      <c r="H213" s="4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251" t="s">
        <v>235</v>
      </c>
      <c r="B214" s="47"/>
      <c r="C214" s="1"/>
      <c r="D214" s="1"/>
      <c r="E214" s="1"/>
      <c r="F214" s="1"/>
      <c r="G214" s="1"/>
      <c r="H214" s="4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251" t="s">
        <v>279</v>
      </c>
      <c r="B215" s="47"/>
      <c r="C215" s="1"/>
      <c r="D215" s="1"/>
      <c r="E215" s="1"/>
      <c r="F215" s="1"/>
      <c r="G215" s="1"/>
      <c r="H215" s="4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251" t="s">
        <v>236</v>
      </c>
      <c r="B216" s="47"/>
      <c r="C216" s="1"/>
      <c r="D216" s="1"/>
      <c r="E216" s="1"/>
      <c r="F216" s="1"/>
      <c r="G216" s="1"/>
      <c r="H216" s="4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251" t="s">
        <v>237</v>
      </c>
      <c r="B217" s="47"/>
      <c r="C217" s="1"/>
      <c r="D217" s="1"/>
      <c r="E217" s="1"/>
      <c r="F217" s="1"/>
      <c r="G217" s="1"/>
      <c r="H217" s="4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251" t="s">
        <v>109</v>
      </c>
      <c r="B218" s="47"/>
      <c r="C218" s="1"/>
      <c r="D218" s="1"/>
      <c r="E218" s="1"/>
      <c r="F218" s="1"/>
      <c r="G218" s="1"/>
      <c r="H218" s="4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251" t="s">
        <v>269</v>
      </c>
      <c r="B219" s="47"/>
      <c r="C219" s="1"/>
      <c r="D219" s="1"/>
      <c r="E219" s="1"/>
      <c r="F219" s="1"/>
      <c r="G219" s="1"/>
      <c r="H219" s="4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251" t="s">
        <v>238</v>
      </c>
      <c r="B220" s="47"/>
      <c r="C220" s="1"/>
      <c r="D220" s="1"/>
      <c r="E220" s="1"/>
      <c r="F220" s="1"/>
      <c r="G220" s="1"/>
      <c r="H220" s="4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251" t="s">
        <v>239</v>
      </c>
      <c r="B221" s="47"/>
      <c r="C221" s="1"/>
      <c r="D221" s="1"/>
      <c r="E221" s="1"/>
      <c r="F221" s="1"/>
      <c r="G221" s="1"/>
      <c r="H221" s="4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251" t="s">
        <v>110</v>
      </c>
      <c r="B222" s="47"/>
      <c r="C222" s="1"/>
      <c r="D222" s="1"/>
      <c r="E222" s="1"/>
      <c r="F222" s="1"/>
      <c r="G222" s="1"/>
      <c r="H222" s="4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251" t="s">
        <v>119</v>
      </c>
      <c r="B223" s="1"/>
      <c r="C223" s="1"/>
      <c r="D223" s="1"/>
      <c r="E223" s="1"/>
      <c r="F223" s="1"/>
      <c r="G223" s="1"/>
      <c r="H223" s="4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251" t="s">
        <v>253</v>
      </c>
      <c r="B224" s="1"/>
      <c r="C224" s="1"/>
      <c r="D224" s="1"/>
      <c r="E224" s="1"/>
      <c r="F224" s="1"/>
      <c r="G224" s="1"/>
      <c r="H224" s="4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251" t="s">
        <v>377</v>
      </c>
      <c r="B225" s="1"/>
      <c r="C225" s="1"/>
      <c r="D225" s="1"/>
      <c r="E225" s="1"/>
      <c r="F225" s="1"/>
      <c r="G225" s="1"/>
      <c r="H225" s="4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251"/>
      <c r="B226" s="1"/>
      <c r="C226" s="1"/>
      <c r="D226" s="1"/>
      <c r="E226" s="1"/>
      <c r="F226" s="1"/>
      <c r="G226" s="1"/>
      <c r="H226" s="4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4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4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4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4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4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4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4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4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4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4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4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4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4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4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4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4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4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4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4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4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4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4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4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4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4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4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4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4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4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4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4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4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4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4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4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4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4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4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4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4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4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4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4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4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4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4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4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4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4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4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4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4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4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4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4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4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4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4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4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4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4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4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4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4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4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4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4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4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4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4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4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4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4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4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4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4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4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4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4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4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4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4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4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4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4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4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4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4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4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4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4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4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4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4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4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4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4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4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4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4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4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4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4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4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4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4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4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4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4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4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4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4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4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4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4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4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4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4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4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4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4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4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4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4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4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4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4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4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4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4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4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4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4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4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4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4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4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4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4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4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4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4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4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4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4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4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4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4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4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4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4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4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4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4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4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4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4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4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4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4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4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4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4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4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4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4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4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4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4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4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4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4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4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4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4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4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4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4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4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4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4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4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4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4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4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4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4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4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4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4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4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4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4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4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4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4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4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4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4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4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4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4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4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4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4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4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4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4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4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4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4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4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4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4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4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4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4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4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4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4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4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4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4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4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4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4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4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4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4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4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4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4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4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4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4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4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4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4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4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4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4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4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4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4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4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4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4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4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4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4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4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4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4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4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4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4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4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4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4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4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4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4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4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4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4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4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4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4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4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4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4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4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4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4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4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4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4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4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4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4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4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4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4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4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4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4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4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4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4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4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4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4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4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4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4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4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4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4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4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4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4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4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4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4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4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4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4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4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4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4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4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4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4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4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4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4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4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4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4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4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4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4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4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4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4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4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4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4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4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4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4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4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4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4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4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4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4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4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4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4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4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4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4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4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4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4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4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4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4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4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4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4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4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4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4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4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4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4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4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4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4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4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4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4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4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4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4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4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4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4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4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4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4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4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4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4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4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4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4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4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4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4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4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4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4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4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4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4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4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4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4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4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4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4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4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4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4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4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4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4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4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4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4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4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4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4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4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4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4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4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4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4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4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4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4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4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4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4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4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4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4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4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4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4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4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4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4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4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4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4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4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4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4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4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4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4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4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4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4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4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4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4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4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4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4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4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4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4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4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4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4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4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4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4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4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4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4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4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4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4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4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4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4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4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4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4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4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4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4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4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4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4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4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4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4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4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4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4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4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4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4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4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4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4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4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4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4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4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4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4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4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4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4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4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4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4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4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4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4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4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4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4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4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4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4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4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4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4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4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4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4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4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4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4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4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4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4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4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4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4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4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4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4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4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4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4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4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4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4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4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4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4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4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4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4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4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4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4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4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4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4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4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4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4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4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4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4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4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4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4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4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4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4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4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4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4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4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4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4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4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4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4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4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4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4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4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4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4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4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4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4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4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4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4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4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4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4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4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4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4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4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4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4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4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4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4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4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4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4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4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4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4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4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4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4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4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4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4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4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4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4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4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4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4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4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4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4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4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4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4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4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4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4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4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4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4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4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4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4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4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4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4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4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4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4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4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4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4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4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4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4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4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4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4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4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4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4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4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4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4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4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4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4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4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4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4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4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4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4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4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4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4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4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4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4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4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4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4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4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4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4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4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4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4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4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4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4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4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4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4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4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4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4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4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4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4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4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4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4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4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4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4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4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4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4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4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4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4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4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4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4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4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4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4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4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4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4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4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4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4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4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4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4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4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4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4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4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4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4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4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4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4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4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4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4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4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4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4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4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4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4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4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4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4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4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4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4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4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4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4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4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4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4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4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4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4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4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4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4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4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4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4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4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4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4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4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4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4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4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4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4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4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4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4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4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4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4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4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4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4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4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4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4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4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4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4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4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4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4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4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4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4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4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4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 x14ac:dyDescent="0.25">
      <c r="A1001" s="1"/>
      <c r="B1001" s="1"/>
      <c r="C1001" s="1"/>
      <c r="D1001" s="1"/>
      <c r="E1001" s="1"/>
      <c r="F1001" s="1"/>
      <c r="G1001" s="1"/>
      <c r="H1001" s="4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sortState ref="A1:A1001">
    <sortCondition ref="A1"/>
  </sortState>
  <mergeCells count="2">
    <mergeCell ref="B3:F3"/>
    <mergeCell ref="H5:L5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</vt:lpstr>
      <vt:lpstr>XC</vt:lpstr>
      <vt:lpstr>WGP</vt:lpstr>
      <vt:lpstr>Road&amp;Relay</vt:lpstr>
      <vt:lpstr>Names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Hall, David</dc:creator>
  <cp:lastModifiedBy>David Hall</cp:lastModifiedBy>
  <cp:lastPrinted>2019-01-02T16:28:12Z</cp:lastPrinted>
  <dcterms:created xsi:type="dcterms:W3CDTF">2018-11-14T15:25:07Z</dcterms:created>
  <dcterms:modified xsi:type="dcterms:W3CDTF">2019-03-26T22:22:59Z</dcterms:modified>
</cp:coreProperties>
</file>