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mily\Desktop\Wallsend Harriers\2016\SGP\"/>
    </mc:Choice>
  </mc:AlternateContent>
  <bookViews>
    <workbookView xWindow="0" yWindow="0" windowWidth="11010" windowHeight="7155" tabRatio="652"/>
  </bookViews>
  <sheets>
    <sheet name="Table" sheetId="6" r:id="rId1"/>
    <sheet name="SGP#1 May" sheetId="16" r:id="rId2"/>
    <sheet name="Clive Cookson 10km" sheetId="18" r:id="rId3"/>
    <sheet name="SGP#2 May" sheetId="17" r:id="rId4"/>
    <sheet name="Newburn RR" sheetId="20" r:id="rId5"/>
    <sheet name="SGP#3 June" sheetId="19" r:id="rId6"/>
    <sheet name="Tynedale 10km" sheetId="22" r:id="rId7"/>
    <sheet name="Sund 5km" sheetId="23" r:id="rId8"/>
    <sheet name="SGP#4 July" sheetId="24" r:id="rId9"/>
    <sheet name="Morpeth 10km" sheetId="25" r:id="rId10"/>
    <sheet name="Club Champs" sheetId="26" r:id="rId11"/>
    <sheet name="Tynedale 10M" sheetId="27" r:id="rId12"/>
  </sheets>
  <definedNames>
    <definedName name="_xlnm._FilterDatabase" localSheetId="4" hidden="1">'Newburn RR'!$P$6:$AA$13</definedName>
    <definedName name="_xlnm._FilterDatabase" localSheetId="1" hidden="1">'SGP#1 May'!$L$7:$P$32</definedName>
    <definedName name="_xlnm._FilterDatabase" localSheetId="0" hidden="1">Table!$B$6:$R$96</definedName>
    <definedName name="_xlnm._FilterDatabase" localSheetId="6" hidden="1">'Tynedale 10km'!$P$7:$AA$10</definedName>
    <definedName name="_xlnm._FilterDatabase" localSheetId="11" hidden="1">'Tynedale 10M'!$P$7:$AA$13</definedName>
    <definedName name="Table">'Club Champs'!$A$2</definedName>
  </definedNames>
  <calcPr calcId="152511"/>
</workbook>
</file>

<file path=xl/calcChain.xml><?xml version="1.0" encoding="utf-8"?>
<calcChain xmlns="http://schemas.openxmlformats.org/spreadsheetml/2006/main">
  <c r="I8" i="23" l="1"/>
  <c r="I7" i="23"/>
  <c r="Y10" i="22" l="1"/>
  <c r="Z10" i="22" s="1"/>
  <c r="AA10" i="22" s="1"/>
  <c r="W10" i="22"/>
  <c r="Y8" i="22"/>
  <c r="Z8" i="22" s="1"/>
  <c r="AA8" i="22" s="1"/>
  <c r="W8" i="22"/>
  <c r="Y7" i="22"/>
  <c r="Z7" i="22" s="1"/>
  <c r="AA7" i="22" s="1"/>
  <c r="W7" i="22"/>
  <c r="Y9" i="22"/>
  <c r="Z9" i="22" s="1"/>
  <c r="AA9" i="22" s="1"/>
  <c r="W9" i="22"/>
  <c r="P27" i="19" l="1"/>
  <c r="P23" i="19"/>
  <c r="P25" i="19"/>
  <c r="P26" i="19"/>
  <c r="P24" i="19"/>
  <c r="P18" i="19"/>
  <c r="P15" i="19"/>
  <c r="P21" i="19"/>
  <c r="P13" i="19"/>
  <c r="P10" i="19"/>
  <c r="P22" i="19"/>
  <c r="P14" i="19"/>
  <c r="P11" i="19"/>
  <c r="P16" i="19"/>
  <c r="P12" i="19"/>
  <c r="P7" i="19"/>
  <c r="P20" i="19"/>
  <c r="P8" i="19"/>
  <c r="P19" i="19"/>
  <c r="P9" i="19"/>
  <c r="P1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7" i="19"/>
  <c r="Y16" i="20" l="1"/>
  <c r="Z16" i="20" s="1"/>
  <c r="AA16" i="20" s="1"/>
  <c r="W16" i="20"/>
  <c r="Y12" i="20"/>
  <c r="Z12" i="20" s="1"/>
  <c r="AA12" i="20" s="1"/>
  <c r="W12" i="20"/>
  <c r="Y9" i="20"/>
  <c r="Z9" i="20" s="1"/>
  <c r="AA9" i="20" s="1"/>
  <c r="W9" i="20"/>
  <c r="Y13" i="20"/>
  <c r="Z13" i="20" s="1"/>
  <c r="AA13" i="20" s="1"/>
  <c r="W13" i="20"/>
  <c r="Y10" i="20"/>
  <c r="Z10" i="20" s="1"/>
  <c r="AA10" i="20" s="1"/>
  <c r="W10" i="20"/>
  <c r="Y15" i="20"/>
  <c r="Z15" i="20" s="1"/>
  <c r="AA15" i="20" s="1"/>
  <c r="W15" i="20"/>
  <c r="Y7" i="20"/>
  <c r="Z7" i="20" s="1"/>
  <c r="AA7" i="20" s="1"/>
  <c r="W7" i="20"/>
  <c r="Y11" i="20"/>
  <c r="Z11" i="20" s="1"/>
  <c r="AA11" i="20" s="1"/>
  <c r="W11" i="20"/>
  <c r="Y14" i="20"/>
  <c r="Z14" i="20" s="1"/>
  <c r="AA14" i="20" s="1"/>
  <c r="W14" i="20"/>
  <c r="Y8" i="20"/>
  <c r="Z8" i="20" s="1"/>
  <c r="AA8" i="20" s="1"/>
  <c r="W8" i="20"/>
  <c r="I40" i="17" l="1"/>
  <c r="Y42" i="17"/>
  <c r="Z42" i="17" s="1"/>
  <c r="AA42" i="17" s="1"/>
  <c r="W42" i="17"/>
  <c r="Y41" i="17"/>
  <c r="Z41" i="17" s="1"/>
  <c r="AA41" i="17" s="1"/>
  <c r="W41" i="17"/>
  <c r="Y22" i="17"/>
  <c r="Z22" i="17" s="1"/>
  <c r="AA22" i="17" s="1"/>
  <c r="W22" i="17"/>
  <c r="Y40" i="17"/>
  <c r="Z40" i="17" s="1"/>
  <c r="AA40" i="17" s="1"/>
  <c r="W40" i="17"/>
  <c r="Y39" i="17"/>
  <c r="Z39" i="17" s="1"/>
  <c r="AA39" i="17" s="1"/>
  <c r="W39" i="17"/>
  <c r="Y38" i="17"/>
  <c r="Z38" i="17" s="1"/>
  <c r="AA38" i="17" s="1"/>
  <c r="W38" i="17"/>
  <c r="Y13" i="17"/>
  <c r="Z13" i="17" s="1"/>
  <c r="AA13" i="17" s="1"/>
  <c r="W13" i="17"/>
  <c r="Y11" i="17"/>
  <c r="Z11" i="17" s="1"/>
  <c r="AA11" i="17" s="1"/>
  <c r="W11" i="17"/>
  <c r="Y20" i="17"/>
  <c r="Z20" i="17" s="1"/>
  <c r="AA20" i="17" s="1"/>
  <c r="W20" i="17"/>
  <c r="Y17" i="17"/>
  <c r="Z17" i="17" s="1"/>
  <c r="AA17" i="17" s="1"/>
  <c r="W17" i="17"/>
  <c r="Y18" i="17"/>
  <c r="Z18" i="17" s="1"/>
  <c r="AA18" i="17" s="1"/>
  <c r="W18" i="17"/>
  <c r="Y37" i="17"/>
  <c r="Z37" i="17" s="1"/>
  <c r="AA37" i="17" s="1"/>
  <c r="W37" i="17"/>
  <c r="Y9" i="17"/>
  <c r="Z9" i="17" s="1"/>
  <c r="AA9" i="17" s="1"/>
  <c r="W9" i="17"/>
  <c r="Y21" i="17"/>
  <c r="Z21" i="17" s="1"/>
  <c r="AA21" i="17" s="1"/>
  <c r="W21" i="17"/>
  <c r="Y36" i="17"/>
  <c r="Z36" i="17" s="1"/>
  <c r="AA36" i="17" s="1"/>
  <c r="W36" i="17"/>
  <c r="Y10" i="17"/>
  <c r="Z10" i="17" s="1"/>
  <c r="AA10" i="17" s="1"/>
  <c r="W10" i="17"/>
  <c r="Y35" i="17"/>
  <c r="Z35" i="17" s="1"/>
  <c r="AA35" i="17" s="1"/>
  <c r="W35" i="17"/>
  <c r="Y34" i="17"/>
  <c r="Z34" i="17" s="1"/>
  <c r="AA34" i="17" s="1"/>
  <c r="W34" i="17"/>
  <c r="Y14" i="17"/>
  <c r="Z14" i="17" s="1"/>
  <c r="AA14" i="17" s="1"/>
  <c r="W14" i="17"/>
  <c r="Y33" i="17"/>
  <c r="Z33" i="17" s="1"/>
  <c r="AA33" i="17" s="1"/>
  <c r="W33" i="17"/>
  <c r="Y32" i="17"/>
  <c r="Z32" i="17" s="1"/>
  <c r="AA32" i="17" s="1"/>
  <c r="W32" i="17"/>
  <c r="Y8" i="17"/>
  <c r="Z8" i="17" s="1"/>
  <c r="AA8" i="17" s="1"/>
  <c r="W8" i="17"/>
  <c r="Y31" i="17"/>
  <c r="Z31" i="17" s="1"/>
  <c r="AA31" i="17" s="1"/>
  <c r="W31" i="17"/>
  <c r="Y30" i="17"/>
  <c r="Z30" i="17" s="1"/>
  <c r="AA30" i="17" s="1"/>
  <c r="W30" i="17"/>
  <c r="Y29" i="17"/>
  <c r="Z29" i="17" s="1"/>
  <c r="AA29" i="17" s="1"/>
  <c r="W29" i="17"/>
  <c r="Y15" i="17"/>
  <c r="Z15" i="17" s="1"/>
  <c r="AA15" i="17" s="1"/>
  <c r="W15" i="17"/>
  <c r="Y28" i="17"/>
  <c r="Z28" i="17" s="1"/>
  <c r="AA28" i="17" s="1"/>
  <c r="W28" i="17"/>
  <c r="Y12" i="17"/>
  <c r="Z12" i="17" s="1"/>
  <c r="AA12" i="17" s="1"/>
  <c r="W12" i="17"/>
  <c r="Y27" i="17"/>
  <c r="Z27" i="17" s="1"/>
  <c r="AA27" i="17" s="1"/>
  <c r="W27" i="17"/>
  <c r="Y26" i="17"/>
  <c r="Z26" i="17" s="1"/>
  <c r="AA26" i="17" s="1"/>
  <c r="W26" i="17"/>
  <c r="Y25" i="17"/>
  <c r="Z25" i="17" s="1"/>
  <c r="AA25" i="17" s="1"/>
  <c r="W25" i="17"/>
  <c r="Y16" i="17"/>
  <c r="Z16" i="17" s="1"/>
  <c r="AA16" i="17" s="1"/>
  <c r="W16" i="17"/>
  <c r="Y19" i="17"/>
  <c r="Z19" i="17" s="1"/>
  <c r="AA19" i="17" s="1"/>
  <c r="W19" i="17"/>
  <c r="Y24" i="17"/>
  <c r="Z24" i="17" s="1"/>
  <c r="AA24" i="17" s="1"/>
  <c r="W24" i="17"/>
  <c r="Y7" i="17"/>
  <c r="Z7" i="17" s="1"/>
  <c r="AA7" i="17" s="1"/>
  <c r="W7" i="17"/>
  <c r="Y23" i="17"/>
  <c r="Z23" i="17" s="1"/>
  <c r="AA23" i="17" s="1"/>
  <c r="W23" i="17"/>
  <c r="Y17" i="18" l="1"/>
  <c r="Z17" i="18" s="1"/>
  <c r="AA17" i="18" s="1"/>
  <c r="W17" i="18"/>
  <c r="I30" i="18" l="1"/>
  <c r="K30" i="18"/>
  <c r="L30" i="18" s="1"/>
  <c r="M30" i="18" s="1"/>
  <c r="I30" i="17"/>
  <c r="K30" i="17"/>
  <c r="L30" i="17" s="1"/>
  <c r="M30" i="17" s="1"/>
  <c r="I31" i="17"/>
  <c r="K31" i="17"/>
  <c r="L31" i="17" s="1"/>
  <c r="M31" i="17" s="1"/>
  <c r="I32" i="17"/>
  <c r="K32" i="17"/>
  <c r="L32" i="17" s="1"/>
  <c r="M32" i="17" s="1"/>
  <c r="I33" i="17"/>
  <c r="K33" i="17"/>
  <c r="L33" i="17" s="1"/>
  <c r="M33" i="17" s="1"/>
  <c r="I34" i="17"/>
  <c r="K34" i="17"/>
  <c r="L34" i="17"/>
  <c r="M34" i="17" s="1"/>
  <c r="I35" i="17"/>
  <c r="K35" i="17"/>
  <c r="L35" i="17" s="1"/>
  <c r="M35" i="17" s="1"/>
  <c r="I36" i="17"/>
  <c r="K36" i="17"/>
  <c r="L36" i="17" s="1"/>
  <c r="M36" i="17" s="1"/>
  <c r="I37" i="17"/>
  <c r="K37" i="17"/>
  <c r="L37" i="17" s="1"/>
  <c r="M37" i="17" s="1"/>
  <c r="I38" i="17"/>
  <c r="K38" i="17"/>
  <c r="L38" i="17" s="1"/>
  <c r="M38" i="17" s="1"/>
  <c r="I39" i="17"/>
  <c r="K39" i="17"/>
  <c r="L39" i="17" s="1"/>
  <c r="M39" i="17" s="1"/>
  <c r="K40" i="17"/>
  <c r="L40" i="17" s="1"/>
  <c r="M40" i="17" s="1"/>
  <c r="I41" i="17"/>
  <c r="K41" i="17"/>
  <c r="L41" i="17" s="1"/>
  <c r="M41" i="17" s="1"/>
  <c r="I42" i="17"/>
  <c r="K42" i="17"/>
  <c r="L42" i="17" s="1"/>
  <c r="M42" i="17" s="1"/>
  <c r="M73" i="17"/>
  <c r="K73" i="17"/>
  <c r="L73" i="17" s="1"/>
  <c r="I73" i="17"/>
  <c r="M72" i="17"/>
  <c r="K72" i="17"/>
  <c r="L72" i="17" s="1"/>
  <c r="I72" i="17"/>
  <c r="M71" i="17"/>
  <c r="K71" i="17"/>
  <c r="L71" i="17" s="1"/>
  <c r="I71" i="17"/>
  <c r="M70" i="17"/>
  <c r="K70" i="17"/>
  <c r="L70" i="17" s="1"/>
  <c r="I70" i="17"/>
  <c r="M69" i="17"/>
  <c r="K69" i="17"/>
  <c r="L69" i="17" s="1"/>
  <c r="I69" i="17"/>
  <c r="M68" i="17"/>
  <c r="K68" i="17"/>
  <c r="L68" i="17" s="1"/>
  <c r="I68" i="17"/>
  <c r="M67" i="17"/>
  <c r="K67" i="17"/>
  <c r="L67" i="17" s="1"/>
  <c r="I67" i="17"/>
  <c r="M66" i="17"/>
  <c r="K66" i="17"/>
  <c r="L66" i="17" s="1"/>
  <c r="I66" i="17"/>
  <c r="M65" i="17"/>
  <c r="K65" i="17"/>
  <c r="L65" i="17" s="1"/>
  <c r="I65" i="17"/>
  <c r="M64" i="17"/>
  <c r="K64" i="17"/>
  <c r="L64" i="17" s="1"/>
  <c r="I64" i="17"/>
  <c r="M63" i="17"/>
  <c r="K63" i="17"/>
  <c r="L63" i="17" s="1"/>
  <c r="I63" i="17"/>
  <c r="M62" i="17"/>
  <c r="K62" i="17"/>
  <c r="L62" i="17" s="1"/>
  <c r="I62" i="17"/>
  <c r="M61" i="17"/>
  <c r="K61" i="17"/>
  <c r="L61" i="17" s="1"/>
  <c r="I61" i="17"/>
  <c r="M60" i="17"/>
  <c r="K60" i="17"/>
  <c r="L60" i="17" s="1"/>
  <c r="I60" i="17"/>
  <c r="M59" i="17"/>
  <c r="K59" i="17"/>
  <c r="L59" i="17" s="1"/>
  <c r="I59" i="17"/>
  <c r="M58" i="17"/>
  <c r="K58" i="17"/>
  <c r="L58" i="17" s="1"/>
  <c r="I58" i="17"/>
  <c r="M57" i="17"/>
  <c r="K57" i="17"/>
  <c r="L57" i="17" s="1"/>
  <c r="I57" i="17"/>
  <c r="M56" i="17"/>
  <c r="K56" i="17"/>
  <c r="L56" i="17" s="1"/>
  <c r="I56" i="17"/>
  <c r="M55" i="17"/>
  <c r="K55" i="17"/>
  <c r="L55" i="17" s="1"/>
  <c r="I55" i="17"/>
  <c r="M54" i="17"/>
  <c r="K54" i="17"/>
  <c r="L54" i="17" s="1"/>
  <c r="I54" i="17"/>
  <c r="M53" i="17"/>
  <c r="K53" i="17"/>
  <c r="L53" i="17" s="1"/>
  <c r="I53" i="17"/>
  <c r="M52" i="17"/>
  <c r="K52" i="17"/>
  <c r="L52" i="17" s="1"/>
  <c r="I52" i="17"/>
  <c r="M51" i="17"/>
  <c r="K51" i="17"/>
  <c r="L51" i="17" s="1"/>
  <c r="I51" i="17"/>
  <c r="M50" i="17"/>
  <c r="K50" i="17"/>
  <c r="L50" i="17" s="1"/>
  <c r="I50" i="17"/>
  <c r="M49" i="17"/>
  <c r="K49" i="17"/>
  <c r="L49" i="17" s="1"/>
  <c r="I49" i="17"/>
  <c r="M48" i="17"/>
  <c r="K48" i="17"/>
  <c r="L48" i="17" s="1"/>
  <c r="I48" i="17"/>
  <c r="M47" i="17"/>
  <c r="K47" i="17"/>
  <c r="L47" i="17" s="1"/>
  <c r="I47" i="17"/>
  <c r="M46" i="17"/>
  <c r="K46" i="17"/>
  <c r="L46" i="17" s="1"/>
  <c r="I46" i="17"/>
  <c r="M45" i="17"/>
  <c r="K45" i="17"/>
  <c r="L45" i="17" s="1"/>
  <c r="I45" i="17"/>
  <c r="M44" i="17"/>
  <c r="K44" i="17"/>
  <c r="L44" i="17" s="1"/>
  <c r="I44" i="17"/>
  <c r="M43" i="17"/>
  <c r="K43" i="17"/>
  <c r="L43" i="17" s="1"/>
  <c r="I43" i="17"/>
  <c r="K29" i="17"/>
  <c r="L29" i="17" s="1"/>
  <c r="M29" i="17" s="1"/>
  <c r="I29" i="17"/>
  <c r="K28" i="17"/>
  <c r="L28" i="17" s="1"/>
  <c r="M28" i="17" s="1"/>
  <c r="I28" i="17"/>
  <c r="K27" i="17"/>
  <c r="L27" i="17" s="1"/>
  <c r="M27" i="17" s="1"/>
  <c r="I27" i="17"/>
  <c r="K26" i="17"/>
  <c r="L26" i="17" s="1"/>
  <c r="M26" i="17" s="1"/>
  <c r="I26" i="17"/>
  <c r="K25" i="17"/>
  <c r="L25" i="17" s="1"/>
  <c r="M25" i="17" s="1"/>
  <c r="I25" i="17"/>
  <c r="K24" i="17"/>
  <c r="L24" i="17" s="1"/>
  <c r="M24" i="17" s="1"/>
  <c r="I24" i="17"/>
  <c r="K23" i="17"/>
  <c r="L23" i="17" s="1"/>
  <c r="M23" i="17" s="1"/>
  <c r="I23" i="17"/>
  <c r="K22" i="17"/>
  <c r="L22" i="17" s="1"/>
  <c r="M22" i="17" s="1"/>
  <c r="I22" i="17"/>
  <c r="K21" i="17"/>
  <c r="L21" i="17" s="1"/>
  <c r="M21" i="17" s="1"/>
  <c r="I21" i="17"/>
  <c r="K20" i="17"/>
  <c r="L20" i="17" s="1"/>
  <c r="M20" i="17" s="1"/>
  <c r="I20" i="17"/>
  <c r="K19" i="17"/>
  <c r="L19" i="17" s="1"/>
  <c r="M19" i="17" s="1"/>
  <c r="I19" i="17"/>
  <c r="K18" i="17"/>
  <c r="L18" i="17" s="1"/>
  <c r="M18" i="17" s="1"/>
  <c r="I18" i="17"/>
  <c r="K17" i="17"/>
  <c r="L17" i="17" s="1"/>
  <c r="M17" i="17" s="1"/>
  <c r="I17" i="17"/>
  <c r="K16" i="17"/>
  <c r="L16" i="17" s="1"/>
  <c r="M16" i="17" s="1"/>
  <c r="I16" i="17"/>
  <c r="K15" i="17"/>
  <c r="L15" i="17" s="1"/>
  <c r="M15" i="17" s="1"/>
  <c r="I15" i="17"/>
  <c r="K14" i="17"/>
  <c r="L14" i="17" s="1"/>
  <c r="M14" i="17" s="1"/>
  <c r="I14" i="17"/>
  <c r="K13" i="17"/>
  <c r="L13" i="17" s="1"/>
  <c r="M13" i="17" s="1"/>
  <c r="I13" i="17"/>
  <c r="K12" i="17"/>
  <c r="L12" i="17" s="1"/>
  <c r="M12" i="17" s="1"/>
  <c r="I12" i="17"/>
  <c r="K11" i="17"/>
  <c r="L11" i="17" s="1"/>
  <c r="M11" i="17" s="1"/>
  <c r="I11" i="17"/>
  <c r="K10" i="17"/>
  <c r="L10" i="17" s="1"/>
  <c r="M10" i="17" s="1"/>
  <c r="I10" i="17"/>
  <c r="K9" i="17"/>
  <c r="L9" i="17" s="1"/>
  <c r="M9" i="17" s="1"/>
  <c r="I9" i="17"/>
  <c r="K8" i="17"/>
  <c r="L8" i="17" s="1"/>
  <c r="M8" i="17" s="1"/>
  <c r="I8" i="17"/>
  <c r="M7" i="17"/>
  <c r="K7" i="17"/>
  <c r="L7" i="17" s="1"/>
  <c r="I7" i="17"/>
  <c r="Y30" i="18" l="1"/>
  <c r="Z30" i="18" s="1"/>
  <c r="AA30" i="18" s="1"/>
  <c r="W30" i="18"/>
  <c r="Y16" i="18"/>
  <c r="Z16" i="18" s="1"/>
  <c r="AA16" i="18" s="1"/>
  <c r="W16" i="18"/>
  <c r="Y28" i="18"/>
  <c r="Z28" i="18" s="1"/>
  <c r="AA28" i="18" s="1"/>
  <c r="W28" i="18"/>
  <c r="Y29" i="18"/>
  <c r="Z29" i="18" s="1"/>
  <c r="AA29" i="18" s="1"/>
  <c r="W29" i="18"/>
  <c r="Y15" i="18"/>
  <c r="Z15" i="18" s="1"/>
  <c r="AA15" i="18" s="1"/>
  <c r="W15" i="18"/>
  <c r="Y22" i="18"/>
  <c r="Z22" i="18" s="1"/>
  <c r="AA22" i="18" s="1"/>
  <c r="W22" i="18"/>
  <c r="Y14" i="18"/>
  <c r="Z14" i="18" s="1"/>
  <c r="AA14" i="18" s="1"/>
  <c r="W14" i="18"/>
  <c r="Y27" i="18"/>
  <c r="Z27" i="18" s="1"/>
  <c r="AA27" i="18" s="1"/>
  <c r="W27" i="18"/>
  <c r="Y26" i="18"/>
  <c r="Z26" i="18" s="1"/>
  <c r="AA26" i="18" s="1"/>
  <c r="W26" i="18"/>
  <c r="Y13" i="18"/>
  <c r="Z13" i="18" s="1"/>
  <c r="AA13" i="18" s="1"/>
  <c r="W13" i="18"/>
  <c r="Y20" i="18"/>
  <c r="Z20" i="18" s="1"/>
  <c r="AA20" i="18" s="1"/>
  <c r="W20" i="18"/>
  <c r="Y23" i="18"/>
  <c r="Z23" i="18" s="1"/>
  <c r="AA23" i="18" s="1"/>
  <c r="W23" i="18"/>
  <c r="Y18" i="18"/>
  <c r="Z18" i="18" s="1"/>
  <c r="AA18" i="18" s="1"/>
  <c r="W18" i="18"/>
  <c r="Y12" i="18"/>
  <c r="Z12" i="18" s="1"/>
  <c r="AA12" i="18" s="1"/>
  <c r="W12" i="18"/>
  <c r="Y19" i="18"/>
  <c r="Z19" i="18" s="1"/>
  <c r="AA19" i="18" s="1"/>
  <c r="W19" i="18"/>
  <c r="Y11" i="18"/>
  <c r="Z11" i="18" s="1"/>
  <c r="AA11" i="18" s="1"/>
  <c r="W11" i="18"/>
  <c r="Y10" i="18"/>
  <c r="Z10" i="18" s="1"/>
  <c r="AA10" i="18" s="1"/>
  <c r="W10" i="18"/>
  <c r="Y25" i="18"/>
  <c r="Z25" i="18" s="1"/>
  <c r="AA25" i="18" s="1"/>
  <c r="W25" i="18"/>
  <c r="Y9" i="18"/>
  <c r="Z9" i="18" s="1"/>
  <c r="AA9" i="18" s="1"/>
  <c r="W9" i="18"/>
  <c r="Y8" i="18"/>
  <c r="Z8" i="18" s="1"/>
  <c r="AA8" i="18" s="1"/>
  <c r="W8" i="18"/>
  <c r="Y24" i="18"/>
  <c r="Z24" i="18" s="1"/>
  <c r="AA24" i="18" s="1"/>
  <c r="W24" i="18"/>
  <c r="Y21" i="18"/>
  <c r="Z21" i="18" s="1"/>
  <c r="AA21" i="18" s="1"/>
  <c r="W21" i="18"/>
  <c r="Y7" i="18"/>
  <c r="Z7" i="18" s="1"/>
  <c r="AA7" i="18" s="1"/>
  <c r="W7" i="18"/>
  <c r="I7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2" i="18"/>
  <c r="I23" i="18"/>
  <c r="I24" i="18"/>
  <c r="I25" i="18"/>
  <c r="I26" i="18"/>
  <c r="I27" i="18"/>
  <c r="I28" i="18"/>
  <c r="I29" i="18"/>
  <c r="I21" i="18"/>
  <c r="K23" i="18" l="1"/>
  <c r="L23" i="18" s="1"/>
  <c r="M23" i="18" s="1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3" i="18"/>
  <c r="I7" i="27"/>
  <c r="K28" i="18" l="1"/>
  <c r="L28" i="18" s="1"/>
  <c r="M28" i="18" s="1"/>
  <c r="K29" i="18"/>
  <c r="L29" i="18" s="1"/>
  <c r="M29" i="18" s="1"/>
  <c r="P31" i="16" l="1"/>
  <c r="P30" i="16"/>
  <c r="P26" i="16"/>
  <c r="P28" i="16"/>
  <c r="P10" i="16"/>
  <c r="P27" i="16"/>
  <c r="P11" i="16"/>
  <c r="P32" i="16"/>
  <c r="P25" i="16"/>
  <c r="P24" i="16"/>
  <c r="P8" i="16"/>
  <c r="P29" i="16"/>
  <c r="P21" i="16"/>
  <c r="P16" i="16"/>
  <c r="P14" i="16"/>
  <c r="P13" i="16"/>
  <c r="P12" i="16"/>
  <c r="P9" i="16"/>
  <c r="P17" i="16"/>
  <c r="P15" i="16"/>
  <c r="P7" i="16"/>
  <c r="P20" i="16"/>
  <c r="P19" i="16"/>
  <c r="P23" i="16"/>
  <c r="P18" i="16"/>
  <c r="P22" i="16"/>
  <c r="G26" i="16"/>
  <c r="G27" i="16"/>
  <c r="G28" i="16"/>
  <c r="G29" i="16"/>
  <c r="G30" i="16"/>
  <c r="G31" i="16"/>
  <c r="G32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R33" i="6" l="1"/>
  <c r="R38" i="6"/>
  <c r="R18" i="6"/>
  <c r="R17" i="6"/>
  <c r="R9" i="6"/>
  <c r="R8" i="6"/>
  <c r="R12" i="6"/>
  <c r="R15" i="6"/>
  <c r="R40" i="6"/>
  <c r="R21" i="6"/>
  <c r="R42" i="6"/>
  <c r="R13" i="6"/>
  <c r="R10" i="6"/>
  <c r="R29" i="6"/>
  <c r="R11" i="6"/>
  <c r="R24" i="6"/>
  <c r="R23" i="6"/>
  <c r="R45" i="6"/>
  <c r="R19" i="6"/>
  <c r="R44" i="6"/>
  <c r="R25" i="6"/>
  <c r="R27" i="6"/>
  <c r="R49" i="6"/>
  <c r="R22" i="6"/>
  <c r="R14" i="6"/>
  <c r="R30" i="6"/>
  <c r="R31" i="6"/>
  <c r="R32" i="6"/>
  <c r="R35" i="6"/>
  <c r="R41" i="6"/>
  <c r="R20" i="6"/>
  <c r="R47" i="6"/>
  <c r="R28" i="6"/>
  <c r="R53" i="6"/>
  <c r="R36" i="6"/>
  <c r="R50" i="6"/>
  <c r="R26" i="6"/>
  <c r="R54" i="6"/>
  <c r="R16" i="6"/>
  <c r="R55" i="6"/>
  <c r="R56" i="6"/>
  <c r="R51" i="6"/>
  <c r="R39" i="6"/>
  <c r="R57" i="6"/>
  <c r="R43" i="6"/>
  <c r="R58" i="6"/>
  <c r="R59" i="6"/>
  <c r="R60" i="6"/>
  <c r="R52" i="6"/>
  <c r="R61" i="6"/>
  <c r="R34" i="6"/>
  <c r="R37" i="6"/>
  <c r="R46" i="6"/>
  <c r="R48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7" i="6"/>
  <c r="I14" i="27"/>
  <c r="K14" i="27"/>
  <c r="L14" i="27" s="1"/>
  <c r="M14" i="27" s="1"/>
  <c r="I15" i="27"/>
  <c r="K15" i="27"/>
  <c r="L15" i="27" s="1"/>
  <c r="M15" i="27" s="1"/>
  <c r="I16" i="27"/>
  <c r="K16" i="27"/>
  <c r="L16" i="27" s="1"/>
  <c r="M16" i="27" s="1"/>
  <c r="I17" i="27"/>
  <c r="K17" i="27"/>
  <c r="L17" i="27" s="1"/>
  <c r="M17" i="27" s="1"/>
  <c r="I18" i="27"/>
  <c r="K18" i="27"/>
  <c r="L18" i="27" s="1"/>
  <c r="M18" i="27" s="1"/>
  <c r="I19" i="27"/>
  <c r="K19" i="27"/>
  <c r="L19" i="27" s="1"/>
  <c r="M19" i="27" s="1"/>
  <c r="I20" i="27"/>
  <c r="K20" i="27"/>
  <c r="L20" i="27" s="1"/>
  <c r="M20" i="27" s="1"/>
  <c r="I21" i="27"/>
  <c r="K21" i="27"/>
  <c r="L21" i="27" s="1"/>
  <c r="M21" i="27" s="1"/>
  <c r="I13" i="23"/>
  <c r="K13" i="23"/>
  <c r="L13" i="23" s="1"/>
  <c r="M13" i="23" s="1"/>
  <c r="I14" i="23"/>
  <c r="K14" i="23"/>
  <c r="L14" i="23" s="1"/>
  <c r="M14" i="23"/>
  <c r="I15" i="23"/>
  <c r="K15" i="23"/>
  <c r="L15" i="23"/>
  <c r="M15" i="23"/>
  <c r="I16" i="23"/>
  <c r="K16" i="23"/>
  <c r="L16" i="23"/>
  <c r="M16" i="23"/>
  <c r="I17" i="23"/>
  <c r="K17" i="23"/>
  <c r="L17" i="23"/>
  <c r="M17" i="23"/>
  <c r="I18" i="23"/>
  <c r="K18" i="23"/>
  <c r="L18" i="23"/>
  <c r="M18" i="23"/>
  <c r="I19" i="23"/>
  <c r="K19" i="23"/>
  <c r="L19" i="23"/>
  <c r="M19" i="23"/>
  <c r="I20" i="23"/>
  <c r="K20" i="23"/>
  <c r="L20" i="23"/>
  <c r="M20" i="23"/>
  <c r="I14" i="20"/>
  <c r="K14" i="20"/>
  <c r="L14" i="20" s="1"/>
  <c r="M14" i="20" s="1"/>
  <c r="I15" i="20"/>
  <c r="K15" i="20"/>
  <c r="L15" i="20" s="1"/>
  <c r="M15" i="20" s="1"/>
  <c r="I16" i="20"/>
  <c r="K16" i="20"/>
  <c r="L16" i="20" s="1"/>
  <c r="M16" i="20" s="1"/>
  <c r="M70" i="25" l="1"/>
  <c r="K70" i="25"/>
  <c r="L70" i="25" s="1"/>
  <c r="I70" i="25"/>
  <c r="M69" i="25"/>
  <c r="K69" i="25"/>
  <c r="L69" i="25" s="1"/>
  <c r="I69" i="25"/>
  <c r="M68" i="25"/>
  <c r="K68" i="25"/>
  <c r="L68" i="25" s="1"/>
  <c r="I68" i="25"/>
  <c r="M67" i="25"/>
  <c r="K67" i="25"/>
  <c r="L67" i="25" s="1"/>
  <c r="I67" i="25"/>
  <c r="M66" i="25"/>
  <c r="K66" i="25"/>
  <c r="L66" i="25" s="1"/>
  <c r="I66" i="25"/>
  <c r="M65" i="25"/>
  <c r="K65" i="25"/>
  <c r="L65" i="25" s="1"/>
  <c r="I65" i="25"/>
  <c r="M64" i="25"/>
  <c r="K64" i="25"/>
  <c r="L64" i="25" s="1"/>
  <c r="I64" i="25"/>
  <c r="M63" i="25"/>
  <c r="K63" i="25"/>
  <c r="L63" i="25" s="1"/>
  <c r="I63" i="25"/>
  <c r="M62" i="25"/>
  <c r="K62" i="25"/>
  <c r="L62" i="25" s="1"/>
  <c r="I62" i="25"/>
  <c r="M61" i="25"/>
  <c r="K61" i="25"/>
  <c r="L61" i="25" s="1"/>
  <c r="I61" i="25"/>
  <c r="M60" i="25"/>
  <c r="K60" i="25"/>
  <c r="L60" i="25" s="1"/>
  <c r="I60" i="25"/>
  <c r="M59" i="25"/>
  <c r="K59" i="25"/>
  <c r="L59" i="25" s="1"/>
  <c r="I59" i="25"/>
  <c r="M58" i="25"/>
  <c r="K58" i="25"/>
  <c r="L58" i="25" s="1"/>
  <c r="I58" i="25"/>
  <c r="M57" i="25"/>
  <c r="K57" i="25"/>
  <c r="L57" i="25" s="1"/>
  <c r="I57" i="25"/>
  <c r="M56" i="25"/>
  <c r="K56" i="25"/>
  <c r="L56" i="25" s="1"/>
  <c r="I56" i="25"/>
  <c r="M55" i="25"/>
  <c r="K55" i="25"/>
  <c r="L55" i="25" s="1"/>
  <c r="I55" i="25"/>
  <c r="M54" i="25"/>
  <c r="K54" i="25"/>
  <c r="L54" i="25" s="1"/>
  <c r="I54" i="25"/>
  <c r="M53" i="25"/>
  <c r="K53" i="25"/>
  <c r="L53" i="25" s="1"/>
  <c r="I53" i="25"/>
  <c r="M52" i="25"/>
  <c r="K52" i="25"/>
  <c r="L52" i="25" s="1"/>
  <c r="I52" i="25"/>
  <c r="M51" i="25"/>
  <c r="K51" i="25"/>
  <c r="L51" i="25" s="1"/>
  <c r="I51" i="25"/>
  <c r="M50" i="25"/>
  <c r="K50" i="25"/>
  <c r="L50" i="25" s="1"/>
  <c r="I50" i="25"/>
  <c r="M49" i="25"/>
  <c r="K49" i="25"/>
  <c r="L49" i="25" s="1"/>
  <c r="I49" i="25"/>
  <c r="M48" i="25"/>
  <c r="K48" i="25"/>
  <c r="L48" i="25" s="1"/>
  <c r="I48" i="25"/>
  <c r="M47" i="25"/>
  <c r="K47" i="25"/>
  <c r="L47" i="25" s="1"/>
  <c r="I47" i="25"/>
  <c r="M46" i="25"/>
  <c r="K46" i="25"/>
  <c r="L46" i="25" s="1"/>
  <c r="I46" i="25"/>
  <c r="M45" i="25"/>
  <c r="K45" i="25"/>
  <c r="L45" i="25" s="1"/>
  <c r="I45" i="25"/>
  <c r="M44" i="25"/>
  <c r="K44" i="25"/>
  <c r="L44" i="25" s="1"/>
  <c r="I44" i="25"/>
  <c r="M43" i="25"/>
  <c r="K43" i="25"/>
  <c r="L43" i="25" s="1"/>
  <c r="I43" i="25"/>
  <c r="M42" i="25"/>
  <c r="K42" i="25"/>
  <c r="L42" i="25" s="1"/>
  <c r="I42" i="25"/>
  <c r="M41" i="25"/>
  <c r="K41" i="25"/>
  <c r="L41" i="25" s="1"/>
  <c r="I41" i="25"/>
  <c r="M40" i="25"/>
  <c r="K40" i="25"/>
  <c r="L40" i="25" s="1"/>
  <c r="I40" i="25"/>
  <c r="M39" i="25"/>
  <c r="K39" i="25"/>
  <c r="L39" i="25" s="1"/>
  <c r="I39" i="25"/>
  <c r="M38" i="25"/>
  <c r="K38" i="25"/>
  <c r="L38" i="25" s="1"/>
  <c r="I38" i="25"/>
  <c r="M37" i="25"/>
  <c r="K37" i="25"/>
  <c r="L37" i="25" s="1"/>
  <c r="I37" i="25"/>
  <c r="M36" i="25"/>
  <c r="K36" i="25"/>
  <c r="L36" i="25" s="1"/>
  <c r="I36" i="25"/>
  <c r="M35" i="25"/>
  <c r="K35" i="25"/>
  <c r="L35" i="25" s="1"/>
  <c r="I35" i="25"/>
  <c r="M34" i="25"/>
  <c r="K34" i="25"/>
  <c r="L34" i="25" s="1"/>
  <c r="I34" i="25"/>
  <c r="M33" i="25"/>
  <c r="K33" i="25"/>
  <c r="L33" i="25" s="1"/>
  <c r="I33" i="25"/>
  <c r="M32" i="25"/>
  <c r="K32" i="25"/>
  <c r="L32" i="25" s="1"/>
  <c r="I32" i="25"/>
  <c r="M31" i="25"/>
  <c r="K31" i="25"/>
  <c r="L31" i="25" s="1"/>
  <c r="I31" i="25"/>
  <c r="M30" i="25"/>
  <c r="K30" i="25"/>
  <c r="L30" i="25" s="1"/>
  <c r="I30" i="25"/>
  <c r="M29" i="25"/>
  <c r="K29" i="25"/>
  <c r="L29" i="25" s="1"/>
  <c r="I29" i="25"/>
  <c r="M28" i="25"/>
  <c r="K28" i="25"/>
  <c r="L28" i="25" s="1"/>
  <c r="I28" i="25"/>
  <c r="M27" i="25"/>
  <c r="K27" i="25"/>
  <c r="L27" i="25" s="1"/>
  <c r="I27" i="25"/>
  <c r="M26" i="25"/>
  <c r="K26" i="25"/>
  <c r="L26" i="25" s="1"/>
  <c r="I26" i="25"/>
  <c r="M25" i="25"/>
  <c r="K25" i="25"/>
  <c r="L25" i="25" s="1"/>
  <c r="I25" i="25"/>
  <c r="M24" i="25"/>
  <c r="K24" i="25"/>
  <c r="L24" i="25" s="1"/>
  <c r="I24" i="25"/>
  <c r="M23" i="25"/>
  <c r="K23" i="25"/>
  <c r="L23" i="25" s="1"/>
  <c r="I23" i="25"/>
  <c r="M22" i="25"/>
  <c r="K22" i="25"/>
  <c r="L22" i="25" s="1"/>
  <c r="I22" i="25"/>
  <c r="M21" i="25"/>
  <c r="K21" i="25"/>
  <c r="L21" i="25" s="1"/>
  <c r="I21" i="25"/>
  <c r="M20" i="25"/>
  <c r="K20" i="25"/>
  <c r="L20" i="25" s="1"/>
  <c r="I20" i="25"/>
  <c r="L19" i="25"/>
  <c r="M19" i="25" s="1"/>
  <c r="K19" i="25"/>
  <c r="I19" i="25"/>
  <c r="K18" i="25"/>
  <c r="L18" i="25" s="1"/>
  <c r="M18" i="25" s="1"/>
  <c r="I18" i="25"/>
  <c r="K17" i="25"/>
  <c r="L17" i="25" s="1"/>
  <c r="M17" i="25" s="1"/>
  <c r="I17" i="25"/>
  <c r="K16" i="25"/>
  <c r="L16" i="25" s="1"/>
  <c r="M16" i="25" s="1"/>
  <c r="I16" i="25"/>
  <c r="L15" i="25"/>
  <c r="M15" i="25" s="1"/>
  <c r="K15" i="25"/>
  <c r="I15" i="25"/>
  <c r="K14" i="25"/>
  <c r="L14" i="25" s="1"/>
  <c r="M14" i="25" s="1"/>
  <c r="I14" i="25"/>
  <c r="K13" i="25"/>
  <c r="L13" i="25" s="1"/>
  <c r="M13" i="25" s="1"/>
  <c r="I13" i="25"/>
  <c r="K12" i="25"/>
  <c r="L12" i="25" s="1"/>
  <c r="M12" i="25" s="1"/>
  <c r="I12" i="25"/>
  <c r="L11" i="25"/>
  <c r="M11" i="25" s="1"/>
  <c r="K11" i="25"/>
  <c r="I11" i="25"/>
  <c r="K10" i="25"/>
  <c r="L10" i="25" s="1"/>
  <c r="M10" i="25" s="1"/>
  <c r="I10" i="25"/>
  <c r="K9" i="25"/>
  <c r="L9" i="25" s="1"/>
  <c r="M9" i="25" s="1"/>
  <c r="I9" i="25"/>
  <c r="K8" i="25"/>
  <c r="L8" i="25" s="1"/>
  <c r="M8" i="25" s="1"/>
  <c r="I8" i="25"/>
  <c r="L7" i="25"/>
  <c r="M7" i="25" s="1"/>
  <c r="K7" i="25"/>
  <c r="I7" i="25"/>
  <c r="M64" i="27" l="1"/>
  <c r="K64" i="27"/>
  <c r="L64" i="27" s="1"/>
  <c r="I64" i="27"/>
  <c r="M63" i="27"/>
  <c r="K63" i="27"/>
  <c r="L63" i="27" s="1"/>
  <c r="I63" i="27"/>
  <c r="M62" i="27"/>
  <c r="K62" i="27"/>
  <c r="L62" i="27" s="1"/>
  <c r="I62" i="27"/>
  <c r="M61" i="27"/>
  <c r="K61" i="27"/>
  <c r="L61" i="27" s="1"/>
  <c r="I61" i="27"/>
  <c r="M60" i="27"/>
  <c r="K60" i="27"/>
  <c r="L60" i="27" s="1"/>
  <c r="I60" i="27"/>
  <c r="M59" i="27"/>
  <c r="K59" i="27"/>
  <c r="L59" i="27" s="1"/>
  <c r="I59" i="27"/>
  <c r="M58" i="27"/>
  <c r="K58" i="27"/>
  <c r="L58" i="27" s="1"/>
  <c r="I58" i="27"/>
  <c r="M57" i="27"/>
  <c r="K57" i="27"/>
  <c r="L57" i="27" s="1"/>
  <c r="I57" i="27"/>
  <c r="M56" i="27"/>
  <c r="K56" i="27"/>
  <c r="L56" i="27" s="1"/>
  <c r="I56" i="27"/>
  <c r="M55" i="27"/>
  <c r="K55" i="27"/>
  <c r="L55" i="27" s="1"/>
  <c r="I55" i="27"/>
  <c r="M54" i="27"/>
  <c r="K54" i="27"/>
  <c r="L54" i="27" s="1"/>
  <c r="I54" i="27"/>
  <c r="M53" i="27"/>
  <c r="K53" i="27"/>
  <c r="L53" i="27" s="1"/>
  <c r="I53" i="27"/>
  <c r="M52" i="27"/>
  <c r="K52" i="27"/>
  <c r="L52" i="27" s="1"/>
  <c r="I52" i="27"/>
  <c r="M51" i="27"/>
  <c r="K51" i="27"/>
  <c r="L51" i="27" s="1"/>
  <c r="I51" i="27"/>
  <c r="M50" i="27"/>
  <c r="K50" i="27"/>
  <c r="L50" i="27" s="1"/>
  <c r="I50" i="27"/>
  <c r="M49" i="27"/>
  <c r="K49" i="27"/>
  <c r="L49" i="27" s="1"/>
  <c r="I49" i="27"/>
  <c r="M48" i="27"/>
  <c r="K48" i="27"/>
  <c r="L48" i="27" s="1"/>
  <c r="I48" i="27"/>
  <c r="M47" i="27"/>
  <c r="K47" i="27"/>
  <c r="L47" i="27" s="1"/>
  <c r="I47" i="27"/>
  <c r="M46" i="27"/>
  <c r="K46" i="27"/>
  <c r="L46" i="27" s="1"/>
  <c r="I46" i="27"/>
  <c r="M45" i="27"/>
  <c r="K45" i="27"/>
  <c r="L45" i="27" s="1"/>
  <c r="I45" i="27"/>
  <c r="M44" i="27"/>
  <c r="K44" i="27"/>
  <c r="L44" i="27" s="1"/>
  <c r="I44" i="27"/>
  <c r="M43" i="27"/>
  <c r="K43" i="27"/>
  <c r="L43" i="27" s="1"/>
  <c r="I43" i="27"/>
  <c r="M42" i="27"/>
  <c r="K42" i="27"/>
  <c r="L42" i="27" s="1"/>
  <c r="I42" i="27"/>
  <c r="M41" i="27"/>
  <c r="K41" i="27"/>
  <c r="L41" i="27" s="1"/>
  <c r="I41" i="27"/>
  <c r="M40" i="27"/>
  <c r="K40" i="27"/>
  <c r="L40" i="27" s="1"/>
  <c r="I40" i="27"/>
  <c r="M39" i="27"/>
  <c r="K39" i="27"/>
  <c r="L39" i="27" s="1"/>
  <c r="I39" i="27"/>
  <c r="M38" i="27"/>
  <c r="K38" i="27"/>
  <c r="L38" i="27" s="1"/>
  <c r="I38" i="27"/>
  <c r="M37" i="27"/>
  <c r="K37" i="27"/>
  <c r="L37" i="27" s="1"/>
  <c r="I37" i="27"/>
  <c r="M36" i="27"/>
  <c r="K36" i="27"/>
  <c r="L36" i="27" s="1"/>
  <c r="I36" i="27"/>
  <c r="M35" i="27"/>
  <c r="K35" i="27"/>
  <c r="L35" i="27" s="1"/>
  <c r="I35" i="27"/>
  <c r="M34" i="27"/>
  <c r="K34" i="27"/>
  <c r="L34" i="27" s="1"/>
  <c r="I34" i="27"/>
  <c r="M33" i="27"/>
  <c r="K33" i="27"/>
  <c r="L33" i="27" s="1"/>
  <c r="I33" i="27"/>
  <c r="M32" i="27"/>
  <c r="K32" i="27"/>
  <c r="L32" i="27" s="1"/>
  <c r="I32" i="27"/>
  <c r="M31" i="27"/>
  <c r="K31" i="27"/>
  <c r="L31" i="27" s="1"/>
  <c r="I31" i="27"/>
  <c r="M30" i="27"/>
  <c r="K30" i="27"/>
  <c r="L30" i="27" s="1"/>
  <c r="I30" i="27"/>
  <c r="M29" i="27"/>
  <c r="K29" i="27"/>
  <c r="L29" i="27" s="1"/>
  <c r="I29" i="27"/>
  <c r="K28" i="27"/>
  <c r="L28" i="27" s="1"/>
  <c r="M28" i="27" s="1"/>
  <c r="I28" i="27"/>
  <c r="M27" i="27"/>
  <c r="K27" i="27"/>
  <c r="L27" i="27" s="1"/>
  <c r="I27" i="27"/>
  <c r="K26" i="27"/>
  <c r="L26" i="27" s="1"/>
  <c r="M26" i="27" s="1"/>
  <c r="I26" i="27"/>
  <c r="M25" i="27"/>
  <c r="K25" i="27"/>
  <c r="L25" i="27" s="1"/>
  <c r="I25" i="27"/>
  <c r="K24" i="27"/>
  <c r="L24" i="27" s="1"/>
  <c r="M24" i="27" s="1"/>
  <c r="I24" i="27"/>
  <c r="M23" i="27"/>
  <c r="K23" i="27"/>
  <c r="L23" i="27" s="1"/>
  <c r="I23" i="27"/>
  <c r="K22" i="27"/>
  <c r="L22" i="27" s="1"/>
  <c r="M22" i="27" s="1"/>
  <c r="I22" i="27"/>
  <c r="K13" i="27"/>
  <c r="L13" i="27" s="1"/>
  <c r="M13" i="27" s="1"/>
  <c r="I13" i="27"/>
  <c r="K12" i="27"/>
  <c r="L12" i="27" s="1"/>
  <c r="M12" i="27" s="1"/>
  <c r="I12" i="27"/>
  <c r="K11" i="27"/>
  <c r="L11" i="27" s="1"/>
  <c r="M11" i="27" s="1"/>
  <c r="I11" i="27"/>
  <c r="K10" i="27"/>
  <c r="L10" i="27" s="1"/>
  <c r="M10" i="27" s="1"/>
  <c r="I10" i="27"/>
  <c r="K9" i="27"/>
  <c r="L9" i="27" s="1"/>
  <c r="M9" i="27" s="1"/>
  <c r="I9" i="27"/>
  <c r="K8" i="27"/>
  <c r="L8" i="27" s="1"/>
  <c r="M8" i="27" s="1"/>
  <c r="I8" i="27"/>
  <c r="K7" i="27"/>
  <c r="L7" i="27" s="1"/>
  <c r="M7" i="27" s="1"/>
  <c r="G19" i="26" l="1"/>
  <c r="H19" i="26" s="1"/>
  <c r="G18" i="26"/>
  <c r="H18" i="26" s="1"/>
  <c r="G17" i="26"/>
  <c r="H17" i="26" s="1"/>
  <c r="G16" i="26"/>
  <c r="H16" i="26" s="1"/>
  <c r="G12" i="26"/>
  <c r="H12" i="26" s="1"/>
  <c r="G11" i="26"/>
  <c r="H11" i="26" s="1"/>
  <c r="G10" i="26"/>
  <c r="H10" i="26" s="1"/>
  <c r="G9" i="26"/>
  <c r="H9" i="26" s="1"/>
  <c r="G8" i="26"/>
  <c r="H8" i="26" s="1"/>
  <c r="G7" i="26"/>
  <c r="H7" i="26" s="1"/>
  <c r="M63" i="23" l="1"/>
  <c r="K63" i="23"/>
  <c r="L63" i="23" s="1"/>
  <c r="I63" i="23"/>
  <c r="M62" i="23"/>
  <c r="K62" i="23"/>
  <c r="L62" i="23" s="1"/>
  <c r="I62" i="23"/>
  <c r="M61" i="23"/>
  <c r="K61" i="23"/>
  <c r="L61" i="23" s="1"/>
  <c r="I61" i="23"/>
  <c r="M60" i="23"/>
  <c r="K60" i="23"/>
  <c r="L60" i="23" s="1"/>
  <c r="I60" i="23"/>
  <c r="M59" i="23"/>
  <c r="K59" i="23"/>
  <c r="L59" i="23" s="1"/>
  <c r="I59" i="23"/>
  <c r="M58" i="23"/>
  <c r="K58" i="23"/>
  <c r="L58" i="23" s="1"/>
  <c r="I58" i="23"/>
  <c r="M57" i="23"/>
  <c r="K57" i="23"/>
  <c r="L57" i="23" s="1"/>
  <c r="I57" i="23"/>
  <c r="M56" i="23"/>
  <c r="K56" i="23"/>
  <c r="L56" i="23" s="1"/>
  <c r="I56" i="23"/>
  <c r="M55" i="23"/>
  <c r="K55" i="23"/>
  <c r="L55" i="23" s="1"/>
  <c r="I55" i="23"/>
  <c r="M54" i="23"/>
  <c r="K54" i="23"/>
  <c r="L54" i="23" s="1"/>
  <c r="I54" i="23"/>
  <c r="M53" i="23"/>
  <c r="K53" i="23"/>
  <c r="L53" i="23" s="1"/>
  <c r="I53" i="23"/>
  <c r="M52" i="23"/>
  <c r="K52" i="23"/>
  <c r="L52" i="23" s="1"/>
  <c r="I52" i="23"/>
  <c r="M51" i="23"/>
  <c r="K51" i="23"/>
  <c r="L51" i="23" s="1"/>
  <c r="I51" i="23"/>
  <c r="M50" i="23"/>
  <c r="K50" i="23"/>
  <c r="L50" i="23" s="1"/>
  <c r="I50" i="23"/>
  <c r="M49" i="23"/>
  <c r="K49" i="23"/>
  <c r="L49" i="23" s="1"/>
  <c r="I49" i="23"/>
  <c r="M48" i="23"/>
  <c r="K48" i="23"/>
  <c r="L48" i="23" s="1"/>
  <c r="I48" i="23"/>
  <c r="M47" i="23"/>
  <c r="K47" i="23"/>
  <c r="L47" i="23" s="1"/>
  <c r="I47" i="23"/>
  <c r="M46" i="23"/>
  <c r="K46" i="23"/>
  <c r="L46" i="23" s="1"/>
  <c r="I46" i="23"/>
  <c r="M45" i="23"/>
  <c r="K45" i="23"/>
  <c r="L45" i="23" s="1"/>
  <c r="I45" i="23"/>
  <c r="M44" i="23"/>
  <c r="K44" i="23"/>
  <c r="L44" i="23" s="1"/>
  <c r="I44" i="23"/>
  <c r="M43" i="23"/>
  <c r="K43" i="23"/>
  <c r="L43" i="23" s="1"/>
  <c r="I43" i="23"/>
  <c r="M42" i="23"/>
  <c r="K42" i="23"/>
  <c r="L42" i="23" s="1"/>
  <c r="I42" i="23"/>
  <c r="M41" i="23"/>
  <c r="K41" i="23"/>
  <c r="L41" i="23" s="1"/>
  <c r="I41" i="23"/>
  <c r="M40" i="23"/>
  <c r="K40" i="23"/>
  <c r="L40" i="23" s="1"/>
  <c r="I40" i="23"/>
  <c r="M39" i="23"/>
  <c r="K39" i="23"/>
  <c r="L39" i="23" s="1"/>
  <c r="I39" i="23"/>
  <c r="M38" i="23"/>
  <c r="K38" i="23"/>
  <c r="L38" i="23" s="1"/>
  <c r="I38" i="23"/>
  <c r="M37" i="23"/>
  <c r="K37" i="23"/>
  <c r="L37" i="23" s="1"/>
  <c r="I37" i="23"/>
  <c r="M36" i="23"/>
  <c r="K36" i="23"/>
  <c r="L36" i="23" s="1"/>
  <c r="I36" i="23"/>
  <c r="M35" i="23"/>
  <c r="K35" i="23"/>
  <c r="L35" i="23" s="1"/>
  <c r="I35" i="23"/>
  <c r="M34" i="23"/>
  <c r="K34" i="23"/>
  <c r="L34" i="23" s="1"/>
  <c r="I34" i="23"/>
  <c r="M33" i="23"/>
  <c r="K33" i="23"/>
  <c r="L33" i="23" s="1"/>
  <c r="I33" i="23"/>
  <c r="M32" i="23"/>
  <c r="K32" i="23"/>
  <c r="L32" i="23" s="1"/>
  <c r="I32" i="23"/>
  <c r="M31" i="23"/>
  <c r="K31" i="23"/>
  <c r="L31" i="23" s="1"/>
  <c r="I31" i="23"/>
  <c r="M30" i="23"/>
  <c r="K30" i="23"/>
  <c r="L30" i="23" s="1"/>
  <c r="I30" i="23"/>
  <c r="M29" i="23"/>
  <c r="K29" i="23"/>
  <c r="L29" i="23" s="1"/>
  <c r="I29" i="23"/>
  <c r="M28" i="23"/>
  <c r="K28" i="23"/>
  <c r="L28" i="23" s="1"/>
  <c r="I28" i="23"/>
  <c r="M27" i="23"/>
  <c r="K27" i="23"/>
  <c r="L27" i="23" s="1"/>
  <c r="I27" i="23"/>
  <c r="M26" i="23"/>
  <c r="K26" i="23"/>
  <c r="L26" i="23" s="1"/>
  <c r="I26" i="23"/>
  <c r="M25" i="23"/>
  <c r="K25" i="23"/>
  <c r="L25" i="23" s="1"/>
  <c r="I25" i="23"/>
  <c r="M24" i="23"/>
  <c r="K24" i="23"/>
  <c r="L24" i="23" s="1"/>
  <c r="I24" i="23"/>
  <c r="M23" i="23"/>
  <c r="K23" i="23"/>
  <c r="L23" i="23" s="1"/>
  <c r="I23" i="23"/>
  <c r="M22" i="23"/>
  <c r="K22" i="23"/>
  <c r="L22" i="23" s="1"/>
  <c r="I22" i="23"/>
  <c r="M21" i="23"/>
  <c r="K21" i="23"/>
  <c r="L21" i="23" s="1"/>
  <c r="I21" i="23"/>
  <c r="K12" i="23"/>
  <c r="L12" i="23" s="1"/>
  <c r="M12" i="23" s="1"/>
  <c r="I12" i="23"/>
  <c r="K11" i="23"/>
  <c r="L11" i="23" s="1"/>
  <c r="M11" i="23" s="1"/>
  <c r="I11" i="23"/>
  <c r="K10" i="23"/>
  <c r="L10" i="23" s="1"/>
  <c r="M10" i="23" s="1"/>
  <c r="I10" i="23"/>
  <c r="K9" i="23"/>
  <c r="L9" i="23" s="1"/>
  <c r="M9" i="23" s="1"/>
  <c r="I9" i="23"/>
  <c r="K8" i="23"/>
  <c r="L8" i="23" s="1"/>
  <c r="M8" i="23" s="1"/>
  <c r="K7" i="23"/>
  <c r="L7" i="23" s="1"/>
  <c r="M7" i="23" s="1"/>
  <c r="M61" i="22" l="1"/>
  <c r="K61" i="22"/>
  <c r="L61" i="22" s="1"/>
  <c r="I61" i="22"/>
  <c r="M60" i="22"/>
  <c r="K60" i="22"/>
  <c r="L60" i="22" s="1"/>
  <c r="I60" i="22"/>
  <c r="M59" i="22"/>
  <c r="K59" i="22"/>
  <c r="L59" i="22" s="1"/>
  <c r="I59" i="22"/>
  <c r="M58" i="22"/>
  <c r="K58" i="22"/>
  <c r="L58" i="22" s="1"/>
  <c r="I58" i="22"/>
  <c r="M57" i="22"/>
  <c r="K57" i="22"/>
  <c r="L57" i="22" s="1"/>
  <c r="I57" i="22"/>
  <c r="M56" i="22"/>
  <c r="K56" i="22"/>
  <c r="L56" i="22" s="1"/>
  <c r="I56" i="22"/>
  <c r="M55" i="22"/>
  <c r="K55" i="22"/>
  <c r="L55" i="22" s="1"/>
  <c r="I55" i="22"/>
  <c r="M54" i="22"/>
  <c r="K54" i="22"/>
  <c r="L54" i="22" s="1"/>
  <c r="I54" i="22"/>
  <c r="M53" i="22"/>
  <c r="K53" i="22"/>
  <c r="L53" i="22" s="1"/>
  <c r="I53" i="22"/>
  <c r="M52" i="22"/>
  <c r="K52" i="22"/>
  <c r="L52" i="22" s="1"/>
  <c r="I52" i="22"/>
  <c r="M51" i="22"/>
  <c r="K51" i="22"/>
  <c r="L51" i="22" s="1"/>
  <c r="I51" i="22"/>
  <c r="M50" i="22"/>
  <c r="K50" i="22"/>
  <c r="L50" i="22" s="1"/>
  <c r="I50" i="22"/>
  <c r="M49" i="22"/>
  <c r="K49" i="22"/>
  <c r="L49" i="22" s="1"/>
  <c r="I49" i="22"/>
  <c r="M48" i="22"/>
  <c r="K48" i="22"/>
  <c r="L48" i="22" s="1"/>
  <c r="I48" i="22"/>
  <c r="M47" i="22"/>
  <c r="K47" i="22"/>
  <c r="L47" i="22" s="1"/>
  <c r="I47" i="22"/>
  <c r="M46" i="22"/>
  <c r="K46" i="22"/>
  <c r="L46" i="22" s="1"/>
  <c r="I46" i="22"/>
  <c r="M45" i="22"/>
  <c r="K45" i="22"/>
  <c r="L45" i="22" s="1"/>
  <c r="I45" i="22"/>
  <c r="M44" i="22"/>
  <c r="K44" i="22"/>
  <c r="L44" i="22" s="1"/>
  <c r="I44" i="22"/>
  <c r="M43" i="22"/>
  <c r="K43" i="22"/>
  <c r="L43" i="22" s="1"/>
  <c r="I43" i="22"/>
  <c r="M42" i="22"/>
  <c r="K42" i="22"/>
  <c r="L42" i="22" s="1"/>
  <c r="I42" i="22"/>
  <c r="M41" i="22"/>
  <c r="K41" i="22"/>
  <c r="L41" i="22" s="1"/>
  <c r="I41" i="22"/>
  <c r="M40" i="22"/>
  <c r="K40" i="22"/>
  <c r="L40" i="22" s="1"/>
  <c r="I40" i="22"/>
  <c r="M39" i="22"/>
  <c r="K39" i="22"/>
  <c r="L39" i="22" s="1"/>
  <c r="I39" i="22"/>
  <c r="M38" i="22"/>
  <c r="K38" i="22"/>
  <c r="L38" i="22" s="1"/>
  <c r="I38" i="22"/>
  <c r="M37" i="22"/>
  <c r="K37" i="22"/>
  <c r="L37" i="22" s="1"/>
  <c r="I37" i="22"/>
  <c r="M36" i="22"/>
  <c r="K36" i="22"/>
  <c r="L36" i="22" s="1"/>
  <c r="I36" i="22"/>
  <c r="M35" i="22"/>
  <c r="K35" i="22"/>
  <c r="L35" i="22" s="1"/>
  <c r="I35" i="22"/>
  <c r="M34" i="22"/>
  <c r="K34" i="22"/>
  <c r="L34" i="22" s="1"/>
  <c r="I34" i="22"/>
  <c r="M33" i="22"/>
  <c r="K33" i="22"/>
  <c r="L33" i="22" s="1"/>
  <c r="I33" i="22"/>
  <c r="M32" i="22"/>
  <c r="K32" i="22"/>
  <c r="L32" i="22" s="1"/>
  <c r="I32" i="22"/>
  <c r="M31" i="22"/>
  <c r="K31" i="22"/>
  <c r="L31" i="22" s="1"/>
  <c r="I31" i="22"/>
  <c r="M30" i="22"/>
  <c r="K30" i="22"/>
  <c r="L30" i="22" s="1"/>
  <c r="I30" i="22"/>
  <c r="M29" i="22"/>
  <c r="K29" i="22"/>
  <c r="L29" i="22" s="1"/>
  <c r="I29" i="22"/>
  <c r="M28" i="22"/>
  <c r="K28" i="22"/>
  <c r="L28" i="22" s="1"/>
  <c r="I28" i="22"/>
  <c r="M27" i="22"/>
  <c r="K27" i="22"/>
  <c r="L27" i="22" s="1"/>
  <c r="I27" i="22"/>
  <c r="M26" i="22"/>
  <c r="K26" i="22"/>
  <c r="L26" i="22" s="1"/>
  <c r="I26" i="22"/>
  <c r="M25" i="22"/>
  <c r="K25" i="22"/>
  <c r="L25" i="22" s="1"/>
  <c r="I25" i="22"/>
  <c r="M24" i="22"/>
  <c r="K24" i="22"/>
  <c r="L24" i="22" s="1"/>
  <c r="I24" i="22"/>
  <c r="M23" i="22"/>
  <c r="K23" i="22"/>
  <c r="L23" i="22" s="1"/>
  <c r="I23" i="22"/>
  <c r="M22" i="22"/>
  <c r="K22" i="22"/>
  <c r="L22" i="22" s="1"/>
  <c r="I22" i="22"/>
  <c r="M21" i="22"/>
  <c r="K21" i="22"/>
  <c r="L21" i="22" s="1"/>
  <c r="I21" i="22"/>
  <c r="M20" i="22"/>
  <c r="K20" i="22"/>
  <c r="L20" i="22" s="1"/>
  <c r="I20" i="22"/>
  <c r="M19" i="22"/>
  <c r="K19" i="22"/>
  <c r="L19" i="22" s="1"/>
  <c r="I19" i="22"/>
  <c r="M18" i="22"/>
  <c r="K18" i="22"/>
  <c r="L18" i="22" s="1"/>
  <c r="I18" i="22"/>
  <c r="M17" i="22"/>
  <c r="K17" i="22"/>
  <c r="L17" i="22" s="1"/>
  <c r="I17" i="22"/>
  <c r="M16" i="22"/>
  <c r="K16" i="22"/>
  <c r="L16" i="22" s="1"/>
  <c r="I16" i="22"/>
  <c r="M15" i="22"/>
  <c r="K15" i="22"/>
  <c r="L15" i="22" s="1"/>
  <c r="I15" i="22"/>
  <c r="M14" i="22"/>
  <c r="K14" i="22"/>
  <c r="L14" i="22" s="1"/>
  <c r="I14" i="22"/>
  <c r="M13" i="22"/>
  <c r="K13" i="22"/>
  <c r="L13" i="22" s="1"/>
  <c r="I13" i="22"/>
  <c r="M12" i="22"/>
  <c r="K12" i="22"/>
  <c r="L12" i="22" s="1"/>
  <c r="I12" i="22"/>
  <c r="M11" i="22"/>
  <c r="K11" i="22"/>
  <c r="L11" i="22" s="1"/>
  <c r="I11" i="22"/>
  <c r="K10" i="22"/>
  <c r="L10" i="22" s="1"/>
  <c r="M10" i="22" s="1"/>
  <c r="I10" i="22"/>
  <c r="K9" i="22"/>
  <c r="L9" i="22" s="1"/>
  <c r="M9" i="22" s="1"/>
  <c r="I9" i="22"/>
  <c r="K8" i="22"/>
  <c r="L8" i="22" s="1"/>
  <c r="M8" i="22" s="1"/>
  <c r="I8" i="22"/>
  <c r="K7" i="22"/>
  <c r="L7" i="22" s="1"/>
  <c r="M7" i="22" s="1"/>
  <c r="I7" i="22"/>
  <c r="I7" i="20" l="1"/>
  <c r="M54" i="20"/>
  <c r="K54" i="20"/>
  <c r="L54" i="20" s="1"/>
  <c r="I54" i="20"/>
  <c r="M53" i="20"/>
  <c r="K53" i="20"/>
  <c r="L53" i="20" s="1"/>
  <c r="I53" i="20"/>
  <c r="M52" i="20"/>
  <c r="K52" i="20"/>
  <c r="L52" i="20" s="1"/>
  <c r="I52" i="20"/>
  <c r="M51" i="20"/>
  <c r="K51" i="20"/>
  <c r="L51" i="20" s="1"/>
  <c r="I51" i="20"/>
  <c r="M50" i="20"/>
  <c r="K50" i="20"/>
  <c r="L50" i="20" s="1"/>
  <c r="I50" i="20"/>
  <c r="M49" i="20"/>
  <c r="K49" i="20"/>
  <c r="L49" i="20" s="1"/>
  <c r="I49" i="20"/>
  <c r="M48" i="20"/>
  <c r="K48" i="20"/>
  <c r="L48" i="20" s="1"/>
  <c r="I48" i="20"/>
  <c r="M47" i="20"/>
  <c r="K47" i="20"/>
  <c r="L47" i="20" s="1"/>
  <c r="I47" i="20"/>
  <c r="M46" i="20"/>
  <c r="K46" i="20"/>
  <c r="L46" i="20" s="1"/>
  <c r="I46" i="20"/>
  <c r="M45" i="20"/>
  <c r="K45" i="20"/>
  <c r="L45" i="20" s="1"/>
  <c r="I45" i="20"/>
  <c r="M44" i="20"/>
  <c r="K44" i="20"/>
  <c r="L44" i="20" s="1"/>
  <c r="I44" i="20"/>
  <c r="M43" i="20"/>
  <c r="K43" i="20"/>
  <c r="L43" i="20" s="1"/>
  <c r="I43" i="20"/>
  <c r="M42" i="20"/>
  <c r="K42" i="20"/>
  <c r="L42" i="20" s="1"/>
  <c r="I42" i="20"/>
  <c r="M41" i="20"/>
  <c r="K41" i="20"/>
  <c r="L41" i="20" s="1"/>
  <c r="I41" i="20"/>
  <c r="M40" i="20"/>
  <c r="K40" i="20"/>
  <c r="L40" i="20" s="1"/>
  <c r="I40" i="20"/>
  <c r="M39" i="20"/>
  <c r="K39" i="20"/>
  <c r="L39" i="20" s="1"/>
  <c r="I39" i="20"/>
  <c r="M38" i="20"/>
  <c r="K38" i="20"/>
  <c r="L38" i="20" s="1"/>
  <c r="I38" i="20"/>
  <c r="M37" i="20"/>
  <c r="K37" i="20"/>
  <c r="L37" i="20" s="1"/>
  <c r="I37" i="20"/>
  <c r="M36" i="20"/>
  <c r="K36" i="20"/>
  <c r="L36" i="20" s="1"/>
  <c r="I36" i="20"/>
  <c r="M35" i="20"/>
  <c r="K35" i="20"/>
  <c r="L35" i="20" s="1"/>
  <c r="I35" i="20"/>
  <c r="M34" i="20"/>
  <c r="K34" i="20"/>
  <c r="L34" i="20" s="1"/>
  <c r="I34" i="20"/>
  <c r="M33" i="20"/>
  <c r="K33" i="20"/>
  <c r="L33" i="20" s="1"/>
  <c r="I33" i="20"/>
  <c r="M32" i="20"/>
  <c r="K32" i="20"/>
  <c r="L32" i="20" s="1"/>
  <c r="I32" i="20"/>
  <c r="M31" i="20"/>
  <c r="K31" i="20"/>
  <c r="L31" i="20" s="1"/>
  <c r="I31" i="20"/>
  <c r="M30" i="20"/>
  <c r="K30" i="20"/>
  <c r="L30" i="20" s="1"/>
  <c r="I30" i="20"/>
  <c r="M29" i="20"/>
  <c r="K29" i="20"/>
  <c r="L29" i="20" s="1"/>
  <c r="I29" i="20"/>
  <c r="M28" i="20"/>
  <c r="K28" i="20"/>
  <c r="L28" i="20" s="1"/>
  <c r="I28" i="20"/>
  <c r="M27" i="20"/>
  <c r="K27" i="20"/>
  <c r="L27" i="20" s="1"/>
  <c r="I27" i="20"/>
  <c r="M26" i="20"/>
  <c r="K26" i="20"/>
  <c r="L26" i="20" s="1"/>
  <c r="I26" i="20"/>
  <c r="M25" i="20"/>
  <c r="K25" i="20"/>
  <c r="L25" i="20" s="1"/>
  <c r="I25" i="20"/>
  <c r="M24" i="20"/>
  <c r="K24" i="20"/>
  <c r="L24" i="20" s="1"/>
  <c r="I24" i="20"/>
  <c r="M23" i="20"/>
  <c r="K23" i="20"/>
  <c r="L23" i="20" s="1"/>
  <c r="I23" i="20"/>
  <c r="M22" i="20"/>
  <c r="K22" i="20"/>
  <c r="L22" i="20" s="1"/>
  <c r="I22" i="20"/>
  <c r="M21" i="20"/>
  <c r="K21" i="20"/>
  <c r="L21" i="20" s="1"/>
  <c r="I21" i="20"/>
  <c r="M20" i="20"/>
  <c r="K20" i="20"/>
  <c r="L20" i="20" s="1"/>
  <c r="I20" i="20"/>
  <c r="M19" i="20"/>
  <c r="K19" i="20"/>
  <c r="L19" i="20" s="1"/>
  <c r="I19" i="20"/>
  <c r="M18" i="20"/>
  <c r="K18" i="20"/>
  <c r="L18" i="20" s="1"/>
  <c r="I18" i="20"/>
  <c r="M17" i="20"/>
  <c r="K17" i="20"/>
  <c r="L17" i="20" s="1"/>
  <c r="I17" i="20"/>
  <c r="K13" i="20"/>
  <c r="L13" i="20" s="1"/>
  <c r="M13" i="20" s="1"/>
  <c r="I13" i="20"/>
  <c r="K12" i="20"/>
  <c r="L12" i="20" s="1"/>
  <c r="M12" i="20" s="1"/>
  <c r="I12" i="20"/>
  <c r="K11" i="20"/>
  <c r="L11" i="20" s="1"/>
  <c r="M11" i="20" s="1"/>
  <c r="I11" i="20"/>
  <c r="K10" i="20"/>
  <c r="L10" i="20" s="1"/>
  <c r="M10" i="20" s="1"/>
  <c r="I10" i="20"/>
  <c r="K9" i="20"/>
  <c r="L9" i="20" s="1"/>
  <c r="M9" i="20" s="1"/>
  <c r="I9" i="20"/>
  <c r="K8" i="20"/>
  <c r="L8" i="20" s="1"/>
  <c r="M8" i="20" s="1"/>
  <c r="I8" i="20"/>
  <c r="K7" i="20"/>
  <c r="L7" i="20" s="1"/>
  <c r="M7" i="20" s="1"/>
  <c r="M73" i="18" l="1"/>
  <c r="K73" i="18"/>
  <c r="L73" i="18" s="1"/>
  <c r="M72" i="18"/>
  <c r="K72" i="18"/>
  <c r="L72" i="18" s="1"/>
  <c r="M71" i="18"/>
  <c r="K71" i="18"/>
  <c r="L71" i="18" s="1"/>
  <c r="M70" i="18"/>
  <c r="K70" i="18"/>
  <c r="L70" i="18" s="1"/>
  <c r="M69" i="18"/>
  <c r="K69" i="18"/>
  <c r="L69" i="18" s="1"/>
  <c r="M68" i="18"/>
  <c r="K68" i="18"/>
  <c r="L68" i="18" s="1"/>
  <c r="M67" i="18"/>
  <c r="K67" i="18"/>
  <c r="L67" i="18" s="1"/>
  <c r="M66" i="18"/>
  <c r="K66" i="18"/>
  <c r="L66" i="18" s="1"/>
  <c r="M65" i="18"/>
  <c r="K65" i="18"/>
  <c r="L65" i="18" s="1"/>
  <c r="M64" i="18"/>
  <c r="K64" i="18"/>
  <c r="L64" i="18" s="1"/>
  <c r="M63" i="18"/>
  <c r="K63" i="18"/>
  <c r="L63" i="18" s="1"/>
  <c r="M62" i="18"/>
  <c r="K62" i="18"/>
  <c r="L62" i="18" s="1"/>
  <c r="M61" i="18"/>
  <c r="K61" i="18"/>
  <c r="L61" i="18" s="1"/>
  <c r="M60" i="18"/>
  <c r="K60" i="18"/>
  <c r="L60" i="18" s="1"/>
  <c r="M59" i="18"/>
  <c r="K59" i="18"/>
  <c r="L59" i="18" s="1"/>
  <c r="M58" i="18"/>
  <c r="K58" i="18"/>
  <c r="L58" i="18" s="1"/>
  <c r="M57" i="18"/>
  <c r="K57" i="18"/>
  <c r="L57" i="18" s="1"/>
  <c r="M56" i="18"/>
  <c r="K56" i="18"/>
  <c r="L56" i="18" s="1"/>
  <c r="M55" i="18"/>
  <c r="K55" i="18"/>
  <c r="L55" i="18" s="1"/>
  <c r="M54" i="18"/>
  <c r="K54" i="18"/>
  <c r="L54" i="18" s="1"/>
  <c r="M53" i="18"/>
  <c r="K53" i="18"/>
  <c r="L53" i="18" s="1"/>
  <c r="M52" i="18"/>
  <c r="K52" i="18"/>
  <c r="L52" i="18" s="1"/>
  <c r="M51" i="18"/>
  <c r="K51" i="18"/>
  <c r="L51" i="18" s="1"/>
  <c r="M50" i="18"/>
  <c r="K50" i="18"/>
  <c r="L50" i="18" s="1"/>
  <c r="M49" i="18"/>
  <c r="K49" i="18"/>
  <c r="L49" i="18" s="1"/>
  <c r="M48" i="18"/>
  <c r="K48" i="18"/>
  <c r="L48" i="18" s="1"/>
  <c r="M47" i="18"/>
  <c r="K47" i="18"/>
  <c r="L47" i="18" s="1"/>
  <c r="M46" i="18"/>
  <c r="K46" i="18"/>
  <c r="L46" i="18" s="1"/>
  <c r="M45" i="18"/>
  <c r="K45" i="18"/>
  <c r="L45" i="18" s="1"/>
  <c r="M44" i="18"/>
  <c r="K44" i="18"/>
  <c r="L44" i="18" s="1"/>
  <c r="M43" i="18"/>
  <c r="K43" i="18"/>
  <c r="L43" i="18" s="1"/>
  <c r="M42" i="18"/>
  <c r="K42" i="18"/>
  <c r="L42" i="18" s="1"/>
  <c r="M41" i="18"/>
  <c r="K41" i="18"/>
  <c r="L41" i="18" s="1"/>
  <c r="M40" i="18"/>
  <c r="K40" i="18"/>
  <c r="L40" i="18" s="1"/>
  <c r="M39" i="18"/>
  <c r="K39" i="18"/>
  <c r="L39" i="18" s="1"/>
  <c r="M38" i="18"/>
  <c r="K38" i="18"/>
  <c r="L38" i="18" s="1"/>
  <c r="M37" i="18"/>
  <c r="K37" i="18"/>
  <c r="L37" i="18" s="1"/>
  <c r="M36" i="18"/>
  <c r="K36" i="18"/>
  <c r="L36" i="18" s="1"/>
  <c r="M35" i="18"/>
  <c r="K35" i="18"/>
  <c r="L35" i="18" s="1"/>
  <c r="M34" i="18"/>
  <c r="K34" i="18"/>
  <c r="L34" i="18" s="1"/>
  <c r="M33" i="18"/>
  <c r="K33" i="18"/>
  <c r="L33" i="18" s="1"/>
  <c r="M32" i="18"/>
  <c r="K32" i="18"/>
  <c r="L32" i="18" s="1"/>
  <c r="M31" i="18"/>
  <c r="K31" i="18"/>
  <c r="L31" i="18" s="1"/>
  <c r="K27" i="18"/>
  <c r="L27" i="18" s="1"/>
  <c r="M27" i="18" s="1"/>
  <c r="K26" i="18"/>
  <c r="L26" i="18" s="1"/>
  <c r="M26" i="18" s="1"/>
  <c r="K25" i="18"/>
  <c r="L25" i="18" s="1"/>
  <c r="M25" i="18" s="1"/>
  <c r="K24" i="18"/>
  <c r="L24" i="18" s="1"/>
  <c r="M24" i="18" s="1"/>
  <c r="K22" i="18"/>
  <c r="L22" i="18" s="1"/>
  <c r="M22" i="18" s="1"/>
  <c r="K21" i="18"/>
  <c r="L21" i="18" s="1"/>
  <c r="M21" i="18" s="1"/>
  <c r="K20" i="18"/>
  <c r="L20" i="18" s="1"/>
  <c r="M20" i="18" s="1"/>
  <c r="K19" i="18"/>
  <c r="L19" i="18" s="1"/>
  <c r="M19" i="18" s="1"/>
  <c r="K18" i="18"/>
  <c r="L18" i="18" s="1"/>
  <c r="M18" i="18" s="1"/>
  <c r="K17" i="18"/>
  <c r="L17" i="18" s="1"/>
  <c r="M17" i="18" s="1"/>
  <c r="K16" i="18"/>
  <c r="L16" i="18" s="1"/>
  <c r="M16" i="18" s="1"/>
  <c r="K15" i="18"/>
  <c r="L15" i="18" s="1"/>
  <c r="M15" i="18" s="1"/>
  <c r="K14" i="18"/>
  <c r="L14" i="18" s="1"/>
  <c r="M14" i="18" s="1"/>
  <c r="K13" i="18"/>
  <c r="L13" i="18" s="1"/>
  <c r="M13" i="18" s="1"/>
  <c r="K12" i="18"/>
  <c r="L12" i="18" s="1"/>
  <c r="M12" i="18" s="1"/>
  <c r="K11" i="18"/>
  <c r="L11" i="18" s="1"/>
  <c r="M11" i="18" s="1"/>
  <c r="K10" i="18"/>
  <c r="L10" i="18" s="1"/>
  <c r="M10" i="18" s="1"/>
  <c r="K9" i="18"/>
  <c r="L9" i="18" s="1"/>
  <c r="M9" i="18" s="1"/>
  <c r="K8" i="18"/>
  <c r="L8" i="18" s="1"/>
  <c r="M8" i="18" s="1"/>
  <c r="K7" i="18"/>
  <c r="L7" i="18" s="1"/>
  <c r="M7" i="18" s="1"/>
  <c r="AA30" i="6" l="1"/>
  <c r="C7" i="6" l="1"/>
  <c r="C8" i="6" l="1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T17" i="6"/>
  <c r="U17" i="6"/>
  <c r="V17" i="6"/>
  <c r="W17" i="6"/>
  <c r="X17" i="6"/>
  <c r="Y17" i="6"/>
  <c r="Z17" i="6"/>
  <c r="AA17" i="6"/>
  <c r="T52" i="6"/>
  <c r="U52" i="6"/>
  <c r="V52" i="6"/>
  <c r="W52" i="6"/>
  <c r="X52" i="6"/>
  <c r="Y52" i="6"/>
  <c r="Z52" i="6"/>
  <c r="AA52" i="6"/>
  <c r="T44" i="6"/>
  <c r="U44" i="6"/>
  <c r="V44" i="6"/>
  <c r="W44" i="6"/>
  <c r="X44" i="6"/>
  <c r="Y44" i="6"/>
  <c r="Z44" i="6"/>
  <c r="AA44" i="6"/>
  <c r="T29" i="6"/>
  <c r="U29" i="6"/>
  <c r="V29" i="6"/>
  <c r="W29" i="6"/>
  <c r="X29" i="6"/>
  <c r="Y29" i="6"/>
  <c r="Z29" i="6"/>
  <c r="AA29" i="6"/>
  <c r="T80" i="6"/>
  <c r="U80" i="6"/>
  <c r="V80" i="6"/>
  <c r="W80" i="6"/>
  <c r="X80" i="6"/>
  <c r="Y80" i="6"/>
  <c r="Z80" i="6"/>
  <c r="AA80" i="6"/>
  <c r="T20" i="6"/>
  <c r="U20" i="6"/>
  <c r="V20" i="6"/>
  <c r="W20" i="6"/>
  <c r="X20" i="6"/>
  <c r="Y20" i="6"/>
  <c r="Z20" i="6"/>
  <c r="AA20" i="6"/>
  <c r="T53" i="6"/>
  <c r="U53" i="6"/>
  <c r="V53" i="6"/>
  <c r="W53" i="6"/>
  <c r="X53" i="6"/>
  <c r="Y53" i="6"/>
  <c r="Z53" i="6"/>
  <c r="AA53" i="6"/>
  <c r="T34" i="6"/>
  <c r="U34" i="6"/>
  <c r="V34" i="6"/>
  <c r="W34" i="6"/>
  <c r="X34" i="6"/>
  <c r="Y34" i="6"/>
  <c r="Z34" i="6"/>
  <c r="AA34" i="6"/>
  <c r="T45" i="6"/>
  <c r="U45" i="6"/>
  <c r="V45" i="6"/>
  <c r="W45" i="6"/>
  <c r="X45" i="6"/>
  <c r="Y45" i="6"/>
  <c r="Z45" i="6"/>
  <c r="AA45" i="6"/>
  <c r="T42" i="6"/>
  <c r="U42" i="6"/>
  <c r="V42" i="6"/>
  <c r="W42" i="6"/>
  <c r="X42" i="6"/>
  <c r="Y42" i="6"/>
  <c r="Z42" i="6"/>
  <c r="AA42" i="6"/>
  <c r="T31" i="6"/>
  <c r="U31" i="6"/>
  <c r="V31" i="6"/>
  <c r="W31" i="6"/>
  <c r="X31" i="6"/>
  <c r="Y31" i="6"/>
  <c r="Z31" i="6"/>
  <c r="AA31" i="6"/>
  <c r="T79" i="6"/>
  <c r="U79" i="6"/>
  <c r="V79" i="6"/>
  <c r="W79" i="6"/>
  <c r="X79" i="6"/>
  <c r="Y79" i="6"/>
  <c r="Z79" i="6"/>
  <c r="AA79" i="6"/>
  <c r="T47" i="6"/>
  <c r="U47" i="6"/>
  <c r="V47" i="6"/>
  <c r="W47" i="6"/>
  <c r="X47" i="6"/>
  <c r="Y47" i="6"/>
  <c r="Z47" i="6"/>
  <c r="AA47" i="6"/>
  <c r="T11" i="6"/>
  <c r="U11" i="6"/>
  <c r="V11" i="6"/>
  <c r="W11" i="6"/>
  <c r="X11" i="6"/>
  <c r="Y11" i="6"/>
  <c r="Z11" i="6"/>
  <c r="AA11" i="6"/>
  <c r="T28" i="6"/>
  <c r="U28" i="6"/>
  <c r="V28" i="6"/>
  <c r="W28" i="6"/>
  <c r="X28" i="6"/>
  <c r="Y28" i="6"/>
  <c r="Z28" i="6"/>
  <c r="AA28" i="6"/>
  <c r="T62" i="6"/>
  <c r="U62" i="6"/>
  <c r="V62" i="6"/>
  <c r="W62" i="6"/>
  <c r="X62" i="6"/>
  <c r="Y62" i="6"/>
  <c r="Z62" i="6"/>
  <c r="AA62" i="6"/>
  <c r="T57" i="6"/>
  <c r="U57" i="6"/>
  <c r="V57" i="6"/>
  <c r="W57" i="6"/>
  <c r="X57" i="6"/>
  <c r="Y57" i="6"/>
  <c r="Z57" i="6"/>
  <c r="AA57" i="6"/>
  <c r="T48" i="6"/>
  <c r="U48" i="6"/>
  <c r="V48" i="6"/>
  <c r="W48" i="6"/>
  <c r="X48" i="6"/>
  <c r="Y48" i="6"/>
  <c r="Z48" i="6"/>
  <c r="AA48" i="6"/>
  <c r="T16" i="6"/>
  <c r="U16" i="6"/>
  <c r="V16" i="6"/>
  <c r="W16" i="6"/>
  <c r="X16" i="6"/>
  <c r="Y16" i="6"/>
  <c r="Z16" i="6"/>
  <c r="AA16" i="6"/>
  <c r="T24" i="6"/>
  <c r="U24" i="6"/>
  <c r="V24" i="6"/>
  <c r="W24" i="6"/>
  <c r="X24" i="6"/>
  <c r="Y24" i="6"/>
  <c r="Z24" i="6"/>
  <c r="AA24" i="6"/>
  <c r="T87" i="6"/>
  <c r="U87" i="6"/>
  <c r="V87" i="6"/>
  <c r="W87" i="6"/>
  <c r="X87" i="6"/>
  <c r="Y87" i="6"/>
  <c r="Z87" i="6"/>
  <c r="AA87" i="6"/>
  <c r="T30" i="6"/>
  <c r="U30" i="6"/>
  <c r="V30" i="6"/>
  <c r="W30" i="6"/>
  <c r="X30" i="6"/>
  <c r="Y30" i="6"/>
  <c r="Z30" i="6"/>
  <c r="T67" i="6"/>
  <c r="U67" i="6"/>
  <c r="V67" i="6"/>
  <c r="W67" i="6"/>
  <c r="X67" i="6"/>
  <c r="Y67" i="6"/>
  <c r="Z67" i="6"/>
  <c r="AA67" i="6"/>
  <c r="T40" i="6"/>
  <c r="U40" i="6"/>
  <c r="V40" i="6"/>
  <c r="W40" i="6"/>
  <c r="X40" i="6"/>
  <c r="Y40" i="6"/>
  <c r="Z40" i="6"/>
  <c r="AA40" i="6"/>
  <c r="T43" i="6"/>
  <c r="U43" i="6"/>
  <c r="V43" i="6"/>
  <c r="W43" i="6"/>
  <c r="X43" i="6"/>
  <c r="Y43" i="6"/>
  <c r="Z43" i="6"/>
  <c r="AA43" i="6"/>
  <c r="T15" i="6"/>
  <c r="U15" i="6"/>
  <c r="V15" i="6"/>
  <c r="W15" i="6"/>
  <c r="X15" i="6"/>
  <c r="Y15" i="6"/>
  <c r="Z15" i="6"/>
  <c r="AA15" i="6"/>
  <c r="T70" i="6"/>
  <c r="U70" i="6"/>
  <c r="V70" i="6"/>
  <c r="W70" i="6"/>
  <c r="X70" i="6"/>
  <c r="Y70" i="6"/>
  <c r="Z70" i="6"/>
  <c r="AA70" i="6"/>
  <c r="T9" i="6"/>
  <c r="U9" i="6"/>
  <c r="V9" i="6"/>
  <c r="W9" i="6"/>
  <c r="X9" i="6"/>
  <c r="Y9" i="6"/>
  <c r="Z9" i="6"/>
  <c r="AA9" i="6"/>
  <c r="T46" i="6"/>
  <c r="U46" i="6"/>
  <c r="V46" i="6"/>
  <c r="W46" i="6"/>
  <c r="X46" i="6"/>
  <c r="Y46" i="6"/>
  <c r="Z46" i="6"/>
  <c r="AA46" i="6"/>
  <c r="T74" i="6"/>
  <c r="U74" i="6"/>
  <c r="V74" i="6"/>
  <c r="W74" i="6"/>
  <c r="X74" i="6"/>
  <c r="Y74" i="6"/>
  <c r="Z74" i="6"/>
  <c r="AA74" i="6"/>
  <c r="T19" i="6"/>
  <c r="U19" i="6"/>
  <c r="V19" i="6"/>
  <c r="W19" i="6"/>
  <c r="X19" i="6"/>
  <c r="Y19" i="6"/>
  <c r="Z19" i="6"/>
  <c r="AA19" i="6"/>
  <c r="T69" i="6"/>
  <c r="U69" i="6"/>
  <c r="V69" i="6"/>
  <c r="W69" i="6"/>
  <c r="X69" i="6"/>
  <c r="Y69" i="6"/>
  <c r="Z69" i="6"/>
  <c r="AA69" i="6"/>
  <c r="T21" i="6"/>
  <c r="U21" i="6"/>
  <c r="V21" i="6"/>
  <c r="W21" i="6"/>
  <c r="X21" i="6"/>
  <c r="Y21" i="6"/>
  <c r="Z21" i="6"/>
  <c r="AA21" i="6"/>
  <c r="T18" i="6"/>
  <c r="U18" i="6"/>
  <c r="V18" i="6"/>
  <c r="W18" i="6"/>
  <c r="X18" i="6"/>
  <c r="Y18" i="6"/>
  <c r="Z18" i="6"/>
  <c r="AA18" i="6"/>
  <c r="T27" i="6"/>
  <c r="U27" i="6"/>
  <c r="V27" i="6"/>
  <c r="W27" i="6"/>
  <c r="X27" i="6"/>
  <c r="Y27" i="6"/>
  <c r="Z27" i="6"/>
  <c r="AA27" i="6"/>
  <c r="T86" i="6"/>
  <c r="U86" i="6"/>
  <c r="V86" i="6"/>
  <c r="W86" i="6"/>
  <c r="X86" i="6"/>
  <c r="Y86" i="6"/>
  <c r="Z86" i="6"/>
  <c r="AA86" i="6"/>
  <c r="T26" i="6"/>
  <c r="U26" i="6"/>
  <c r="V26" i="6"/>
  <c r="W26" i="6"/>
  <c r="X26" i="6"/>
  <c r="Y26" i="6"/>
  <c r="Z26" i="6"/>
  <c r="AA26" i="6"/>
  <c r="T38" i="6"/>
  <c r="U38" i="6"/>
  <c r="V38" i="6"/>
  <c r="W38" i="6"/>
  <c r="X38" i="6"/>
  <c r="Y38" i="6"/>
  <c r="Z38" i="6"/>
  <c r="AA38" i="6"/>
  <c r="T68" i="6"/>
  <c r="U68" i="6"/>
  <c r="V68" i="6"/>
  <c r="W68" i="6"/>
  <c r="X68" i="6"/>
  <c r="Y68" i="6"/>
  <c r="Z68" i="6"/>
  <c r="AA68" i="6"/>
  <c r="T58" i="6"/>
  <c r="U58" i="6"/>
  <c r="V58" i="6"/>
  <c r="W58" i="6"/>
  <c r="X58" i="6"/>
  <c r="Y58" i="6"/>
  <c r="Z58" i="6"/>
  <c r="AA58" i="6"/>
  <c r="T72" i="6"/>
  <c r="U72" i="6"/>
  <c r="V72" i="6"/>
  <c r="W72" i="6"/>
  <c r="X72" i="6"/>
  <c r="Y72" i="6"/>
  <c r="Z72" i="6"/>
  <c r="AA72" i="6"/>
  <c r="T64" i="6"/>
  <c r="U64" i="6"/>
  <c r="V64" i="6"/>
  <c r="W64" i="6"/>
  <c r="X64" i="6"/>
  <c r="Y64" i="6"/>
  <c r="Z64" i="6"/>
  <c r="AA64" i="6"/>
  <c r="T50" i="6"/>
  <c r="U50" i="6"/>
  <c r="V50" i="6"/>
  <c r="W50" i="6"/>
  <c r="X50" i="6"/>
  <c r="Y50" i="6"/>
  <c r="Z50" i="6"/>
  <c r="AA50" i="6"/>
  <c r="T35" i="6"/>
  <c r="U35" i="6"/>
  <c r="V35" i="6"/>
  <c r="W35" i="6"/>
  <c r="X35" i="6"/>
  <c r="Y35" i="6"/>
  <c r="Z35" i="6"/>
  <c r="AA35" i="6"/>
  <c r="T65" i="6"/>
  <c r="U65" i="6"/>
  <c r="V65" i="6"/>
  <c r="W65" i="6"/>
  <c r="X65" i="6"/>
  <c r="Y65" i="6"/>
  <c r="Z65" i="6"/>
  <c r="AA65" i="6"/>
  <c r="T90" i="6"/>
  <c r="U90" i="6"/>
  <c r="V90" i="6"/>
  <c r="W90" i="6"/>
  <c r="X90" i="6"/>
  <c r="Y90" i="6"/>
  <c r="Z90" i="6"/>
  <c r="AA90" i="6"/>
  <c r="T88" i="6"/>
  <c r="U88" i="6"/>
  <c r="V88" i="6"/>
  <c r="W88" i="6"/>
  <c r="X88" i="6"/>
  <c r="Y88" i="6"/>
  <c r="Z88" i="6"/>
  <c r="AA88" i="6"/>
  <c r="T73" i="6"/>
  <c r="U73" i="6"/>
  <c r="V73" i="6"/>
  <c r="W73" i="6"/>
  <c r="X73" i="6"/>
  <c r="Y73" i="6"/>
  <c r="Z73" i="6"/>
  <c r="AA73" i="6"/>
  <c r="T75" i="6"/>
  <c r="U75" i="6"/>
  <c r="V75" i="6"/>
  <c r="W75" i="6"/>
  <c r="X75" i="6"/>
  <c r="Y75" i="6"/>
  <c r="Z75" i="6"/>
  <c r="AA75" i="6"/>
  <c r="T89" i="6"/>
  <c r="U89" i="6"/>
  <c r="V89" i="6"/>
  <c r="W89" i="6"/>
  <c r="X89" i="6"/>
  <c r="Y89" i="6"/>
  <c r="Z89" i="6"/>
  <c r="AA89" i="6"/>
  <c r="T66" i="6"/>
  <c r="U66" i="6"/>
  <c r="V66" i="6"/>
  <c r="W66" i="6"/>
  <c r="X66" i="6"/>
  <c r="Y66" i="6"/>
  <c r="Z66" i="6"/>
  <c r="AA66" i="6"/>
  <c r="T37" i="6"/>
  <c r="U37" i="6"/>
  <c r="V37" i="6"/>
  <c r="W37" i="6"/>
  <c r="X37" i="6"/>
  <c r="Y37" i="6"/>
  <c r="Z37" i="6"/>
  <c r="AA37" i="6"/>
  <c r="T84" i="6"/>
  <c r="U84" i="6"/>
  <c r="V84" i="6"/>
  <c r="W84" i="6"/>
  <c r="X84" i="6"/>
  <c r="Y84" i="6"/>
  <c r="Z84" i="6"/>
  <c r="AA84" i="6"/>
  <c r="T71" i="6"/>
  <c r="U71" i="6"/>
  <c r="V71" i="6"/>
  <c r="W71" i="6"/>
  <c r="X71" i="6"/>
  <c r="Y71" i="6"/>
  <c r="Z71" i="6"/>
  <c r="AA71" i="6"/>
  <c r="T92" i="6"/>
  <c r="U92" i="6"/>
  <c r="V92" i="6"/>
  <c r="W92" i="6"/>
  <c r="X92" i="6"/>
  <c r="Y92" i="6"/>
  <c r="Z92" i="6"/>
  <c r="AA92" i="6"/>
  <c r="T32" i="6"/>
  <c r="U32" i="6"/>
  <c r="V32" i="6"/>
  <c r="W32" i="6"/>
  <c r="X32" i="6"/>
  <c r="Y32" i="6"/>
  <c r="Z32" i="6"/>
  <c r="AA32" i="6"/>
  <c r="T12" i="6"/>
  <c r="U12" i="6"/>
  <c r="V12" i="6"/>
  <c r="W12" i="6"/>
  <c r="X12" i="6"/>
  <c r="Y12" i="6"/>
  <c r="Z12" i="6"/>
  <c r="AA12" i="6"/>
  <c r="T94" i="6"/>
  <c r="U94" i="6"/>
  <c r="V94" i="6"/>
  <c r="W94" i="6"/>
  <c r="X94" i="6"/>
  <c r="Y94" i="6"/>
  <c r="Z94" i="6"/>
  <c r="AA94" i="6"/>
  <c r="T59" i="6"/>
  <c r="U59" i="6"/>
  <c r="V59" i="6"/>
  <c r="W59" i="6"/>
  <c r="X59" i="6"/>
  <c r="Y59" i="6"/>
  <c r="Z59" i="6"/>
  <c r="AA59" i="6"/>
  <c r="T95" i="6"/>
  <c r="U95" i="6"/>
  <c r="V95" i="6"/>
  <c r="W95" i="6"/>
  <c r="X95" i="6"/>
  <c r="Y95" i="6"/>
  <c r="Z95" i="6"/>
  <c r="AA95" i="6"/>
  <c r="T14" i="6"/>
  <c r="U14" i="6"/>
  <c r="V14" i="6"/>
  <c r="W14" i="6"/>
  <c r="X14" i="6"/>
  <c r="Y14" i="6"/>
  <c r="Z14" i="6"/>
  <c r="AA14" i="6"/>
  <c r="T36" i="6"/>
  <c r="U36" i="6"/>
  <c r="V36" i="6"/>
  <c r="W36" i="6"/>
  <c r="X36" i="6"/>
  <c r="Y36" i="6"/>
  <c r="Z36" i="6"/>
  <c r="AA36" i="6"/>
  <c r="T55" i="6"/>
  <c r="U55" i="6"/>
  <c r="V55" i="6"/>
  <c r="W55" i="6"/>
  <c r="X55" i="6"/>
  <c r="Y55" i="6"/>
  <c r="Z55" i="6"/>
  <c r="AA55" i="6"/>
  <c r="T51" i="6"/>
  <c r="U51" i="6"/>
  <c r="V51" i="6"/>
  <c r="W51" i="6"/>
  <c r="X51" i="6"/>
  <c r="Y51" i="6"/>
  <c r="Z51" i="6"/>
  <c r="AA51" i="6"/>
  <c r="T33" i="6"/>
  <c r="U33" i="6"/>
  <c r="V33" i="6"/>
  <c r="W33" i="6"/>
  <c r="X33" i="6"/>
  <c r="Y33" i="6"/>
  <c r="Z33" i="6"/>
  <c r="AA33" i="6"/>
  <c r="T25" i="6"/>
  <c r="U25" i="6"/>
  <c r="V25" i="6"/>
  <c r="W25" i="6"/>
  <c r="X25" i="6"/>
  <c r="Y25" i="6"/>
  <c r="Z25" i="6"/>
  <c r="AA25" i="6"/>
  <c r="T91" i="6"/>
  <c r="U91" i="6"/>
  <c r="V91" i="6"/>
  <c r="W91" i="6"/>
  <c r="X91" i="6"/>
  <c r="Y91" i="6"/>
  <c r="Z91" i="6"/>
  <c r="AA91" i="6"/>
  <c r="T8" i="6"/>
  <c r="U8" i="6"/>
  <c r="V8" i="6"/>
  <c r="W8" i="6"/>
  <c r="X8" i="6"/>
  <c r="Y8" i="6"/>
  <c r="Z8" i="6"/>
  <c r="AA8" i="6"/>
  <c r="T13" i="6"/>
  <c r="U13" i="6"/>
  <c r="V13" i="6"/>
  <c r="W13" i="6"/>
  <c r="X13" i="6"/>
  <c r="Y13" i="6"/>
  <c r="Z13" i="6"/>
  <c r="AA13" i="6"/>
  <c r="T83" i="6"/>
  <c r="U83" i="6"/>
  <c r="V83" i="6"/>
  <c r="W83" i="6"/>
  <c r="X83" i="6"/>
  <c r="Y83" i="6"/>
  <c r="Z83" i="6"/>
  <c r="AA83" i="6"/>
  <c r="T39" i="6"/>
  <c r="U39" i="6"/>
  <c r="V39" i="6"/>
  <c r="W39" i="6"/>
  <c r="X39" i="6"/>
  <c r="Y39" i="6"/>
  <c r="Z39" i="6"/>
  <c r="AA39" i="6"/>
  <c r="T76" i="6"/>
  <c r="U76" i="6"/>
  <c r="V76" i="6"/>
  <c r="W76" i="6"/>
  <c r="X76" i="6"/>
  <c r="Y76" i="6"/>
  <c r="Z76" i="6"/>
  <c r="AA76" i="6"/>
  <c r="T63" i="6"/>
  <c r="U63" i="6"/>
  <c r="V63" i="6"/>
  <c r="W63" i="6"/>
  <c r="X63" i="6"/>
  <c r="Y63" i="6"/>
  <c r="Z63" i="6"/>
  <c r="AA63" i="6"/>
  <c r="T93" i="6"/>
  <c r="U93" i="6"/>
  <c r="V93" i="6"/>
  <c r="W93" i="6"/>
  <c r="X93" i="6"/>
  <c r="Y93" i="6"/>
  <c r="Z93" i="6"/>
  <c r="AA93" i="6"/>
  <c r="T10" i="6"/>
  <c r="U10" i="6"/>
  <c r="V10" i="6"/>
  <c r="W10" i="6"/>
  <c r="X10" i="6"/>
  <c r="Y10" i="6"/>
  <c r="Z10" i="6"/>
  <c r="AA10" i="6"/>
  <c r="T54" i="6"/>
  <c r="U54" i="6"/>
  <c r="V54" i="6"/>
  <c r="W54" i="6"/>
  <c r="X54" i="6"/>
  <c r="Y54" i="6"/>
  <c r="Z54" i="6"/>
  <c r="AA54" i="6"/>
  <c r="T82" i="6"/>
  <c r="U82" i="6"/>
  <c r="V82" i="6"/>
  <c r="W82" i="6"/>
  <c r="X82" i="6"/>
  <c r="Y82" i="6"/>
  <c r="Z82" i="6"/>
  <c r="AA82" i="6"/>
  <c r="T60" i="6"/>
  <c r="U60" i="6"/>
  <c r="V60" i="6"/>
  <c r="W60" i="6"/>
  <c r="X60" i="6"/>
  <c r="Y60" i="6"/>
  <c r="Z60" i="6"/>
  <c r="AA60" i="6"/>
  <c r="T81" i="6"/>
  <c r="U81" i="6"/>
  <c r="V81" i="6"/>
  <c r="W81" i="6"/>
  <c r="X81" i="6"/>
  <c r="Y81" i="6"/>
  <c r="Z81" i="6"/>
  <c r="AA81" i="6"/>
  <c r="T61" i="6"/>
  <c r="U61" i="6"/>
  <c r="V61" i="6"/>
  <c r="W61" i="6"/>
  <c r="X61" i="6"/>
  <c r="Y61" i="6"/>
  <c r="Z61" i="6"/>
  <c r="AA61" i="6"/>
  <c r="T85" i="6"/>
  <c r="U85" i="6"/>
  <c r="V85" i="6"/>
  <c r="W85" i="6"/>
  <c r="X85" i="6"/>
  <c r="Y85" i="6"/>
  <c r="Z85" i="6"/>
  <c r="AA85" i="6"/>
  <c r="T96" i="6"/>
  <c r="U96" i="6"/>
  <c r="V96" i="6"/>
  <c r="W96" i="6"/>
  <c r="X96" i="6"/>
  <c r="Y96" i="6"/>
  <c r="Z96" i="6"/>
  <c r="AA96" i="6"/>
  <c r="T22" i="6"/>
  <c r="U22" i="6"/>
  <c r="V22" i="6"/>
  <c r="W22" i="6"/>
  <c r="X22" i="6"/>
  <c r="Y22" i="6"/>
  <c r="Z22" i="6"/>
  <c r="AA22" i="6"/>
  <c r="T77" i="6"/>
  <c r="U77" i="6"/>
  <c r="V77" i="6"/>
  <c r="W77" i="6"/>
  <c r="X77" i="6"/>
  <c r="Y77" i="6"/>
  <c r="Z77" i="6"/>
  <c r="AA77" i="6"/>
  <c r="T78" i="6"/>
  <c r="U78" i="6"/>
  <c r="V78" i="6"/>
  <c r="W78" i="6"/>
  <c r="X78" i="6"/>
  <c r="Y78" i="6"/>
  <c r="Z78" i="6"/>
  <c r="AA78" i="6"/>
  <c r="T49" i="6"/>
  <c r="U49" i="6"/>
  <c r="V49" i="6"/>
  <c r="W49" i="6"/>
  <c r="X49" i="6"/>
  <c r="Y49" i="6"/>
  <c r="Z49" i="6"/>
  <c r="AA49" i="6"/>
  <c r="T41" i="6"/>
  <c r="U41" i="6"/>
  <c r="V41" i="6"/>
  <c r="W41" i="6"/>
  <c r="X41" i="6"/>
  <c r="Y41" i="6"/>
  <c r="Z41" i="6"/>
  <c r="AA41" i="6"/>
  <c r="T7" i="6"/>
  <c r="U7" i="6"/>
  <c r="V7" i="6"/>
  <c r="W7" i="6"/>
  <c r="X7" i="6"/>
  <c r="Y7" i="6"/>
  <c r="Z7" i="6"/>
  <c r="AA7" i="6"/>
  <c r="T23" i="6"/>
  <c r="U23" i="6"/>
  <c r="V23" i="6"/>
  <c r="W23" i="6"/>
  <c r="X23" i="6"/>
  <c r="Y23" i="6"/>
  <c r="Z23" i="6"/>
  <c r="AA23" i="6"/>
  <c r="AA56" i="6"/>
  <c r="Z56" i="6"/>
  <c r="Y56" i="6"/>
  <c r="X56" i="6"/>
  <c r="W56" i="6"/>
  <c r="V56" i="6"/>
  <c r="U56" i="6"/>
  <c r="T56" i="6"/>
  <c r="AB9" i="6" l="1"/>
  <c r="AB39" i="6"/>
  <c r="AD43" i="6"/>
  <c r="AD96" i="6"/>
  <c r="AD95" i="6"/>
  <c r="AD94" i="6"/>
  <c r="AD93" i="6"/>
  <c r="AD92" i="6"/>
  <c r="AD91" i="6"/>
  <c r="AD90" i="6"/>
  <c r="AD89" i="6"/>
  <c r="AD88" i="6"/>
  <c r="AD87" i="6"/>
  <c r="AD86" i="6"/>
  <c r="AD85" i="6"/>
  <c r="AD84" i="6"/>
  <c r="AD83" i="6"/>
  <c r="AD82" i="6"/>
  <c r="AD81" i="6"/>
  <c r="AD80" i="6"/>
  <c r="AD79" i="6"/>
  <c r="AD78" i="6"/>
  <c r="AD77" i="6"/>
  <c r="AD74" i="6"/>
  <c r="AD76" i="6"/>
  <c r="AD69" i="6"/>
  <c r="AD67" i="6"/>
  <c r="AD63" i="6"/>
  <c r="AD61" i="6"/>
  <c r="AD60" i="6"/>
  <c r="AD57" i="6"/>
  <c r="AD36" i="6"/>
  <c r="AD20" i="6"/>
  <c r="AD46" i="6"/>
  <c r="AD42" i="6"/>
  <c r="AD68" i="6"/>
  <c r="AD66" i="6"/>
  <c r="AD64" i="6"/>
  <c r="AD62" i="6"/>
  <c r="AD41" i="6"/>
  <c r="AD58" i="6"/>
  <c r="AD56" i="6"/>
  <c r="AD28" i="6"/>
  <c r="AD44" i="6"/>
  <c r="AD55" i="6"/>
  <c r="AD11" i="6"/>
  <c r="AD37" i="6"/>
  <c r="AD29" i="6"/>
  <c r="AD39" i="6"/>
  <c r="AD35" i="6"/>
  <c r="AD52" i="6"/>
  <c r="AD30" i="6"/>
  <c r="AD13" i="6"/>
  <c r="AD22" i="6"/>
  <c r="AD47" i="6"/>
  <c r="AD24" i="6"/>
  <c r="AD10" i="6"/>
  <c r="AD50" i="6"/>
  <c r="AD40" i="6"/>
  <c r="AD27" i="6"/>
  <c r="AD12" i="6"/>
  <c r="AD38" i="6"/>
  <c r="AD31" i="6"/>
  <c r="AD16" i="6"/>
  <c r="AD51" i="6"/>
  <c r="AD34" i="6"/>
  <c r="AD32" i="6"/>
  <c r="AD14" i="6"/>
  <c r="AD8" i="6"/>
  <c r="AD45" i="6"/>
  <c r="AB58" i="6"/>
  <c r="AB68" i="6"/>
  <c r="AD15" i="6"/>
  <c r="AD21" i="6"/>
  <c r="AD59" i="6"/>
  <c r="AD75" i="6"/>
  <c r="AD54" i="6"/>
  <c r="AD23" i="6"/>
  <c r="AD33" i="6"/>
  <c r="AD19" i="6"/>
  <c r="AD26" i="6"/>
  <c r="AB79" i="6"/>
  <c r="AD65" i="6"/>
  <c r="AD7" i="6"/>
  <c r="AD9" i="6"/>
  <c r="AD48" i="6"/>
  <c r="AD17" i="6"/>
  <c r="AD18" i="6"/>
  <c r="AD73" i="6"/>
  <c r="AD25" i="6"/>
  <c r="AD53" i="6"/>
  <c r="AD49" i="6"/>
  <c r="AD72" i="6"/>
  <c r="AD71" i="6"/>
  <c r="AD70" i="6"/>
  <c r="AB28" i="6"/>
  <c r="AB31" i="6"/>
  <c r="AB41" i="6"/>
  <c r="AB85" i="6"/>
  <c r="AB93" i="6"/>
  <c r="AB63" i="6"/>
  <c r="AB83" i="6"/>
  <c r="AB33" i="6"/>
  <c r="AB88" i="6"/>
  <c r="AB65" i="6"/>
  <c r="AB67" i="6"/>
  <c r="AB16" i="6"/>
  <c r="AB48" i="6"/>
  <c r="AB42" i="6"/>
  <c r="AB53" i="6"/>
  <c r="AB52" i="6"/>
  <c r="AB25" i="6"/>
  <c r="AB20" i="6"/>
  <c r="AB30" i="6"/>
  <c r="AB77" i="6"/>
  <c r="AB61" i="6"/>
  <c r="AB54" i="6"/>
  <c r="AB76" i="6"/>
  <c r="AB8" i="6"/>
  <c r="AB51" i="6"/>
  <c r="AB32" i="6"/>
  <c r="AB73" i="6"/>
  <c r="AB69" i="6"/>
  <c r="AB40" i="6"/>
  <c r="AB24" i="6"/>
  <c r="AB62" i="6"/>
  <c r="AB34" i="6"/>
  <c r="AB29" i="6"/>
  <c r="AB23" i="6"/>
  <c r="AB81" i="6"/>
  <c r="AB55" i="6"/>
  <c r="AB36" i="6"/>
  <c r="AB90" i="6"/>
  <c r="AB18" i="6"/>
  <c r="AB21" i="6"/>
  <c r="AB26" i="6"/>
  <c r="AB19" i="6"/>
  <c r="AB43" i="6"/>
  <c r="AB87" i="6"/>
  <c r="AB47" i="6"/>
  <c r="AB80" i="6"/>
  <c r="AB96" i="6"/>
  <c r="AB7" i="6"/>
  <c r="AB22" i="6"/>
  <c r="AB10" i="6"/>
  <c r="AB91" i="6"/>
  <c r="AB50" i="6"/>
  <c r="AB70" i="6"/>
  <c r="AB49" i="6"/>
  <c r="AB78" i="6"/>
  <c r="AB60" i="6"/>
  <c r="AB82" i="6"/>
  <c r="AB13" i="6"/>
  <c r="AB14" i="6"/>
  <c r="AB89" i="6"/>
  <c r="AB75" i="6"/>
  <c r="AB72" i="6"/>
  <c r="AB38" i="6"/>
  <c r="AB46" i="6"/>
  <c r="AB92" i="6"/>
  <c r="AB94" i="6"/>
  <c r="AB71" i="6"/>
  <c r="AB64" i="6"/>
  <c r="AB74" i="6"/>
  <c r="AB15" i="6"/>
  <c r="AB11" i="6"/>
  <c r="AB56" i="6"/>
  <c r="AB95" i="6"/>
  <c r="AB12" i="6"/>
  <c r="AB84" i="6"/>
  <c r="AB35" i="6"/>
  <c r="AB17" i="6"/>
  <c r="AB57" i="6"/>
  <c r="AB45" i="6"/>
  <c r="AB59" i="6"/>
  <c r="AB37" i="6"/>
  <c r="AB86" i="6"/>
  <c r="AB27" i="6"/>
  <c r="AB44" i="6"/>
  <c r="AB66" i="6"/>
</calcChain>
</file>

<file path=xl/sharedStrings.xml><?xml version="1.0" encoding="utf-8"?>
<sst xmlns="http://schemas.openxmlformats.org/spreadsheetml/2006/main" count="909" uniqueCount="189">
  <si>
    <t>Name</t>
  </si>
  <si>
    <t>Clive Cookson 10km</t>
  </si>
  <si>
    <t>Newburn River Run</t>
  </si>
  <si>
    <t>Tynedale 10km</t>
  </si>
  <si>
    <t>Sunderland 5km</t>
  </si>
  <si>
    <t>Morpeth 10km</t>
  </si>
  <si>
    <t>Club Championship</t>
  </si>
  <si>
    <t>Tynedale (Jelly Tea) 10 miler</t>
  </si>
  <si>
    <t>May 
SGP #2</t>
  </si>
  <si>
    <t>June 
SGP #3</t>
  </si>
  <si>
    <t>highest</t>
  </si>
  <si>
    <t>2nd</t>
  </si>
  <si>
    <t>3rd</t>
  </si>
  <si>
    <t>4th</t>
  </si>
  <si>
    <t>5th</t>
  </si>
  <si>
    <t>6th</t>
  </si>
  <si>
    <t>7th</t>
  </si>
  <si>
    <t>8th</t>
  </si>
  <si>
    <t>Handicap</t>
  </si>
  <si>
    <t>Actual Finish Positions</t>
  </si>
  <si>
    <t>Pos</t>
  </si>
  <si>
    <t>Time</t>
  </si>
  <si>
    <t>Actual Time</t>
  </si>
  <si>
    <t>Points</t>
  </si>
  <si>
    <t>Sorted by Actual Time</t>
  </si>
  <si>
    <t>Change</t>
  </si>
  <si>
    <t>Av</t>
  </si>
  <si>
    <t>Current Records</t>
  </si>
  <si>
    <t>Fastest Men</t>
  </si>
  <si>
    <t>NAME</t>
  </si>
  <si>
    <t>TIME</t>
  </si>
  <si>
    <t>DATE</t>
  </si>
  <si>
    <t xml:space="preserve">Fastest Senior </t>
  </si>
  <si>
    <t>Chris Smith</t>
  </si>
  <si>
    <t>Fastest Veteran</t>
  </si>
  <si>
    <t>Brian Hetherington</t>
  </si>
  <si>
    <t>Fastest Veteran O45</t>
  </si>
  <si>
    <t>Fastest Veteran O50</t>
  </si>
  <si>
    <t>Fastest Veteran O65</t>
  </si>
  <si>
    <t>James Flynn</t>
  </si>
  <si>
    <t>Fastest Women</t>
  </si>
  <si>
    <t>Fastest Senior</t>
  </si>
  <si>
    <t>Danielle Hodgkinson</t>
  </si>
  <si>
    <t>Fastest Veteran O35</t>
  </si>
  <si>
    <t>Emma Walton</t>
  </si>
  <si>
    <t>Fastest Veteran O40</t>
  </si>
  <si>
    <t>Chrystal Skeldon</t>
  </si>
  <si>
    <t>Carole Watt</t>
  </si>
  <si>
    <t>Fastest Junior Boys</t>
  </si>
  <si>
    <t>Fastest U11</t>
  </si>
  <si>
    <t>Jack Armstrong</t>
  </si>
  <si>
    <t>Fastest U13</t>
  </si>
  <si>
    <t>Fastest U15</t>
  </si>
  <si>
    <t>Adam Hill (JB15)</t>
  </si>
  <si>
    <t>Fastest Junior Girls</t>
  </si>
  <si>
    <t>Ellen Williams</t>
  </si>
  <si>
    <t>Sophie Blackett</t>
  </si>
  <si>
    <t>Overall Points
(Best 8 of 11) + Participation</t>
  </si>
  <si>
    <t>July
SGP #4</t>
  </si>
  <si>
    <t>Fastest Veteran O60</t>
  </si>
  <si>
    <t>David Scoins</t>
  </si>
  <si>
    <t>Filtered by points</t>
  </si>
  <si>
    <t>Pred Time</t>
  </si>
  <si>
    <t>Time Faster</t>
  </si>
  <si>
    <t>% diff</t>
  </si>
  <si>
    <t xml:space="preserve">Points (no max) </t>
  </si>
  <si>
    <t>Ladies 3 Miles</t>
  </si>
  <si>
    <t>Mens 6 Miles</t>
  </si>
  <si>
    <t>Junior 1 Mile</t>
  </si>
  <si>
    <t>U16 3 Miles</t>
  </si>
  <si>
    <t>Table</t>
  </si>
  <si>
    <t>Wallsend Harriers Summer Grand Prix 2016</t>
  </si>
  <si>
    <t>Summer Grand Prix 3rd May 2016</t>
  </si>
  <si>
    <t>Clive Cookson 10km 18th May 2016</t>
  </si>
  <si>
    <t>Summer Grand Prix 28th June 2016</t>
  </si>
  <si>
    <t>Tynedale 10km 6th July 2016</t>
  </si>
  <si>
    <t>Sunderland 5km 13th July 2016</t>
  </si>
  <si>
    <t>Summer Grand Prix 26th July 2016</t>
  </si>
  <si>
    <t>Morpeth 10km 2nd August 2016</t>
  </si>
  <si>
    <t>Club Championships 2016 Friday 12th August</t>
  </si>
  <si>
    <t>May
SGP #1</t>
  </si>
  <si>
    <t>Participation Points (5 / event)</t>
  </si>
  <si>
    <t>Joesph</t>
  </si>
  <si>
    <t>Hoben</t>
  </si>
  <si>
    <t>Andy</t>
  </si>
  <si>
    <t>Clark</t>
  </si>
  <si>
    <t>Kayleigh</t>
  </si>
  <si>
    <t>Dunn</t>
  </si>
  <si>
    <t>Adam</t>
  </si>
  <si>
    <t>Hamilton</t>
  </si>
  <si>
    <t>Erin</t>
  </si>
  <si>
    <t>Pryor</t>
  </si>
  <si>
    <t>Simon</t>
  </si>
  <si>
    <t>Wigmore</t>
  </si>
  <si>
    <t>Dave</t>
  </si>
  <si>
    <t>Hall</t>
  </si>
  <si>
    <t>Denver</t>
  </si>
  <si>
    <t>Stretesky</t>
  </si>
  <si>
    <t>Mason</t>
  </si>
  <si>
    <t>Paddy</t>
  </si>
  <si>
    <t>Dinsmore</t>
  </si>
  <si>
    <t>Matty</t>
  </si>
  <si>
    <t>Summers</t>
  </si>
  <si>
    <t>Dan</t>
  </si>
  <si>
    <t>Smith</t>
  </si>
  <si>
    <t>Emily</t>
  </si>
  <si>
    <t>James</t>
  </si>
  <si>
    <t>Stacey</t>
  </si>
  <si>
    <t>Davidson</t>
  </si>
  <si>
    <t>Matt</t>
  </si>
  <si>
    <t>Darbyshire</t>
  </si>
  <si>
    <t>Penny</t>
  </si>
  <si>
    <t>Pegman</t>
  </si>
  <si>
    <t>Vicky</t>
  </si>
  <si>
    <t>Mish</t>
  </si>
  <si>
    <t>Margison</t>
  </si>
  <si>
    <t>Kevin</t>
  </si>
  <si>
    <t>Wilson</t>
  </si>
  <si>
    <t>Nina</t>
  </si>
  <si>
    <t>Wilkinson</t>
  </si>
  <si>
    <t>Weatherill</t>
  </si>
  <si>
    <t>Julie</t>
  </si>
  <si>
    <t>Williams</t>
  </si>
  <si>
    <t>Mark</t>
  </si>
  <si>
    <t>Sarah</t>
  </si>
  <si>
    <t>Graham</t>
  </si>
  <si>
    <t>Gary</t>
  </si>
  <si>
    <t>Lewis</t>
  </si>
  <si>
    <t>Lyon</t>
  </si>
  <si>
    <t>Tynedale 10mile 18th September 2016</t>
  </si>
  <si>
    <t>Erickson</t>
  </si>
  <si>
    <t>Jamie</t>
  </si>
  <si>
    <t>Davis</t>
  </si>
  <si>
    <t>Gavin</t>
  </si>
  <si>
    <t>Lee</t>
  </si>
  <si>
    <t>Hardie</t>
  </si>
  <si>
    <t>Sean</t>
  </si>
  <si>
    <t>McIntyre</t>
  </si>
  <si>
    <t>Keith</t>
  </si>
  <si>
    <t>O'Donnell</t>
  </si>
  <si>
    <t>Robson</t>
  </si>
  <si>
    <t>Becki</t>
  </si>
  <si>
    <t>Newman</t>
  </si>
  <si>
    <t>Alan</t>
  </si>
  <si>
    <t>Heslington</t>
  </si>
  <si>
    <t>Tony</t>
  </si>
  <si>
    <t>Maddocks</t>
  </si>
  <si>
    <t>Joseph</t>
  </si>
  <si>
    <t>Harry</t>
  </si>
  <si>
    <t>Coates</t>
  </si>
  <si>
    <t>Phil</t>
  </si>
  <si>
    <t>Aiston</t>
  </si>
  <si>
    <t>Jack</t>
  </si>
  <si>
    <t>Armstrong</t>
  </si>
  <si>
    <t>Olly</t>
  </si>
  <si>
    <t>Aird</t>
  </si>
  <si>
    <t>Robbie</t>
  </si>
  <si>
    <t>Livermore</t>
  </si>
  <si>
    <t>Gez</t>
  </si>
  <si>
    <t>Richardson</t>
  </si>
  <si>
    <t xml:space="preserve">Matty </t>
  </si>
  <si>
    <t>Paul</t>
  </si>
  <si>
    <t>McAleer</t>
  </si>
  <si>
    <t>Moses</t>
  </si>
  <si>
    <t>Liam</t>
  </si>
  <si>
    <t>Smart</t>
  </si>
  <si>
    <t>Gill</t>
  </si>
  <si>
    <t>Anna</t>
  </si>
  <si>
    <t>French</t>
  </si>
  <si>
    <t>Rob</t>
  </si>
  <si>
    <t>McMahon</t>
  </si>
  <si>
    <t>Jackie</t>
  </si>
  <si>
    <t>Garnett</t>
  </si>
  <si>
    <t>Summer Grand Prix 24th May 2016 - 5KM</t>
  </si>
  <si>
    <t>Lyndsey</t>
  </si>
  <si>
    <t>Day</t>
  </si>
  <si>
    <t>Mick</t>
  </si>
  <si>
    <t>Newburn River Run 6.5 Mile 15th June 2016</t>
  </si>
  <si>
    <t>Collinson</t>
  </si>
  <si>
    <t>Tim</t>
  </si>
  <si>
    <t>Nicholson</t>
  </si>
  <si>
    <t>Prior</t>
  </si>
  <si>
    <t>Daryl</t>
  </si>
  <si>
    <t>Roe</t>
  </si>
  <si>
    <t>Cawthorn</t>
  </si>
  <si>
    <t>00:52:35</t>
  </si>
  <si>
    <t>Wiley</t>
  </si>
  <si>
    <t/>
  </si>
  <si>
    <t>*TBC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</si>
</sst>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2" fillId="0" borderId="0"/>
    <xf numFmtId="0" fontId="15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1" fontId="0" fillId="0" borderId="1" xfId="0" applyNumberFormat="1" applyBorder="1"/>
    <xf numFmtId="164" fontId="0" fillId="0" borderId="1" xfId="0" applyNumberFormat="1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4" xfId="0" applyFont="1" applyBorder="1"/>
    <xf numFmtId="0" fontId="0" fillId="0" borderId="5" xfId="0" applyBorder="1" applyAlignment="1">
      <alignment horizontal="left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top"/>
    </xf>
    <xf numFmtId="0" fontId="6" fillId="0" borderId="8" xfId="0" applyFont="1" applyBorder="1" applyAlignment="1">
      <alignment horizontal="center" vertical="top" wrapText="1"/>
    </xf>
    <xf numFmtId="0" fontId="0" fillId="0" borderId="8" xfId="0" applyBorder="1"/>
    <xf numFmtId="0" fontId="7" fillId="0" borderId="8" xfId="0" applyFont="1" applyBorder="1"/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top"/>
    </xf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1" xfId="0" applyFont="1" applyBorder="1" applyAlignment="1">
      <alignment vertical="center"/>
    </xf>
    <xf numFmtId="0" fontId="1" fillId="0" borderId="9" xfId="0" applyFont="1" applyBorder="1" applyAlignment="1"/>
    <xf numFmtId="0" fontId="0" fillId="0" borderId="12" xfId="0" applyBorder="1"/>
    <xf numFmtId="0" fontId="0" fillId="0" borderId="12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1" xfId="0" applyBorder="1" applyAlignment="1">
      <alignment horizontal="center"/>
    </xf>
    <xf numFmtId="0" fontId="1" fillId="0" borderId="9" xfId="0" applyFont="1" applyBorder="1" applyAlignment="1">
      <alignment vertical="top"/>
    </xf>
    <xf numFmtId="0" fontId="9" fillId="0" borderId="8" xfId="0" applyFont="1" applyBorder="1" applyAlignment="1">
      <alignment horizontal="center" vertical="top" wrapText="1"/>
    </xf>
    <xf numFmtId="1" fontId="0" fillId="0" borderId="1" xfId="0" applyNumberFormat="1" applyBorder="1"/>
    <xf numFmtId="0" fontId="10" fillId="0" borderId="1" xfId="0" applyFont="1" applyBorder="1"/>
    <xf numFmtId="21" fontId="10" fillId="0" borderId="1" xfId="0" applyNumberFormat="1" applyFont="1" applyBorder="1"/>
    <xf numFmtId="14" fontId="10" fillId="0" borderId="1" xfId="0" applyNumberFormat="1" applyFont="1" applyBorder="1"/>
    <xf numFmtId="0" fontId="11" fillId="0" borderId="1" xfId="0" applyFont="1" applyBorder="1"/>
    <xf numFmtId="0" fontId="0" fillId="0" borderId="1" xfId="0" applyFill="1" applyBorder="1" applyAlignment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9" fillId="0" borderId="8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8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164" fontId="5" fillId="0" borderId="13" xfId="0" applyNumberFormat="1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13" xfId="0" applyBorder="1"/>
    <xf numFmtId="2" fontId="0" fillId="0" borderId="13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164" fontId="14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1" xfId="2" applyBorder="1"/>
    <xf numFmtId="0" fontId="0" fillId="0" borderId="1" xfId="0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97"/>
  <sheetViews>
    <sheetView tabSelected="1" zoomScaleNormal="100" workbookViewId="0">
      <pane ySplit="6" topLeftCell="A7" activePane="bottomLeft" state="frozen"/>
      <selection pane="bottomLeft" activeCell="O11" sqref="O11"/>
    </sheetView>
  </sheetViews>
  <sheetFormatPr defaultRowHeight="15" x14ac:dyDescent="0.25"/>
  <cols>
    <col min="1" max="1" width="6.140625" style="1" customWidth="1"/>
    <col min="2" max="2" width="8" style="2" hidden="1" customWidth="1"/>
    <col min="3" max="3" width="7" style="2" customWidth="1"/>
    <col min="4" max="4" width="5" style="2" customWidth="1"/>
    <col min="5" max="5" width="11" style="25" customWidth="1"/>
    <col min="6" max="6" width="16" style="1" customWidth="1"/>
    <col min="7" max="7" width="11.7109375" style="1" customWidth="1"/>
    <col min="8" max="9" width="11.7109375" style="2" customWidth="1"/>
    <col min="10" max="10" width="11.7109375" style="59" customWidth="1"/>
    <col min="11" max="11" width="11.7109375" style="1" customWidth="1"/>
    <col min="12" max="12" width="11.7109375" style="63" customWidth="1"/>
    <col min="13" max="14" width="11.7109375" style="1" customWidth="1"/>
    <col min="15" max="17" width="11.7109375" style="2" customWidth="1"/>
    <col min="18" max="18" width="12.7109375" style="2" customWidth="1"/>
    <col min="19" max="19" width="8.28515625" style="1" hidden="1" customWidth="1"/>
    <col min="20" max="20" width="6.7109375" style="1" hidden="1" customWidth="1"/>
    <col min="21" max="21" width="4.140625" style="1" hidden="1" customWidth="1"/>
    <col min="22" max="27" width="3.85546875" style="1" hidden="1" customWidth="1"/>
    <col min="28" max="28" width="14" style="1" bestFit="1" customWidth="1"/>
    <col min="29" max="29" width="9.140625" style="1"/>
    <col min="30" max="30" width="15.5703125" style="1" hidden="1" customWidth="1"/>
    <col min="31" max="16384" width="9.140625" style="1"/>
  </cols>
  <sheetData>
    <row r="2" spans="1:30" x14ac:dyDescent="0.25">
      <c r="B2" s="19"/>
      <c r="C2" s="19"/>
      <c r="D2" s="19"/>
      <c r="E2" s="20" t="s">
        <v>71</v>
      </c>
      <c r="F2" s="21"/>
      <c r="G2" s="22"/>
      <c r="H2" s="22"/>
      <c r="I2" s="22"/>
      <c r="J2" s="57"/>
      <c r="K2" s="22"/>
      <c r="M2" s="22"/>
      <c r="N2" s="22"/>
    </row>
    <row r="3" spans="1:30" ht="6.75" customHeight="1" x14ac:dyDescent="0.25">
      <c r="B3" s="21"/>
      <c r="C3" s="21"/>
      <c r="D3" s="21"/>
      <c r="E3" s="21"/>
      <c r="F3" s="21"/>
      <c r="G3" s="22"/>
      <c r="H3" s="22"/>
      <c r="I3" s="23"/>
      <c r="J3" s="58"/>
      <c r="K3" s="21"/>
      <c r="M3" s="21"/>
      <c r="N3" s="24"/>
      <c r="O3" s="23"/>
      <c r="P3" s="23"/>
      <c r="Q3" s="23"/>
      <c r="R3" s="23"/>
    </row>
    <row r="4" spans="1:30" ht="6.75" customHeight="1" x14ac:dyDescent="0.25">
      <c r="N4" s="24"/>
    </row>
    <row r="5" spans="1:30" ht="6.75" customHeight="1" x14ac:dyDescent="0.25">
      <c r="B5" s="64"/>
      <c r="C5" s="6"/>
      <c r="D5" s="6"/>
      <c r="E5" s="26"/>
      <c r="F5" s="5"/>
      <c r="G5" s="5"/>
      <c r="H5" s="51"/>
      <c r="I5" s="6"/>
      <c r="J5" s="60"/>
      <c r="K5" s="62"/>
      <c r="L5" s="6"/>
      <c r="M5" s="5"/>
      <c r="N5" s="27"/>
      <c r="O5" s="6"/>
      <c r="P5" s="6"/>
      <c r="Q5" s="6"/>
      <c r="R5" s="6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30" ht="45" x14ac:dyDescent="0.25">
      <c r="A6" s="3"/>
      <c r="B6" s="49"/>
      <c r="C6" s="50" t="s">
        <v>25</v>
      </c>
      <c r="D6" s="35" t="s">
        <v>20</v>
      </c>
      <c r="E6" s="40" t="s">
        <v>0</v>
      </c>
      <c r="F6" s="44"/>
      <c r="G6" s="51" t="s">
        <v>80</v>
      </c>
      <c r="H6" s="51" t="s">
        <v>1</v>
      </c>
      <c r="I6" s="51" t="s">
        <v>8</v>
      </c>
      <c r="J6" s="51" t="s">
        <v>2</v>
      </c>
      <c r="K6" s="62" t="s">
        <v>9</v>
      </c>
      <c r="L6" s="51" t="s">
        <v>3</v>
      </c>
      <c r="M6" s="65" t="s">
        <v>4</v>
      </c>
      <c r="N6" s="51" t="s">
        <v>58</v>
      </c>
      <c r="O6" s="65" t="s">
        <v>5</v>
      </c>
      <c r="P6" s="66" t="s">
        <v>6</v>
      </c>
      <c r="Q6" s="65" t="s">
        <v>7</v>
      </c>
      <c r="R6" s="36" t="s">
        <v>81</v>
      </c>
      <c r="S6" s="37"/>
      <c r="T6" s="38" t="s">
        <v>10</v>
      </c>
      <c r="U6" s="38" t="s">
        <v>11</v>
      </c>
      <c r="V6" s="38" t="s">
        <v>12</v>
      </c>
      <c r="W6" s="38" t="s">
        <v>13</v>
      </c>
      <c r="X6" s="38" t="s">
        <v>14</v>
      </c>
      <c r="Y6" s="38" t="s">
        <v>15</v>
      </c>
      <c r="Z6" s="38" t="s">
        <v>16</v>
      </c>
      <c r="AA6" s="38" t="s">
        <v>17</v>
      </c>
      <c r="AB6" s="39" t="s">
        <v>57</v>
      </c>
      <c r="AC6" s="4"/>
      <c r="AD6" s="1" t="s">
        <v>26</v>
      </c>
    </row>
    <row r="7" spans="1:30" x14ac:dyDescent="0.25">
      <c r="A7" s="3"/>
      <c r="B7" s="30">
        <v>1</v>
      </c>
      <c r="C7" s="30">
        <f t="shared" ref="C7:C38" si="0">B7-D7</f>
        <v>0</v>
      </c>
      <c r="D7" s="30">
        <v>1</v>
      </c>
      <c r="E7" s="41" t="s">
        <v>82</v>
      </c>
      <c r="F7" s="45" t="s">
        <v>83</v>
      </c>
      <c r="G7" s="33">
        <v>50</v>
      </c>
      <c r="H7" s="33">
        <v>50</v>
      </c>
      <c r="I7" s="33">
        <v>8</v>
      </c>
      <c r="J7" s="33">
        <v>1</v>
      </c>
      <c r="K7" s="33">
        <v>46</v>
      </c>
      <c r="L7" s="33">
        <v>50</v>
      </c>
      <c r="M7" s="33">
        <v>4</v>
      </c>
      <c r="N7" s="33"/>
      <c r="O7" s="33"/>
      <c r="P7" s="33"/>
      <c r="Q7" s="33"/>
      <c r="R7" s="30">
        <f t="shared" ref="R7:R38" si="1">COUNT(G7:Q7)*5</f>
        <v>35</v>
      </c>
      <c r="S7" s="29"/>
      <c r="T7" s="29">
        <f t="shared" ref="T7:T38" si="2">IF(COUNT(G7:Q7)&gt;=1,(LARGE(G7:Q7,1)),"")</f>
        <v>50</v>
      </c>
      <c r="U7" s="29">
        <f t="shared" ref="U7:U38" si="3">IF(COUNT(G7:Q7)&gt;=2,(LARGE(G7:Q7,2)),"")</f>
        <v>50</v>
      </c>
      <c r="V7" s="29">
        <f t="shared" ref="V7:V38" si="4">IF(COUNT(G7:Q7)&gt;=3,(LARGE(G7:Q7,3)),"")</f>
        <v>50</v>
      </c>
      <c r="W7" s="29">
        <f t="shared" ref="W7:W38" si="5">IF(COUNT(G7:Q7)&gt;=4,(LARGE(G7:Q7,4)),"")</f>
        <v>46</v>
      </c>
      <c r="X7" s="29">
        <f t="shared" ref="X7:X38" si="6">IF(COUNT(G7:Q7)&gt;=5,(LARGE(G7:Q7,5)),"")</f>
        <v>8</v>
      </c>
      <c r="Y7" s="29">
        <f t="shared" ref="Y7:Y38" si="7">IF(COUNT(G7:Q7)&gt;=6,(LARGE(G7:Q7,6)),"")</f>
        <v>4</v>
      </c>
      <c r="Z7" s="29">
        <f t="shared" ref="Z7:Z38" si="8">IF(COUNT(G7:Q7)&gt;=7,(LARGE(G7:Q7,7)),"")</f>
        <v>1</v>
      </c>
      <c r="AA7" s="29" t="str">
        <f t="shared" ref="AA7:AA38" si="9">IF(COUNT(G7:Q7)&gt;=8,(LARGE(G7:Q7,8)),"")</f>
        <v/>
      </c>
      <c r="AB7" s="32">
        <f t="shared" ref="AB7:AB38" si="10">SUM(T7:AA7)+R7</f>
        <v>244</v>
      </c>
      <c r="AC7" s="4"/>
      <c r="AD7" s="52">
        <f>AVERAGE(T7:AA7)</f>
        <v>29.857142857142858</v>
      </c>
    </row>
    <row r="8" spans="1:30" x14ac:dyDescent="0.25">
      <c r="A8" s="3"/>
      <c r="B8" s="30">
        <v>2</v>
      </c>
      <c r="C8" s="30">
        <f t="shared" si="0"/>
        <v>0</v>
      </c>
      <c r="D8" s="30">
        <v>2</v>
      </c>
      <c r="E8" s="42" t="s">
        <v>84</v>
      </c>
      <c r="F8" s="48" t="s">
        <v>93</v>
      </c>
      <c r="G8" s="33">
        <v>44</v>
      </c>
      <c r="H8" s="31">
        <v>50</v>
      </c>
      <c r="I8" s="31">
        <v>16</v>
      </c>
      <c r="J8" s="31">
        <v>16</v>
      </c>
      <c r="K8" s="31">
        <v>41</v>
      </c>
      <c r="L8" s="31"/>
      <c r="M8" s="31"/>
      <c r="N8" s="31"/>
      <c r="O8" s="31"/>
      <c r="P8" s="31"/>
      <c r="Q8" s="31"/>
      <c r="R8" s="30">
        <f t="shared" si="1"/>
        <v>25</v>
      </c>
      <c r="S8" s="29"/>
      <c r="T8" s="29">
        <f t="shared" si="2"/>
        <v>50</v>
      </c>
      <c r="U8" s="29">
        <f t="shared" si="3"/>
        <v>44</v>
      </c>
      <c r="V8" s="29">
        <f t="shared" si="4"/>
        <v>41</v>
      </c>
      <c r="W8" s="29">
        <f t="shared" si="5"/>
        <v>16</v>
      </c>
      <c r="X8" s="29">
        <f t="shared" si="6"/>
        <v>16</v>
      </c>
      <c r="Y8" s="29" t="str">
        <f t="shared" si="7"/>
        <v/>
      </c>
      <c r="Z8" s="29" t="str">
        <f t="shared" si="8"/>
        <v/>
      </c>
      <c r="AA8" s="29" t="str">
        <f t="shared" si="9"/>
        <v/>
      </c>
      <c r="AB8" s="32">
        <f t="shared" si="10"/>
        <v>192</v>
      </c>
      <c r="AC8" s="4"/>
      <c r="AD8" s="52">
        <f t="shared" ref="AD8:AD71" si="11">AVERAGE(T8:AA8)</f>
        <v>33.4</v>
      </c>
    </row>
    <row r="9" spans="1:30" x14ac:dyDescent="0.25">
      <c r="A9" s="3"/>
      <c r="B9" s="30">
        <v>6</v>
      </c>
      <c r="C9" s="30">
        <f t="shared" si="0"/>
        <v>3</v>
      </c>
      <c r="D9" s="30">
        <v>3</v>
      </c>
      <c r="E9" s="41" t="s">
        <v>92</v>
      </c>
      <c r="F9" s="45" t="s">
        <v>128</v>
      </c>
      <c r="G9" s="31">
        <v>45</v>
      </c>
      <c r="H9" s="31">
        <v>27</v>
      </c>
      <c r="I9" s="31"/>
      <c r="J9" s="31">
        <v>0</v>
      </c>
      <c r="K9" s="31">
        <v>45</v>
      </c>
      <c r="L9" s="31"/>
      <c r="M9" s="31">
        <v>33</v>
      </c>
      <c r="N9" s="31"/>
      <c r="O9" s="31"/>
      <c r="P9" s="31"/>
      <c r="Q9" s="31"/>
      <c r="R9" s="30">
        <f t="shared" si="1"/>
        <v>25</v>
      </c>
      <c r="S9" s="29"/>
      <c r="T9" s="29">
        <f t="shared" si="2"/>
        <v>45</v>
      </c>
      <c r="U9" s="29">
        <f t="shared" si="3"/>
        <v>45</v>
      </c>
      <c r="V9" s="29">
        <f t="shared" si="4"/>
        <v>33</v>
      </c>
      <c r="W9" s="29">
        <f t="shared" si="5"/>
        <v>27</v>
      </c>
      <c r="X9" s="29">
        <f t="shared" si="6"/>
        <v>0</v>
      </c>
      <c r="Y9" s="29" t="str">
        <f t="shared" si="7"/>
        <v/>
      </c>
      <c r="Z9" s="29" t="str">
        <f t="shared" si="8"/>
        <v/>
      </c>
      <c r="AA9" s="29" t="str">
        <f t="shared" si="9"/>
        <v/>
      </c>
      <c r="AB9" s="32">
        <f t="shared" si="10"/>
        <v>175</v>
      </c>
      <c r="AC9" s="4"/>
      <c r="AD9" s="52">
        <f t="shared" si="11"/>
        <v>30</v>
      </c>
    </row>
    <row r="10" spans="1:30" x14ac:dyDescent="0.25">
      <c r="A10" s="3"/>
      <c r="B10" s="30">
        <v>3</v>
      </c>
      <c r="C10" s="30">
        <f t="shared" si="0"/>
        <v>-1</v>
      </c>
      <c r="D10" s="30">
        <v>4</v>
      </c>
      <c r="E10" s="42" t="s">
        <v>105</v>
      </c>
      <c r="F10" s="46" t="s">
        <v>106</v>
      </c>
      <c r="G10" s="31">
        <v>37</v>
      </c>
      <c r="H10" s="31">
        <v>30</v>
      </c>
      <c r="I10" s="31">
        <v>27</v>
      </c>
      <c r="J10" s="31">
        <v>21</v>
      </c>
      <c r="K10" s="31"/>
      <c r="L10" s="31">
        <v>25</v>
      </c>
      <c r="M10" s="31">
        <v>0</v>
      </c>
      <c r="N10" s="31"/>
      <c r="O10" s="31"/>
      <c r="P10" s="31"/>
      <c r="Q10" s="31"/>
      <c r="R10" s="30">
        <f t="shared" si="1"/>
        <v>30</v>
      </c>
      <c r="S10" s="29"/>
      <c r="T10" s="29">
        <f t="shared" si="2"/>
        <v>37</v>
      </c>
      <c r="U10" s="29">
        <f t="shared" si="3"/>
        <v>30</v>
      </c>
      <c r="V10" s="29">
        <f t="shared" si="4"/>
        <v>27</v>
      </c>
      <c r="W10" s="29">
        <f t="shared" si="5"/>
        <v>25</v>
      </c>
      <c r="X10" s="29">
        <f t="shared" si="6"/>
        <v>21</v>
      </c>
      <c r="Y10" s="29">
        <f t="shared" si="7"/>
        <v>0</v>
      </c>
      <c r="Z10" s="29" t="str">
        <f t="shared" si="8"/>
        <v/>
      </c>
      <c r="AA10" s="29" t="str">
        <f t="shared" si="9"/>
        <v/>
      </c>
      <c r="AB10" s="32">
        <f t="shared" si="10"/>
        <v>170</v>
      </c>
      <c r="AC10" s="4"/>
      <c r="AD10" s="52">
        <f t="shared" si="11"/>
        <v>23.333333333333332</v>
      </c>
    </row>
    <row r="11" spans="1:30" x14ac:dyDescent="0.25">
      <c r="A11" s="3"/>
      <c r="B11" s="30">
        <v>9</v>
      </c>
      <c r="C11" s="30">
        <f t="shared" si="0"/>
        <v>4</v>
      </c>
      <c r="D11" s="30">
        <v>5</v>
      </c>
      <c r="E11" s="41" t="s">
        <v>109</v>
      </c>
      <c r="F11" s="45" t="s">
        <v>110</v>
      </c>
      <c r="G11" s="31">
        <v>35</v>
      </c>
      <c r="H11" s="31">
        <v>50</v>
      </c>
      <c r="I11" s="31"/>
      <c r="J11" s="31">
        <v>32</v>
      </c>
      <c r="K11" s="31"/>
      <c r="L11" s="31"/>
      <c r="M11" s="31">
        <v>19</v>
      </c>
      <c r="N11" s="31"/>
      <c r="O11" s="31"/>
      <c r="P11" s="31"/>
      <c r="Q11" s="31"/>
      <c r="R11" s="30">
        <f t="shared" si="1"/>
        <v>20</v>
      </c>
      <c r="S11" s="29"/>
      <c r="T11" s="29">
        <f t="shared" si="2"/>
        <v>50</v>
      </c>
      <c r="U11" s="29">
        <f t="shared" si="3"/>
        <v>35</v>
      </c>
      <c r="V11" s="29">
        <f t="shared" si="4"/>
        <v>32</v>
      </c>
      <c r="W11" s="29">
        <f t="shared" si="5"/>
        <v>19</v>
      </c>
      <c r="X11" s="29" t="str">
        <f t="shared" si="6"/>
        <v/>
      </c>
      <c r="Y11" s="29" t="str">
        <f t="shared" si="7"/>
        <v/>
      </c>
      <c r="Z11" s="29" t="str">
        <f t="shared" si="8"/>
        <v/>
      </c>
      <c r="AA11" s="29" t="str">
        <f t="shared" si="9"/>
        <v/>
      </c>
      <c r="AB11" s="32">
        <f t="shared" si="10"/>
        <v>156</v>
      </c>
      <c r="AC11" s="4"/>
      <c r="AD11" s="52">
        <f t="shared" si="11"/>
        <v>34</v>
      </c>
    </row>
    <row r="12" spans="1:30" x14ac:dyDescent="0.25">
      <c r="A12" s="3"/>
      <c r="B12" s="30">
        <v>4</v>
      </c>
      <c r="C12" s="30">
        <f t="shared" si="0"/>
        <v>-2</v>
      </c>
      <c r="D12" s="30">
        <v>6</v>
      </c>
      <c r="E12" s="42" t="s">
        <v>94</v>
      </c>
      <c r="F12" s="46" t="s">
        <v>95</v>
      </c>
      <c r="G12" s="31">
        <v>43</v>
      </c>
      <c r="H12" s="31">
        <v>22</v>
      </c>
      <c r="I12" s="31">
        <v>18</v>
      </c>
      <c r="J12" s="31">
        <v>0</v>
      </c>
      <c r="K12" s="31">
        <v>43</v>
      </c>
      <c r="L12" s="31"/>
      <c r="M12" s="31"/>
      <c r="N12" s="31"/>
      <c r="O12" s="31"/>
      <c r="P12" s="31"/>
      <c r="Q12" s="31"/>
      <c r="R12" s="30">
        <f t="shared" si="1"/>
        <v>25</v>
      </c>
      <c r="S12" s="29"/>
      <c r="T12" s="29">
        <f t="shared" si="2"/>
        <v>43</v>
      </c>
      <c r="U12" s="29">
        <f t="shared" si="3"/>
        <v>43</v>
      </c>
      <c r="V12" s="29">
        <f t="shared" si="4"/>
        <v>22</v>
      </c>
      <c r="W12" s="29">
        <f t="shared" si="5"/>
        <v>18</v>
      </c>
      <c r="X12" s="29">
        <f t="shared" si="6"/>
        <v>0</v>
      </c>
      <c r="Y12" s="29" t="str">
        <f t="shared" si="7"/>
        <v/>
      </c>
      <c r="Z12" s="29" t="str">
        <f t="shared" si="8"/>
        <v/>
      </c>
      <c r="AA12" s="29" t="str">
        <f t="shared" si="9"/>
        <v/>
      </c>
      <c r="AB12" s="32">
        <f t="shared" si="10"/>
        <v>151</v>
      </c>
      <c r="AC12" s="4"/>
      <c r="AD12" s="52">
        <f t="shared" si="11"/>
        <v>25.2</v>
      </c>
    </row>
    <row r="13" spans="1:30" x14ac:dyDescent="0.25">
      <c r="A13" s="3"/>
      <c r="B13" s="30">
        <v>5</v>
      </c>
      <c r="C13" s="30">
        <f t="shared" si="0"/>
        <v>-2</v>
      </c>
      <c r="D13" s="30">
        <v>7</v>
      </c>
      <c r="E13" s="42" t="s">
        <v>103</v>
      </c>
      <c r="F13" s="46" t="s">
        <v>104</v>
      </c>
      <c r="G13" s="33">
        <v>38</v>
      </c>
      <c r="H13" s="31">
        <v>27</v>
      </c>
      <c r="I13" s="31">
        <v>30</v>
      </c>
      <c r="J13" s="31"/>
      <c r="K13" s="31">
        <v>35</v>
      </c>
      <c r="L13" s="31"/>
      <c r="M13" s="31"/>
      <c r="N13" s="31"/>
      <c r="O13" s="31"/>
      <c r="P13" s="31"/>
      <c r="Q13" s="31"/>
      <c r="R13" s="30">
        <f t="shared" si="1"/>
        <v>20</v>
      </c>
      <c r="S13" s="29"/>
      <c r="T13" s="29">
        <f t="shared" si="2"/>
        <v>38</v>
      </c>
      <c r="U13" s="29">
        <f t="shared" si="3"/>
        <v>35</v>
      </c>
      <c r="V13" s="29">
        <f t="shared" si="4"/>
        <v>30</v>
      </c>
      <c r="W13" s="29">
        <f t="shared" si="5"/>
        <v>27</v>
      </c>
      <c r="X13" s="29" t="str">
        <f t="shared" si="6"/>
        <v/>
      </c>
      <c r="Y13" s="29" t="str">
        <f t="shared" si="7"/>
        <v/>
      </c>
      <c r="Z13" s="29" t="str">
        <f t="shared" si="8"/>
        <v/>
      </c>
      <c r="AA13" s="29" t="str">
        <f t="shared" si="9"/>
        <v/>
      </c>
      <c r="AB13" s="32">
        <f t="shared" si="10"/>
        <v>150</v>
      </c>
      <c r="AC13" s="4"/>
      <c r="AD13" s="52">
        <f t="shared" si="11"/>
        <v>32.5</v>
      </c>
    </row>
    <row r="14" spans="1:30" x14ac:dyDescent="0.25">
      <c r="A14" s="3"/>
      <c r="B14" s="30">
        <v>7</v>
      </c>
      <c r="C14" s="30">
        <f t="shared" si="0"/>
        <v>-1</v>
      </c>
      <c r="D14" s="30">
        <v>8</v>
      </c>
      <c r="E14" s="43" t="s">
        <v>126</v>
      </c>
      <c r="F14" s="47" t="s">
        <v>127</v>
      </c>
      <c r="G14" s="31">
        <v>25</v>
      </c>
      <c r="H14" s="31">
        <v>2</v>
      </c>
      <c r="I14" s="31">
        <v>24</v>
      </c>
      <c r="J14" s="31">
        <v>28</v>
      </c>
      <c r="K14" s="31">
        <v>33</v>
      </c>
      <c r="L14" s="31"/>
      <c r="M14" s="31"/>
      <c r="N14" s="31"/>
      <c r="O14" s="31"/>
      <c r="P14" s="31"/>
      <c r="Q14" s="31"/>
      <c r="R14" s="30">
        <f t="shared" si="1"/>
        <v>25</v>
      </c>
      <c r="S14" s="29"/>
      <c r="T14" s="29">
        <f t="shared" si="2"/>
        <v>33</v>
      </c>
      <c r="U14" s="29">
        <f t="shared" si="3"/>
        <v>28</v>
      </c>
      <c r="V14" s="29">
        <f t="shared" si="4"/>
        <v>25</v>
      </c>
      <c r="W14" s="29">
        <f t="shared" si="5"/>
        <v>24</v>
      </c>
      <c r="X14" s="29">
        <f t="shared" si="6"/>
        <v>2</v>
      </c>
      <c r="Y14" s="29" t="str">
        <f t="shared" si="7"/>
        <v/>
      </c>
      <c r="Z14" s="29" t="str">
        <f t="shared" si="8"/>
        <v/>
      </c>
      <c r="AA14" s="29" t="str">
        <f t="shared" si="9"/>
        <v/>
      </c>
      <c r="AB14" s="32">
        <f t="shared" si="10"/>
        <v>137</v>
      </c>
      <c r="AC14" s="4"/>
      <c r="AD14" s="52">
        <f t="shared" si="11"/>
        <v>22.4</v>
      </c>
    </row>
    <row r="15" spans="1:30" x14ac:dyDescent="0.25">
      <c r="A15" s="3"/>
      <c r="B15" s="30">
        <v>8</v>
      </c>
      <c r="C15" s="30">
        <f t="shared" si="0"/>
        <v>-1</v>
      </c>
      <c r="D15" s="30">
        <v>9</v>
      </c>
      <c r="E15" s="41" t="s">
        <v>96</v>
      </c>
      <c r="F15" s="45" t="s">
        <v>97</v>
      </c>
      <c r="G15" s="33">
        <v>42</v>
      </c>
      <c r="H15" s="31">
        <v>23</v>
      </c>
      <c r="I15" s="31">
        <v>13</v>
      </c>
      <c r="J15" s="31"/>
      <c r="K15" s="31">
        <v>38</v>
      </c>
      <c r="L15" s="31"/>
      <c r="M15" s="31"/>
      <c r="N15" s="31"/>
      <c r="O15" s="31"/>
      <c r="P15" s="31"/>
      <c r="Q15" s="31"/>
      <c r="R15" s="30">
        <f t="shared" si="1"/>
        <v>20</v>
      </c>
      <c r="S15" s="29"/>
      <c r="T15" s="29">
        <f t="shared" si="2"/>
        <v>42</v>
      </c>
      <c r="U15" s="29">
        <f t="shared" si="3"/>
        <v>38</v>
      </c>
      <c r="V15" s="29">
        <f t="shared" si="4"/>
        <v>23</v>
      </c>
      <c r="W15" s="29">
        <f t="shared" si="5"/>
        <v>13</v>
      </c>
      <c r="X15" s="29" t="str">
        <f t="shared" si="6"/>
        <v/>
      </c>
      <c r="Y15" s="29" t="str">
        <f t="shared" si="7"/>
        <v/>
      </c>
      <c r="Z15" s="29" t="str">
        <f t="shared" si="8"/>
        <v/>
      </c>
      <c r="AA15" s="29" t="str">
        <f t="shared" si="9"/>
        <v/>
      </c>
      <c r="AB15" s="32">
        <f t="shared" si="10"/>
        <v>136</v>
      </c>
      <c r="AC15" s="4"/>
      <c r="AD15" s="52">
        <f t="shared" si="11"/>
        <v>29</v>
      </c>
    </row>
    <row r="16" spans="1:30" x14ac:dyDescent="0.25">
      <c r="A16" s="3"/>
      <c r="B16" s="30">
        <v>18</v>
      </c>
      <c r="C16" s="30">
        <f t="shared" si="0"/>
        <v>8</v>
      </c>
      <c r="D16" s="30">
        <v>10</v>
      </c>
      <c r="E16" s="41" t="s">
        <v>152</v>
      </c>
      <c r="F16" s="45" t="s">
        <v>153</v>
      </c>
      <c r="G16" s="31"/>
      <c r="H16" s="31"/>
      <c r="I16" s="31">
        <v>2</v>
      </c>
      <c r="J16" s="31"/>
      <c r="K16" s="31">
        <v>47</v>
      </c>
      <c r="L16" s="31">
        <v>19</v>
      </c>
      <c r="M16" s="31">
        <v>30</v>
      </c>
      <c r="N16" s="31"/>
      <c r="O16" s="31"/>
      <c r="P16" s="31"/>
      <c r="Q16" s="31"/>
      <c r="R16" s="30">
        <f t="shared" si="1"/>
        <v>20</v>
      </c>
      <c r="S16" s="29"/>
      <c r="T16" s="29">
        <f t="shared" si="2"/>
        <v>47</v>
      </c>
      <c r="U16" s="29">
        <f t="shared" si="3"/>
        <v>30</v>
      </c>
      <c r="V16" s="29">
        <f t="shared" si="4"/>
        <v>19</v>
      </c>
      <c r="W16" s="29">
        <f t="shared" si="5"/>
        <v>2</v>
      </c>
      <c r="X16" s="29" t="str">
        <f t="shared" si="6"/>
        <v/>
      </c>
      <c r="Y16" s="29" t="str">
        <f t="shared" si="7"/>
        <v/>
      </c>
      <c r="Z16" s="29" t="str">
        <f t="shared" si="8"/>
        <v/>
      </c>
      <c r="AA16" s="29" t="str">
        <f t="shared" si="9"/>
        <v/>
      </c>
      <c r="AB16" s="32">
        <f t="shared" si="10"/>
        <v>118</v>
      </c>
      <c r="AC16" s="4"/>
      <c r="AD16" s="52">
        <f t="shared" si="11"/>
        <v>24.5</v>
      </c>
    </row>
    <row r="17" spans="1:30" x14ac:dyDescent="0.25">
      <c r="A17" s="3"/>
      <c r="B17" s="30">
        <v>10</v>
      </c>
      <c r="C17" s="30">
        <f t="shared" si="0"/>
        <v>-1</v>
      </c>
      <c r="D17" s="30">
        <v>11</v>
      </c>
      <c r="E17" s="41" t="s">
        <v>90</v>
      </c>
      <c r="F17" s="45" t="s">
        <v>181</v>
      </c>
      <c r="G17" s="33">
        <v>46</v>
      </c>
      <c r="H17" s="33"/>
      <c r="I17" s="33"/>
      <c r="J17" s="33"/>
      <c r="K17" s="33">
        <v>48</v>
      </c>
      <c r="L17" s="33"/>
      <c r="M17" s="33"/>
      <c r="N17" s="33"/>
      <c r="O17" s="33"/>
      <c r="P17" s="33"/>
      <c r="Q17" s="33"/>
      <c r="R17" s="30">
        <f t="shared" si="1"/>
        <v>10</v>
      </c>
      <c r="S17" s="29"/>
      <c r="T17" s="29">
        <f t="shared" si="2"/>
        <v>48</v>
      </c>
      <c r="U17" s="29">
        <f t="shared" si="3"/>
        <v>46</v>
      </c>
      <c r="V17" s="29" t="str">
        <f t="shared" si="4"/>
        <v/>
      </c>
      <c r="W17" s="29" t="str">
        <f t="shared" si="5"/>
        <v/>
      </c>
      <c r="X17" s="29" t="str">
        <f t="shared" si="6"/>
        <v/>
      </c>
      <c r="Y17" s="29" t="str">
        <f t="shared" si="7"/>
        <v/>
      </c>
      <c r="Z17" s="29" t="str">
        <f t="shared" si="8"/>
        <v/>
      </c>
      <c r="AA17" s="29" t="str">
        <f t="shared" si="9"/>
        <v/>
      </c>
      <c r="AB17" s="32">
        <f t="shared" si="10"/>
        <v>104</v>
      </c>
      <c r="AC17" s="4"/>
      <c r="AD17" s="52">
        <f t="shared" si="11"/>
        <v>47</v>
      </c>
    </row>
    <row r="18" spans="1:30" x14ac:dyDescent="0.25">
      <c r="A18" s="3"/>
      <c r="B18" s="30">
        <v>11</v>
      </c>
      <c r="C18" s="30">
        <f t="shared" si="0"/>
        <v>-1</v>
      </c>
      <c r="D18" s="30">
        <v>12</v>
      </c>
      <c r="E18" s="41" t="s">
        <v>88</v>
      </c>
      <c r="F18" s="45" t="s">
        <v>89</v>
      </c>
      <c r="G18" s="31">
        <v>47</v>
      </c>
      <c r="H18" s="31"/>
      <c r="I18" s="31"/>
      <c r="J18" s="31"/>
      <c r="K18" s="31">
        <v>40</v>
      </c>
      <c r="L18" s="31"/>
      <c r="M18" s="31"/>
      <c r="N18" s="31"/>
      <c r="O18" s="31"/>
      <c r="P18" s="31"/>
      <c r="Q18" s="31"/>
      <c r="R18" s="30">
        <f t="shared" si="1"/>
        <v>10</v>
      </c>
      <c r="S18" s="29"/>
      <c r="T18" s="29">
        <f t="shared" si="2"/>
        <v>47</v>
      </c>
      <c r="U18" s="29">
        <f t="shared" si="3"/>
        <v>40</v>
      </c>
      <c r="V18" s="29" t="str">
        <f t="shared" si="4"/>
        <v/>
      </c>
      <c r="W18" s="29" t="str">
        <f t="shared" si="5"/>
        <v/>
      </c>
      <c r="X18" s="29" t="str">
        <f t="shared" si="6"/>
        <v/>
      </c>
      <c r="Y18" s="29" t="str">
        <f t="shared" si="7"/>
        <v/>
      </c>
      <c r="Z18" s="29" t="str">
        <f t="shared" si="8"/>
        <v/>
      </c>
      <c r="AA18" s="29" t="str">
        <f t="shared" si="9"/>
        <v/>
      </c>
      <c r="AB18" s="32">
        <f t="shared" si="10"/>
        <v>97</v>
      </c>
      <c r="AC18" s="4"/>
      <c r="AD18" s="52">
        <f t="shared" si="11"/>
        <v>43.5</v>
      </c>
    </row>
    <row r="19" spans="1:30" x14ac:dyDescent="0.25">
      <c r="A19" s="3"/>
      <c r="B19" s="30">
        <v>12</v>
      </c>
      <c r="C19" s="30">
        <f t="shared" si="0"/>
        <v>-1</v>
      </c>
      <c r="D19" s="30">
        <v>13</v>
      </c>
      <c r="E19" s="41" t="s">
        <v>116</v>
      </c>
      <c r="F19" s="45" t="s">
        <v>117</v>
      </c>
      <c r="G19" s="31">
        <v>31</v>
      </c>
      <c r="H19" s="31">
        <v>50</v>
      </c>
      <c r="I19" s="31">
        <v>0</v>
      </c>
      <c r="J19" s="31"/>
      <c r="K19" s="31"/>
      <c r="L19" s="31"/>
      <c r="M19" s="31"/>
      <c r="N19" s="31"/>
      <c r="O19" s="31"/>
      <c r="P19" s="31"/>
      <c r="Q19" s="31"/>
      <c r="R19" s="30">
        <f t="shared" si="1"/>
        <v>15</v>
      </c>
      <c r="S19" s="29"/>
      <c r="T19" s="29">
        <f t="shared" si="2"/>
        <v>50</v>
      </c>
      <c r="U19" s="29">
        <f t="shared" si="3"/>
        <v>31</v>
      </c>
      <c r="V19" s="29">
        <f t="shared" si="4"/>
        <v>0</v>
      </c>
      <c r="W19" s="29" t="str">
        <f t="shared" si="5"/>
        <v/>
      </c>
      <c r="X19" s="29" t="str">
        <f t="shared" si="6"/>
        <v/>
      </c>
      <c r="Y19" s="29" t="str">
        <f t="shared" si="7"/>
        <v/>
      </c>
      <c r="Z19" s="29" t="str">
        <f t="shared" si="8"/>
        <v/>
      </c>
      <c r="AA19" s="29" t="str">
        <f t="shared" si="9"/>
        <v/>
      </c>
      <c r="AB19" s="32">
        <f t="shared" si="10"/>
        <v>96</v>
      </c>
      <c r="AC19" s="4"/>
      <c r="AD19" s="52">
        <f t="shared" si="11"/>
        <v>27</v>
      </c>
    </row>
    <row r="20" spans="1:30" x14ac:dyDescent="0.25">
      <c r="A20" s="3"/>
      <c r="B20" s="30">
        <v>13</v>
      </c>
      <c r="C20" s="30">
        <f t="shared" si="0"/>
        <v>-1</v>
      </c>
      <c r="D20" s="30">
        <v>14</v>
      </c>
      <c r="E20" s="41" t="s">
        <v>124</v>
      </c>
      <c r="F20" s="45" t="s">
        <v>140</v>
      </c>
      <c r="G20" s="31"/>
      <c r="H20" s="31">
        <v>35</v>
      </c>
      <c r="I20" s="31"/>
      <c r="J20" s="31">
        <v>50</v>
      </c>
      <c r="K20" s="31"/>
      <c r="L20" s="31"/>
      <c r="M20" s="31"/>
      <c r="N20" s="31"/>
      <c r="O20" s="31"/>
      <c r="P20" s="31"/>
      <c r="Q20" s="31"/>
      <c r="R20" s="30">
        <f t="shared" si="1"/>
        <v>10</v>
      </c>
      <c r="S20" s="29"/>
      <c r="T20" s="29">
        <f t="shared" si="2"/>
        <v>50</v>
      </c>
      <c r="U20" s="29">
        <f t="shared" si="3"/>
        <v>35</v>
      </c>
      <c r="V20" s="29" t="str">
        <f t="shared" si="4"/>
        <v/>
      </c>
      <c r="W20" s="29" t="str">
        <f t="shared" si="5"/>
        <v/>
      </c>
      <c r="X20" s="29" t="str">
        <f t="shared" si="6"/>
        <v/>
      </c>
      <c r="Y20" s="29" t="str">
        <f t="shared" si="7"/>
        <v/>
      </c>
      <c r="Z20" s="29" t="str">
        <f t="shared" si="8"/>
        <v/>
      </c>
      <c r="AA20" s="29" t="str">
        <f t="shared" si="9"/>
        <v/>
      </c>
      <c r="AB20" s="32">
        <f t="shared" si="10"/>
        <v>95</v>
      </c>
      <c r="AC20" s="4"/>
      <c r="AD20" s="52">
        <f t="shared" si="11"/>
        <v>42.5</v>
      </c>
    </row>
    <row r="21" spans="1:30" x14ac:dyDescent="0.25">
      <c r="A21" s="3"/>
      <c r="B21" s="30">
        <v>14</v>
      </c>
      <c r="C21" s="30">
        <f t="shared" si="0"/>
        <v>-1</v>
      </c>
      <c r="D21" s="30">
        <v>15</v>
      </c>
      <c r="E21" s="41" t="s">
        <v>99</v>
      </c>
      <c r="F21" s="45" t="s">
        <v>100</v>
      </c>
      <c r="G21" s="33">
        <v>40</v>
      </c>
      <c r="H21" s="33">
        <v>39</v>
      </c>
      <c r="I21" s="33">
        <v>0</v>
      </c>
      <c r="J21" s="33"/>
      <c r="K21" s="33"/>
      <c r="L21" s="33"/>
      <c r="M21" s="33"/>
      <c r="N21" s="33"/>
      <c r="O21" s="33"/>
      <c r="P21" s="33"/>
      <c r="Q21" s="33"/>
      <c r="R21" s="30">
        <f t="shared" si="1"/>
        <v>15</v>
      </c>
      <c r="S21" s="29"/>
      <c r="T21" s="29">
        <f t="shared" si="2"/>
        <v>40</v>
      </c>
      <c r="U21" s="29">
        <f t="shared" si="3"/>
        <v>39</v>
      </c>
      <c r="V21" s="29">
        <f t="shared" si="4"/>
        <v>0</v>
      </c>
      <c r="W21" s="29" t="str">
        <f t="shared" si="5"/>
        <v/>
      </c>
      <c r="X21" s="29" t="str">
        <f t="shared" si="6"/>
        <v/>
      </c>
      <c r="Y21" s="29" t="str">
        <f t="shared" si="7"/>
        <v/>
      </c>
      <c r="Z21" s="29" t="str">
        <f t="shared" si="8"/>
        <v/>
      </c>
      <c r="AA21" s="29" t="str">
        <f t="shared" si="9"/>
        <v/>
      </c>
      <c r="AB21" s="32">
        <f t="shared" si="10"/>
        <v>94</v>
      </c>
      <c r="AC21" s="4"/>
      <c r="AD21" s="52">
        <f t="shared" si="11"/>
        <v>26.333333333333332</v>
      </c>
    </row>
    <row r="22" spans="1:30" x14ac:dyDescent="0.25">
      <c r="A22" s="3"/>
      <c r="B22" s="30">
        <v>15</v>
      </c>
      <c r="C22" s="30">
        <f t="shared" si="0"/>
        <v>-1</v>
      </c>
      <c r="D22" s="30">
        <v>16</v>
      </c>
      <c r="E22" s="43" t="s">
        <v>124</v>
      </c>
      <c r="F22" s="47" t="s">
        <v>125</v>
      </c>
      <c r="G22" s="33">
        <v>26</v>
      </c>
      <c r="H22" s="31">
        <v>50</v>
      </c>
      <c r="I22" s="31">
        <v>2</v>
      </c>
      <c r="J22" s="31"/>
      <c r="K22" s="31"/>
      <c r="L22" s="31"/>
      <c r="M22" s="31"/>
      <c r="N22" s="31"/>
      <c r="O22" s="31"/>
      <c r="P22" s="31"/>
      <c r="Q22" s="31"/>
      <c r="R22" s="30">
        <f t="shared" si="1"/>
        <v>15</v>
      </c>
      <c r="S22" s="29"/>
      <c r="T22" s="29">
        <f t="shared" si="2"/>
        <v>50</v>
      </c>
      <c r="U22" s="29">
        <f t="shared" si="3"/>
        <v>26</v>
      </c>
      <c r="V22" s="29">
        <f t="shared" si="4"/>
        <v>2</v>
      </c>
      <c r="W22" s="29" t="str">
        <f t="shared" si="5"/>
        <v/>
      </c>
      <c r="X22" s="29" t="str">
        <f t="shared" si="6"/>
        <v/>
      </c>
      <c r="Y22" s="29" t="str">
        <f t="shared" si="7"/>
        <v/>
      </c>
      <c r="Z22" s="29" t="str">
        <f t="shared" si="8"/>
        <v/>
      </c>
      <c r="AA22" s="29" t="str">
        <f t="shared" si="9"/>
        <v/>
      </c>
      <c r="AB22" s="32">
        <f t="shared" si="10"/>
        <v>93</v>
      </c>
      <c r="AC22" s="4"/>
      <c r="AD22" s="52">
        <f t="shared" si="11"/>
        <v>26</v>
      </c>
    </row>
    <row r="23" spans="1:30" x14ac:dyDescent="0.25">
      <c r="A23" s="3"/>
      <c r="B23" s="30">
        <v>16</v>
      </c>
      <c r="C23" s="30">
        <f t="shared" si="0"/>
        <v>-1</v>
      </c>
      <c r="D23" s="30">
        <v>17</v>
      </c>
      <c r="E23" s="41" t="s">
        <v>113</v>
      </c>
      <c r="F23" s="45" t="s">
        <v>130</v>
      </c>
      <c r="G23" s="31">
        <v>33</v>
      </c>
      <c r="H23" s="31">
        <v>46</v>
      </c>
      <c r="I23" s="31"/>
      <c r="J23" s="31"/>
      <c r="K23" s="31"/>
      <c r="L23" s="31"/>
      <c r="M23" s="31"/>
      <c r="N23" s="31"/>
      <c r="O23" s="31"/>
      <c r="P23" s="31"/>
      <c r="Q23" s="31"/>
      <c r="R23" s="30">
        <f t="shared" si="1"/>
        <v>10</v>
      </c>
      <c r="S23" s="29"/>
      <c r="T23" s="29">
        <f t="shared" si="2"/>
        <v>46</v>
      </c>
      <c r="U23" s="29">
        <f t="shared" si="3"/>
        <v>33</v>
      </c>
      <c r="V23" s="29" t="str">
        <f t="shared" si="4"/>
        <v/>
      </c>
      <c r="W23" s="29" t="str">
        <f t="shared" si="5"/>
        <v/>
      </c>
      <c r="X23" s="29" t="str">
        <f t="shared" si="6"/>
        <v/>
      </c>
      <c r="Y23" s="29" t="str">
        <f t="shared" si="7"/>
        <v/>
      </c>
      <c r="Z23" s="29" t="str">
        <f t="shared" si="8"/>
        <v/>
      </c>
      <c r="AA23" s="29" t="str">
        <f t="shared" si="9"/>
        <v/>
      </c>
      <c r="AB23" s="32">
        <f t="shared" si="10"/>
        <v>89</v>
      </c>
      <c r="AC23" s="4"/>
      <c r="AD23" s="52">
        <f t="shared" si="11"/>
        <v>39.5</v>
      </c>
    </row>
    <row r="24" spans="1:30" x14ac:dyDescent="0.25">
      <c r="A24" s="3"/>
      <c r="B24" s="30">
        <v>17</v>
      </c>
      <c r="C24" s="30">
        <f t="shared" si="0"/>
        <v>-1</v>
      </c>
      <c r="D24" s="30">
        <v>18</v>
      </c>
      <c r="E24" s="41" t="s">
        <v>111</v>
      </c>
      <c r="F24" s="45" t="s">
        <v>112</v>
      </c>
      <c r="G24" s="33">
        <v>34</v>
      </c>
      <c r="H24" s="31"/>
      <c r="I24" s="31">
        <v>0</v>
      </c>
      <c r="J24" s="31"/>
      <c r="K24" s="31">
        <v>34</v>
      </c>
      <c r="L24" s="31"/>
      <c r="M24" s="31"/>
      <c r="N24" s="31"/>
      <c r="O24" s="31"/>
      <c r="P24" s="31"/>
      <c r="Q24" s="31"/>
      <c r="R24" s="30">
        <f t="shared" si="1"/>
        <v>15</v>
      </c>
      <c r="S24" s="29"/>
      <c r="T24" s="29">
        <f t="shared" si="2"/>
        <v>34</v>
      </c>
      <c r="U24" s="29">
        <f t="shared" si="3"/>
        <v>34</v>
      </c>
      <c r="V24" s="29">
        <f t="shared" si="4"/>
        <v>0</v>
      </c>
      <c r="W24" s="29" t="str">
        <f t="shared" si="5"/>
        <v/>
      </c>
      <c r="X24" s="29" t="str">
        <f t="shared" si="6"/>
        <v/>
      </c>
      <c r="Y24" s="29" t="str">
        <f t="shared" si="7"/>
        <v/>
      </c>
      <c r="Z24" s="29" t="str">
        <f t="shared" si="8"/>
        <v/>
      </c>
      <c r="AA24" s="29" t="str">
        <f t="shared" si="9"/>
        <v/>
      </c>
      <c r="AB24" s="32">
        <f t="shared" si="10"/>
        <v>83</v>
      </c>
      <c r="AC24" s="4"/>
      <c r="AD24" s="52">
        <f t="shared" si="11"/>
        <v>22.666666666666668</v>
      </c>
    </row>
    <row r="25" spans="1:30" x14ac:dyDescent="0.25">
      <c r="A25" s="3"/>
      <c r="B25" s="30">
        <v>19</v>
      </c>
      <c r="C25" s="30">
        <f t="shared" si="0"/>
        <v>0</v>
      </c>
      <c r="D25" s="30">
        <v>19</v>
      </c>
      <c r="E25" s="42" t="s">
        <v>103</v>
      </c>
      <c r="F25" s="48" t="s">
        <v>120</v>
      </c>
      <c r="G25" s="31">
        <v>29</v>
      </c>
      <c r="H25" s="31"/>
      <c r="I25" s="31"/>
      <c r="J25" s="31"/>
      <c r="K25" s="31">
        <v>39</v>
      </c>
      <c r="L25" s="31"/>
      <c r="M25" s="31"/>
      <c r="N25" s="31"/>
      <c r="O25" s="31"/>
      <c r="P25" s="31"/>
      <c r="Q25" s="31"/>
      <c r="R25" s="30">
        <f t="shared" si="1"/>
        <v>10</v>
      </c>
      <c r="S25" s="29"/>
      <c r="T25" s="29">
        <f t="shared" si="2"/>
        <v>39</v>
      </c>
      <c r="U25" s="29">
        <f t="shared" si="3"/>
        <v>29</v>
      </c>
      <c r="V25" s="29" t="str">
        <f t="shared" si="4"/>
        <v/>
      </c>
      <c r="W25" s="29" t="str">
        <f t="shared" si="5"/>
        <v/>
      </c>
      <c r="X25" s="29" t="str">
        <f t="shared" si="6"/>
        <v/>
      </c>
      <c r="Y25" s="29" t="str">
        <f t="shared" si="7"/>
        <v/>
      </c>
      <c r="Z25" s="29" t="str">
        <f t="shared" si="8"/>
        <v/>
      </c>
      <c r="AA25" s="29" t="str">
        <f t="shared" si="9"/>
        <v/>
      </c>
      <c r="AB25" s="32">
        <f t="shared" si="10"/>
        <v>78</v>
      </c>
      <c r="AC25" s="4"/>
      <c r="AD25" s="52">
        <f t="shared" si="11"/>
        <v>34</v>
      </c>
    </row>
    <row r="26" spans="1:30" x14ac:dyDescent="0.25">
      <c r="A26" s="3"/>
      <c r="B26" s="30">
        <v>20</v>
      </c>
      <c r="C26" s="30">
        <f t="shared" si="0"/>
        <v>0</v>
      </c>
      <c r="D26" s="30">
        <v>20</v>
      </c>
      <c r="E26" s="41" t="s">
        <v>156</v>
      </c>
      <c r="F26" s="45" t="s">
        <v>157</v>
      </c>
      <c r="G26" s="31"/>
      <c r="H26" s="31"/>
      <c r="I26" s="31">
        <v>22</v>
      </c>
      <c r="J26" s="31"/>
      <c r="K26" s="31">
        <v>44</v>
      </c>
      <c r="L26" s="31"/>
      <c r="M26" s="31"/>
      <c r="N26" s="31"/>
      <c r="O26" s="31"/>
      <c r="P26" s="31"/>
      <c r="Q26" s="31"/>
      <c r="R26" s="30">
        <f t="shared" si="1"/>
        <v>10</v>
      </c>
      <c r="S26" s="29"/>
      <c r="T26" s="29">
        <f t="shared" si="2"/>
        <v>44</v>
      </c>
      <c r="U26" s="29">
        <f t="shared" si="3"/>
        <v>22</v>
      </c>
      <c r="V26" s="29" t="str">
        <f t="shared" si="4"/>
        <v/>
      </c>
      <c r="W26" s="29" t="str">
        <f t="shared" si="5"/>
        <v/>
      </c>
      <c r="X26" s="29" t="str">
        <f t="shared" si="6"/>
        <v/>
      </c>
      <c r="Y26" s="29" t="str">
        <f t="shared" si="7"/>
        <v/>
      </c>
      <c r="Z26" s="29" t="str">
        <f t="shared" si="8"/>
        <v/>
      </c>
      <c r="AA26" s="29" t="str">
        <f t="shared" si="9"/>
        <v/>
      </c>
      <c r="AB26" s="32">
        <f t="shared" si="10"/>
        <v>76</v>
      </c>
      <c r="AC26" s="4"/>
      <c r="AD26" s="52">
        <f t="shared" si="11"/>
        <v>33</v>
      </c>
    </row>
    <row r="27" spans="1:30" x14ac:dyDescent="0.25">
      <c r="A27" s="3"/>
      <c r="B27" s="30">
        <v>21</v>
      </c>
      <c r="C27" s="30">
        <f t="shared" si="0"/>
        <v>0</v>
      </c>
      <c r="D27" s="30">
        <v>21</v>
      </c>
      <c r="E27" s="41" t="s">
        <v>121</v>
      </c>
      <c r="F27" s="45" t="s">
        <v>122</v>
      </c>
      <c r="G27" s="33">
        <v>28</v>
      </c>
      <c r="H27" s="31"/>
      <c r="I27" s="31">
        <v>0</v>
      </c>
      <c r="J27" s="31"/>
      <c r="K27" s="31">
        <v>32</v>
      </c>
      <c r="L27" s="31"/>
      <c r="M27" s="31"/>
      <c r="N27" s="31"/>
      <c r="O27" s="31"/>
      <c r="P27" s="31"/>
      <c r="Q27" s="31"/>
      <c r="R27" s="30">
        <f t="shared" si="1"/>
        <v>15</v>
      </c>
      <c r="S27" s="29"/>
      <c r="T27" s="29">
        <f t="shared" si="2"/>
        <v>32</v>
      </c>
      <c r="U27" s="29">
        <f t="shared" si="3"/>
        <v>28</v>
      </c>
      <c r="V27" s="29">
        <f t="shared" si="4"/>
        <v>0</v>
      </c>
      <c r="W27" s="29" t="str">
        <f t="shared" si="5"/>
        <v/>
      </c>
      <c r="X27" s="29" t="str">
        <f t="shared" si="6"/>
        <v/>
      </c>
      <c r="Y27" s="29" t="str">
        <f t="shared" si="7"/>
        <v/>
      </c>
      <c r="Z27" s="29" t="str">
        <f t="shared" si="8"/>
        <v/>
      </c>
      <c r="AA27" s="29" t="str">
        <f t="shared" si="9"/>
        <v/>
      </c>
      <c r="AB27" s="32">
        <f t="shared" si="10"/>
        <v>75</v>
      </c>
      <c r="AC27" s="4"/>
      <c r="AD27" s="52">
        <f t="shared" si="11"/>
        <v>20</v>
      </c>
    </row>
    <row r="28" spans="1:30" x14ac:dyDescent="0.25">
      <c r="A28" s="3"/>
      <c r="B28" s="30">
        <v>23</v>
      </c>
      <c r="C28" s="30">
        <f t="shared" si="0"/>
        <v>1</v>
      </c>
      <c r="D28" s="30">
        <v>22</v>
      </c>
      <c r="E28" s="41" t="s">
        <v>143</v>
      </c>
      <c r="F28" s="45" t="s">
        <v>144</v>
      </c>
      <c r="G28" s="31"/>
      <c r="H28" s="31">
        <v>11</v>
      </c>
      <c r="I28" s="31">
        <v>0</v>
      </c>
      <c r="J28" s="31"/>
      <c r="K28" s="31">
        <v>37</v>
      </c>
      <c r="L28" s="31"/>
      <c r="M28" s="31">
        <v>0</v>
      </c>
      <c r="N28" s="31"/>
      <c r="O28" s="31"/>
      <c r="P28" s="31"/>
      <c r="Q28" s="31"/>
      <c r="R28" s="30">
        <f t="shared" si="1"/>
        <v>20</v>
      </c>
      <c r="S28" s="29"/>
      <c r="T28" s="29">
        <f t="shared" si="2"/>
        <v>37</v>
      </c>
      <c r="U28" s="29">
        <f t="shared" si="3"/>
        <v>11</v>
      </c>
      <c r="V28" s="29">
        <f t="shared" si="4"/>
        <v>0</v>
      </c>
      <c r="W28" s="29">
        <f t="shared" si="5"/>
        <v>0</v>
      </c>
      <c r="X28" s="29" t="str">
        <f t="shared" si="6"/>
        <v/>
      </c>
      <c r="Y28" s="29" t="str">
        <f t="shared" si="7"/>
        <v/>
      </c>
      <c r="Z28" s="29" t="str">
        <f t="shared" si="8"/>
        <v/>
      </c>
      <c r="AA28" s="29" t="str">
        <f t="shared" si="9"/>
        <v/>
      </c>
      <c r="AB28" s="32">
        <f t="shared" si="10"/>
        <v>68</v>
      </c>
      <c r="AC28" s="4"/>
      <c r="AD28" s="52">
        <f t="shared" si="11"/>
        <v>12</v>
      </c>
    </row>
    <row r="29" spans="1:30" x14ac:dyDescent="0.25">
      <c r="A29" s="3"/>
      <c r="B29" s="30">
        <v>22</v>
      </c>
      <c r="C29" s="30">
        <f t="shared" si="0"/>
        <v>-1</v>
      </c>
      <c r="D29" s="30">
        <v>23</v>
      </c>
      <c r="E29" s="41" t="s">
        <v>107</v>
      </c>
      <c r="F29" s="45" t="s">
        <v>108</v>
      </c>
      <c r="G29" s="33">
        <v>36</v>
      </c>
      <c r="H29" s="31"/>
      <c r="I29" s="31">
        <v>19</v>
      </c>
      <c r="J29" s="31"/>
      <c r="K29" s="31"/>
      <c r="L29" s="31"/>
      <c r="M29" s="31"/>
      <c r="N29" s="31"/>
      <c r="O29" s="31"/>
      <c r="P29" s="31"/>
      <c r="Q29" s="31"/>
      <c r="R29" s="30">
        <f t="shared" si="1"/>
        <v>10</v>
      </c>
      <c r="S29" s="29"/>
      <c r="T29" s="29">
        <f t="shared" si="2"/>
        <v>36</v>
      </c>
      <c r="U29" s="29">
        <f t="shared" si="3"/>
        <v>19</v>
      </c>
      <c r="V29" s="29" t="str">
        <f t="shared" si="4"/>
        <v/>
      </c>
      <c r="W29" s="29" t="str">
        <f t="shared" si="5"/>
        <v/>
      </c>
      <c r="X29" s="29" t="str">
        <f t="shared" si="6"/>
        <v/>
      </c>
      <c r="Y29" s="29" t="str">
        <f t="shared" si="7"/>
        <v/>
      </c>
      <c r="Z29" s="29" t="str">
        <f t="shared" si="8"/>
        <v/>
      </c>
      <c r="AA29" s="29" t="str">
        <f t="shared" si="9"/>
        <v/>
      </c>
      <c r="AB29" s="32">
        <f t="shared" si="10"/>
        <v>65</v>
      </c>
      <c r="AC29" s="4"/>
      <c r="AD29" s="52">
        <f t="shared" si="11"/>
        <v>27.5</v>
      </c>
    </row>
    <row r="30" spans="1:30" x14ac:dyDescent="0.25">
      <c r="A30" s="3"/>
      <c r="B30" s="30">
        <v>24</v>
      </c>
      <c r="C30" s="30">
        <f t="shared" si="0"/>
        <v>0</v>
      </c>
      <c r="D30" s="30">
        <v>24</v>
      </c>
      <c r="E30" s="41" t="s">
        <v>133</v>
      </c>
      <c r="F30" s="45" t="s">
        <v>134</v>
      </c>
      <c r="G30" s="31"/>
      <c r="H30" s="31">
        <v>50</v>
      </c>
      <c r="I30" s="31">
        <v>0</v>
      </c>
      <c r="J30" s="31"/>
      <c r="K30" s="31"/>
      <c r="L30" s="31"/>
      <c r="M30" s="31"/>
      <c r="N30" s="31"/>
      <c r="O30" s="31"/>
      <c r="P30" s="31"/>
      <c r="Q30" s="31"/>
      <c r="R30" s="30">
        <f t="shared" si="1"/>
        <v>10</v>
      </c>
      <c r="S30" s="29"/>
      <c r="T30" s="29">
        <f t="shared" si="2"/>
        <v>50</v>
      </c>
      <c r="U30" s="29">
        <f t="shared" si="3"/>
        <v>0</v>
      </c>
      <c r="V30" s="29" t="str">
        <f t="shared" si="4"/>
        <v/>
      </c>
      <c r="W30" s="29" t="str">
        <f t="shared" si="5"/>
        <v/>
      </c>
      <c r="X30" s="29" t="str">
        <f t="shared" si="6"/>
        <v/>
      </c>
      <c r="Y30" s="29" t="str">
        <f t="shared" si="7"/>
        <v/>
      </c>
      <c r="Z30" s="29" t="str">
        <f t="shared" si="8"/>
        <v/>
      </c>
      <c r="AA30" s="29" t="str">
        <f t="shared" si="9"/>
        <v/>
      </c>
      <c r="AB30" s="32">
        <f t="shared" si="10"/>
        <v>60</v>
      </c>
      <c r="AC30" s="4"/>
      <c r="AD30" s="52">
        <f t="shared" si="11"/>
        <v>25</v>
      </c>
    </row>
    <row r="31" spans="1:30" x14ac:dyDescent="0.25">
      <c r="A31" s="3"/>
      <c r="B31" s="30">
        <v>25</v>
      </c>
      <c r="C31" s="30">
        <f t="shared" si="0"/>
        <v>0</v>
      </c>
      <c r="D31" s="30">
        <v>25</v>
      </c>
      <c r="E31" s="41" t="s">
        <v>106</v>
      </c>
      <c r="F31" s="45" t="s">
        <v>135</v>
      </c>
      <c r="G31" s="31"/>
      <c r="H31" s="31">
        <v>50</v>
      </c>
      <c r="I31" s="31">
        <v>0</v>
      </c>
      <c r="J31" s="31"/>
      <c r="K31" s="31"/>
      <c r="L31" s="31"/>
      <c r="M31" s="31"/>
      <c r="N31" s="31"/>
      <c r="O31" s="31"/>
      <c r="P31" s="31"/>
      <c r="Q31" s="31"/>
      <c r="R31" s="30">
        <f t="shared" si="1"/>
        <v>10</v>
      </c>
      <c r="S31" s="29"/>
      <c r="T31" s="29">
        <f t="shared" si="2"/>
        <v>50</v>
      </c>
      <c r="U31" s="29">
        <f t="shared" si="3"/>
        <v>0</v>
      </c>
      <c r="V31" s="29" t="str">
        <f t="shared" si="4"/>
        <v/>
      </c>
      <c r="W31" s="29" t="str">
        <f t="shared" si="5"/>
        <v/>
      </c>
      <c r="X31" s="29" t="str">
        <f t="shared" si="6"/>
        <v/>
      </c>
      <c r="Y31" s="29" t="str">
        <f t="shared" si="7"/>
        <v/>
      </c>
      <c r="Z31" s="29" t="str">
        <f t="shared" si="8"/>
        <v/>
      </c>
      <c r="AA31" s="29" t="str">
        <f t="shared" si="9"/>
        <v/>
      </c>
      <c r="AB31" s="32">
        <f t="shared" si="10"/>
        <v>60</v>
      </c>
      <c r="AC31" s="4"/>
      <c r="AD31" s="52">
        <f t="shared" si="11"/>
        <v>25</v>
      </c>
    </row>
    <row r="32" spans="1:30" x14ac:dyDescent="0.25">
      <c r="A32" s="3"/>
      <c r="B32" s="30">
        <v>26</v>
      </c>
      <c r="C32" s="30">
        <f t="shared" si="0"/>
        <v>0</v>
      </c>
      <c r="D32" s="30">
        <v>26</v>
      </c>
      <c r="E32" s="43" t="s">
        <v>136</v>
      </c>
      <c r="F32" s="47" t="s">
        <v>137</v>
      </c>
      <c r="G32" s="34"/>
      <c r="H32" s="31">
        <v>50</v>
      </c>
      <c r="I32" s="31">
        <v>0</v>
      </c>
      <c r="J32" s="34"/>
      <c r="K32" s="34"/>
      <c r="L32" s="34"/>
      <c r="M32" s="34"/>
      <c r="N32" s="34"/>
      <c r="O32" s="34"/>
      <c r="P32" s="34"/>
      <c r="Q32" s="34"/>
      <c r="R32" s="30">
        <f t="shared" si="1"/>
        <v>10</v>
      </c>
      <c r="S32" s="29"/>
      <c r="T32" s="29">
        <f t="shared" si="2"/>
        <v>50</v>
      </c>
      <c r="U32" s="29">
        <f t="shared" si="3"/>
        <v>0</v>
      </c>
      <c r="V32" s="29" t="str">
        <f t="shared" si="4"/>
        <v/>
      </c>
      <c r="W32" s="29" t="str">
        <f t="shared" si="5"/>
        <v/>
      </c>
      <c r="X32" s="29" t="str">
        <f t="shared" si="6"/>
        <v/>
      </c>
      <c r="Y32" s="29" t="str">
        <f t="shared" si="7"/>
        <v/>
      </c>
      <c r="Z32" s="29" t="str">
        <f t="shared" si="8"/>
        <v/>
      </c>
      <c r="AA32" s="29" t="str">
        <f t="shared" si="9"/>
        <v/>
      </c>
      <c r="AB32" s="32">
        <f t="shared" si="10"/>
        <v>60</v>
      </c>
      <c r="AC32" s="4"/>
      <c r="AD32" s="52">
        <f t="shared" si="11"/>
        <v>25</v>
      </c>
    </row>
    <row r="33" spans="1:30" x14ac:dyDescent="0.25">
      <c r="A33" s="3"/>
      <c r="B33" s="30">
        <v>27</v>
      </c>
      <c r="C33" s="30">
        <f t="shared" si="0"/>
        <v>0</v>
      </c>
      <c r="D33" s="30">
        <v>27</v>
      </c>
      <c r="E33" s="42" t="s">
        <v>84</v>
      </c>
      <c r="F33" s="46" t="s">
        <v>85</v>
      </c>
      <c r="G33" s="31">
        <v>49</v>
      </c>
      <c r="H33" s="31"/>
      <c r="I33" s="31">
        <v>0</v>
      </c>
      <c r="J33" s="31"/>
      <c r="K33" s="31"/>
      <c r="L33" s="31"/>
      <c r="M33" s="31"/>
      <c r="N33" s="31"/>
      <c r="O33" s="31"/>
      <c r="P33" s="31"/>
      <c r="Q33" s="31"/>
      <c r="R33" s="30">
        <f t="shared" si="1"/>
        <v>10</v>
      </c>
      <c r="S33" s="29"/>
      <c r="T33" s="29">
        <f t="shared" si="2"/>
        <v>49</v>
      </c>
      <c r="U33" s="29">
        <f t="shared" si="3"/>
        <v>0</v>
      </c>
      <c r="V33" s="29" t="str">
        <f t="shared" si="4"/>
        <v/>
      </c>
      <c r="W33" s="29" t="str">
        <f t="shared" si="5"/>
        <v/>
      </c>
      <c r="X33" s="29" t="str">
        <f t="shared" si="6"/>
        <v/>
      </c>
      <c r="Y33" s="29" t="str">
        <f t="shared" si="7"/>
        <v/>
      </c>
      <c r="Z33" s="29" t="str">
        <f t="shared" si="8"/>
        <v/>
      </c>
      <c r="AA33" s="29" t="str">
        <f t="shared" si="9"/>
        <v/>
      </c>
      <c r="AB33" s="32">
        <f t="shared" si="10"/>
        <v>59</v>
      </c>
      <c r="AC33" s="4"/>
      <c r="AD33" s="52">
        <f t="shared" si="11"/>
        <v>24.5</v>
      </c>
    </row>
    <row r="34" spans="1:30" x14ac:dyDescent="0.25">
      <c r="A34" s="3"/>
      <c r="B34" s="30">
        <v>28</v>
      </c>
      <c r="C34" s="30">
        <f t="shared" si="0"/>
        <v>0</v>
      </c>
      <c r="D34" s="30">
        <v>28</v>
      </c>
      <c r="E34" s="41" t="s">
        <v>94</v>
      </c>
      <c r="F34" s="45" t="s">
        <v>178</v>
      </c>
      <c r="G34" s="31"/>
      <c r="H34" s="31"/>
      <c r="I34" s="31"/>
      <c r="J34" s="31"/>
      <c r="K34" s="31">
        <v>50</v>
      </c>
      <c r="L34" s="31"/>
      <c r="M34" s="31"/>
      <c r="N34" s="31"/>
      <c r="O34" s="31"/>
      <c r="P34" s="31"/>
      <c r="Q34" s="31"/>
      <c r="R34" s="30">
        <f t="shared" si="1"/>
        <v>5</v>
      </c>
      <c r="S34" s="29"/>
      <c r="T34" s="29">
        <f t="shared" si="2"/>
        <v>50</v>
      </c>
      <c r="U34" s="29" t="str">
        <f t="shared" si="3"/>
        <v/>
      </c>
      <c r="V34" s="29" t="str">
        <f t="shared" si="4"/>
        <v/>
      </c>
      <c r="W34" s="29" t="str">
        <f t="shared" si="5"/>
        <v/>
      </c>
      <c r="X34" s="29" t="str">
        <f t="shared" si="6"/>
        <v/>
      </c>
      <c r="Y34" s="29" t="str">
        <f t="shared" si="7"/>
        <v/>
      </c>
      <c r="Z34" s="29" t="str">
        <f t="shared" si="8"/>
        <v/>
      </c>
      <c r="AA34" s="29" t="str">
        <f t="shared" si="9"/>
        <v/>
      </c>
      <c r="AB34" s="32">
        <f t="shared" si="10"/>
        <v>55</v>
      </c>
      <c r="AC34" s="4"/>
      <c r="AD34" s="52">
        <f t="shared" si="11"/>
        <v>50</v>
      </c>
    </row>
    <row r="35" spans="1:30" x14ac:dyDescent="0.25">
      <c r="A35" s="3"/>
      <c r="B35" s="30">
        <v>29</v>
      </c>
      <c r="C35" s="30">
        <f t="shared" si="0"/>
        <v>0</v>
      </c>
      <c r="D35" s="30">
        <v>29</v>
      </c>
      <c r="E35" s="42" t="s">
        <v>141</v>
      </c>
      <c r="F35" s="46" t="s">
        <v>142</v>
      </c>
      <c r="G35" s="31"/>
      <c r="H35" s="31">
        <v>50</v>
      </c>
      <c r="I35" s="31"/>
      <c r="J35" s="31"/>
      <c r="K35" s="31"/>
      <c r="L35" s="31"/>
      <c r="M35" s="31"/>
      <c r="N35" s="31"/>
      <c r="O35" s="31"/>
      <c r="P35" s="31"/>
      <c r="Q35" s="31"/>
      <c r="R35" s="30">
        <f t="shared" si="1"/>
        <v>5</v>
      </c>
      <c r="S35" s="29"/>
      <c r="T35" s="29">
        <f t="shared" si="2"/>
        <v>50</v>
      </c>
      <c r="U35" s="29" t="str">
        <f t="shared" si="3"/>
        <v/>
      </c>
      <c r="V35" s="29" t="str">
        <f t="shared" si="4"/>
        <v/>
      </c>
      <c r="W35" s="29" t="str">
        <f t="shared" si="5"/>
        <v/>
      </c>
      <c r="X35" s="29" t="str">
        <f t="shared" si="6"/>
        <v/>
      </c>
      <c r="Y35" s="29" t="str">
        <f t="shared" si="7"/>
        <v/>
      </c>
      <c r="Z35" s="29" t="str">
        <f t="shared" si="8"/>
        <v/>
      </c>
      <c r="AA35" s="29" t="str">
        <f t="shared" si="9"/>
        <v/>
      </c>
      <c r="AB35" s="32">
        <f t="shared" si="10"/>
        <v>55</v>
      </c>
      <c r="AC35" s="4"/>
      <c r="AD35" s="52">
        <f t="shared" si="11"/>
        <v>50</v>
      </c>
    </row>
    <row r="36" spans="1:30" x14ac:dyDescent="0.25">
      <c r="A36" s="3"/>
      <c r="B36" s="30">
        <v>30</v>
      </c>
      <c r="C36" s="30">
        <f t="shared" si="0"/>
        <v>0</v>
      </c>
      <c r="D36" s="30">
        <v>30</v>
      </c>
      <c r="E36" s="42" t="s">
        <v>150</v>
      </c>
      <c r="F36" s="46" t="s">
        <v>151</v>
      </c>
      <c r="G36" s="31"/>
      <c r="H36" s="31"/>
      <c r="I36" s="31">
        <v>50</v>
      </c>
      <c r="J36" s="31"/>
      <c r="K36" s="31"/>
      <c r="L36" s="31"/>
      <c r="M36" s="31"/>
      <c r="N36" s="31"/>
      <c r="O36" s="31"/>
      <c r="P36" s="31"/>
      <c r="Q36" s="31"/>
      <c r="R36" s="30">
        <f t="shared" si="1"/>
        <v>5</v>
      </c>
      <c r="S36" s="29"/>
      <c r="T36" s="29">
        <f t="shared" si="2"/>
        <v>50</v>
      </c>
      <c r="U36" s="29" t="str">
        <f t="shared" si="3"/>
        <v/>
      </c>
      <c r="V36" s="29" t="str">
        <f t="shared" si="4"/>
        <v/>
      </c>
      <c r="W36" s="29" t="str">
        <f t="shared" si="5"/>
        <v/>
      </c>
      <c r="X36" s="29" t="str">
        <f t="shared" si="6"/>
        <v/>
      </c>
      <c r="Y36" s="29" t="str">
        <f t="shared" si="7"/>
        <v/>
      </c>
      <c r="Z36" s="29" t="str">
        <f t="shared" si="8"/>
        <v/>
      </c>
      <c r="AA36" s="29" t="str">
        <f t="shared" si="9"/>
        <v/>
      </c>
      <c r="AB36" s="32">
        <f t="shared" si="10"/>
        <v>55</v>
      </c>
      <c r="AC36" s="4"/>
      <c r="AD36" s="52">
        <f t="shared" si="11"/>
        <v>50</v>
      </c>
    </row>
    <row r="37" spans="1:30" x14ac:dyDescent="0.25">
      <c r="A37" s="3"/>
      <c r="B37" s="30">
        <v>31</v>
      </c>
      <c r="C37" s="30">
        <f t="shared" si="0"/>
        <v>0</v>
      </c>
      <c r="D37" s="30">
        <v>31</v>
      </c>
      <c r="E37" s="43" t="s">
        <v>179</v>
      </c>
      <c r="F37" s="47" t="s">
        <v>180</v>
      </c>
      <c r="G37" s="31"/>
      <c r="H37" s="31"/>
      <c r="I37" s="31"/>
      <c r="J37" s="31"/>
      <c r="K37" s="31">
        <v>49</v>
      </c>
      <c r="L37" s="31"/>
      <c r="M37" s="31"/>
      <c r="N37" s="31"/>
      <c r="O37" s="31"/>
      <c r="P37" s="31"/>
      <c r="Q37" s="31"/>
      <c r="R37" s="30">
        <f t="shared" si="1"/>
        <v>5</v>
      </c>
      <c r="S37" s="29"/>
      <c r="T37" s="29">
        <f t="shared" si="2"/>
        <v>49</v>
      </c>
      <c r="U37" s="29" t="str">
        <f t="shared" si="3"/>
        <v/>
      </c>
      <c r="V37" s="29" t="str">
        <f t="shared" si="4"/>
        <v/>
      </c>
      <c r="W37" s="29" t="str">
        <f t="shared" si="5"/>
        <v/>
      </c>
      <c r="X37" s="29" t="str">
        <f t="shared" si="6"/>
        <v/>
      </c>
      <c r="Y37" s="29" t="str">
        <f t="shared" si="7"/>
        <v/>
      </c>
      <c r="Z37" s="29" t="str">
        <f t="shared" si="8"/>
        <v/>
      </c>
      <c r="AA37" s="29" t="str">
        <f t="shared" si="9"/>
        <v/>
      </c>
      <c r="AB37" s="32">
        <f t="shared" si="10"/>
        <v>54</v>
      </c>
      <c r="AC37" s="4"/>
      <c r="AD37" s="52">
        <f t="shared" si="11"/>
        <v>49</v>
      </c>
    </row>
    <row r="38" spans="1:30" x14ac:dyDescent="0.25">
      <c r="A38" s="3"/>
      <c r="B38" s="30">
        <v>32</v>
      </c>
      <c r="C38" s="30">
        <f t="shared" si="0"/>
        <v>0</v>
      </c>
      <c r="D38" s="30">
        <v>32</v>
      </c>
      <c r="E38" s="41" t="s">
        <v>86</v>
      </c>
      <c r="F38" s="45" t="s">
        <v>87</v>
      </c>
      <c r="G38" s="33">
        <v>48</v>
      </c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0">
        <f t="shared" si="1"/>
        <v>5</v>
      </c>
      <c r="S38" s="29"/>
      <c r="T38" s="29">
        <f t="shared" si="2"/>
        <v>48</v>
      </c>
      <c r="U38" s="29" t="str">
        <f t="shared" si="3"/>
        <v/>
      </c>
      <c r="V38" s="29" t="str">
        <f t="shared" si="4"/>
        <v/>
      </c>
      <c r="W38" s="29" t="str">
        <f t="shared" si="5"/>
        <v/>
      </c>
      <c r="X38" s="29" t="str">
        <f t="shared" si="6"/>
        <v/>
      </c>
      <c r="Y38" s="29" t="str">
        <f t="shared" si="7"/>
        <v/>
      </c>
      <c r="Z38" s="29" t="str">
        <f t="shared" si="8"/>
        <v/>
      </c>
      <c r="AA38" s="29" t="str">
        <f t="shared" si="9"/>
        <v/>
      </c>
      <c r="AB38" s="32">
        <f t="shared" si="10"/>
        <v>53</v>
      </c>
      <c r="AC38" s="4"/>
      <c r="AD38" s="52">
        <f t="shared" si="11"/>
        <v>48</v>
      </c>
    </row>
    <row r="39" spans="1:30" x14ac:dyDescent="0.25">
      <c r="A39" s="3"/>
      <c r="B39" s="30">
        <v>33</v>
      </c>
      <c r="C39" s="30">
        <f t="shared" ref="C39:C70" si="12">B39-D39</f>
        <v>0</v>
      </c>
      <c r="D39" s="30">
        <v>33</v>
      </c>
      <c r="E39" s="42" t="s">
        <v>154</v>
      </c>
      <c r="F39" s="46" t="s">
        <v>155</v>
      </c>
      <c r="G39" s="31"/>
      <c r="H39" s="31"/>
      <c r="I39" s="31">
        <v>0</v>
      </c>
      <c r="J39" s="31"/>
      <c r="K39" s="31">
        <v>42</v>
      </c>
      <c r="L39" s="31"/>
      <c r="M39" s="31"/>
      <c r="N39" s="31"/>
      <c r="O39" s="31"/>
      <c r="P39" s="31"/>
      <c r="Q39" s="31"/>
      <c r="R39" s="30">
        <f t="shared" ref="R39:R70" si="13">COUNT(G39:Q39)*5</f>
        <v>10</v>
      </c>
      <c r="S39" s="29"/>
      <c r="T39" s="29">
        <f t="shared" ref="T39:T62" si="14">IF(COUNT(G39:Q39)&gt;=1,(LARGE(G39:Q39,1)),"")</f>
        <v>42</v>
      </c>
      <c r="U39" s="29">
        <f t="shared" ref="U39:U62" si="15">IF(COUNT(G39:Q39)&gt;=2,(LARGE(G39:Q39,2)),"")</f>
        <v>0</v>
      </c>
      <c r="V39" s="29" t="str">
        <f t="shared" ref="V39:V62" si="16">IF(COUNT(G39:Q39)&gt;=3,(LARGE(G39:Q39,3)),"")</f>
        <v/>
      </c>
      <c r="W39" s="29" t="str">
        <f t="shared" ref="W39:W62" si="17">IF(COUNT(G39:Q39)&gt;=4,(LARGE(G39:Q39,4)),"")</f>
        <v/>
      </c>
      <c r="X39" s="29" t="str">
        <f t="shared" ref="X39:X62" si="18">IF(COUNT(G39:Q39)&gt;=5,(LARGE(G39:Q39,5)),"")</f>
        <v/>
      </c>
      <c r="Y39" s="29" t="str">
        <f t="shared" ref="Y39:Y62" si="19">IF(COUNT(G39:Q39)&gt;=6,(LARGE(G39:Q39,6)),"")</f>
        <v/>
      </c>
      <c r="Z39" s="29" t="str">
        <f t="shared" ref="Z39:Z62" si="20">IF(COUNT(G39:Q39)&gt;=7,(LARGE(G39:Q39,7)),"")</f>
        <v/>
      </c>
      <c r="AA39" s="29" t="str">
        <f t="shared" ref="AA39:AA62" si="21">IF(COUNT(G39:Q39)&gt;=8,(LARGE(G39:Q39,8)),"")</f>
        <v/>
      </c>
      <c r="AB39" s="32">
        <f t="shared" ref="AB39:AB70" si="22">SUM(T39:AA39)+R39</f>
        <v>52</v>
      </c>
      <c r="AC39" s="4"/>
      <c r="AD39" s="52">
        <f t="shared" si="11"/>
        <v>21</v>
      </c>
    </row>
    <row r="40" spans="1:30" x14ac:dyDescent="0.25">
      <c r="A40" s="3"/>
      <c r="B40" s="30">
        <v>34</v>
      </c>
      <c r="C40" s="30">
        <f t="shared" si="12"/>
        <v>0</v>
      </c>
      <c r="D40" s="30">
        <v>34</v>
      </c>
      <c r="E40" s="41" t="s">
        <v>98</v>
      </c>
      <c r="F40" s="45" t="s">
        <v>97</v>
      </c>
      <c r="G40" s="31">
        <v>41</v>
      </c>
      <c r="H40" s="31"/>
      <c r="I40" s="31">
        <v>0</v>
      </c>
      <c r="J40" s="31"/>
      <c r="K40" s="31"/>
      <c r="L40" s="31"/>
      <c r="M40" s="31"/>
      <c r="N40" s="31"/>
      <c r="O40" s="31"/>
      <c r="P40" s="31"/>
      <c r="Q40" s="31"/>
      <c r="R40" s="30">
        <f t="shared" si="13"/>
        <v>10</v>
      </c>
      <c r="S40" s="29"/>
      <c r="T40" s="29">
        <f t="shared" si="14"/>
        <v>41</v>
      </c>
      <c r="U40" s="29">
        <f t="shared" si="15"/>
        <v>0</v>
      </c>
      <c r="V40" s="29" t="str">
        <f t="shared" si="16"/>
        <v/>
      </c>
      <c r="W40" s="29" t="str">
        <f t="shared" si="17"/>
        <v/>
      </c>
      <c r="X40" s="29" t="str">
        <f t="shared" si="18"/>
        <v/>
      </c>
      <c r="Y40" s="29" t="str">
        <f t="shared" si="19"/>
        <v/>
      </c>
      <c r="Z40" s="29" t="str">
        <f t="shared" si="20"/>
        <v/>
      </c>
      <c r="AA40" s="29" t="str">
        <f t="shared" si="21"/>
        <v/>
      </c>
      <c r="AB40" s="32">
        <f t="shared" si="22"/>
        <v>51</v>
      </c>
      <c r="AC40" s="4"/>
      <c r="AD40" s="52">
        <f t="shared" si="11"/>
        <v>20.5</v>
      </c>
    </row>
    <row r="41" spans="1:30" x14ac:dyDescent="0.25">
      <c r="A41" s="3"/>
      <c r="B41" s="30">
        <v>35</v>
      </c>
      <c r="C41" s="30">
        <f t="shared" si="12"/>
        <v>0</v>
      </c>
      <c r="D41" s="30">
        <v>35</v>
      </c>
      <c r="E41" s="42" t="s">
        <v>138</v>
      </c>
      <c r="F41" s="46" t="s">
        <v>139</v>
      </c>
      <c r="G41" s="31"/>
      <c r="H41" s="31">
        <v>40</v>
      </c>
      <c r="I41" s="31">
        <v>0</v>
      </c>
      <c r="J41" s="31"/>
      <c r="K41" s="31"/>
      <c r="L41" s="31"/>
      <c r="M41" s="31"/>
      <c r="N41" s="31"/>
      <c r="O41" s="31"/>
      <c r="P41" s="31"/>
      <c r="Q41" s="31"/>
      <c r="R41" s="30">
        <f t="shared" si="13"/>
        <v>10</v>
      </c>
      <c r="S41" s="29"/>
      <c r="T41" s="29">
        <f t="shared" si="14"/>
        <v>40</v>
      </c>
      <c r="U41" s="29">
        <f t="shared" si="15"/>
        <v>0</v>
      </c>
      <c r="V41" s="29" t="str">
        <f t="shared" si="16"/>
        <v/>
      </c>
      <c r="W41" s="29" t="str">
        <f t="shared" si="17"/>
        <v/>
      </c>
      <c r="X41" s="29" t="str">
        <f t="shared" si="18"/>
        <v/>
      </c>
      <c r="Y41" s="29" t="str">
        <f t="shared" si="19"/>
        <v/>
      </c>
      <c r="Z41" s="29" t="str">
        <f t="shared" si="20"/>
        <v/>
      </c>
      <c r="AA41" s="29" t="str">
        <f t="shared" si="21"/>
        <v/>
      </c>
      <c r="AB41" s="32">
        <f t="shared" si="22"/>
        <v>50</v>
      </c>
      <c r="AC41" s="4"/>
      <c r="AD41" s="52">
        <f t="shared" si="11"/>
        <v>20</v>
      </c>
    </row>
    <row r="42" spans="1:30" x14ac:dyDescent="0.25">
      <c r="A42" s="3"/>
      <c r="B42" s="30">
        <v>36</v>
      </c>
      <c r="C42" s="30">
        <f t="shared" si="12"/>
        <v>0</v>
      </c>
      <c r="D42" s="30">
        <v>36</v>
      </c>
      <c r="E42" s="41" t="s">
        <v>101</v>
      </c>
      <c r="F42" s="45" t="s">
        <v>102</v>
      </c>
      <c r="G42" s="31">
        <v>39</v>
      </c>
      <c r="H42" s="33"/>
      <c r="I42" s="33">
        <v>0</v>
      </c>
      <c r="J42" s="33"/>
      <c r="K42" s="33"/>
      <c r="L42" s="33"/>
      <c r="M42" s="33"/>
      <c r="N42" s="33"/>
      <c r="O42" s="33"/>
      <c r="P42" s="33"/>
      <c r="Q42" s="33"/>
      <c r="R42" s="30">
        <f t="shared" si="13"/>
        <v>10</v>
      </c>
      <c r="S42" s="29"/>
      <c r="T42" s="29">
        <f t="shared" si="14"/>
        <v>39</v>
      </c>
      <c r="U42" s="29">
        <f t="shared" si="15"/>
        <v>0</v>
      </c>
      <c r="V42" s="29" t="str">
        <f t="shared" si="16"/>
        <v/>
      </c>
      <c r="W42" s="29" t="str">
        <f t="shared" si="17"/>
        <v/>
      </c>
      <c r="X42" s="29" t="str">
        <f t="shared" si="18"/>
        <v/>
      </c>
      <c r="Y42" s="29" t="str">
        <f t="shared" si="19"/>
        <v/>
      </c>
      <c r="Z42" s="29" t="str">
        <f t="shared" si="20"/>
        <v/>
      </c>
      <c r="AA42" s="29" t="str">
        <f t="shared" si="21"/>
        <v/>
      </c>
      <c r="AB42" s="32">
        <f t="shared" si="22"/>
        <v>49</v>
      </c>
      <c r="AC42" s="4"/>
      <c r="AD42" s="52">
        <f t="shared" si="11"/>
        <v>19.5</v>
      </c>
    </row>
    <row r="43" spans="1:30" x14ac:dyDescent="0.25">
      <c r="A43" s="3"/>
      <c r="B43" s="30">
        <v>37</v>
      </c>
      <c r="C43" s="30">
        <f t="shared" si="12"/>
        <v>0</v>
      </c>
      <c r="D43" s="30">
        <v>37</v>
      </c>
      <c r="E43" s="41" t="s">
        <v>123</v>
      </c>
      <c r="F43" s="45" t="s">
        <v>159</v>
      </c>
      <c r="G43" s="31"/>
      <c r="H43" s="31"/>
      <c r="I43" s="31">
        <v>0</v>
      </c>
      <c r="J43" s="31"/>
      <c r="K43" s="31">
        <v>36</v>
      </c>
      <c r="L43" s="31"/>
      <c r="M43" s="31"/>
      <c r="N43" s="31"/>
      <c r="O43" s="31"/>
      <c r="P43" s="31"/>
      <c r="Q43" s="31"/>
      <c r="R43" s="30">
        <f t="shared" si="13"/>
        <v>10</v>
      </c>
      <c r="S43" s="29"/>
      <c r="T43" s="29">
        <f t="shared" si="14"/>
        <v>36</v>
      </c>
      <c r="U43" s="29">
        <f t="shared" si="15"/>
        <v>0</v>
      </c>
      <c r="V43" s="29" t="str">
        <f t="shared" si="16"/>
        <v/>
      </c>
      <c r="W43" s="29" t="str">
        <f t="shared" si="17"/>
        <v/>
      </c>
      <c r="X43" s="29" t="str">
        <f t="shared" si="18"/>
        <v/>
      </c>
      <c r="Y43" s="29" t="str">
        <f t="shared" si="19"/>
        <v/>
      </c>
      <c r="Z43" s="29" t="str">
        <f t="shared" si="20"/>
        <v/>
      </c>
      <c r="AA43" s="29" t="str">
        <f t="shared" si="21"/>
        <v/>
      </c>
      <c r="AB43" s="32">
        <f t="shared" si="22"/>
        <v>46</v>
      </c>
      <c r="AC43" s="4"/>
      <c r="AD43" s="52">
        <f t="shared" si="11"/>
        <v>18</v>
      </c>
    </row>
    <row r="44" spans="1:30" x14ac:dyDescent="0.25">
      <c r="A44" s="3"/>
      <c r="B44" s="30">
        <v>38</v>
      </c>
      <c r="C44" s="30">
        <f t="shared" si="12"/>
        <v>0</v>
      </c>
      <c r="D44" s="30">
        <v>38</v>
      </c>
      <c r="E44" s="41" t="s">
        <v>118</v>
      </c>
      <c r="F44" s="45" t="s">
        <v>119</v>
      </c>
      <c r="G44" s="33">
        <v>30</v>
      </c>
      <c r="H44" s="31">
        <v>2</v>
      </c>
      <c r="I44" s="31"/>
      <c r="J44" s="31"/>
      <c r="K44" s="31"/>
      <c r="L44" s="31"/>
      <c r="M44" s="31"/>
      <c r="N44" s="31"/>
      <c r="O44" s="31"/>
      <c r="P44" s="31"/>
      <c r="Q44" s="31"/>
      <c r="R44" s="30">
        <f t="shared" si="13"/>
        <v>10</v>
      </c>
      <c r="S44" s="29"/>
      <c r="T44" s="29">
        <f t="shared" si="14"/>
        <v>30</v>
      </c>
      <c r="U44" s="29">
        <f t="shared" si="15"/>
        <v>2</v>
      </c>
      <c r="V44" s="29" t="str">
        <f t="shared" si="16"/>
        <v/>
      </c>
      <c r="W44" s="29" t="str">
        <f t="shared" si="17"/>
        <v/>
      </c>
      <c r="X44" s="29" t="str">
        <f t="shared" si="18"/>
        <v/>
      </c>
      <c r="Y44" s="29" t="str">
        <f t="shared" si="19"/>
        <v/>
      </c>
      <c r="Z44" s="29" t="str">
        <f t="shared" si="20"/>
        <v/>
      </c>
      <c r="AA44" s="29" t="str">
        <f t="shared" si="21"/>
        <v/>
      </c>
      <c r="AB44" s="32">
        <f t="shared" si="22"/>
        <v>42</v>
      </c>
      <c r="AC44" s="4"/>
      <c r="AD44" s="52">
        <f t="shared" si="11"/>
        <v>16</v>
      </c>
    </row>
    <row r="45" spans="1:30" x14ac:dyDescent="0.25">
      <c r="A45" s="3"/>
      <c r="B45" s="30">
        <v>39</v>
      </c>
      <c r="C45" s="30">
        <f t="shared" si="12"/>
        <v>0</v>
      </c>
      <c r="D45" s="30">
        <v>39</v>
      </c>
      <c r="E45" s="41" t="s">
        <v>114</v>
      </c>
      <c r="F45" s="45" t="s">
        <v>115</v>
      </c>
      <c r="G45" s="33">
        <v>32</v>
      </c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0">
        <f t="shared" si="13"/>
        <v>5</v>
      </c>
      <c r="S45" s="29"/>
      <c r="T45" s="29">
        <f t="shared" si="14"/>
        <v>32</v>
      </c>
      <c r="U45" s="29" t="str">
        <f t="shared" si="15"/>
        <v/>
      </c>
      <c r="V45" s="29" t="str">
        <f t="shared" si="16"/>
        <v/>
      </c>
      <c r="W45" s="29" t="str">
        <f t="shared" si="17"/>
        <v/>
      </c>
      <c r="X45" s="29" t="str">
        <f t="shared" si="18"/>
        <v/>
      </c>
      <c r="Y45" s="29" t="str">
        <f t="shared" si="19"/>
        <v/>
      </c>
      <c r="Z45" s="29" t="str">
        <f t="shared" si="20"/>
        <v/>
      </c>
      <c r="AA45" s="29" t="str">
        <f t="shared" si="21"/>
        <v/>
      </c>
      <c r="AB45" s="32">
        <f t="shared" si="22"/>
        <v>37</v>
      </c>
      <c r="AC45" s="4"/>
      <c r="AD45" s="52">
        <f t="shared" si="11"/>
        <v>32</v>
      </c>
    </row>
    <row r="46" spans="1:30" x14ac:dyDescent="0.25">
      <c r="A46" s="3"/>
      <c r="B46" s="30">
        <v>40</v>
      </c>
      <c r="C46" s="30">
        <f t="shared" si="12"/>
        <v>0</v>
      </c>
      <c r="D46" s="30">
        <v>40</v>
      </c>
      <c r="E46" s="41" t="s">
        <v>182</v>
      </c>
      <c r="F46" s="45" t="s">
        <v>183</v>
      </c>
      <c r="G46" s="31"/>
      <c r="H46" s="31"/>
      <c r="I46" s="31"/>
      <c r="J46" s="31"/>
      <c r="K46" s="31">
        <v>31</v>
      </c>
      <c r="L46" s="31"/>
      <c r="M46" s="31"/>
      <c r="N46" s="31"/>
      <c r="O46" s="31"/>
      <c r="P46" s="31"/>
      <c r="Q46" s="31"/>
      <c r="R46" s="30">
        <f t="shared" si="13"/>
        <v>5</v>
      </c>
      <c r="S46" s="29"/>
      <c r="T46" s="29">
        <f t="shared" si="14"/>
        <v>31</v>
      </c>
      <c r="U46" s="29" t="str">
        <f t="shared" si="15"/>
        <v/>
      </c>
      <c r="V46" s="29" t="str">
        <f t="shared" si="16"/>
        <v/>
      </c>
      <c r="W46" s="29" t="str">
        <f t="shared" si="17"/>
        <v/>
      </c>
      <c r="X46" s="29" t="str">
        <f t="shared" si="18"/>
        <v/>
      </c>
      <c r="Y46" s="29" t="str">
        <f t="shared" si="19"/>
        <v/>
      </c>
      <c r="Z46" s="29" t="str">
        <f t="shared" si="20"/>
        <v/>
      </c>
      <c r="AA46" s="29" t="str">
        <f t="shared" si="21"/>
        <v/>
      </c>
      <c r="AB46" s="32">
        <f t="shared" si="22"/>
        <v>36</v>
      </c>
      <c r="AC46" s="4"/>
      <c r="AD46" s="52">
        <f t="shared" si="11"/>
        <v>31</v>
      </c>
    </row>
    <row r="47" spans="1:30" x14ac:dyDescent="0.25">
      <c r="A47" s="3"/>
      <c r="B47" s="30">
        <v>41</v>
      </c>
      <c r="C47" s="30">
        <f t="shared" si="12"/>
        <v>0</v>
      </c>
      <c r="D47" s="30">
        <v>41</v>
      </c>
      <c r="E47" s="41" t="s">
        <v>131</v>
      </c>
      <c r="F47" s="45" t="s">
        <v>132</v>
      </c>
      <c r="G47" s="31"/>
      <c r="H47" s="31">
        <v>31</v>
      </c>
      <c r="I47" s="31"/>
      <c r="J47" s="31"/>
      <c r="K47" s="31"/>
      <c r="L47" s="31"/>
      <c r="M47" s="31"/>
      <c r="N47" s="31"/>
      <c r="O47" s="31"/>
      <c r="P47" s="31"/>
      <c r="Q47" s="31"/>
      <c r="R47" s="30">
        <f t="shared" si="13"/>
        <v>5</v>
      </c>
      <c r="S47" s="29"/>
      <c r="T47" s="29">
        <f t="shared" si="14"/>
        <v>31</v>
      </c>
      <c r="U47" s="29" t="str">
        <f t="shared" si="15"/>
        <v/>
      </c>
      <c r="V47" s="29" t="str">
        <f t="shared" si="16"/>
        <v/>
      </c>
      <c r="W47" s="29" t="str">
        <f t="shared" si="17"/>
        <v/>
      </c>
      <c r="X47" s="29" t="str">
        <f t="shared" si="18"/>
        <v/>
      </c>
      <c r="Y47" s="29" t="str">
        <f t="shared" si="19"/>
        <v/>
      </c>
      <c r="Z47" s="29" t="str">
        <f t="shared" si="20"/>
        <v/>
      </c>
      <c r="AA47" s="29" t="str">
        <f t="shared" si="21"/>
        <v/>
      </c>
      <c r="AB47" s="32">
        <f t="shared" si="22"/>
        <v>36</v>
      </c>
      <c r="AC47" s="4"/>
      <c r="AD47" s="52">
        <f t="shared" si="11"/>
        <v>31</v>
      </c>
    </row>
    <row r="48" spans="1:30" x14ac:dyDescent="0.25">
      <c r="A48" s="3"/>
      <c r="B48" s="30">
        <v>42</v>
      </c>
      <c r="C48" s="30">
        <f t="shared" si="12"/>
        <v>0</v>
      </c>
      <c r="D48" s="30">
        <v>42</v>
      </c>
      <c r="E48" s="41" t="s">
        <v>124</v>
      </c>
      <c r="F48" s="45" t="s">
        <v>184</v>
      </c>
      <c r="G48" s="31"/>
      <c r="H48" s="31"/>
      <c r="I48" s="31"/>
      <c r="J48" s="31"/>
      <c r="K48" s="31">
        <v>30</v>
      </c>
      <c r="L48" s="31"/>
      <c r="M48" s="31"/>
      <c r="N48" s="31"/>
      <c r="O48" s="31"/>
      <c r="P48" s="31"/>
      <c r="Q48" s="31"/>
      <c r="R48" s="30">
        <f t="shared" si="13"/>
        <v>5</v>
      </c>
      <c r="S48" s="29"/>
      <c r="T48" s="29">
        <f t="shared" si="14"/>
        <v>30</v>
      </c>
      <c r="U48" s="29" t="str">
        <f t="shared" si="15"/>
        <v/>
      </c>
      <c r="V48" s="29" t="str">
        <f t="shared" si="16"/>
        <v/>
      </c>
      <c r="W48" s="29" t="str">
        <f t="shared" si="17"/>
        <v/>
      </c>
      <c r="X48" s="29" t="str">
        <f t="shared" si="18"/>
        <v/>
      </c>
      <c r="Y48" s="29" t="str">
        <f t="shared" si="19"/>
        <v/>
      </c>
      <c r="Z48" s="29" t="str">
        <f t="shared" si="20"/>
        <v/>
      </c>
      <c r="AA48" s="29" t="str">
        <f t="shared" si="21"/>
        <v/>
      </c>
      <c r="AB48" s="32">
        <f t="shared" si="22"/>
        <v>35</v>
      </c>
      <c r="AC48" s="4"/>
      <c r="AD48" s="52">
        <f t="shared" si="11"/>
        <v>30</v>
      </c>
    </row>
    <row r="49" spans="1:30" x14ac:dyDescent="0.25">
      <c r="A49" s="3"/>
      <c r="B49" s="30">
        <v>43</v>
      </c>
      <c r="C49" s="30">
        <f t="shared" si="12"/>
        <v>0</v>
      </c>
      <c r="D49" s="30">
        <v>43</v>
      </c>
      <c r="E49" s="43" t="s">
        <v>123</v>
      </c>
      <c r="F49" s="47" t="s">
        <v>102</v>
      </c>
      <c r="G49" s="31">
        <v>27</v>
      </c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0">
        <f t="shared" si="13"/>
        <v>5</v>
      </c>
      <c r="S49" s="29"/>
      <c r="T49" s="29">
        <f t="shared" si="14"/>
        <v>27</v>
      </c>
      <c r="U49" s="29" t="str">
        <f t="shared" si="15"/>
        <v/>
      </c>
      <c r="V49" s="29" t="str">
        <f t="shared" si="16"/>
        <v/>
      </c>
      <c r="W49" s="29" t="str">
        <f t="shared" si="17"/>
        <v/>
      </c>
      <c r="X49" s="29" t="str">
        <f t="shared" si="18"/>
        <v/>
      </c>
      <c r="Y49" s="29" t="str">
        <f t="shared" si="19"/>
        <v/>
      </c>
      <c r="Z49" s="29" t="str">
        <f t="shared" si="20"/>
        <v/>
      </c>
      <c r="AA49" s="29" t="str">
        <f t="shared" si="21"/>
        <v/>
      </c>
      <c r="AB49" s="32">
        <f t="shared" si="22"/>
        <v>32</v>
      </c>
      <c r="AC49" s="4"/>
      <c r="AD49" s="52">
        <f t="shared" si="11"/>
        <v>27</v>
      </c>
    </row>
    <row r="50" spans="1:30" x14ac:dyDescent="0.25">
      <c r="A50" s="3"/>
      <c r="B50" s="30">
        <v>44</v>
      </c>
      <c r="C50" s="30">
        <f t="shared" si="12"/>
        <v>0</v>
      </c>
      <c r="D50" s="30">
        <v>44</v>
      </c>
      <c r="E50" s="43" t="s">
        <v>143</v>
      </c>
      <c r="F50" s="47" t="s">
        <v>163</v>
      </c>
      <c r="G50" s="31"/>
      <c r="H50" s="31"/>
      <c r="I50" s="31">
        <v>26</v>
      </c>
      <c r="J50" s="31"/>
      <c r="K50" s="31"/>
      <c r="L50" s="31"/>
      <c r="M50" s="31"/>
      <c r="N50" s="31"/>
      <c r="O50" s="31"/>
      <c r="P50" s="31"/>
      <c r="Q50" s="31"/>
      <c r="R50" s="30">
        <f t="shared" si="13"/>
        <v>5</v>
      </c>
      <c r="S50" s="29"/>
      <c r="T50" s="29">
        <f t="shared" si="14"/>
        <v>26</v>
      </c>
      <c r="U50" s="29" t="str">
        <f t="shared" si="15"/>
        <v/>
      </c>
      <c r="V50" s="29" t="str">
        <f t="shared" si="16"/>
        <v/>
      </c>
      <c r="W50" s="29" t="str">
        <f t="shared" si="17"/>
        <v/>
      </c>
      <c r="X50" s="29" t="str">
        <f t="shared" si="18"/>
        <v/>
      </c>
      <c r="Y50" s="29" t="str">
        <f t="shared" si="19"/>
        <v/>
      </c>
      <c r="Z50" s="29" t="str">
        <f t="shared" si="20"/>
        <v/>
      </c>
      <c r="AA50" s="29" t="str">
        <f t="shared" si="21"/>
        <v/>
      </c>
      <c r="AB50" s="32">
        <f t="shared" si="22"/>
        <v>31</v>
      </c>
      <c r="AC50" s="4"/>
      <c r="AD50" s="52">
        <f t="shared" si="11"/>
        <v>26</v>
      </c>
    </row>
    <row r="51" spans="1:30" x14ac:dyDescent="0.25">
      <c r="A51" s="3"/>
      <c r="B51" s="30">
        <v>50</v>
      </c>
      <c r="C51" s="30">
        <f t="shared" si="12"/>
        <v>5</v>
      </c>
      <c r="D51" s="30">
        <v>45</v>
      </c>
      <c r="E51" s="43" t="s">
        <v>148</v>
      </c>
      <c r="F51" s="47" t="s">
        <v>149</v>
      </c>
      <c r="G51" s="31"/>
      <c r="H51" s="31"/>
      <c r="I51" s="31">
        <v>0</v>
      </c>
      <c r="J51" s="31"/>
      <c r="K51" s="31"/>
      <c r="L51" s="31"/>
      <c r="M51" s="31">
        <v>12</v>
      </c>
      <c r="N51" s="31"/>
      <c r="O51" s="31"/>
      <c r="P51" s="31"/>
      <c r="Q51" s="31"/>
      <c r="R51" s="30">
        <f t="shared" si="13"/>
        <v>10</v>
      </c>
      <c r="S51" s="29"/>
      <c r="T51" s="29">
        <f t="shared" si="14"/>
        <v>12</v>
      </c>
      <c r="U51" s="29">
        <f t="shared" si="15"/>
        <v>0</v>
      </c>
      <c r="V51" s="29" t="str">
        <f t="shared" si="16"/>
        <v/>
      </c>
      <c r="W51" s="29" t="str">
        <f t="shared" si="17"/>
        <v/>
      </c>
      <c r="X51" s="29" t="str">
        <f t="shared" si="18"/>
        <v/>
      </c>
      <c r="Y51" s="29" t="str">
        <f t="shared" si="19"/>
        <v/>
      </c>
      <c r="Z51" s="29" t="str">
        <f t="shared" si="20"/>
        <v/>
      </c>
      <c r="AA51" s="29" t="str">
        <f t="shared" si="21"/>
        <v/>
      </c>
      <c r="AB51" s="32">
        <f t="shared" si="22"/>
        <v>22</v>
      </c>
      <c r="AC51" s="4"/>
      <c r="AD51" s="52">
        <f t="shared" si="11"/>
        <v>6</v>
      </c>
    </row>
    <row r="52" spans="1:30" x14ac:dyDescent="0.25">
      <c r="A52" s="3"/>
      <c r="B52" s="30">
        <v>45</v>
      </c>
      <c r="C52" s="30">
        <f t="shared" si="12"/>
        <v>-1</v>
      </c>
      <c r="D52" s="30">
        <v>46</v>
      </c>
      <c r="E52" s="41" t="s">
        <v>174</v>
      </c>
      <c r="F52" s="45" t="s">
        <v>175</v>
      </c>
      <c r="G52" s="31"/>
      <c r="H52" s="31"/>
      <c r="I52" s="31"/>
      <c r="J52" s="31">
        <v>14</v>
      </c>
      <c r="K52" s="31"/>
      <c r="L52" s="31"/>
      <c r="M52" s="31"/>
      <c r="N52" s="31"/>
      <c r="O52" s="31"/>
      <c r="P52" s="31"/>
      <c r="Q52" s="31"/>
      <c r="R52" s="30">
        <f t="shared" si="13"/>
        <v>5</v>
      </c>
      <c r="S52" s="29"/>
      <c r="T52" s="29">
        <f t="shared" si="14"/>
        <v>14</v>
      </c>
      <c r="U52" s="29" t="str">
        <f t="shared" si="15"/>
        <v/>
      </c>
      <c r="V52" s="29" t="str">
        <f t="shared" si="16"/>
        <v/>
      </c>
      <c r="W52" s="29" t="str">
        <f t="shared" si="17"/>
        <v/>
      </c>
      <c r="X52" s="29" t="str">
        <f t="shared" si="18"/>
        <v/>
      </c>
      <c r="Y52" s="29" t="str">
        <f t="shared" si="19"/>
        <v/>
      </c>
      <c r="Z52" s="29" t="str">
        <f t="shared" si="20"/>
        <v/>
      </c>
      <c r="AA52" s="29" t="str">
        <f t="shared" si="21"/>
        <v/>
      </c>
      <c r="AB52" s="32">
        <f t="shared" si="22"/>
        <v>19</v>
      </c>
      <c r="AC52" s="4"/>
      <c r="AD52" s="52">
        <f t="shared" si="11"/>
        <v>14</v>
      </c>
    </row>
    <row r="53" spans="1:30" x14ac:dyDescent="0.25">
      <c r="A53" s="3"/>
      <c r="B53" s="30">
        <v>47</v>
      </c>
      <c r="C53" s="30">
        <f t="shared" si="12"/>
        <v>0</v>
      </c>
      <c r="D53" s="30">
        <v>47</v>
      </c>
      <c r="E53" s="41" t="s">
        <v>145</v>
      </c>
      <c r="F53" s="45" t="s">
        <v>146</v>
      </c>
      <c r="G53" s="31"/>
      <c r="H53" s="31">
        <v>0</v>
      </c>
      <c r="I53" s="31">
        <v>0</v>
      </c>
      <c r="J53" s="31"/>
      <c r="K53" s="31"/>
      <c r="L53" s="31"/>
      <c r="M53" s="31">
        <v>0</v>
      </c>
      <c r="N53" s="31"/>
      <c r="O53" s="31"/>
      <c r="P53" s="31"/>
      <c r="Q53" s="31"/>
      <c r="R53" s="30">
        <f t="shared" si="13"/>
        <v>15</v>
      </c>
      <c r="S53" s="29"/>
      <c r="T53" s="29">
        <f t="shared" si="14"/>
        <v>0</v>
      </c>
      <c r="U53" s="29">
        <f t="shared" si="15"/>
        <v>0</v>
      </c>
      <c r="V53" s="29">
        <f t="shared" si="16"/>
        <v>0</v>
      </c>
      <c r="W53" s="29" t="str">
        <f t="shared" si="17"/>
        <v/>
      </c>
      <c r="X53" s="29" t="str">
        <f t="shared" si="18"/>
        <v/>
      </c>
      <c r="Y53" s="29" t="str">
        <f t="shared" si="19"/>
        <v/>
      </c>
      <c r="Z53" s="29" t="str">
        <f t="shared" si="20"/>
        <v/>
      </c>
      <c r="AA53" s="29" t="str">
        <f t="shared" si="21"/>
        <v/>
      </c>
      <c r="AB53" s="32">
        <f t="shared" si="22"/>
        <v>15</v>
      </c>
      <c r="AC53" s="4"/>
      <c r="AD53" s="52">
        <f t="shared" si="11"/>
        <v>0</v>
      </c>
    </row>
    <row r="54" spans="1:30" x14ac:dyDescent="0.25">
      <c r="A54" s="3"/>
      <c r="B54" s="30">
        <v>46</v>
      </c>
      <c r="C54" s="30">
        <f t="shared" si="12"/>
        <v>-2</v>
      </c>
      <c r="D54" s="30">
        <v>48</v>
      </c>
      <c r="E54" s="43" t="s">
        <v>166</v>
      </c>
      <c r="F54" s="47" t="s">
        <v>120</v>
      </c>
      <c r="G54" s="31"/>
      <c r="H54" s="31"/>
      <c r="I54" s="31">
        <v>7</v>
      </c>
      <c r="J54" s="31"/>
      <c r="K54" s="31"/>
      <c r="L54" s="31"/>
      <c r="M54" s="31"/>
      <c r="N54" s="31"/>
      <c r="O54" s="31"/>
      <c r="P54" s="31"/>
      <c r="Q54" s="31"/>
      <c r="R54" s="30">
        <f t="shared" si="13"/>
        <v>5</v>
      </c>
      <c r="S54" s="29"/>
      <c r="T54" s="29">
        <f t="shared" si="14"/>
        <v>7</v>
      </c>
      <c r="U54" s="29" t="str">
        <f t="shared" si="15"/>
        <v/>
      </c>
      <c r="V54" s="29" t="str">
        <f t="shared" si="16"/>
        <v/>
      </c>
      <c r="W54" s="29" t="str">
        <f t="shared" si="17"/>
        <v/>
      </c>
      <c r="X54" s="29" t="str">
        <f t="shared" si="18"/>
        <v/>
      </c>
      <c r="Y54" s="29" t="str">
        <f t="shared" si="19"/>
        <v/>
      </c>
      <c r="Z54" s="29" t="str">
        <f t="shared" si="20"/>
        <v/>
      </c>
      <c r="AA54" s="29" t="str">
        <f t="shared" si="21"/>
        <v/>
      </c>
      <c r="AB54" s="32">
        <f t="shared" si="22"/>
        <v>12</v>
      </c>
      <c r="AC54" s="4"/>
      <c r="AD54" s="52">
        <f t="shared" si="11"/>
        <v>7</v>
      </c>
    </row>
    <row r="55" spans="1:30" x14ac:dyDescent="0.25">
      <c r="A55" s="3"/>
      <c r="B55" s="30">
        <v>48</v>
      </c>
      <c r="C55" s="30">
        <f t="shared" si="12"/>
        <v>-1</v>
      </c>
      <c r="D55" s="30">
        <v>49</v>
      </c>
      <c r="E55" s="42" t="s">
        <v>164</v>
      </c>
      <c r="F55" s="46" t="s">
        <v>165</v>
      </c>
      <c r="G55" s="31"/>
      <c r="H55" s="31"/>
      <c r="I55" s="31">
        <v>0</v>
      </c>
      <c r="J55" s="31"/>
      <c r="K55" s="31"/>
      <c r="L55" s="31"/>
      <c r="M55" s="31"/>
      <c r="N55" s="31"/>
      <c r="O55" s="31"/>
      <c r="P55" s="31"/>
      <c r="Q55" s="31"/>
      <c r="R55" s="30">
        <f t="shared" si="13"/>
        <v>5</v>
      </c>
      <c r="S55" s="29"/>
      <c r="T55" s="29">
        <f t="shared" si="14"/>
        <v>0</v>
      </c>
      <c r="U55" s="29" t="str">
        <f t="shared" si="15"/>
        <v/>
      </c>
      <c r="V55" s="29" t="str">
        <f t="shared" si="16"/>
        <v/>
      </c>
      <c r="W55" s="29" t="str">
        <f t="shared" si="17"/>
        <v/>
      </c>
      <c r="X55" s="29" t="str">
        <f t="shared" si="18"/>
        <v/>
      </c>
      <c r="Y55" s="29" t="str">
        <f t="shared" si="19"/>
        <v/>
      </c>
      <c r="Z55" s="29" t="str">
        <f t="shared" si="20"/>
        <v/>
      </c>
      <c r="AA55" s="29" t="str">
        <f t="shared" si="21"/>
        <v/>
      </c>
      <c r="AB55" s="32">
        <f t="shared" si="22"/>
        <v>5</v>
      </c>
      <c r="AC55" s="4"/>
      <c r="AD55" s="52">
        <f t="shared" si="11"/>
        <v>0</v>
      </c>
    </row>
    <row r="56" spans="1:30" x14ac:dyDescent="0.25">
      <c r="A56" s="3"/>
      <c r="B56" s="30">
        <v>49</v>
      </c>
      <c r="C56" s="30">
        <f t="shared" si="12"/>
        <v>-1</v>
      </c>
      <c r="D56" s="30">
        <v>50</v>
      </c>
      <c r="E56" s="41" t="s">
        <v>169</v>
      </c>
      <c r="F56" s="45" t="s">
        <v>170</v>
      </c>
      <c r="G56" s="33"/>
      <c r="H56" s="33"/>
      <c r="I56" s="33">
        <v>0</v>
      </c>
      <c r="J56" s="33"/>
      <c r="K56" s="33"/>
      <c r="L56" s="33"/>
      <c r="M56" s="33"/>
      <c r="N56" s="33"/>
      <c r="O56" s="33"/>
      <c r="P56" s="33"/>
      <c r="Q56" s="33"/>
      <c r="R56" s="30">
        <f t="shared" si="13"/>
        <v>5</v>
      </c>
      <c r="S56" s="29"/>
      <c r="T56" s="29">
        <f t="shared" si="14"/>
        <v>0</v>
      </c>
      <c r="U56" s="29" t="str">
        <f t="shared" si="15"/>
        <v/>
      </c>
      <c r="V56" s="29" t="str">
        <f t="shared" si="16"/>
        <v/>
      </c>
      <c r="W56" s="29" t="str">
        <f t="shared" si="17"/>
        <v/>
      </c>
      <c r="X56" s="29" t="str">
        <f t="shared" si="18"/>
        <v/>
      </c>
      <c r="Y56" s="29" t="str">
        <f t="shared" si="19"/>
        <v/>
      </c>
      <c r="Z56" s="29" t="str">
        <f t="shared" si="20"/>
        <v/>
      </c>
      <c r="AA56" s="29" t="str">
        <f t="shared" si="21"/>
        <v/>
      </c>
      <c r="AB56" s="32">
        <f t="shared" si="22"/>
        <v>5</v>
      </c>
      <c r="AC56" s="4"/>
      <c r="AD56" s="52">
        <f t="shared" si="11"/>
        <v>0</v>
      </c>
    </row>
    <row r="57" spans="1:30" x14ac:dyDescent="0.25">
      <c r="A57" s="3"/>
      <c r="B57" s="30">
        <v>51</v>
      </c>
      <c r="C57" s="30">
        <f t="shared" si="12"/>
        <v>0</v>
      </c>
      <c r="D57" s="30">
        <v>51</v>
      </c>
      <c r="E57" s="41" t="s">
        <v>158</v>
      </c>
      <c r="F57" s="45" t="s">
        <v>108</v>
      </c>
      <c r="G57" s="31"/>
      <c r="H57" s="31"/>
      <c r="I57" s="31">
        <v>0</v>
      </c>
      <c r="J57" s="31"/>
      <c r="K57" s="31"/>
      <c r="L57" s="31"/>
      <c r="M57" s="31"/>
      <c r="N57" s="31"/>
      <c r="O57" s="31"/>
      <c r="P57" s="31"/>
      <c r="Q57" s="31"/>
      <c r="R57" s="30">
        <f t="shared" si="13"/>
        <v>5</v>
      </c>
      <c r="S57" s="29"/>
      <c r="T57" s="29">
        <f t="shared" si="14"/>
        <v>0</v>
      </c>
      <c r="U57" s="29" t="str">
        <f t="shared" si="15"/>
        <v/>
      </c>
      <c r="V57" s="29" t="str">
        <f t="shared" si="16"/>
        <v/>
      </c>
      <c r="W57" s="29" t="str">
        <f t="shared" si="17"/>
        <v/>
      </c>
      <c r="X57" s="29" t="str">
        <f t="shared" si="18"/>
        <v/>
      </c>
      <c r="Y57" s="29" t="str">
        <f t="shared" si="19"/>
        <v/>
      </c>
      <c r="Z57" s="29" t="str">
        <f t="shared" si="20"/>
        <v/>
      </c>
      <c r="AA57" s="29" t="str">
        <f t="shared" si="21"/>
        <v/>
      </c>
      <c r="AB57" s="32">
        <f t="shared" si="22"/>
        <v>5</v>
      </c>
      <c r="AC57" s="4"/>
      <c r="AD57" s="52">
        <f t="shared" si="11"/>
        <v>0</v>
      </c>
    </row>
    <row r="58" spans="1:30" x14ac:dyDescent="0.25">
      <c r="A58" s="3"/>
      <c r="B58" s="30">
        <v>52</v>
      </c>
      <c r="C58" s="30">
        <f t="shared" si="12"/>
        <v>0</v>
      </c>
      <c r="D58" s="30">
        <v>52</v>
      </c>
      <c r="E58" s="42" t="s">
        <v>161</v>
      </c>
      <c r="F58" s="47" t="s">
        <v>162</v>
      </c>
      <c r="G58" s="31"/>
      <c r="H58" s="31"/>
      <c r="I58" s="31">
        <v>0</v>
      </c>
      <c r="J58" s="31"/>
      <c r="K58" s="31"/>
      <c r="L58" s="31"/>
      <c r="M58" s="31"/>
      <c r="N58" s="31"/>
      <c r="O58" s="31"/>
      <c r="P58" s="31"/>
      <c r="Q58" s="31"/>
      <c r="R58" s="30">
        <f t="shared" si="13"/>
        <v>5</v>
      </c>
      <c r="S58" s="29"/>
      <c r="T58" s="29">
        <f t="shared" si="14"/>
        <v>0</v>
      </c>
      <c r="U58" s="29" t="str">
        <f t="shared" si="15"/>
        <v/>
      </c>
      <c r="V58" s="29" t="str">
        <f t="shared" si="16"/>
        <v/>
      </c>
      <c r="W58" s="29" t="str">
        <f t="shared" si="17"/>
        <v/>
      </c>
      <c r="X58" s="29" t="str">
        <f t="shared" si="18"/>
        <v/>
      </c>
      <c r="Y58" s="29" t="str">
        <f t="shared" si="19"/>
        <v/>
      </c>
      <c r="Z58" s="29" t="str">
        <f t="shared" si="20"/>
        <v/>
      </c>
      <c r="AA58" s="29" t="str">
        <f t="shared" si="21"/>
        <v/>
      </c>
      <c r="AB58" s="32">
        <f t="shared" si="22"/>
        <v>5</v>
      </c>
      <c r="AC58" s="4"/>
      <c r="AD58" s="52">
        <f t="shared" si="11"/>
        <v>0</v>
      </c>
    </row>
    <row r="59" spans="1:30" x14ac:dyDescent="0.25">
      <c r="A59" s="3"/>
      <c r="B59" s="30">
        <v>53</v>
      </c>
      <c r="C59" s="30">
        <f t="shared" si="12"/>
        <v>0</v>
      </c>
      <c r="D59" s="30">
        <v>53</v>
      </c>
      <c r="E59" s="43" t="s">
        <v>167</v>
      </c>
      <c r="F59" s="47" t="s">
        <v>168</v>
      </c>
      <c r="G59" s="31"/>
      <c r="H59" s="31"/>
      <c r="I59" s="31">
        <v>0</v>
      </c>
      <c r="J59" s="31"/>
      <c r="K59" s="31"/>
      <c r="L59" s="31"/>
      <c r="M59" s="31"/>
      <c r="N59" s="31"/>
      <c r="O59" s="31"/>
      <c r="P59" s="31"/>
      <c r="Q59" s="31"/>
      <c r="R59" s="30">
        <f t="shared" si="13"/>
        <v>5</v>
      </c>
      <c r="S59" s="29"/>
      <c r="T59" s="29">
        <f t="shared" si="14"/>
        <v>0</v>
      </c>
      <c r="U59" s="29" t="str">
        <f t="shared" si="15"/>
        <v/>
      </c>
      <c r="V59" s="29" t="str">
        <f t="shared" si="16"/>
        <v/>
      </c>
      <c r="W59" s="29" t="str">
        <f t="shared" si="17"/>
        <v/>
      </c>
      <c r="X59" s="29" t="str">
        <f t="shared" si="18"/>
        <v/>
      </c>
      <c r="Y59" s="29" t="str">
        <f t="shared" si="19"/>
        <v/>
      </c>
      <c r="Z59" s="29" t="str">
        <f t="shared" si="20"/>
        <v/>
      </c>
      <c r="AA59" s="29" t="str">
        <f t="shared" si="21"/>
        <v/>
      </c>
      <c r="AB59" s="32">
        <f t="shared" si="22"/>
        <v>5</v>
      </c>
      <c r="AC59" s="4"/>
      <c r="AD59" s="52">
        <f t="shared" si="11"/>
        <v>0</v>
      </c>
    </row>
    <row r="60" spans="1:30" x14ac:dyDescent="0.25">
      <c r="A60" s="3"/>
      <c r="B60" s="30">
        <v>54</v>
      </c>
      <c r="C60" s="30">
        <f t="shared" si="12"/>
        <v>0</v>
      </c>
      <c r="D60" s="30">
        <v>54</v>
      </c>
      <c r="E60" s="42" t="s">
        <v>171</v>
      </c>
      <c r="F60" s="46" t="s">
        <v>172</v>
      </c>
      <c r="G60" s="31"/>
      <c r="H60" s="31"/>
      <c r="I60" s="31">
        <v>0</v>
      </c>
      <c r="J60" s="31"/>
      <c r="K60" s="31"/>
      <c r="L60" s="31"/>
      <c r="M60" s="31"/>
      <c r="N60" s="31"/>
      <c r="O60" s="31"/>
      <c r="P60" s="31"/>
      <c r="Q60" s="31"/>
      <c r="R60" s="30">
        <f t="shared" si="13"/>
        <v>5</v>
      </c>
      <c r="S60" s="29"/>
      <c r="T60" s="29">
        <f t="shared" si="14"/>
        <v>0</v>
      </c>
      <c r="U60" s="29" t="str">
        <f t="shared" si="15"/>
        <v/>
      </c>
      <c r="V60" s="29" t="str">
        <f t="shared" si="16"/>
        <v/>
      </c>
      <c r="W60" s="29" t="str">
        <f t="shared" si="17"/>
        <v/>
      </c>
      <c r="X60" s="29" t="str">
        <f t="shared" si="18"/>
        <v/>
      </c>
      <c r="Y60" s="29" t="str">
        <f t="shared" si="19"/>
        <v/>
      </c>
      <c r="Z60" s="29" t="str">
        <f t="shared" si="20"/>
        <v/>
      </c>
      <c r="AA60" s="29" t="str">
        <f t="shared" si="21"/>
        <v/>
      </c>
      <c r="AB60" s="32">
        <f t="shared" si="22"/>
        <v>5</v>
      </c>
      <c r="AC60" s="4"/>
      <c r="AD60" s="52">
        <f t="shared" si="11"/>
        <v>0</v>
      </c>
    </row>
    <row r="61" spans="1:30" x14ac:dyDescent="0.25">
      <c r="A61" s="3"/>
      <c r="B61" s="30">
        <v>55</v>
      </c>
      <c r="C61" s="30">
        <f t="shared" si="12"/>
        <v>0</v>
      </c>
      <c r="D61" s="30">
        <v>55</v>
      </c>
      <c r="E61" s="42" t="s">
        <v>176</v>
      </c>
      <c r="F61" s="46" t="s">
        <v>175</v>
      </c>
      <c r="G61" s="31"/>
      <c r="H61" s="31"/>
      <c r="I61" s="31"/>
      <c r="J61" s="31">
        <v>0</v>
      </c>
      <c r="K61" s="31"/>
      <c r="L61" s="31"/>
      <c r="M61" s="31"/>
      <c r="N61" s="31"/>
      <c r="O61" s="31"/>
      <c r="P61" s="31"/>
      <c r="Q61" s="31"/>
      <c r="R61" s="30">
        <f t="shared" si="13"/>
        <v>5</v>
      </c>
      <c r="S61" s="29"/>
      <c r="T61" s="29">
        <f t="shared" si="14"/>
        <v>0</v>
      </c>
      <c r="U61" s="29" t="str">
        <f t="shared" si="15"/>
        <v/>
      </c>
      <c r="V61" s="29" t="str">
        <f t="shared" si="16"/>
        <v/>
      </c>
      <c r="W61" s="29" t="str">
        <f t="shared" si="17"/>
        <v/>
      </c>
      <c r="X61" s="29" t="str">
        <f t="shared" si="18"/>
        <v/>
      </c>
      <c r="Y61" s="29" t="str">
        <f t="shared" si="19"/>
        <v/>
      </c>
      <c r="Z61" s="29" t="str">
        <f t="shared" si="20"/>
        <v/>
      </c>
      <c r="AA61" s="29" t="str">
        <f t="shared" si="21"/>
        <v/>
      </c>
      <c r="AB61" s="32">
        <f t="shared" si="22"/>
        <v>5</v>
      </c>
      <c r="AC61" s="4"/>
      <c r="AD61" s="52">
        <f t="shared" si="11"/>
        <v>0</v>
      </c>
    </row>
    <row r="62" spans="1:30" x14ac:dyDescent="0.25">
      <c r="A62" s="3"/>
      <c r="B62" s="30">
        <v>56</v>
      </c>
      <c r="C62" s="30">
        <f t="shared" si="12"/>
        <v>0</v>
      </c>
      <c r="D62" s="30">
        <v>56</v>
      </c>
      <c r="E62" s="41" t="s">
        <v>124</v>
      </c>
      <c r="F62" s="45" t="s">
        <v>186</v>
      </c>
      <c r="G62" s="31"/>
      <c r="H62" s="31"/>
      <c r="I62" s="31"/>
      <c r="J62" s="31"/>
      <c r="K62" s="31"/>
      <c r="L62" s="31">
        <v>0</v>
      </c>
      <c r="M62" s="31"/>
      <c r="N62" s="31"/>
      <c r="O62" s="31"/>
      <c r="P62" s="31"/>
      <c r="Q62" s="31"/>
      <c r="R62" s="30">
        <f t="shared" si="13"/>
        <v>5</v>
      </c>
      <c r="S62" s="29"/>
      <c r="T62" s="29">
        <f t="shared" si="14"/>
        <v>0</v>
      </c>
      <c r="U62" s="29" t="str">
        <f t="shared" si="15"/>
        <v/>
      </c>
      <c r="V62" s="29" t="str">
        <f t="shared" si="16"/>
        <v/>
      </c>
      <c r="W62" s="29" t="str">
        <f t="shared" si="17"/>
        <v/>
      </c>
      <c r="X62" s="29" t="str">
        <f t="shared" si="18"/>
        <v/>
      </c>
      <c r="Y62" s="29" t="str">
        <f t="shared" si="19"/>
        <v/>
      </c>
      <c r="Z62" s="29" t="str">
        <f t="shared" si="20"/>
        <v/>
      </c>
      <c r="AA62" s="29" t="str">
        <f t="shared" si="21"/>
        <v/>
      </c>
      <c r="AB62" s="32">
        <f t="shared" si="22"/>
        <v>5</v>
      </c>
      <c r="AC62" s="4"/>
      <c r="AD62" s="52">
        <f t="shared" si="11"/>
        <v>0</v>
      </c>
    </row>
    <row r="63" spans="1:30" x14ac:dyDescent="0.25">
      <c r="A63" s="3"/>
      <c r="B63" s="30">
        <v>57</v>
      </c>
      <c r="C63" s="30">
        <f t="shared" si="12"/>
        <v>0</v>
      </c>
      <c r="D63" s="30">
        <v>57</v>
      </c>
      <c r="E63" s="42"/>
      <c r="F63" s="46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0">
        <f t="shared" ref="R63:R71" si="23">COUNT(G63:Q63)*5</f>
        <v>0</v>
      </c>
      <c r="S63" s="29"/>
      <c r="T63" s="29" t="str">
        <f t="shared" ref="T63:T70" si="24">IF(COUNT(G63:Q63)&gt;=1,(LARGE(G63:Q63,1)),"")</f>
        <v/>
      </c>
      <c r="U63" s="29" t="str">
        <f t="shared" ref="U63:U70" si="25">IF(COUNT(G63:Q63)&gt;=2,(LARGE(G63:Q63,2)),"")</f>
        <v/>
      </c>
      <c r="V63" s="29" t="str">
        <f t="shared" ref="V63:V70" si="26">IF(COUNT(G63:Q63)&gt;=3,(LARGE(G63:Q63,3)),"")</f>
        <v/>
      </c>
      <c r="W63" s="29" t="str">
        <f t="shared" ref="W63:W70" si="27">IF(COUNT(G63:Q63)&gt;=4,(LARGE(G63:Q63,4)),"")</f>
        <v/>
      </c>
      <c r="X63" s="29" t="str">
        <f t="shared" ref="X63:X70" si="28">IF(COUNT(G63:Q63)&gt;=5,(LARGE(G63:Q63,5)),"")</f>
        <v/>
      </c>
      <c r="Y63" s="29" t="str">
        <f t="shared" ref="Y63:Y70" si="29">IF(COUNT(G63:Q63)&gt;=6,(LARGE(G63:Q63,6)),"")</f>
        <v/>
      </c>
      <c r="Z63" s="29" t="str">
        <f t="shared" ref="Z63:Z70" si="30">IF(COUNT(G63:Q63)&gt;=7,(LARGE(G63:Q63,7)),"")</f>
        <v/>
      </c>
      <c r="AA63" s="29" t="str">
        <f t="shared" ref="AA63:AA70" si="31">IF(COUNT(G63:Q63)&gt;=8,(LARGE(G63:Q63,8)),"")</f>
        <v/>
      </c>
      <c r="AB63" s="32">
        <f t="shared" ref="AB63:AB70" si="32">SUM(T63:AA63)+R63</f>
        <v>0</v>
      </c>
      <c r="AC63" s="4"/>
      <c r="AD63" s="52" t="e">
        <f t="shared" si="11"/>
        <v>#DIV/0!</v>
      </c>
    </row>
    <row r="64" spans="1:30" x14ac:dyDescent="0.25">
      <c r="A64" s="3"/>
      <c r="B64" s="30">
        <v>58</v>
      </c>
      <c r="C64" s="30">
        <f t="shared" si="12"/>
        <v>0</v>
      </c>
      <c r="D64" s="30">
        <v>58</v>
      </c>
      <c r="E64" s="43"/>
      <c r="F64" s="47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0">
        <f t="shared" si="23"/>
        <v>0</v>
      </c>
      <c r="S64" s="29"/>
      <c r="T64" s="29" t="str">
        <f t="shared" si="24"/>
        <v/>
      </c>
      <c r="U64" s="29" t="str">
        <f t="shared" si="25"/>
        <v/>
      </c>
      <c r="V64" s="29" t="str">
        <f t="shared" si="26"/>
        <v/>
      </c>
      <c r="W64" s="29" t="str">
        <f t="shared" si="27"/>
        <v/>
      </c>
      <c r="X64" s="29" t="str">
        <f t="shared" si="28"/>
        <v/>
      </c>
      <c r="Y64" s="29" t="str">
        <f t="shared" si="29"/>
        <v/>
      </c>
      <c r="Z64" s="29" t="str">
        <f t="shared" si="30"/>
        <v/>
      </c>
      <c r="AA64" s="29" t="str">
        <f t="shared" si="31"/>
        <v/>
      </c>
      <c r="AB64" s="32">
        <f t="shared" si="32"/>
        <v>0</v>
      </c>
      <c r="AC64" s="4"/>
      <c r="AD64" s="52" t="e">
        <f t="shared" si="11"/>
        <v>#DIV/0!</v>
      </c>
    </row>
    <row r="65" spans="1:30" x14ac:dyDescent="0.25">
      <c r="A65" s="3"/>
      <c r="B65" s="30">
        <v>59</v>
      </c>
      <c r="C65" s="30">
        <f t="shared" si="12"/>
        <v>0</v>
      </c>
      <c r="D65" s="30">
        <v>59</v>
      </c>
      <c r="E65" s="43"/>
      <c r="F65" s="47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0">
        <f t="shared" si="23"/>
        <v>0</v>
      </c>
      <c r="S65" s="29"/>
      <c r="T65" s="29" t="str">
        <f t="shared" si="24"/>
        <v/>
      </c>
      <c r="U65" s="29" t="str">
        <f t="shared" si="25"/>
        <v/>
      </c>
      <c r="V65" s="29" t="str">
        <f t="shared" si="26"/>
        <v/>
      </c>
      <c r="W65" s="29" t="str">
        <f t="shared" si="27"/>
        <v/>
      </c>
      <c r="X65" s="29" t="str">
        <f t="shared" si="28"/>
        <v/>
      </c>
      <c r="Y65" s="29" t="str">
        <f t="shared" si="29"/>
        <v/>
      </c>
      <c r="Z65" s="29" t="str">
        <f t="shared" si="30"/>
        <v/>
      </c>
      <c r="AA65" s="29" t="str">
        <f t="shared" si="31"/>
        <v/>
      </c>
      <c r="AB65" s="32">
        <f t="shared" si="32"/>
        <v>0</v>
      </c>
      <c r="AC65" s="4"/>
      <c r="AD65" s="52" t="e">
        <f t="shared" si="11"/>
        <v>#DIV/0!</v>
      </c>
    </row>
    <row r="66" spans="1:30" x14ac:dyDescent="0.25">
      <c r="A66" s="3"/>
      <c r="B66" s="30">
        <v>60</v>
      </c>
      <c r="C66" s="30">
        <f t="shared" si="12"/>
        <v>0</v>
      </c>
      <c r="D66" s="30">
        <v>60</v>
      </c>
      <c r="E66" s="43"/>
      <c r="F66" s="47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0">
        <f t="shared" si="23"/>
        <v>0</v>
      </c>
      <c r="S66" s="29"/>
      <c r="T66" s="29" t="str">
        <f t="shared" si="24"/>
        <v/>
      </c>
      <c r="U66" s="29" t="str">
        <f t="shared" si="25"/>
        <v/>
      </c>
      <c r="V66" s="29" t="str">
        <f t="shared" si="26"/>
        <v/>
      </c>
      <c r="W66" s="29" t="str">
        <f t="shared" si="27"/>
        <v/>
      </c>
      <c r="X66" s="29" t="str">
        <f t="shared" si="28"/>
        <v/>
      </c>
      <c r="Y66" s="29" t="str">
        <f t="shared" si="29"/>
        <v/>
      </c>
      <c r="Z66" s="29" t="str">
        <f t="shared" si="30"/>
        <v/>
      </c>
      <c r="AA66" s="29" t="str">
        <f t="shared" si="31"/>
        <v/>
      </c>
      <c r="AB66" s="32">
        <f t="shared" si="32"/>
        <v>0</v>
      </c>
      <c r="AC66" s="4"/>
      <c r="AD66" s="52" t="e">
        <f t="shared" si="11"/>
        <v>#DIV/0!</v>
      </c>
    </row>
    <row r="67" spans="1:30" x14ac:dyDescent="0.25">
      <c r="A67" s="3"/>
      <c r="B67" s="30">
        <v>61</v>
      </c>
      <c r="C67" s="30">
        <f t="shared" si="12"/>
        <v>0</v>
      </c>
      <c r="D67" s="30">
        <v>61</v>
      </c>
      <c r="E67" s="41"/>
      <c r="F67" s="45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0">
        <f t="shared" si="23"/>
        <v>0</v>
      </c>
      <c r="S67" s="29"/>
      <c r="T67" s="29" t="str">
        <f t="shared" si="24"/>
        <v/>
      </c>
      <c r="U67" s="29" t="str">
        <f t="shared" si="25"/>
        <v/>
      </c>
      <c r="V67" s="29" t="str">
        <f t="shared" si="26"/>
        <v/>
      </c>
      <c r="W67" s="29" t="str">
        <f t="shared" si="27"/>
        <v/>
      </c>
      <c r="X67" s="29" t="str">
        <f t="shared" si="28"/>
        <v/>
      </c>
      <c r="Y67" s="29" t="str">
        <f t="shared" si="29"/>
        <v/>
      </c>
      <c r="Z67" s="29" t="str">
        <f t="shared" si="30"/>
        <v/>
      </c>
      <c r="AA67" s="29" t="str">
        <f t="shared" si="31"/>
        <v/>
      </c>
      <c r="AB67" s="32">
        <f t="shared" si="32"/>
        <v>0</v>
      </c>
      <c r="AC67" s="4"/>
      <c r="AD67" s="52" t="e">
        <f t="shared" si="11"/>
        <v>#DIV/0!</v>
      </c>
    </row>
    <row r="68" spans="1:30" x14ac:dyDescent="0.25">
      <c r="A68" s="3"/>
      <c r="B68" s="30">
        <v>62</v>
      </c>
      <c r="C68" s="30">
        <f t="shared" si="12"/>
        <v>0</v>
      </c>
      <c r="D68" s="30">
        <v>62</v>
      </c>
      <c r="E68" s="42"/>
      <c r="F68" s="46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0">
        <f t="shared" si="23"/>
        <v>0</v>
      </c>
      <c r="S68" s="29"/>
      <c r="T68" s="29" t="str">
        <f t="shared" si="24"/>
        <v/>
      </c>
      <c r="U68" s="29" t="str">
        <f t="shared" si="25"/>
        <v/>
      </c>
      <c r="V68" s="29" t="str">
        <f t="shared" si="26"/>
        <v/>
      </c>
      <c r="W68" s="29" t="str">
        <f t="shared" si="27"/>
        <v/>
      </c>
      <c r="X68" s="29" t="str">
        <f t="shared" si="28"/>
        <v/>
      </c>
      <c r="Y68" s="29" t="str">
        <f t="shared" si="29"/>
        <v/>
      </c>
      <c r="Z68" s="29" t="str">
        <f t="shared" si="30"/>
        <v/>
      </c>
      <c r="AA68" s="29" t="str">
        <f t="shared" si="31"/>
        <v/>
      </c>
      <c r="AB68" s="32">
        <f t="shared" si="32"/>
        <v>0</v>
      </c>
      <c r="AC68" s="4"/>
      <c r="AD68" s="52" t="e">
        <f t="shared" si="11"/>
        <v>#DIV/0!</v>
      </c>
    </row>
    <row r="69" spans="1:30" x14ac:dyDescent="0.25">
      <c r="A69" s="3"/>
      <c r="B69" s="30">
        <v>63</v>
      </c>
      <c r="C69" s="30">
        <f t="shared" si="12"/>
        <v>0</v>
      </c>
      <c r="D69" s="30">
        <v>63</v>
      </c>
      <c r="E69" s="41"/>
      <c r="F69" s="45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0">
        <f t="shared" si="23"/>
        <v>0</v>
      </c>
      <c r="S69" s="29"/>
      <c r="T69" s="29" t="str">
        <f t="shared" si="24"/>
        <v/>
      </c>
      <c r="U69" s="29" t="str">
        <f t="shared" si="25"/>
        <v/>
      </c>
      <c r="V69" s="29" t="str">
        <f t="shared" si="26"/>
        <v/>
      </c>
      <c r="W69" s="29" t="str">
        <f t="shared" si="27"/>
        <v/>
      </c>
      <c r="X69" s="29" t="str">
        <f t="shared" si="28"/>
        <v/>
      </c>
      <c r="Y69" s="29" t="str">
        <f t="shared" si="29"/>
        <v/>
      </c>
      <c r="Z69" s="29" t="str">
        <f t="shared" si="30"/>
        <v/>
      </c>
      <c r="AA69" s="29" t="str">
        <f t="shared" si="31"/>
        <v/>
      </c>
      <c r="AB69" s="32">
        <f t="shared" si="32"/>
        <v>0</v>
      </c>
      <c r="AC69" s="4"/>
      <c r="AD69" s="52" t="e">
        <f t="shared" si="11"/>
        <v>#DIV/0!</v>
      </c>
    </row>
    <row r="70" spans="1:30" x14ac:dyDescent="0.25">
      <c r="A70" s="3"/>
      <c r="B70" s="30">
        <v>64</v>
      </c>
      <c r="C70" s="30">
        <f t="shared" si="12"/>
        <v>0</v>
      </c>
      <c r="D70" s="30">
        <v>64</v>
      </c>
      <c r="E70" s="41"/>
      <c r="F70" s="45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0">
        <f t="shared" si="23"/>
        <v>0</v>
      </c>
      <c r="S70" s="29"/>
      <c r="T70" s="29" t="str">
        <f t="shared" si="24"/>
        <v/>
      </c>
      <c r="U70" s="29" t="str">
        <f t="shared" si="25"/>
        <v/>
      </c>
      <c r="V70" s="29" t="str">
        <f t="shared" si="26"/>
        <v/>
      </c>
      <c r="W70" s="29" t="str">
        <f t="shared" si="27"/>
        <v/>
      </c>
      <c r="X70" s="29" t="str">
        <f t="shared" si="28"/>
        <v/>
      </c>
      <c r="Y70" s="29" t="str">
        <f t="shared" si="29"/>
        <v/>
      </c>
      <c r="Z70" s="29" t="str">
        <f t="shared" si="30"/>
        <v/>
      </c>
      <c r="AA70" s="29" t="str">
        <f t="shared" si="31"/>
        <v/>
      </c>
      <c r="AB70" s="32">
        <f t="shared" si="32"/>
        <v>0</v>
      </c>
      <c r="AC70" s="4"/>
      <c r="AD70" s="52" t="e">
        <f t="shared" si="11"/>
        <v>#DIV/0!</v>
      </c>
    </row>
    <row r="71" spans="1:30" x14ac:dyDescent="0.25">
      <c r="A71" s="3"/>
      <c r="B71" s="30">
        <v>65</v>
      </c>
      <c r="C71" s="30">
        <f t="shared" ref="C71:C85" si="33">B71-D71</f>
        <v>0</v>
      </c>
      <c r="D71" s="30">
        <v>65</v>
      </c>
      <c r="E71" s="43"/>
      <c r="F71" s="47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0">
        <f t="shared" si="23"/>
        <v>0</v>
      </c>
      <c r="S71" s="29"/>
      <c r="T71" s="29" t="str">
        <f t="shared" ref="T71:T82" si="34">IF(COUNT(G71:Q71)&gt;=1,(LARGE(G71:Q71,1)),"")</f>
        <v/>
      </c>
      <c r="U71" s="29" t="str">
        <f t="shared" ref="U71:U82" si="35">IF(COUNT(G71:Q71)&gt;=2,(LARGE(G71:Q71,2)),"")</f>
        <v/>
      </c>
      <c r="V71" s="29" t="str">
        <f t="shared" ref="V71:V82" si="36">IF(COUNT(G71:Q71)&gt;=3,(LARGE(G71:Q71,3)),"")</f>
        <v/>
      </c>
      <c r="W71" s="29" t="str">
        <f t="shared" ref="W71:W82" si="37">IF(COUNT(G71:Q71)&gt;=4,(LARGE(G71:Q71,4)),"")</f>
        <v/>
      </c>
      <c r="X71" s="29" t="str">
        <f t="shared" ref="X71:X82" si="38">IF(COUNT(G71:Q71)&gt;=5,(LARGE(G71:Q71,5)),"")</f>
        <v/>
      </c>
      <c r="Y71" s="29" t="str">
        <f t="shared" ref="Y71:Y82" si="39">IF(COUNT(G71:Q71)&gt;=6,(LARGE(G71:Q71,6)),"")</f>
        <v/>
      </c>
      <c r="Z71" s="29" t="str">
        <f t="shared" ref="Z71:Z82" si="40">IF(COUNT(G71:Q71)&gt;=7,(LARGE(G71:Q71,7)),"")</f>
        <v/>
      </c>
      <c r="AA71" s="29" t="str">
        <f t="shared" ref="AA71:AA82" si="41">IF(COUNT(G71:Q71)&gt;=8,(LARGE(G71:Q71,8)),"")</f>
        <v/>
      </c>
      <c r="AB71" s="32">
        <f t="shared" ref="AB71:AB82" si="42">SUM(T71:AA71)+R71</f>
        <v>0</v>
      </c>
      <c r="AC71" s="4"/>
      <c r="AD71" s="52" t="e">
        <f t="shared" si="11"/>
        <v>#DIV/0!</v>
      </c>
    </row>
    <row r="72" spans="1:30" x14ac:dyDescent="0.25">
      <c r="A72" s="3"/>
      <c r="B72" s="30">
        <v>66</v>
      </c>
      <c r="C72" s="30">
        <f t="shared" si="33"/>
        <v>0</v>
      </c>
      <c r="D72" s="30">
        <v>66</v>
      </c>
      <c r="E72" s="42"/>
      <c r="F72" s="48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0">
        <f t="shared" ref="R72:R96" si="43">COUNT(G72:Q72)*5</f>
        <v>0</v>
      </c>
      <c r="S72" s="29"/>
      <c r="T72" s="29" t="str">
        <f t="shared" si="34"/>
        <v/>
      </c>
      <c r="U72" s="29" t="str">
        <f t="shared" si="35"/>
        <v/>
      </c>
      <c r="V72" s="29" t="str">
        <f t="shared" si="36"/>
        <v/>
      </c>
      <c r="W72" s="29" t="str">
        <f t="shared" si="37"/>
        <v/>
      </c>
      <c r="X72" s="29" t="str">
        <f t="shared" si="38"/>
        <v/>
      </c>
      <c r="Y72" s="29" t="str">
        <f t="shared" si="39"/>
        <v/>
      </c>
      <c r="Z72" s="29" t="str">
        <f t="shared" si="40"/>
        <v/>
      </c>
      <c r="AA72" s="29" t="str">
        <f t="shared" si="41"/>
        <v/>
      </c>
      <c r="AB72" s="32">
        <f t="shared" si="42"/>
        <v>0</v>
      </c>
      <c r="AC72" s="4"/>
      <c r="AD72" s="52" t="e">
        <f t="shared" ref="AD72:AD96" si="44">AVERAGE(T72:AA72)</f>
        <v>#DIV/0!</v>
      </c>
    </row>
    <row r="73" spans="1:30" x14ac:dyDescent="0.25">
      <c r="A73" s="3"/>
      <c r="B73" s="30">
        <v>67</v>
      </c>
      <c r="C73" s="30">
        <f t="shared" si="33"/>
        <v>0</v>
      </c>
      <c r="D73" s="30">
        <v>67</v>
      </c>
      <c r="E73" s="43"/>
      <c r="F73" s="47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0">
        <f t="shared" si="43"/>
        <v>0</v>
      </c>
      <c r="S73" s="29"/>
      <c r="T73" s="29" t="str">
        <f t="shared" si="34"/>
        <v/>
      </c>
      <c r="U73" s="29" t="str">
        <f t="shared" si="35"/>
        <v/>
      </c>
      <c r="V73" s="29" t="str">
        <f t="shared" si="36"/>
        <v/>
      </c>
      <c r="W73" s="29" t="str">
        <f t="shared" si="37"/>
        <v/>
      </c>
      <c r="X73" s="29" t="str">
        <f t="shared" si="38"/>
        <v/>
      </c>
      <c r="Y73" s="29" t="str">
        <f t="shared" si="39"/>
        <v/>
      </c>
      <c r="Z73" s="29" t="str">
        <f t="shared" si="40"/>
        <v/>
      </c>
      <c r="AA73" s="29" t="str">
        <f t="shared" si="41"/>
        <v/>
      </c>
      <c r="AB73" s="32">
        <f t="shared" si="42"/>
        <v>0</v>
      </c>
      <c r="AC73" s="4"/>
      <c r="AD73" s="52" t="e">
        <f t="shared" si="44"/>
        <v>#DIV/0!</v>
      </c>
    </row>
    <row r="74" spans="1:30" x14ac:dyDescent="0.25">
      <c r="A74" s="3"/>
      <c r="B74" s="30">
        <v>68</v>
      </c>
      <c r="C74" s="30">
        <f t="shared" si="33"/>
        <v>0</v>
      </c>
      <c r="D74" s="30">
        <v>68</v>
      </c>
      <c r="E74" s="41"/>
      <c r="F74" s="45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0">
        <f t="shared" si="43"/>
        <v>0</v>
      </c>
      <c r="S74" s="29"/>
      <c r="T74" s="29" t="str">
        <f t="shared" si="34"/>
        <v/>
      </c>
      <c r="U74" s="29" t="str">
        <f t="shared" si="35"/>
        <v/>
      </c>
      <c r="V74" s="29" t="str">
        <f t="shared" si="36"/>
        <v/>
      </c>
      <c r="W74" s="29" t="str">
        <f t="shared" si="37"/>
        <v/>
      </c>
      <c r="X74" s="29" t="str">
        <f t="shared" si="38"/>
        <v/>
      </c>
      <c r="Y74" s="29" t="str">
        <f t="shared" si="39"/>
        <v/>
      </c>
      <c r="Z74" s="29" t="str">
        <f t="shared" si="40"/>
        <v/>
      </c>
      <c r="AA74" s="29" t="str">
        <f t="shared" si="41"/>
        <v/>
      </c>
      <c r="AB74" s="32">
        <f t="shared" si="42"/>
        <v>0</v>
      </c>
      <c r="AC74" s="4"/>
      <c r="AD74" s="52" t="e">
        <f t="shared" si="44"/>
        <v>#DIV/0!</v>
      </c>
    </row>
    <row r="75" spans="1:30" x14ac:dyDescent="0.25">
      <c r="A75" s="3"/>
      <c r="B75" s="30">
        <v>69</v>
      </c>
      <c r="C75" s="30">
        <f t="shared" si="33"/>
        <v>0</v>
      </c>
      <c r="D75" s="30">
        <v>69</v>
      </c>
      <c r="E75" s="43"/>
      <c r="F75" s="47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0">
        <f t="shared" si="43"/>
        <v>0</v>
      </c>
      <c r="S75" s="29"/>
      <c r="T75" s="29" t="str">
        <f t="shared" si="34"/>
        <v/>
      </c>
      <c r="U75" s="29" t="str">
        <f t="shared" si="35"/>
        <v/>
      </c>
      <c r="V75" s="29" t="str">
        <f t="shared" si="36"/>
        <v/>
      </c>
      <c r="W75" s="29" t="str">
        <f t="shared" si="37"/>
        <v/>
      </c>
      <c r="X75" s="29" t="str">
        <f t="shared" si="38"/>
        <v/>
      </c>
      <c r="Y75" s="29" t="str">
        <f t="shared" si="39"/>
        <v/>
      </c>
      <c r="Z75" s="29" t="str">
        <f t="shared" si="40"/>
        <v/>
      </c>
      <c r="AA75" s="29" t="str">
        <f t="shared" si="41"/>
        <v/>
      </c>
      <c r="AB75" s="32">
        <f t="shared" si="42"/>
        <v>0</v>
      </c>
      <c r="AC75" s="4"/>
      <c r="AD75" s="52" t="e">
        <f t="shared" si="44"/>
        <v>#DIV/0!</v>
      </c>
    </row>
    <row r="76" spans="1:30" x14ac:dyDescent="0.25">
      <c r="A76" s="3"/>
      <c r="B76" s="30">
        <v>70</v>
      </c>
      <c r="C76" s="30">
        <f t="shared" si="33"/>
        <v>0</v>
      </c>
      <c r="D76" s="30">
        <v>70</v>
      </c>
      <c r="E76" s="43"/>
      <c r="F76" s="47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0">
        <f t="shared" si="43"/>
        <v>0</v>
      </c>
      <c r="S76" s="29"/>
      <c r="T76" s="29" t="str">
        <f t="shared" si="34"/>
        <v/>
      </c>
      <c r="U76" s="29" t="str">
        <f t="shared" si="35"/>
        <v/>
      </c>
      <c r="V76" s="29" t="str">
        <f t="shared" si="36"/>
        <v/>
      </c>
      <c r="W76" s="29" t="str">
        <f t="shared" si="37"/>
        <v/>
      </c>
      <c r="X76" s="29" t="str">
        <f t="shared" si="38"/>
        <v/>
      </c>
      <c r="Y76" s="29" t="str">
        <f t="shared" si="39"/>
        <v/>
      </c>
      <c r="Z76" s="29" t="str">
        <f t="shared" si="40"/>
        <v/>
      </c>
      <c r="AA76" s="29" t="str">
        <f t="shared" si="41"/>
        <v/>
      </c>
      <c r="AB76" s="32">
        <f t="shared" si="42"/>
        <v>0</v>
      </c>
      <c r="AC76" s="4"/>
      <c r="AD76" s="52" t="e">
        <f t="shared" si="44"/>
        <v>#DIV/0!</v>
      </c>
    </row>
    <row r="77" spans="1:30" x14ac:dyDescent="0.25">
      <c r="A77" s="3"/>
      <c r="B77" s="30">
        <v>71</v>
      </c>
      <c r="C77" s="30">
        <f t="shared" si="33"/>
        <v>0</v>
      </c>
      <c r="D77" s="30">
        <v>71</v>
      </c>
      <c r="E77" s="42"/>
      <c r="F77" s="46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0">
        <f t="shared" si="43"/>
        <v>0</v>
      </c>
      <c r="S77" s="29"/>
      <c r="T77" s="29" t="str">
        <f t="shared" si="34"/>
        <v/>
      </c>
      <c r="U77" s="29" t="str">
        <f t="shared" si="35"/>
        <v/>
      </c>
      <c r="V77" s="29" t="str">
        <f t="shared" si="36"/>
        <v/>
      </c>
      <c r="W77" s="29" t="str">
        <f t="shared" si="37"/>
        <v/>
      </c>
      <c r="X77" s="29" t="str">
        <f t="shared" si="38"/>
        <v/>
      </c>
      <c r="Y77" s="29" t="str">
        <f t="shared" si="39"/>
        <v/>
      </c>
      <c r="Z77" s="29" t="str">
        <f t="shared" si="40"/>
        <v/>
      </c>
      <c r="AA77" s="29" t="str">
        <f t="shared" si="41"/>
        <v/>
      </c>
      <c r="AB77" s="32">
        <f t="shared" si="42"/>
        <v>0</v>
      </c>
      <c r="AC77" s="4"/>
      <c r="AD77" s="52" t="e">
        <f t="shared" si="44"/>
        <v>#DIV/0!</v>
      </c>
    </row>
    <row r="78" spans="1:30" x14ac:dyDescent="0.25">
      <c r="A78" s="3"/>
      <c r="B78" s="30">
        <v>72</v>
      </c>
      <c r="C78" s="30">
        <f t="shared" si="33"/>
        <v>0</v>
      </c>
      <c r="D78" s="30">
        <v>72</v>
      </c>
      <c r="E78" s="42"/>
      <c r="F78" s="46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0">
        <f t="shared" si="43"/>
        <v>0</v>
      </c>
      <c r="S78" s="29"/>
      <c r="T78" s="29" t="str">
        <f t="shared" si="34"/>
        <v/>
      </c>
      <c r="U78" s="29" t="str">
        <f t="shared" si="35"/>
        <v/>
      </c>
      <c r="V78" s="29" t="str">
        <f t="shared" si="36"/>
        <v/>
      </c>
      <c r="W78" s="29" t="str">
        <f t="shared" si="37"/>
        <v/>
      </c>
      <c r="X78" s="29" t="str">
        <f t="shared" si="38"/>
        <v/>
      </c>
      <c r="Y78" s="29" t="str">
        <f t="shared" si="39"/>
        <v/>
      </c>
      <c r="Z78" s="29" t="str">
        <f t="shared" si="40"/>
        <v/>
      </c>
      <c r="AA78" s="29" t="str">
        <f t="shared" si="41"/>
        <v/>
      </c>
      <c r="AB78" s="32">
        <f t="shared" si="42"/>
        <v>0</v>
      </c>
      <c r="AC78" s="4"/>
      <c r="AD78" s="52" t="e">
        <f t="shared" si="44"/>
        <v>#DIV/0!</v>
      </c>
    </row>
    <row r="79" spans="1:30" x14ac:dyDescent="0.25">
      <c r="A79" s="3"/>
      <c r="B79" s="30">
        <v>73</v>
      </c>
      <c r="C79" s="30">
        <f t="shared" si="33"/>
        <v>0</v>
      </c>
      <c r="D79" s="30">
        <v>73</v>
      </c>
      <c r="E79" s="41"/>
      <c r="F79" s="45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0">
        <f t="shared" si="43"/>
        <v>0</v>
      </c>
      <c r="S79" s="29"/>
      <c r="T79" s="29" t="str">
        <f t="shared" si="34"/>
        <v/>
      </c>
      <c r="U79" s="29" t="str">
        <f t="shared" si="35"/>
        <v/>
      </c>
      <c r="V79" s="29" t="str">
        <f t="shared" si="36"/>
        <v/>
      </c>
      <c r="W79" s="29" t="str">
        <f t="shared" si="37"/>
        <v/>
      </c>
      <c r="X79" s="29" t="str">
        <f t="shared" si="38"/>
        <v/>
      </c>
      <c r="Y79" s="29" t="str">
        <f t="shared" si="39"/>
        <v/>
      </c>
      <c r="Z79" s="29" t="str">
        <f t="shared" si="40"/>
        <v/>
      </c>
      <c r="AA79" s="29" t="str">
        <f t="shared" si="41"/>
        <v/>
      </c>
      <c r="AB79" s="32">
        <f t="shared" si="42"/>
        <v>0</v>
      </c>
      <c r="AC79" s="4"/>
      <c r="AD79" s="52" t="e">
        <f t="shared" si="44"/>
        <v>#DIV/0!</v>
      </c>
    </row>
    <row r="80" spans="1:30" x14ac:dyDescent="0.25">
      <c r="A80" s="3"/>
      <c r="B80" s="30">
        <v>74</v>
      </c>
      <c r="C80" s="30">
        <f t="shared" si="33"/>
        <v>0</v>
      </c>
      <c r="D80" s="30">
        <v>74</v>
      </c>
      <c r="E80" s="41"/>
      <c r="F80" s="45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0">
        <f t="shared" si="43"/>
        <v>0</v>
      </c>
      <c r="S80" s="29"/>
      <c r="T80" s="29" t="str">
        <f t="shared" si="34"/>
        <v/>
      </c>
      <c r="U80" s="29" t="str">
        <f t="shared" si="35"/>
        <v/>
      </c>
      <c r="V80" s="29" t="str">
        <f t="shared" si="36"/>
        <v/>
      </c>
      <c r="W80" s="29" t="str">
        <f t="shared" si="37"/>
        <v/>
      </c>
      <c r="X80" s="29" t="str">
        <f t="shared" si="38"/>
        <v/>
      </c>
      <c r="Y80" s="29" t="str">
        <f t="shared" si="39"/>
        <v/>
      </c>
      <c r="Z80" s="29" t="str">
        <f t="shared" si="40"/>
        <v/>
      </c>
      <c r="AA80" s="29" t="str">
        <f t="shared" si="41"/>
        <v/>
      </c>
      <c r="AB80" s="32">
        <f t="shared" si="42"/>
        <v>0</v>
      </c>
      <c r="AC80" s="4"/>
      <c r="AD80" s="52" t="e">
        <f t="shared" si="44"/>
        <v>#DIV/0!</v>
      </c>
    </row>
    <row r="81" spans="1:30" x14ac:dyDescent="0.25">
      <c r="A81" s="3"/>
      <c r="B81" s="30">
        <v>75</v>
      </c>
      <c r="C81" s="30">
        <f t="shared" si="33"/>
        <v>0</v>
      </c>
      <c r="D81" s="30">
        <v>75</v>
      </c>
      <c r="E81" s="43"/>
      <c r="F81" s="47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0">
        <f t="shared" si="43"/>
        <v>0</v>
      </c>
      <c r="S81" s="29"/>
      <c r="T81" s="29" t="str">
        <f t="shared" si="34"/>
        <v/>
      </c>
      <c r="U81" s="29" t="str">
        <f t="shared" si="35"/>
        <v/>
      </c>
      <c r="V81" s="29" t="str">
        <f t="shared" si="36"/>
        <v/>
      </c>
      <c r="W81" s="29" t="str">
        <f t="shared" si="37"/>
        <v/>
      </c>
      <c r="X81" s="29" t="str">
        <f t="shared" si="38"/>
        <v/>
      </c>
      <c r="Y81" s="29" t="str">
        <f t="shared" si="39"/>
        <v/>
      </c>
      <c r="Z81" s="29" t="str">
        <f t="shared" si="40"/>
        <v/>
      </c>
      <c r="AA81" s="29" t="str">
        <f t="shared" si="41"/>
        <v/>
      </c>
      <c r="AB81" s="32">
        <f t="shared" si="42"/>
        <v>0</v>
      </c>
      <c r="AC81" s="4"/>
      <c r="AD81" s="52" t="e">
        <f t="shared" si="44"/>
        <v>#DIV/0!</v>
      </c>
    </row>
    <row r="82" spans="1:30" x14ac:dyDescent="0.25">
      <c r="A82" s="3"/>
      <c r="B82" s="30">
        <v>76</v>
      </c>
      <c r="C82" s="30">
        <f t="shared" si="33"/>
        <v>0</v>
      </c>
      <c r="D82" s="30">
        <v>76</v>
      </c>
      <c r="E82" s="42"/>
      <c r="F82" s="46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0">
        <f t="shared" si="43"/>
        <v>0</v>
      </c>
      <c r="S82" s="29"/>
      <c r="T82" s="29" t="str">
        <f t="shared" si="34"/>
        <v/>
      </c>
      <c r="U82" s="29" t="str">
        <f t="shared" si="35"/>
        <v/>
      </c>
      <c r="V82" s="29" t="str">
        <f t="shared" si="36"/>
        <v/>
      </c>
      <c r="W82" s="29" t="str">
        <f t="shared" si="37"/>
        <v/>
      </c>
      <c r="X82" s="29" t="str">
        <f t="shared" si="38"/>
        <v/>
      </c>
      <c r="Y82" s="29" t="str">
        <f t="shared" si="39"/>
        <v/>
      </c>
      <c r="Z82" s="29" t="str">
        <f t="shared" si="40"/>
        <v/>
      </c>
      <c r="AA82" s="29" t="str">
        <f t="shared" si="41"/>
        <v/>
      </c>
      <c r="AB82" s="32">
        <f t="shared" si="42"/>
        <v>0</v>
      </c>
      <c r="AC82" s="4"/>
      <c r="AD82" s="52" t="e">
        <f t="shared" si="44"/>
        <v>#DIV/0!</v>
      </c>
    </row>
    <row r="83" spans="1:30" x14ac:dyDescent="0.25">
      <c r="A83" s="3"/>
      <c r="B83" s="30">
        <v>77</v>
      </c>
      <c r="C83" s="30">
        <f t="shared" si="33"/>
        <v>0</v>
      </c>
      <c r="D83" s="30">
        <v>77</v>
      </c>
      <c r="E83" s="42"/>
      <c r="F83" s="48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0">
        <f t="shared" si="43"/>
        <v>0</v>
      </c>
      <c r="S83" s="29"/>
      <c r="T83" s="29" t="str">
        <f t="shared" ref="T83:T96" si="45">IF(COUNT(G83:Q83)&gt;=1,(LARGE(G83:Q83,1)),"")</f>
        <v/>
      </c>
      <c r="U83" s="29" t="str">
        <f t="shared" ref="U83:U96" si="46">IF(COUNT(G83:Q83)&gt;=2,(LARGE(G83:Q83,2)),"")</f>
        <v/>
      </c>
      <c r="V83" s="29" t="str">
        <f t="shared" ref="V83:V96" si="47">IF(COUNT(G83:Q83)&gt;=3,(LARGE(G83:Q83,3)),"")</f>
        <v/>
      </c>
      <c r="W83" s="29" t="str">
        <f t="shared" ref="W83:W96" si="48">IF(COUNT(G83:Q83)&gt;=4,(LARGE(G83:Q83,4)),"")</f>
        <v/>
      </c>
      <c r="X83" s="29" t="str">
        <f t="shared" ref="X83:X96" si="49">IF(COUNT(G83:Q83)&gt;=5,(LARGE(G83:Q83,5)),"")</f>
        <v/>
      </c>
      <c r="Y83" s="29" t="str">
        <f t="shared" ref="Y83:Y96" si="50">IF(COUNT(G83:Q83)&gt;=6,(LARGE(G83:Q83,6)),"")</f>
        <v/>
      </c>
      <c r="Z83" s="29" t="str">
        <f t="shared" ref="Z83:Z96" si="51">IF(COUNT(G83:Q83)&gt;=7,(LARGE(G83:Q83,7)),"")</f>
        <v/>
      </c>
      <c r="AA83" s="29" t="str">
        <f t="shared" ref="AA83:AA96" si="52">IF(COUNT(G83:Q83)&gt;=8,(LARGE(G83:Q83,8)),"")</f>
        <v/>
      </c>
      <c r="AB83" s="32">
        <f t="shared" ref="AB83:AB96" si="53">SUM(T83:AA83)+R83</f>
        <v>0</v>
      </c>
      <c r="AC83" s="4"/>
      <c r="AD83" s="52" t="e">
        <f t="shared" si="44"/>
        <v>#DIV/0!</v>
      </c>
    </row>
    <row r="84" spans="1:30" x14ac:dyDescent="0.25">
      <c r="A84" s="3"/>
      <c r="B84" s="30">
        <v>78</v>
      </c>
      <c r="C84" s="30">
        <f t="shared" si="33"/>
        <v>0</v>
      </c>
      <c r="D84" s="30">
        <v>78</v>
      </c>
      <c r="E84" s="42"/>
      <c r="F84" s="46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0">
        <f t="shared" si="43"/>
        <v>0</v>
      </c>
      <c r="S84" s="29"/>
      <c r="T84" s="29" t="str">
        <f t="shared" si="45"/>
        <v/>
      </c>
      <c r="U84" s="29" t="str">
        <f t="shared" si="46"/>
        <v/>
      </c>
      <c r="V84" s="29" t="str">
        <f t="shared" si="47"/>
        <v/>
      </c>
      <c r="W84" s="29" t="str">
        <f t="shared" si="48"/>
        <v/>
      </c>
      <c r="X84" s="29" t="str">
        <f t="shared" si="49"/>
        <v/>
      </c>
      <c r="Y84" s="29" t="str">
        <f t="shared" si="50"/>
        <v/>
      </c>
      <c r="Z84" s="29" t="str">
        <f t="shared" si="51"/>
        <v/>
      </c>
      <c r="AA84" s="29" t="str">
        <f t="shared" si="52"/>
        <v/>
      </c>
      <c r="AB84" s="32">
        <f t="shared" si="53"/>
        <v>0</v>
      </c>
      <c r="AC84" s="4"/>
      <c r="AD84" s="52" t="e">
        <f t="shared" si="44"/>
        <v>#DIV/0!</v>
      </c>
    </row>
    <row r="85" spans="1:30" x14ac:dyDescent="0.25">
      <c r="A85" s="3"/>
      <c r="B85" s="30">
        <v>79</v>
      </c>
      <c r="C85" s="30">
        <f t="shared" si="33"/>
        <v>0</v>
      </c>
      <c r="D85" s="30">
        <v>79</v>
      </c>
      <c r="E85" s="42"/>
      <c r="F85" s="46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0">
        <f t="shared" si="43"/>
        <v>0</v>
      </c>
      <c r="S85" s="29"/>
      <c r="T85" s="29" t="str">
        <f t="shared" si="45"/>
        <v/>
      </c>
      <c r="U85" s="29" t="str">
        <f t="shared" si="46"/>
        <v/>
      </c>
      <c r="V85" s="29" t="str">
        <f t="shared" si="47"/>
        <v/>
      </c>
      <c r="W85" s="29" t="str">
        <f t="shared" si="48"/>
        <v/>
      </c>
      <c r="X85" s="29" t="str">
        <f t="shared" si="49"/>
        <v/>
      </c>
      <c r="Y85" s="29" t="str">
        <f t="shared" si="50"/>
        <v/>
      </c>
      <c r="Z85" s="29" t="str">
        <f t="shared" si="51"/>
        <v/>
      </c>
      <c r="AA85" s="29" t="str">
        <f t="shared" si="52"/>
        <v/>
      </c>
      <c r="AB85" s="32">
        <f t="shared" si="53"/>
        <v>0</v>
      </c>
      <c r="AC85" s="4"/>
      <c r="AD85" s="52" t="e">
        <f t="shared" si="44"/>
        <v>#DIV/0!</v>
      </c>
    </row>
    <row r="86" spans="1:30" x14ac:dyDescent="0.25">
      <c r="A86" s="3"/>
      <c r="B86" s="30">
        <v>80</v>
      </c>
      <c r="C86" s="30">
        <f t="shared" ref="C86:C96" si="54">B86-D86</f>
        <v>0</v>
      </c>
      <c r="D86" s="30">
        <v>80</v>
      </c>
      <c r="E86" s="41"/>
      <c r="F86" s="45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0">
        <f t="shared" si="43"/>
        <v>0</v>
      </c>
      <c r="S86" s="29"/>
      <c r="T86" s="29" t="str">
        <f t="shared" si="45"/>
        <v/>
      </c>
      <c r="U86" s="29" t="str">
        <f t="shared" si="46"/>
        <v/>
      </c>
      <c r="V86" s="29" t="str">
        <f t="shared" si="47"/>
        <v/>
      </c>
      <c r="W86" s="29" t="str">
        <f t="shared" si="48"/>
        <v/>
      </c>
      <c r="X86" s="29" t="str">
        <f t="shared" si="49"/>
        <v/>
      </c>
      <c r="Y86" s="29" t="str">
        <f t="shared" si="50"/>
        <v/>
      </c>
      <c r="Z86" s="29" t="str">
        <f t="shared" si="51"/>
        <v/>
      </c>
      <c r="AA86" s="29" t="str">
        <f t="shared" si="52"/>
        <v/>
      </c>
      <c r="AB86" s="32">
        <f t="shared" si="53"/>
        <v>0</v>
      </c>
      <c r="AC86" s="4"/>
      <c r="AD86" s="52" t="e">
        <f t="shared" si="44"/>
        <v>#DIV/0!</v>
      </c>
    </row>
    <row r="87" spans="1:30" x14ac:dyDescent="0.25">
      <c r="A87" s="3"/>
      <c r="B87" s="30">
        <v>81</v>
      </c>
      <c r="C87" s="30">
        <f t="shared" si="54"/>
        <v>0</v>
      </c>
      <c r="D87" s="30">
        <v>81</v>
      </c>
      <c r="E87" s="41"/>
      <c r="F87" s="45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0">
        <f t="shared" si="43"/>
        <v>0</v>
      </c>
      <c r="S87" s="29"/>
      <c r="T87" s="29" t="str">
        <f t="shared" si="45"/>
        <v/>
      </c>
      <c r="U87" s="29" t="str">
        <f t="shared" si="46"/>
        <v/>
      </c>
      <c r="V87" s="29" t="str">
        <f t="shared" si="47"/>
        <v/>
      </c>
      <c r="W87" s="29" t="str">
        <f t="shared" si="48"/>
        <v/>
      </c>
      <c r="X87" s="29" t="str">
        <f t="shared" si="49"/>
        <v/>
      </c>
      <c r="Y87" s="29" t="str">
        <f t="shared" si="50"/>
        <v/>
      </c>
      <c r="Z87" s="29" t="str">
        <f t="shared" si="51"/>
        <v/>
      </c>
      <c r="AA87" s="29" t="str">
        <f t="shared" si="52"/>
        <v/>
      </c>
      <c r="AB87" s="32">
        <f t="shared" si="53"/>
        <v>0</v>
      </c>
      <c r="AC87" s="4"/>
      <c r="AD87" s="52" t="e">
        <f t="shared" si="44"/>
        <v>#DIV/0!</v>
      </c>
    </row>
    <row r="88" spans="1:30" x14ac:dyDescent="0.25">
      <c r="A88" s="3"/>
      <c r="B88" s="30">
        <v>82</v>
      </c>
      <c r="C88" s="30">
        <f t="shared" si="54"/>
        <v>0</v>
      </c>
      <c r="D88" s="30">
        <v>82</v>
      </c>
      <c r="E88" s="43"/>
      <c r="F88" s="47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0">
        <f t="shared" si="43"/>
        <v>0</v>
      </c>
      <c r="S88" s="29"/>
      <c r="T88" s="29" t="str">
        <f t="shared" si="45"/>
        <v/>
      </c>
      <c r="U88" s="29" t="str">
        <f t="shared" si="46"/>
        <v/>
      </c>
      <c r="V88" s="29" t="str">
        <f t="shared" si="47"/>
        <v/>
      </c>
      <c r="W88" s="29" t="str">
        <f t="shared" si="48"/>
        <v/>
      </c>
      <c r="X88" s="29" t="str">
        <f t="shared" si="49"/>
        <v/>
      </c>
      <c r="Y88" s="29" t="str">
        <f t="shared" si="50"/>
        <v/>
      </c>
      <c r="Z88" s="29" t="str">
        <f t="shared" si="51"/>
        <v/>
      </c>
      <c r="AA88" s="29" t="str">
        <f t="shared" si="52"/>
        <v/>
      </c>
      <c r="AB88" s="32">
        <f t="shared" si="53"/>
        <v>0</v>
      </c>
      <c r="AC88" s="4"/>
      <c r="AD88" s="52" t="e">
        <f t="shared" si="44"/>
        <v>#DIV/0!</v>
      </c>
    </row>
    <row r="89" spans="1:30" x14ac:dyDescent="0.25">
      <c r="A89" s="3"/>
      <c r="B89" s="30">
        <v>83</v>
      </c>
      <c r="C89" s="30">
        <f t="shared" si="54"/>
        <v>0</v>
      </c>
      <c r="D89" s="30">
        <v>83</v>
      </c>
      <c r="E89" s="43"/>
      <c r="F89" s="47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0">
        <f t="shared" si="43"/>
        <v>0</v>
      </c>
      <c r="S89" s="29"/>
      <c r="T89" s="29" t="str">
        <f t="shared" si="45"/>
        <v/>
      </c>
      <c r="U89" s="29" t="str">
        <f t="shared" si="46"/>
        <v/>
      </c>
      <c r="V89" s="29" t="str">
        <f t="shared" si="47"/>
        <v/>
      </c>
      <c r="W89" s="29" t="str">
        <f t="shared" si="48"/>
        <v/>
      </c>
      <c r="X89" s="29" t="str">
        <f t="shared" si="49"/>
        <v/>
      </c>
      <c r="Y89" s="29" t="str">
        <f t="shared" si="50"/>
        <v/>
      </c>
      <c r="Z89" s="29" t="str">
        <f t="shared" si="51"/>
        <v/>
      </c>
      <c r="AA89" s="29" t="str">
        <f t="shared" si="52"/>
        <v/>
      </c>
      <c r="AB89" s="32">
        <f t="shared" si="53"/>
        <v>0</v>
      </c>
      <c r="AC89" s="4"/>
      <c r="AD89" s="52" t="e">
        <f t="shared" si="44"/>
        <v>#DIV/0!</v>
      </c>
    </row>
    <row r="90" spans="1:30" x14ac:dyDescent="0.25">
      <c r="A90" s="3"/>
      <c r="B90" s="30">
        <v>84</v>
      </c>
      <c r="C90" s="30">
        <f t="shared" si="54"/>
        <v>0</v>
      </c>
      <c r="D90" s="30">
        <v>84</v>
      </c>
      <c r="E90" s="42"/>
      <c r="F90" s="46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0">
        <f t="shared" si="43"/>
        <v>0</v>
      </c>
      <c r="S90" s="29"/>
      <c r="T90" s="29" t="str">
        <f t="shared" si="45"/>
        <v/>
      </c>
      <c r="U90" s="29" t="str">
        <f t="shared" si="46"/>
        <v/>
      </c>
      <c r="V90" s="29" t="str">
        <f t="shared" si="47"/>
        <v/>
      </c>
      <c r="W90" s="29" t="str">
        <f t="shared" si="48"/>
        <v/>
      </c>
      <c r="X90" s="29" t="str">
        <f t="shared" si="49"/>
        <v/>
      </c>
      <c r="Y90" s="29" t="str">
        <f t="shared" si="50"/>
        <v/>
      </c>
      <c r="Z90" s="29" t="str">
        <f t="shared" si="51"/>
        <v/>
      </c>
      <c r="AA90" s="29" t="str">
        <f t="shared" si="52"/>
        <v/>
      </c>
      <c r="AB90" s="32">
        <f t="shared" si="53"/>
        <v>0</v>
      </c>
      <c r="AC90" s="4"/>
      <c r="AD90" s="52" t="e">
        <f t="shared" si="44"/>
        <v>#DIV/0!</v>
      </c>
    </row>
    <row r="91" spans="1:30" x14ac:dyDescent="0.25">
      <c r="A91" s="3"/>
      <c r="B91" s="30">
        <v>85</v>
      </c>
      <c r="C91" s="30">
        <f t="shared" si="54"/>
        <v>0</v>
      </c>
      <c r="D91" s="30">
        <v>85</v>
      </c>
      <c r="E91" s="42"/>
      <c r="F91" s="46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0">
        <f t="shared" si="43"/>
        <v>0</v>
      </c>
      <c r="S91" s="29"/>
      <c r="T91" s="29" t="str">
        <f t="shared" si="45"/>
        <v/>
      </c>
      <c r="U91" s="29" t="str">
        <f t="shared" si="46"/>
        <v/>
      </c>
      <c r="V91" s="29" t="str">
        <f t="shared" si="47"/>
        <v/>
      </c>
      <c r="W91" s="29" t="str">
        <f t="shared" si="48"/>
        <v/>
      </c>
      <c r="X91" s="29" t="str">
        <f t="shared" si="49"/>
        <v/>
      </c>
      <c r="Y91" s="29" t="str">
        <f t="shared" si="50"/>
        <v/>
      </c>
      <c r="Z91" s="29" t="str">
        <f t="shared" si="51"/>
        <v/>
      </c>
      <c r="AA91" s="29" t="str">
        <f t="shared" si="52"/>
        <v/>
      </c>
      <c r="AB91" s="32">
        <f t="shared" si="53"/>
        <v>0</v>
      </c>
      <c r="AC91" s="4"/>
      <c r="AD91" s="52" t="e">
        <f t="shared" si="44"/>
        <v>#DIV/0!</v>
      </c>
    </row>
    <row r="92" spans="1:30" x14ac:dyDescent="0.25">
      <c r="A92" s="3"/>
      <c r="B92" s="30">
        <v>86</v>
      </c>
      <c r="C92" s="30">
        <f t="shared" si="54"/>
        <v>0</v>
      </c>
      <c r="D92" s="30">
        <v>86</v>
      </c>
      <c r="E92" s="42"/>
      <c r="F92" s="46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0">
        <f t="shared" si="43"/>
        <v>0</v>
      </c>
      <c r="S92" s="29"/>
      <c r="T92" s="29" t="str">
        <f t="shared" si="45"/>
        <v/>
      </c>
      <c r="U92" s="29" t="str">
        <f t="shared" si="46"/>
        <v/>
      </c>
      <c r="V92" s="29" t="str">
        <f t="shared" si="47"/>
        <v/>
      </c>
      <c r="W92" s="29" t="str">
        <f t="shared" si="48"/>
        <v/>
      </c>
      <c r="X92" s="29" t="str">
        <f t="shared" si="49"/>
        <v/>
      </c>
      <c r="Y92" s="29" t="str">
        <f t="shared" si="50"/>
        <v/>
      </c>
      <c r="Z92" s="29" t="str">
        <f t="shared" si="51"/>
        <v/>
      </c>
      <c r="AA92" s="29" t="str">
        <f t="shared" si="52"/>
        <v/>
      </c>
      <c r="AB92" s="32">
        <f t="shared" si="53"/>
        <v>0</v>
      </c>
      <c r="AC92" s="4"/>
      <c r="AD92" s="52" t="e">
        <f t="shared" si="44"/>
        <v>#DIV/0!</v>
      </c>
    </row>
    <row r="93" spans="1:30" x14ac:dyDescent="0.25">
      <c r="A93" s="3"/>
      <c r="B93" s="30">
        <v>87</v>
      </c>
      <c r="C93" s="30">
        <f t="shared" si="54"/>
        <v>0</v>
      </c>
      <c r="D93" s="30">
        <v>87</v>
      </c>
      <c r="E93" s="42"/>
      <c r="F93" s="46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0">
        <f t="shared" si="43"/>
        <v>0</v>
      </c>
      <c r="S93" s="29"/>
      <c r="T93" s="29" t="str">
        <f t="shared" si="45"/>
        <v/>
      </c>
      <c r="U93" s="29" t="str">
        <f t="shared" si="46"/>
        <v/>
      </c>
      <c r="V93" s="29" t="str">
        <f t="shared" si="47"/>
        <v/>
      </c>
      <c r="W93" s="29" t="str">
        <f t="shared" si="48"/>
        <v/>
      </c>
      <c r="X93" s="29" t="str">
        <f t="shared" si="49"/>
        <v/>
      </c>
      <c r="Y93" s="29" t="str">
        <f t="shared" si="50"/>
        <v/>
      </c>
      <c r="Z93" s="29" t="str">
        <f t="shared" si="51"/>
        <v/>
      </c>
      <c r="AA93" s="29" t="str">
        <f t="shared" si="52"/>
        <v/>
      </c>
      <c r="AB93" s="32">
        <f t="shared" si="53"/>
        <v>0</v>
      </c>
      <c r="AC93" s="4"/>
      <c r="AD93" s="52" t="e">
        <f t="shared" si="44"/>
        <v>#DIV/0!</v>
      </c>
    </row>
    <row r="94" spans="1:30" x14ac:dyDescent="0.25">
      <c r="A94" s="3"/>
      <c r="B94" s="30">
        <v>88</v>
      </c>
      <c r="C94" s="30">
        <f t="shared" si="54"/>
        <v>0</v>
      </c>
      <c r="D94" s="30">
        <v>88</v>
      </c>
      <c r="E94" s="42"/>
      <c r="F94" s="46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0">
        <f t="shared" si="43"/>
        <v>0</v>
      </c>
      <c r="S94" s="29"/>
      <c r="T94" s="29" t="str">
        <f t="shared" si="45"/>
        <v/>
      </c>
      <c r="U94" s="29" t="str">
        <f t="shared" si="46"/>
        <v/>
      </c>
      <c r="V94" s="29" t="str">
        <f t="shared" si="47"/>
        <v/>
      </c>
      <c r="W94" s="29" t="str">
        <f t="shared" si="48"/>
        <v/>
      </c>
      <c r="X94" s="29" t="str">
        <f t="shared" si="49"/>
        <v/>
      </c>
      <c r="Y94" s="29" t="str">
        <f t="shared" si="50"/>
        <v/>
      </c>
      <c r="Z94" s="29" t="str">
        <f t="shared" si="51"/>
        <v/>
      </c>
      <c r="AA94" s="29" t="str">
        <f t="shared" si="52"/>
        <v/>
      </c>
      <c r="AB94" s="32">
        <f t="shared" si="53"/>
        <v>0</v>
      </c>
      <c r="AC94" s="4"/>
      <c r="AD94" s="52" t="e">
        <f t="shared" si="44"/>
        <v>#DIV/0!</v>
      </c>
    </row>
    <row r="95" spans="1:30" x14ac:dyDescent="0.25">
      <c r="A95" s="3"/>
      <c r="B95" s="30">
        <v>89</v>
      </c>
      <c r="C95" s="30">
        <f t="shared" si="54"/>
        <v>0</v>
      </c>
      <c r="D95" s="30">
        <v>89</v>
      </c>
      <c r="E95" s="43"/>
      <c r="F95" s="47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0">
        <f t="shared" si="43"/>
        <v>0</v>
      </c>
      <c r="S95" s="29"/>
      <c r="T95" s="29" t="str">
        <f t="shared" si="45"/>
        <v/>
      </c>
      <c r="U95" s="29" t="str">
        <f t="shared" si="46"/>
        <v/>
      </c>
      <c r="V95" s="29" t="str">
        <f t="shared" si="47"/>
        <v/>
      </c>
      <c r="W95" s="29" t="str">
        <f t="shared" si="48"/>
        <v/>
      </c>
      <c r="X95" s="29" t="str">
        <f t="shared" si="49"/>
        <v/>
      </c>
      <c r="Y95" s="29" t="str">
        <f t="shared" si="50"/>
        <v/>
      </c>
      <c r="Z95" s="29" t="str">
        <f t="shared" si="51"/>
        <v/>
      </c>
      <c r="AA95" s="29" t="str">
        <f t="shared" si="52"/>
        <v/>
      </c>
      <c r="AB95" s="32">
        <f t="shared" si="53"/>
        <v>0</v>
      </c>
      <c r="AC95" s="4"/>
      <c r="AD95" s="52" t="e">
        <f t="shared" si="44"/>
        <v>#DIV/0!</v>
      </c>
    </row>
    <row r="96" spans="1:30" x14ac:dyDescent="0.25">
      <c r="A96" s="3"/>
      <c r="B96" s="30">
        <v>90</v>
      </c>
      <c r="C96" s="30">
        <f t="shared" si="54"/>
        <v>0</v>
      </c>
      <c r="D96" s="30">
        <v>90</v>
      </c>
      <c r="E96" s="42"/>
      <c r="F96" s="48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0">
        <f t="shared" si="43"/>
        <v>0</v>
      </c>
      <c r="S96" s="29"/>
      <c r="T96" s="29" t="str">
        <f t="shared" si="45"/>
        <v/>
      </c>
      <c r="U96" s="29" t="str">
        <f t="shared" si="46"/>
        <v/>
      </c>
      <c r="V96" s="29" t="str">
        <f t="shared" si="47"/>
        <v/>
      </c>
      <c r="W96" s="29" t="str">
        <f t="shared" si="48"/>
        <v/>
      </c>
      <c r="X96" s="29" t="str">
        <f t="shared" si="49"/>
        <v/>
      </c>
      <c r="Y96" s="29" t="str">
        <f t="shared" si="50"/>
        <v/>
      </c>
      <c r="Z96" s="29" t="str">
        <f t="shared" si="51"/>
        <v/>
      </c>
      <c r="AA96" s="29" t="str">
        <f t="shared" si="52"/>
        <v/>
      </c>
      <c r="AB96" s="32">
        <f t="shared" si="53"/>
        <v>0</v>
      </c>
      <c r="AC96" s="4"/>
      <c r="AD96" s="52" t="e">
        <f t="shared" si="44"/>
        <v>#DIV/0!</v>
      </c>
    </row>
    <row r="97" spans="2:28" x14ac:dyDescent="0.25">
      <c r="B97" s="8"/>
      <c r="C97" s="8"/>
      <c r="D97" s="8"/>
      <c r="E97" s="28"/>
      <c r="F97" s="7"/>
      <c r="G97" s="7"/>
      <c r="H97" s="8"/>
      <c r="I97" s="8"/>
      <c r="J97" s="61"/>
      <c r="K97" s="7"/>
      <c r="L97" s="8"/>
      <c r="M97" s="7"/>
      <c r="N97" s="7"/>
      <c r="O97" s="8"/>
      <c r="P97" s="8"/>
      <c r="Q97" s="8"/>
      <c r="R97" s="8"/>
      <c r="S97" s="7"/>
      <c r="T97" s="7"/>
      <c r="U97" s="7"/>
      <c r="V97" s="7"/>
      <c r="W97" s="7"/>
      <c r="X97" s="7"/>
      <c r="Y97" s="7"/>
      <c r="Z97" s="7"/>
      <c r="AA97" s="7"/>
      <c r="AB97" s="7"/>
    </row>
  </sheetData>
  <sortState ref="D7:AB62">
    <sortCondition descending="1" ref="AB7:AB62"/>
  </sortState>
  <phoneticPr fontId="3" type="noConversion"/>
  <conditionalFormatting sqref="C7:C96">
    <cfRule type="iconSet" priority="3">
      <iconSet iconSet="3Arrows">
        <cfvo type="percent" val="0"/>
        <cfvo type="num" val="0"/>
        <cfvo type="num" val="1"/>
      </iconSet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71"/>
  <sheetViews>
    <sheetView workbookViewId="0">
      <selection activeCell="U25" sqref="U25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98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98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106" t="s">
        <v>78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8"/>
      <c r="O2" s="9"/>
    </row>
    <row r="3" spans="1:27" x14ac:dyDescent="0.25">
      <c r="B3" s="68"/>
      <c r="D3" s="98"/>
      <c r="F3" s="98"/>
      <c r="G3" s="98"/>
      <c r="H3" s="98"/>
      <c r="I3" s="98"/>
      <c r="J3" s="98"/>
      <c r="K3" s="98"/>
      <c r="L3" s="98"/>
      <c r="M3" s="98"/>
      <c r="O3" s="9"/>
    </row>
    <row r="4" spans="1:27" x14ac:dyDescent="0.25">
      <c r="B4" s="68"/>
      <c r="D4" s="98"/>
      <c r="F4" s="98"/>
      <c r="G4" s="98"/>
      <c r="H4" s="98"/>
      <c r="I4" s="98"/>
      <c r="J4" s="98"/>
      <c r="K4" s="98"/>
      <c r="L4" s="98"/>
      <c r="M4" s="98"/>
      <c r="O4" s="9"/>
      <c r="Q4" s="25" t="s">
        <v>61</v>
      </c>
    </row>
    <row r="5" spans="1:27" x14ac:dyDescent="0.25">
      <c r="O5" s="9"/>
    </row>
    <row r="6" spans="1:27" x14ac:dyDescent="0.25">
      <c r="E6" s="98" t="s">
        <v>62</v>
      </c>
      <c r="G6" s="1" t="s">
        <v>22</v>
      </c>
      <c r="I6" s="1" t="s">
        <v>63</v>
      </c>
      <c r="K6" s="1" t="s">
        <v>64</v>
      </c>
      <c r="L6" s="1" t="s">
        <v>65</v>
      </c>
      <c r="M6" s="98" t="s">
        <v>23</v>
      </c>
      <c r="O6" s="9"/>
      <c r="S6" s="98" t="s">
        <v>62</v>
      </c>
      <c r="U6" s="1" t="s">
        <v>22</v>
      </c>
      <c r="W6" s="1" t="s">
        <v>63</v>
      </c>
      <c r="Y6" s="1" t="s">
        <v>64</v>
      </c>
      <c r="Z6" s="1" t="s">
        <v>65</v>
      </c>
      <c r="AA6" s="98" t="s">
        <v>23</v>
      </c>
    </row>
    <row r="7" spans="1:27" x14ac:dyDescent="0.25">
      <c r="A7" s="3"/>
      <c r="B7" s="69"/>
      <c r="C7" s="70"/>
      <c r="D7" s="71"/>
      <c r="E7" s="72"/>
      <c r="F7" s="71"/>
      <c r="G7" s="72"/>
      <c r="H7" s="73"/>
      <c r="I7" s="74" t="str">
        <f>IF(G7="","",IF(G7&lt;E7,E7-G7,""))</f>
        <v/>
      </c>
      <c r="J7" s="75"/>
      <c r="K7" s="76" t="e">
        <f t="shared" ref="K7:K70" si="0">(E7/G7*100.05)-100</f>
        <v>#DIV/0!</v>
      </c>
      <c r="L7" s="77" t="e">
        <f t="shared" ref="L7:L70" si="1">K7*10</f>
        <v>#DIV/0!</v>
      </c>
      <c r="M7" s="77" t="str">
        <f t="shared" ref="M7:M70" si="2">IF(G7="","",IF(L7&gt;=50,50,IF(L7&lt;=0,0,L7)))</f>
        <v/>
      </c>
      <c r="N7" s="4"/>
      <c r="O7" s="16"/>
      <c r="P7" s="69"/>
      <c r="Q7" s="70"/>
      <c r="R7" s="71"/>
      <c r="S7" s="72"/>
      <c r="T7" s="71"/>
      <c r="U7" s="72"/>
      <c r="V7" s="73"/>
      <c r="W7" s="74"/>
      <c r="X7" s="75"/>
      <c r="Y7" s="76"/>
      <c r="Z7" s="77"/>
      <c r="AA7" s="77"/>
    </row>
    <row r="8" spans="1:27" x14ac:dyDescent="0.25">
      <c r="A8" s="3"/>
      <c r="B8" s="69"/>
      <c r="C8" s="70"/>
      <c r="D8" s="71"/>
      <c r="E8" s="72"/>
      <c r="F8" s="71"/>
      <c r="G8" s="72"/>
      <c r="H8" s="73"/>
      <c r="I8" s="74" t="str">
        <f>IF(G8="","",IF(G8&lt;E8,E8-G8,""))</f>
        <v/>
      </c>
      <c r="J8" s="75"/>
      <c r="K8" s="76" t="e">
        <f t="shared" si="0"/>
        <v>#DIV/0!</v>
      </c>
      <c r="L8" s="77" t="e">
        <f t="shared" si="1"/>
        <v>#DIV/0!</v>
      </c>
      <c r="M8" s="77" t="str">
        <f t="shared" si="2"/>
        <v/>
      </c>
      <c r="N8" s="4"/>
      <c r="O8" s="17"/>
      <c r="P8" s="69"/>
      <c r="Q8" s="70"/>
      <c r="R8" s="71"/>
      <c r="S8" s="72"/>
      <c r="T8" s="71"/>
      <c r="U8" s="72"/>
      <c r="V8" s="73"/>
      <c r="W8" s="74"/>
      <c r="X8" s="75"/>
      <c r="Y8" s="76"/>
      <c r="Z8" s="77"/>
      <c r="AA8" s="77"/>
    </row>
    <row r="9" spans="1:27" x14ac:dyDescent="0.25">
      <c r="A9" s="3"/>
      <c r="B9" s="69"/>
      <c r="C9" s="70"/>
      <c r="D9" s="71"/>
      <c r="E9" s="72"/>
      <c r="F9" s="71"/>
      <c r="G9" s="72"/>
      <c r="H9" s="73"/>
      <c r="I9" s="74" t="str">
        <f t="shared" ref="I9:I70" si="3">IF(G9="","",IF(G9&lt;E9,E9-G9,""))</f>
        <v/>
      </c>
      <c r="J9" s="75"/>
      <c r="K9" s="76" t="e">
        <f t="shared" si="0"/>
        <v>#DIV/0!</v>
      </c>
      <c r="L9" s="77" t="e">
        <f t="shared" si="1"/>
        <v>#DIV/0!</v>
      </c>
      <c r="M9" s="77" t="str">
        <f t="shared" si="2"/>
        <v/>
      </c>
      <c r="N9" s="4"/>
      <c r="O9" s="17"/>
      <c r="P9" s="69"/>
      <c r="Q9" s="70"/>
      <c r="R9" s="71"/>
      <c r="S9" s="72"/>
      <c r="T9" s="71"/>
      <c r="U9" s="72"/>
      <c r="V9" s="73"/>
      <c r="W9" s="74"/>
      <c r="X9" s="75"/>
      <c r="Y9" s="76"/>
      <c r="Z9" s="77"/>
      <c r="AA9" s="77"/>
    </row>
    <row r="10" spans="1:27" x14ac:dyDescent="0.25">
      <c r="A10" s="3"/>
      <c r="B10" s="69"/>
      <c r="C10" s="70"/>
      <c r="D10" s="71"/>
      <c r="E10" s="72"/>
      <c r="F10" s="71"/>
      <c r="G10" s="72"/>
      <c r="H10" s="73"/>
      <c r="I10" s="74" t="str">
        <f t="shared" si="3"/>
        <v/>
      </c>
      <c r="J10" s="75"/>
      <c r="K10" s="76" t="e">
        <f t="shared" si="0"/>
        <v>#DIV/0!</v>
      </c>
      <c r="L10" s="77" t="e">
        <f t="shared" si="1"/>
        <v>#DIV/0!</v>
      </c>
      <c r="M10" s="77" t="str">
        <f t="shared" si="2"/>
        <v/>
      </c>
      <c r="N10" s="4"/>
      <c r="O10" s="17"/>
      <c r="P10" s="69"/>
      <c r="Q10" s="70"/>
      <c r="R10" s="71"/>
      <c r="S10" s="72"/>
      <c r="T10" s="71"/>
      <c r="U10" s="72"/>
      <c r="V10" s="73"/>
      <c r="W10" s="74"/>
      <c r="X10" s="75"/>
      <c r="Y10" s="76"/>
      <c r="Z10" s="77"/>
      <c r="AA10" s="77"/>
    </row>
    <row r="11" spans="1:27" x14ac:dyDescent="0.25">
      <c r="A11" s="3"/>
      <c r="B11" s="69"/>
      <c r="C11" s="70"/>
      <c r="D11" s="71"/>
      <c r="E11" s="72"/>
      <c r="F11" s="71"/>
      <c r="G11" s="72"/>
      <c r="H11" s="73"/>
      <c r="I11" s="74" t="str">
        <f t="shared" si="3"/>
        <v/>
      </c>
      <c r="J11" s="75"/>
      <c r="K11" s="76" t="e">
        <f t="shared" si="0"/>
        <v>#DIV/0!</v>
      </c>
      <c r="L11" s="77" t="e">
        <f t="shared" si="1"/>
        <v>#DIV/0!</v>
      </c>
      <c r="M11" s="77" t="str">
        <f t="shared" si="2"/>
        <v/>
      </c>
      <c r="N11" s="4"/>
      <c r="O11" s="17"/>
      <c r="P11" s="69"/>
      <c r="Q11" s="70"/>
      <c r="R11" s="71"/>
      <c r="S11" s="72"/>
      <c r="T11" s="71"/>
      <c r="U11" s="72"/>
      <c r="V11" s="73"/>
      <c r="W11" s="74"/>
      <c r="X11" s="75"/>
      <c r="Y11" s="76"/>
      <c r="Z11" s="77"/>
      <c r="AA11" s="77"/>
    </row>
    <row r="12" spans="1:27" x14ac:dyDescent="0.25">
      <c r="A12" s="3"/>
      <c r="B12" s="69"/>
      <c r="C12" s="70"/>
      <c r="D12" s="71"/>
      <c r="E12" s="72"/>
      <c r="F12" s="71"/>
      <c r="G12" s="72"/>
      <c r="H12" s="73"/>
      <c r="I12" s="74" t="str">
        <f t="shared" si="3"/>
        <v/>
      </c>
      <c r="J12" s="75"/>
      <c r="K12" s="76" t="e">
        <f t="shared" si="0"/>
        <v>#DIV/0!</v>
      </c>
      <c r="L12" s="77" t="e">
        <f t="shared" si="1"/>
        <v>#DIV/0!</v>
      </c>
      <c r="M12" s="77" t="str">
        <f t="shared" si="2"/>
        <v/>
      </c>
      <c r="N12" s="4"/>
      <c r="O12" s="17"/>
      <c r="P12" s="69"/>
      <c r="Q12" s="70"/>
      <c r="R12" s="71"/>
      <c r="S12" s="72"/>
      <c r="T12" s="71"/>
      <c r="U12" s="72"/>
      <c r="V12" s="73"/>
      <c r="W12" s="74"/>
      <c r="X12" s="75"/>
      <c r="Y12" s="76"/>
      <c r="Z12" s="77"/>
      <c r="AA12" s="77"/>
    </row>
    <row r="13" spans="1:27" x14ac:dyDescent="0.25">
      <c r="A13" s="3"/>
      <c r="B13" s="69"/>
      <c r="C13" s="70"/>
      <c r="D13" s="71"/>
      <c r="E13" s="72"/>
      <c r="F13" s="71"/>
      <c r="G13" s="72"/>
      <c r="H13" s="73"/>
      <c r="I13" s="74" t="str">
        <f t="shared" si="3"/>
        <v/>
      </c>
      <c r="J13" s="75"/>
      <c r="K13" s="76" t="e">
        <f t="shared" si="0"/>
        <v>#DIV/0!</v>
      </c>
      <c r="L13" s="77" t="e">
        <f t="shared" si="1"/>
        <v>#DIV/0!</v>
      </c>
      <c r="M13" s="77" t="str">
        <f t="shared" si="2"/>
        <v/>
      </c>
      <c r="N13" s="4"/>
      <c r="O13" s="17"/>
      <c r="P13" s="69"/>
      <c r="Q13" s="70"/>
      <c r="R13" s="71"/>
      <c r="S13" s="72"/>
      <c r="T13" s="71"/>
      <c r="U13" s="72"/>
      <c r="V13" s="73"/>
      <c r="W13" s="74"/>
      <c r="X13" s="75"/>
      <c r="Y13" s="76"/>
      <c r="Z13" s="77"/>
      <c r="AA13" s="77"/>
    </row>
    <row r="14" spans="1:27" x14ac:dyDescent="0.25">
      <c r="A14" s="3"/>
      <c r="B14" s="69"/>
      <c r="C14" s="70"/>
      <c r="D14" s="71"/>
      <c r="E14" s="72"/>
      <c r="F14" s="71"/>
      <c r="G14" s="72"/>
      <c r="H14" s="73"/>
      <c r="I14" s="74" t="str">
        <f t="shared" si="3"/>
        <v/>
      </c>
      <c r="J14" s="75"/>
      <c r="K14" s="76" t="e">
        <f t="shared" si="0"/>
        <v>#DIV/0!</v>
      </c>
      <c r="L14" s="77" t="e">
        <f t="shared" si="1"/>
        <v>#DIV/0!</v>
      </c>
      <c r="M14" s="77" t="str">
        <f t="shared" si="2"/>
        <v/>
      </c>
      <c r="N14" s="4"/>
      <c r="O14" s="17"/>
      <c r="P14" s="69"/>
      <c r="Q14" s="70"/>
      <c r="R14" s="71"/>
      <c r="S14" s="72"/>
      <c r="T14" s="71"/>
      <c r="U14" s="72"/>
      <c r="V14" s="73"/>
      <c r="W14" s="74"/>
      <c r="X14" s="75"/>
      <c r="Y14" s="76"/>
      <c r="Z14" s="77"/>
      <c r="AA14" s="77"/>
    </row>
    <row r="15" spans="1:27" x14ac:dyDescent="0.25">
      <c r="A15" s="3"/>
      <c r="B15" s="69"/>
      <c r="C15" s="70"/>
      <c r="D15" s="71"/>
      <c r="E15" s="72"/>
      <c r="F15" s="71"/>
      <c r="G15" s="72"/>
      <c r="H15" s="73"/>
      <c r="I15" s="74" t="str">
        <f t="shared" si="3"/>
        <v/>
      </c>
      <c r="J15" s="75"/>
      <c r="K15" s="76" t="e">
        <f t="shared" si="0"/>
        <v>#DIV/0!</v>
      </c>
      <c r="L15" s="77" t="e">
        <f t="shared" si="1"/>
        <v>#DIV/0!</v>
      </c>
      <c r="M15" s="77" t="str">
        <f t="shared" si="2"/>
        <v/>
      </c>
      <c r="N15" s="4"/>
      <c r="O15" s="17"/>
      <c r="P15" s="69"/>
      <c r="Q15" s="70"/>
      <c r="R15" s="71"/>
      <c r="S15" s="72"/>
      <c r="T15" s="71"/>
      <c r="U15" s="72"/>
      <c r="V15" s="73"/>
      <c r="W15" s="74"/>
      <c r="X15" s="75"/>
      <c r="Y15" s="76"/>
      <c r="Z15" s="77"/>
      <c r="AA15" s="77"/>
    </row>
    <row r="16" spans="1:27" x14ac:dyDescent="0.25">
      <c r="A16" s="3"/>
      <c r="B16" s="69"/>
      <c r="C16" s="70"/>
      <c r="D16" s="71"/>
      <c r="E16" s="72"/>
      <c r="F16" s="71"/>
      <c r="G16" s="72"/>
      <c r="H16" s="73"/>
      <c r="I16" s="74" t="str">
        <f t="shared" si="3"/>
        <v/>
      </c>
      <c r="J16" s="75"/>
      <c r="K16" s="76" t="e">
        <f t="shared" si="0"/>
        <v>#DIV/0!</v>
      </c>
      <c r="L16" s="77" t="e">
        <f t="shared" si="1"/>
        <v>#DIV/0!</v>
      </c>
      <c r="M16" s="77" t="str">
        <f t="shared" si="2"/>
        <v/>
      </c>
      <c r="N16" s="4"/>
      <c r="O16" s="17"/>
      <c r="P16" s="69"/>
      <c r="Q16" s="70"/>
      <c r="R16" s="71"/>
      <c r="S16" s="72"/>
      <c r="T16" s="71"/>
      <c r="U16" s="72"/>
      <c r="V16" s="73"/>
      <c r="W16" s="74"/>
      <c r="X16" s="75"/>
      <c r="Y16" s="76"/>
      <c r="Z16" s="77"/>
      <c r="AA16" s="77"/>
    </row>
    <row r="17" spans="1:27" x14ac:dyDescent="0.25">
      <c r="A17" s="3"/>
      <c r="B17" s="69"/>
      <c r="C17" s="70"/>
      <c r="D17" s="71"/>
      <c r="E17" s="72"/>
      <c r="F17" s="71"/>
      <c r="G17" s="72"/>
      <c r="H17" s="73"/>
      <c r="I17" s="74" t="str">
        <f t="shared" si="3"/>
        <v/>
      </c>
      <c r="J17" s="75"/>
      <c r="K17" s="76" t="e">
        <f t="shared" si="0"/>
        <v>#DIV/0!</v>
      </c>
      <c r="L17" s="77" t="e">
        <f t="shared" si="1"/>
        <v>#DIV/0!</v>
      </c>
      <c r="M17" s="77" t="str">
        <f t="shared" si="2"/>
        <v/>
      </c>
      <c r="N17" s="4"/>
      <c r="O17" s="17"/>
      <c r="P17" s="69"/>
      <c r="Q17" s="70"/>
      <c r="R17" s="71"/>
      <c r="S17" s="72"/>
      <c r="T17" s="71"/>
      <c r="U17" s="72"/>
      <c r="V17" s="73"/>
      <c r="W17" s="74"/>
      <c r="X17" s="75"/>
      <c r="Y17" s="76"/>
      <c r="Z17" s="77"/>
      <c r="AA17" s="77"/>
    </row>
    <row r="18" spans="1:27" x14ac:dyDescent="0.25">
      <c r="A18" s="3"/>
      <c r="B18" s="69"/>
      <c r="C18" s="70"/>
      <c r="D18" s="71"/>
      <c r="E18" s="72"/>
      <c r="F18" s="71"/>
      <c r="G18" s="72"/>
      <c r="H18" s="73"/>
      <c r="I18" s="74" t="str">
        <f t="shared" si="3"/>
        <v/>
      </c>
      <c r="J18" s="75"/>
      <c r="K18" s="76" t="e">
        <f t="shared" si="0"/>
        <v>#DIV/0!</v>
      </c>
      <c r="L18" s="77" t="e">
        <f t="shared" si="1"/>
        <v>#DIV/0!</v>
      </c>
      <c r="M18" s="77" t="str">
        <f t="shared" si="2"/>
        <v/>
      </c>
      <c r="N18" s="4"/>
      <c r="O18" s="17"/>
      <c r="P18" s="69"/>
      <c r="Q18" s="70"/>
      <c r="R18" s="71"/>
      <c r="S18" s="72"/>
      <c r="T18" s="71"/>
      <c r="U18" s="72"/>
      <c r="V18" s="73"/>
      <c r="W18" s="74"/>
      <c r="X18" s="75"/>
      <c r="Y18" s="76"/>
      <c r="Z18" s="77"/>
      <c r="AA18" s="77"/>
    </row>
    <row r="19" spans="1:27" x14ac:dyDescent="0.25">
      <c r="A19" s="3"/>
      <c r="B19" s="69"/>
      <c r="C19" s="70"/>
      <c r="D19" s="71"/>
      <c r="E19" s="72"/>
      <c r="F19" s="71"/>
      <c r="G19" s="72"/>
      <c r="H19" s="73"/>
      <c r="I19" s="74" t="str">
        <f t="shared" si="3"/>
        <v/>
      </c>
      <c r="J19" s="75"/>
      <c r="K19" s="76" t="e">
        <f t="shared" si="0"/>
        <v>#DIV/0!</v>
      </c>
      <c r="L19" s="77" t="e">
        <f t="shared" si="1"/>
        <v>#DIV/0!</v>
      </c>
      <c r="M19" s="77" t="str">
        <f t="shared" si="2"/>
        <v/>
      </c>
      <c r="N19" s="4"/>
      <c r="O19" s="17"/>
      <c r="P19" s="69"/>
      <c r="Q19" s="70"/>
      <c r="R19" s="71"/>
      <c r="S19" s="72"/>
      <c r="T19" s="71"/>
      <c r="U19" s="72"/>
      <c r="V19" s="73"/>
      <c r="W19" s="74"/>
      <c r="X19" s="75"/>
      <c r="Y19" s="76"/>
      <c r="Z19" s="77"/>
      <c r="AA19" s="77"/>
    </row>
    <row r="20" spans="1:27" x14ac:dyDescent="0.25">
      <c r="A20" s="3"/>
      <c r="B20" s="78"/>
      <c r="C20" s="78"/>
      <c r="D20" s="79"/>
      <c r="E20" s="80"/>
      <c r="G20" s="97"/>
      <c r="H20" s="98"/>
      <c r="I20" s="81" t="str">
        <f t="shared" si="3"/>
        <v/>
      </c>
      <c r="K20" s="82" t="e">
        <f t="shared" si="0"/>
        <v>#DIV/0!</v>
      </c>
      <c r="L20" s="83" t="e">
        <f t="shared" si="1"/>
        <v>#DIV/0!</v>
      </c>
      <c r="M20" s="83" t="str">
        <f t="shared" si="2"/>
        <v/>
      </c>
      <c r="N20" s="4"/>
      <c r="O20" s="1"/>
      <c r="P20" s="1"/>
      <c r="Q20" s="1"/>
    </row>
    <row r="21" spans="1:27" x14ac:dyDescent="0.25">
      <c r="A21" s="3"/>
      <c r="B21" s="78"/>
      <c r="C21" s="78"/>
      <c r="D21" s="79"/>
      <c r="E21" s="80"/>
      <c r="G21" s="97"/>
      <c r="H21" s="98"/>
      <c r="I21" s="81" t="str">
        <f t="shared" si="3"/>
        <v/>
      </c>
      <c r="K21" s="82" t="e">
        <f t="shared" si="0"/>
        <v>#DIV/0!</v>
      </c>
      <c r="L21" s="83" t="e">
        <f t="shared" si="1"/>
        <v>#DIV/0!</v>
      </c>
      <c r="M21" s="83" t="str">
        <f t="shared" si="2"/>
        <v/>
      </c>
      <c r="N21" s="4"/>
      <c r="O21" s="1"/>
      <c r="P21" s="1"/>
      <c r="Q21" s="1"/>
    </row>
    <row r="22" spans="1:27" x14ac:dyDescent="0.25">
      <c r="A22" s="3"/>
      <c r="B22" s="78"/>
      <c r="C22" s="78"/>
      <c r="D22" s="79"/>
      <c r="E22" s="80"/>
      <c r="G22" s="97"/>
      <c r="H22" s="98"/>
      <c r="I22" s="81" t="str">
        <f t="shared" si="3"/>
        <v/>
      </c>
      <c r="K22" s="82" t="e">
        <f t="shared" si="0"/>
        <v>#DIV/0!</v>
      </c>
      <c r="L22" s="83" t="e">
        <f t="shared" si="1"/>
        <v>#DIV/0!</v>
      </c>
      <c r="M22" s="83" t="str">
        <f t="shared" si="2"/>
        <v/>
      </c>
      <c r="N22" s="4"/>
      <c r="O22" s="1"/>
      <c r="P22" s="1"/>
      <c r="Q22" s="1"/>
    </row>
    <row r="23" spans="1:27" x14ac:dyDescent="0.25">
      <c r="A23" s="3"/>
      <c r="B23" s="78"/>
      <c r="C23" s="78"/>
      <c r="D23" s="79"/>
      <c r="E23" s="80"/>
      <c r="G23" s="97"/>
      <c r="H23" s="98"/>
      <c r="I23" s="81" t="str">
        <f t="shared" si="3"/>
        <v/>
      </c>
      <c r="K23" s="82" t="e">
        <f t="shared" si="0"/>
        <v>#DIV/0!</v>
      </c>
      <c r="L23" s="83" t="e">
        <f t="shared" si="1"/>
        <v>#DIV/0!</v>
      </c>
      <c r="M23" s="83" t="str">
        <f t="shared" si="2"/>
        <v/>
      </c>
      <c r="N23" s="4"/>
      <c r="O23" s="1"/>
      <c r="P23" s="1"/>
      <c r="Q23" s="1"/>
    </row>
    <row r="24" spans="1:27" x14ac:dyDescent="0.25">
      <c r="A24" s="3"/>
      <c r="B24" s="78"/>
      <c r="C24" s="78"/>
      <c r="D24" s="79"/>
      <c r="E24" s="80"/>
      <c r="G24" s="97"/>
      <c r="H24" s="98"/>
      <c r="I24" s="81" t="str">
        <f t="shared" si="3"/>
        <v/>
      </c>
      <c r="K24" s="82" t="e">
        <f t="shared" si="0"/>
        <v>#DIV/0!</v>
      </c>
      <c r="L24" s="83" t="e">
        <f t="shared" si="1"/>
        <v>#DIV/0!</v>
      </c>
      <c r="M24" s="83" t="str">
        <f t="shared" si="2"/>
        <v/>
      </c>
      <c r="N24" s="4"/>
      <c r="O24" s="1"/>
      <c r="P24" s="1"/>
      <c r="Q24" s="1"/>
    </row>
    <row r="25" spans="1:27" x14ac:dyDescent="0.25">
      <c r="A25" s="3"/>
      <c r="B25" s="78"/>
      <c r="C25" s="78"/>
      <c r="D25" s="79"/>
      <c r="E25" s="80"/>
      <c r="G25" s="97"/>
      <c r="H25" s="98"/>
      <c r="I25" s="81" t="str">
        <f t="shared" si="3"/>
        <v/>
      </c>
      <c r="K25" s="82" t="e">
        <f t="shared" si="0"/>
        <v>#DIV/0!</v>
      </c>
      <c r="L25" s="83" t="e">
        <f t="shared" si="1"/>
        <v>#DIV/0!</v>
      </c>
      <c r="M25" s="83" t="str">
        <f t="shared" si="2"/>
        <v/>
      </c>
      <c r="N25" s="4"/>
      <c r="O25" s="1"/>
      <c r="P25" s="1"/>
      <c r="Q25" s="1"/>
    </row>
    <row r="26" spans="1:27" x14ac:dyDescent="0.25">
      <c r="A26" s="3"/>
      <c r="B26" s="78"/>
      <c r="C26" s="78"/>
      <c r="D26" s="79"/>
      <c r="E26" s="80"/>
      <c r="G26" s="97"/>
      <c r="H26" s="98"/>
      <c r="I26" s="81" t="str">
        <f t="shared" si="3"/>
        <v/>
      </c>
      <c r="K26" s="82" t="e">
        <f t="shared" si="0"/>
        <v>#DIV/0!</v>
      </c>
      <c r="L26" s="83" t="e">
        <f t="shared" si="1"/>
        <v>#DIV/0!</v>
      </c>
      <c r="M26" s="83" t="str">
        <f t="shared" si="2"/>
        <v/>
      </c>
      <c r="N26" s="4"/>
      <c r="O26" s="1"/>
      <c r="P26" s="1"/>
      <c r="Q26" s="1"/>
    </row>
    <row r="27" spans="1:27" x14ac:dyDescent="0.25">
      <c r="A27" s="3"/>
      <c r="B27" s="78"/>
      <c r="C27" s="78"/>
      <c r="D27" s="79"/>
      <c r="E27" s="80"/>
      <c r="G27" s="97"/>
      <c r="H27" s="98"/>
      <c r="I27" s="81" t="str">
        <f t="shared" si="3"/>
        <v/>
      </c>
      <c r="K27" s="82" t="e">
        <f t="shared" si="0"/>
        <v>#DIV/0!</v>
      </c>
      <c r="L27" s="83" t="e">
        <f t="shared" si="1"/>
        <v>#DIV/0!</v>
      </c>
      <c r="M27" s="83" t="str">
        <f t="shared" si="2"/>
        <v/>
      </c>
      <c r="N27" s="4"/>
      <c r="O27" s="1"/>
      <c r="P27" s="1"/>
      <c r="Q27" s="1"/>
    </row>
    <row r="28" spans="1:27" x14ac:dyDescent="0.25">
      <c r="A28" s="3"/>
      <c r="B28" s="78"/>
      <c r="C28" s="78"/>
      <c r="D28" s="79"/>
      <c r="E28" s="80"/>
      <c r="G28" s="97"/>
      <c r="H28" s="98"/>
      <c r="I28" s="81" t="str">
        <f t="shared" si="3"/>
        <v/>
      </c>
      <c r="K28" s="82" t="e">
        <f t="shared" si="0"/>
        <v>#DIV/0!</v>
      </c>
      <c r="L28" s="83" t="e">
        <f t="shared" si="1"/>
        <v>#DIV/0!</v>
      </c>
      <c r="M28" s="83" t="str">
        <f t="shared" si="2"/>
        <v/>
      </c>
      <c r="N28" s="4"/>
      <c r="O28" s="1"/>
      <c r="P28" s="1"/>
      <c r="Q28" s="1"/>
    </row>
    <row r="29" spans="1:27" x14ac:dyDescent="0.25">
      <c r="A29" s="3"/>
      <c r="B29" s="78"/>
      <c r="C29" s="78"/>
      <c r="D29" s="79"/>
      <c r="E29" s="80"/>
      <c r="G29" s="97"/>
      <c r="H29" s="98"/>
      <c r="I29" s="81" t="str">
        <f t="shared" si="3"/>
        <v/>
      </c>
      <c r="K29" s="82" t="e">
        <f t="shared" si="0"/>
        <v>#DIV/0!</v>
      </c>
      <c r="L29" s="83" t="e">
        <f t="shared" si="1"/>
        <v>#DIV/0!</v>
      </c>
      <c r="M29" s="83" t="str">
        <f t="shared" si="2"/>
        <v/>
      </c>
      <c r="N29" s="4"/>
      <c r="O29" s="1"/>
      <c r="P29" s="1"/>
      <c r="Q29" s="1"/>
    </row>
    <row r="30" spans="1:27" x14ac:dyDescent="0.25">
      <c r="A30" s="3"/>
      <c r="B30" s="78"/>
      <c r="C30" s="78"/>
      <c r="D30" s="79"/>
      <c r="E30" s="80"/>
      <c r="G30" s="97"/>
      <c r="H30" s="98"/>
      <c r="I30" s="81" t="str">
        <f t="shared" si="3"/>
        <v/>
      </c>
      <c r="K30" s="82" t="e">
        <f t="shared" si="0"/>
        <v>#DIV/0!</v>
      </c>
      <c r="L30" s="83" t="e">
        <f t="shared" si="1"/>
        <v>#DIV/0!</v>
      </c>
      <c r="M30" s="83" t="str">
        <f t="shared" si="2"/>
        <v/>
      </c>
      <c r="N30" s="4"/>
      <c r="O30" s="1"/>
      <c r="P30" s="1"/>
      <c r="Q30" s="1"/>
    </row>
    <row r="31" spans="1:27" x14ac:dyDescent="0.25">
      <c r="A31" s="3"/>
      <c r="B31" s="78"/>
      <c r="C31" s="78"/>
      <c r="D31" s="79"/>
      <c r="E31" s="80"/>
      <c r="G31" s="97"/>
      <c r="H31" s="98"/>
      <c r="I31" s="81" t="str">
        <f t="shared" si="3"/>
        <v/>
      </c>
      <c r="K31" s="82" t="e">
        <f t="shared" si="0"/>
        <v>#DIV/0!</v>
      </c>
      <c r="L31" s="83" t="e">
        <f t="shared" si="1"/>
        <v>#DIV/0!</v>
      </c>
      <c r="M31" s="83" t="str">
        <f t="shared" si="2"/>
        <v/>
      </c>
      <c r="N31" s="4"/>
      <c r="O31" s="1"/>
      <c r="P31" s="1"/>
      <c r="Q31" s="1"/>
    </row>
    <row r="32" spans="1:27" x14ac:dyDescent="0.25">
      <c r="A32" s="3"/>
      <c r="B32" s="78"/>
      <c r="C32" s="78"/>
      <c r="D32" s="79"/>
      <c r="E32" s="80"/>
      <c r="G32" s="97"/>
      <c r="H32" s="98"/>
      <c r="I32" s="81" t="str">
        <f t="shared" si="3"/>
        <v/>
      </c>
      <c r="K32" s="82" t="e">
        <f t="shared" si="0"/>
        <v>#DIV/0!</v>
      </c>
      <c r="L32" s="83" t="e">
        <f t="shared" si="1"/>
        <v>#DIV/0!</v>
      </c>
      <c r="M32" s="83" t="str">
        <f t="shared" si="2"/>
        <v/>
      </c>
      <c r="N32" s="4"/>
      <c r="O32" s="1"/>
      <c r="P32" s="1"/>
      <c r="Q32" s="1"/>
    </row>
    <row r="33" spans="1:17" x14ac:dyDescent="0.25">
      <c r="A33" s="3"/>
      <c r="B33" s="78"/>
      <c r="C33" s="78"/>
      <c r="D33" s="79"/>
      <c r="E33" s="80"/>
      <c r="G33" s="97"/>
      <c r="H33" s="98"/>
      <c r="I33" s="81" t="str">
        <f t="shared" si="3"/>
        <v/>
      </c>
      <c r="K33" s="82" t="e">
        <f t="shared" si="0"/>
        <v>#DIV/0!</v>
      </c>
      <c r="L33" s="83" t="e">
        <f t="shared" si="1"/>
        <v>#DIV/0!</v>
      </c>
      <c r="M33" s="83" t="str">
        <f t="shared" si="2"/>
        <v/>
      </c>
      <c r="N33" s="4"/>
      <c r="O33" s="1"/>
      <c r="P33" s="1"/>
      <c r="Q33" s="1"/>
    </row>
    <row r="34" spans="1:17" x14ac:dyDescent="0.25">
      <c r="A34" s="3"/>
      <c r="B34" s="78"/>
      <c r="C34" s="78"/>
      <c r="D34" s="79"/>
      <c r="E34" s="80"/>
      <c r="G34" s="97"/>
      <c r="H34" s="98"/>
      <c r="I34" s="81" t="str">
        <f t="shared" si="3"/>
        <v/>
      </c>
      <c r="K34" s="82" t="e">
        <f t="shared" si="0"/>
        <v>#DIV/0!</v>
      </c>
      <c r="L34" s="83" t="e">
        <f t="shared" si="1"/>
        <v>#DIV/0!</v>
      </c>
      <c r="M34" s="83" t="str">
        <f t="shared" si="2"/>
        <v/>
      </c>
      <c r="N34" s="4"/>
      <c r="O34" s="1"/>
      <c r="P34" s="1"/>
      <c r="Q34" s="1"/>
    </row>
    <row r="35" spans="1:17" x14ac:dyDescent="0.25">
      <c r="A35" s="3"/>
      <c r="B35" s="78"/>
      <c r="C35" s="78"/>
      <c r="D35" s="79"/>
      <c r="E35" s="80"/>
      <c r="G35" s="97"/>
      <c r="H35" s="98"/>
      <c r="I35" s="81" t="str">
        <f t="shared" si="3"/>
        <v/>
      </c>
      <c r="K35" s="82" t="e">
        <f t="shared" si="0"/>
        <v>#DIV/0!</v>
      </c>
      <c r="L35" s="83" t="e">
        <f t="shared" si="1"/>
        <v>#DIV/0!</v>
      </c>
      <c r="M35" s="83" t="str">
        <f t="shared" si="2"/>
        <v/>
      </c>
      <c r="N35" s="4"/>
      <c r="O35" s="1"/>
      <c r="P35" s="1"/>
      <c r="Q35" s="1"/>
    </row>
    <row r="36" spans="1:17" x14ac:dyDescent="0.25">
      <c r="A36" s="3"/>
      <c r="B36" s="78"/>
      <c r="C36" s="78"/>
      <c r="D36" s="79"/>
      <c r="E36" s="80"/>
      <c r="G36" s="97"/>
      <c r="H36" s="98"/>
      <c r="I36" s="81" t="str">
        <f t="shared" si="3"/>
        <v/>
      </c>
      <c r="K36" s="82" t="e">
        <f t="shared" si="0"/>
        <v>#DIV/0!</v>
      </c>
      <c r="L36" s="83" t="e">
        <f t="shared" si="1"/>
        <v>#DIV/0!</v>
      </c>
      <c r="M36" s="83" t="str">
        <f t="shared" si="2"/>
        <v/>
      </c>
      <c r="N36" s="4"/>
      <c r="O36" s="1"/>
      <c r="P36" s="1"/>
      <c r="Q36" s="1"/>
    </row>
    <row r="37" spans="1:17" x14ac:dyDescent="0.25">
      <c r="A37" s="3"/>
      <c r="B37" s="78"/>
      <c r="C37" s="78"/>
      <c r="D37" s="79"/>
      <c r="E37" s="80"/>
      <c r="G37" s="97"/>
      <c r="H37" s="98"/>
      <c r="I37" s="81" t="str">
        <f t="shared" si="3"/>
        <v/>
      </c>
      <c r="K37" s="82" t="e">
        <f t="shared" si="0"/>
        <v>#DIV/0!</v>
      </c>
      <c r="L37" s="83" t="e">
        <f t="shared" si="1"/>
        <v>#DIV/0!</v>
      </c>
      <c r="M37" s="83" t="str">
        <f t="shared" si="2"/>
        <v/>
      </c>
      <c r="N37" s="4"/>
      <c r="O37" s="1"/>
      <c r="P37" s="1"/>
      <c r="Q37" s="1"/>
    </row>
    <row r="38" spans="1:17" x14ac:dyDescent="0.25">
      <c r="A38" s="3"/>
      <c r="B38" s="78"/>
      <c r="C38" s="78"/>
      <c r="D38" s="79"/>
      <c r="E38" s="80"/>
      <c r="G38" s="97"/>
      <c r="H38" s="98"/>
      <c r="I38" s="81" t="str">
        <f t="shared" si="3"/>
        <v/>
      </c>
      <c r="K38" s="82" t="e">
        <f t="shared" si="0"/>
        <v>#DIV/0!</v>
      </c>
      <c r="L38" s="83" t="e">
        <f t="shared" si="1"/>
        <v>#DIV/0!</v>
      </c>
      <c r="M38" s="83" t="str">
        <f t="shared" si="2"/>
        <v/>
      </c>
      <c r="N38" s="4"/>
      <c r="O38" s="1"/>
      <c r="P38" s="1"/>
      <c r="Q38" s="1"/>
    </row>
    <row r="39" spans="1:17" x14ac:dyDescent="0.25">
      <c r="A39" s="3"/>
      <c r="B39" s="78"/>
      <c r="C39" s="78"/>
      <c r="D39" s="79"/>
      <c r="E39" s="80"/>
      <c r="G39" s="97"/>
      <c r="H39" s="98"/>
      <c r="I39" s="81" t="str">
        <f t="shared" si="3"/>
        <v/>
      </c>
      <c r="K39" s="82" t="e">
        <f t="shared" si="0"/>
        <v>#DIV/0!</v>
      </c>
      <c r="L39" s="83" t="e">
        <f t="shared" si="1"/>
        <v>#DIV/0!</v>
      </c>
      <c r="M39" s="83" t="str">
        <f t="shared" si="2"/>
        <v/>
      </c>
      <c r="N39" s="4"/>
      <c r="O39" s="1"/>
      <c r="P39" s="1"/>
      <c r="Q39" s="1"/>
    </row>
    <row r="40" spans="1:17" x14ac:dyDescent="0.25">
      <c r="A40" s="3"/>
      <c r="B40" s="78"/>
      <c r="C40" s="78"/>
      <c r="D40" s="79"/>
      <c r="E40" s="80"/>
      <c r="G40" s="97"/>
      <c r="H40" s="98"/>
      <c r="I40" s="81" t="str">
        <f t="shared" si="3"/>
        <v/>
      </c>
      <c r="K40" s="82" t="e">
        <f t="shared" si="0"/>
        <v>#DIV/0!</v>
      </c>
      <c r="L40" s="83" t="e">
        <f t="shared" si="1"/>
        <v>#DIV/0!</v>
      </c>
      <c r="M40" s="83" t="str">
        <f t="shared" si="2"/>
        <v/>
      </c>
      <c r="N40" s="4"/>
      <c r="O40" s="1"/>
      <c r="P40" s="1"/>
      <c r="Q40" s="1"/>
    </row>
    <row r="41" spans="1:17" x14ac:dyDescent="0.25">
      <c r="A41" s="3"/>
      <c r="B41" s="78"/>
      <c r="C41" s="78"/>
      <c r="D41" s="79"/>
      <c r="E41" s="80"/>
      <c r="G41" s="97"/>
      <c r="H41" s="98"/>
      <c r="I41" s="81" t="str">
        <f t="shared" si="3"/>
        <v/>
      </c>
      <c r="K41" s="82" t="e">
        <f t="shared" si="0"/>
        <v>#DIV/0!</v>
      </c>
      <c r="L41" s="83" t="e">
        <f t="shared" si="1"/>
        <v>#DIV/0!</v>
      </c>
      <c r="M41" s="83" t="str">
        <f t="shared" si="2"/>
        <v/>
      </c>
      <c r="N41" s="4"/>
      <c r="O41" s="1"/>
      <c r="P41" s="1"/>
      <c r="Q41" s="1"/>
    </row>
    <row r="42" spans="1:17" x14ac:dyDescent="0.25">
      <c r="A42" s="3"/>
      <c r="B42" s="78"/>
      <c r="C42" s="78"/>
      <c r="D42" s="79"/>
      <c r="E42" s="80"/>
      <c r="G42" s="97"/>
      <c r="H42" s="98"/>
      <c r="I42" s="81" t="str">
        <f t="shared" si="3"/>
        <v/>
      </c>
      <c r="K42" s="82" t="e">
        <f t="shared" si="0"/>
        <v>#DIV/0!</v>
      </c>
      <c r="L42" s="83" t="e">
        <f t="shared" si="1"/>
        <v>#DIV/0!</v>
      </c>
      <c r="M42" s="83" t="str">
        <f t="shared" si="2"/>
        <v/>
      </c>
      <c r="N42" s="4"/>
      <c r="O42" s="1"/>
      <c r="P42" s="1"/>
      <c r="Q42" s="1"/>
    </row>
    <row r="43" spans="1:17" x14ac:dyDescent="0.25">
      <c r="A43" s="3"/>
      <c r="B43" s="78"/>
      <c r="C43" s="78"/>
      <c r="D43" s="79"/>
      <c r="E43" s="80"/>
      <c r="G43" s="97"/>
      <c r="H43" s="98"/>
      <c r="I43" s="81" t="str">
        <f t="shared" si="3"/>
        <v/>
      </c>
      <c r="K43" s="82" t="e">
        <f t="shared" si="0"/>
        <v>#DIV/0!</v>
      </c>
      <c r="L43" s="83" t="e">
        <f t="shared" si="1"/>
        <v>#DIV/0!</v>
      </c>
      <c r="M43" s="83" t="str">
        <f t="shared" si="2"/>
        <v/>
      </c>
      <c r="N43" s="4"/>
      <c r="O43" s="1"/>
      <c r="P43" s="1"/>
      <c r="Q43" s="1"/>
    </row>
    <row r="44" spans="1:17" x14ac:dyDescent="0.25">
      <c r="A44" s="3"/>
      <c r="B44" s="78"/>
      <c r="C44" s="78"/>
      <c r="D44" s="79"/>
      <c r="E44" s="80"/>
      <c r="G44" s="97"/>
      <c r="H44" s="98"/>
      <c r="I44" s="81" t="str">
        <f t="shared" si="3"/>
        <v/>
      </c>
      <c r="K44" s="82" t="e">
        <f t="shared" si="0"/>
        <v>#DIV/0!</v>
      </c>
      <c r="L44" s="83" t="e">
        <f t="shared" si="1"/>
        <v>#DIV/0!</v>
      </c>
      <c r="M44" s="83" t="str">
        <f t="shared" si="2"/>
        <v/>
      </c>
      <c r="N44" s="4"/>
      <c r="O44" s="1"/>
      <c r="P44" s="1"/>
      <c r="Q44" s="1"/>
    </row>
    <row r="45" spans="1:17" x14ac:dyDescent="0.25">
      <c r="A45" s="3"/>
      <c r="B45" s="78"/>
      <c r="C45" s="78"/>
      <c r="D45" s="79"/>
      <c r="E45" s="80"/>
      <c r="G45" s="97"/>
      <c r="H45" s="98"/>
      <c r="I45" s="81" t="str">
        <f t="shared" si="3"/>
        <v/>
      </c>
      <c r="K45" s="82" t="e">
        <f t="shared" si="0"/>
        <v>#DIV/0!</v>
      </c>
      <c r="L45" s="83" t="e">
        <f t="shared" si="1"/>
        <v>#DIV/0!</v>
      </c>
      <c r="M45" s="83" t="str">
        <f t="shared" si="2"/>
        <v/>
      </c>
      <c r="N45" s="4"/>
      <c r="O45" s="1"/>
      <c r="P45" s="1"/>
      <c r="Q45" s="1"/>
    </row>
    <row r="46" spans="1:17" x14ac:dyDescent="0.25">
      <c r="A46" s="3"/>
      <c r="B46" s="78"/>
      <c r="C46" s="78"/>
      <c r="D46" s="79"/>
      <c r="E46" s="80"/>
      <c r="G46" s="97"/>
      <c r="H46" s="98"/>
      <c r="I46" s="81" t="str">
        <f t="shared" si="3"/>
        <v/>
      </c>
      <c r="K46" s="82" t="e">
        <f t="shared" si="0"/>
        <v>#DIV/0!</v>
      </c>
      <c r="L46" s="83" t="e">
        <f t="shared" si="1"/>
        <v>#DIV/0!</v>
      </c>
      <c r="M46" s="83" t="str">
        <f t="shared" si="2"/>
        <v/>
      </c>
      <c r="N46" s="4"/>
      <c r="O46" s="1"/>
      <c r="P46" s="1"/>
      <c r="Q46" s="1"/>
    </row>
    <row r="47" spans="1:17" x14ac:dyDescent="0.25">
      <c r="A47" s="3"/>
      <c r="B47" s="78"/>
      <c r="C47" s="78"/>
      <c r="D47" s="79"/>
      <c r="E47" s="80"/>
      <c r="G47" s="97"/>
      <c r="H47" s="98"/>
      <c r="I47" s="81" t="str">
        <f t="shared" si="3"/>
        <v/>
      </c>
      <c r="K47" s="82" t="e">
        <f t="shared" si="0"/>
        <v>#DIV/0!</v>
      </c>
      <c r="L47" s="83" t="e">
        <f t="shared" si="1"/>
        <v>#DIV/0!</v>
      </c>
      <c r="M47" s="83" t="str">
        <f t="shared" si="2"/>
        <v/>
      </c>
      <c r="N47" s="4"/>
      <c r="O47" s="1"/>
      <c r="P47" s="1"/>
      <c r="Q47" s="1"/>
    </row>
    <row r="48" spans="1:17" x14ac:dyDescent="0.25">
      <c r="A48" s="3"/>
      <c r="B48" s="78"/>
      <c r="C48" s="78"/>
      <c r="D48" s="79"/>
      <c r="E48" s="80"/>
      <c r="G48" s="97"/>
      <c r="H48" s="98"/>
      <c r="I48" s="81" t="str">
        <f t="shared" si="3"/>
        <v/>
      </c>
      <c r="K48" s="82" t="e">
        <f t="shared" si="0"/>
        <v>#DIV/0!</v>
      </c>
      <c r="L48" s="83" t="e">
        <f t="shared" si="1"/>
        <v>#DIV/0!</v>
      </c>
      <c r="M48" s="83" t="str">
        <f t="shared" si="2"/>
        <v/>
      </c>
      <c r="N48" s="4"/>
      <c r="O48" s="1"/>
      <c r="P48" s="1"/>
      <c r="Q48" s="1"/>
    </row>
    <row r="49" spans="1:17" x14ac:dyDescent="0.25">
      <c r="A49" s="3"/>
      <c r="B49" s="78"/>
      <c r="C49" s="78"/>
      <c r="D49" s="79"/>
      <c r="E49" s="80"/>
      <c r="G49" s="97"/>
      <c r="H49" s="98"/>
      <c r="I49" s="81" t="str">
        <f t="shared" si="3"/>
        <v/>
      </c>
      <c r="K49" s="82" t="e">
        <f t="shared" si="0"/>
        <v>#DIV/0!</v>
      </c>
      <c r="L49" s="83" t="e">
        <f t="shared" si="1"/>
        <v>#DIV/0!</v>
      </c>
      <c r="M49" s="83" t="str">
        <f t="shared" si="2"/>
        <v/>
      </c>
      <c r="N49" s="4"/>
      <c r="O49" s="1"/>
      <c r="P49" s="1"/>
      <c r="Q49" s="1"/>
    </row>
    <row r="50" spans="1:17" x14ac:dyDescent="0.25">
      <c r="A50" s="3"/>
      <c r="B50" s="78"/>
      <c r="C50" s="78"/>
      <c r="D50" s="79"/>
      <c r="E50" s="80"/>
      <c r="G50" s="97"/>
      <c r="H50" s="98"/>
      <c r="I50" s="81" t="str">
        <f t="shared" si="3"/>
        <v/>
      </c>
      <c r="K50" s="82" t="e">
        <f t="shared" si="0"/>
        <v>#DIV/0!</v>
      </c>
      <c r="L50" s="83" t="e">
        <f t="shared" si="1"/>
        <v>#DIV/0!</v>
      </c>
      <c r="M50" s="83" t="str">
        <f t="shared" si="2"/>
        <v/>
      </c>
      <c r="N50" s="4"/>
      <c r="O50" s="1"/>
      <c r="P50" s="1"/>
      <c r="Q50" s="1"/>
    </row>
    <row r="51" spans="1:17" x14ac:dyDescent="0.25">
      <c r="A51" s="3"/>
      <c r="B51" s="78"/>
      <c r="C51" s="78"/>
      <c r="D51" s="79"/>
      <c r="E51" s="80"/>
      <c r="G51" s="97"/>
      <c r="H51" s="98"/>
      <c r="I51" s="81" t="str">
        <f t="shared" si="3"/>
        <v/>
      </c>
      <c r="K51" s="82" t="e">
        <f t="shared" si="0"/>
        <v>#DIV/0!</v>
      </c>
      <c r="L51" s="83" t="e">
        <f t="shared" si="1"/>
        <v>#DIV/0!</v>
      </c>
      <c r="M51" s="83" t="str">
        <f t="shared" si="2"/>
        <v/>
      </c>
      <c r="N51" s="4"/>
      <c r="O51" s="1"/>
      <c r="P51" s="1"/>
      <c r="Q51" s="1"/>
    </row>
    <row r="52" spans="1:17" x14ac:dyDescent="0.25">
      <c r="A52" s="3"/>
      <c r="B52" s="78"/>
      <c r="C52" s="78"/>
      <c r="D52" s="79"/>
      <c r="E52" s="80"/>
      <c r="G52" s="97"/>
      <c r="H52" s="98"/>
      <c r="I52" s="81" t="str">
        <f t="shared" si="3"/>
        <v/>
      </c>
      <c r="K52" s="82" t="e">
        <f t="shared" si="0"/>
        <v>#DIV/0!</v>
      </c>
      <c r="L52" s="83" t="e">
        <f t="shared" si="1"/>
        <v>#DIV/0!</v>
      </c>
      <c r="M52" s="83" t="str">
        <f t="shared" si="2"/>
        <v/>
      </c>
      <c r="N52" s="4"/>
      <c r="O52" s="1"/>
      <c r="P52" s="1"/>
      <c r="Q52" s="1"/>
    </row>
    <row r="53" spans="1:17" x14ac:dyDescent="0.25">
      <c r="A53" s="3"/>
      <c r="B53" s="78"/>
      <c r="C53" s="78"/>
      <c r="D53" s="79"/>
      <c r="E53" s="80"/>
      <c r="G53" s="97"/>
      <c r="H53" s="98"/>
      <c r="I53" s="81" t="str">
        <f t="shared" si="3"/>
        <v/>
      </c>
      <c r="K53" s="82" t="e">
        <f t="shared" si="0"/>
        <v>#DIV/0!</v>
      </c>
      <c r="L53" s="83" t="e">
        <f t="shared" si="1"/>
        <v>#DIV/0!</v>
      </c>
      <c r="M53" s="83" t="str">
        <f t="shared" si="2"/>
        <v/>
      </c>
      <c r="N53" s="4"/>
      <c r="O53" s="1"/>
      <c r="P53" s="1"/>
      <c r="Q53" s="1"/>
    </row>
    <row r="54" spans="1:17" x14ac:dyDescent="0.25">
      <c r="A54" s="3"/>
      <c r="B54" s="78"/>
      <c r="C54" s="78"/>
      <c r="D54" s="79"/>
      <c r="E54" s="80"/>
      <c r="G54" s="97"/>
      <c r="H54" s="98"/>
      <c r="I54" s="81" t="str">
        <f t="shared" si="3"/>
        <v/>
      </c>
      <c r="K54" s="82" t="e">
        <f t="shared" si="0"/>
        <v>#DIV/0!</v>
      </c>
      <c r="L54" s="83" t="e">
        <f t="shared" si="1"/>
        <v>#DIV/0!</v>
      </c>
      <c r="M54" s="83" t="str">
        <f t="shared" si="2"/>
        <v/>
      </c>
      <c r="N54" s="4"/>
      <c r="O54" s="1"/>
      <c r="P54" s="1"/>
      <c r="Q54" s="1"/>
    </row>
    <row r="55" spans="1:17" x14ac:dyDescent="0.25">
      <c r="A55" s="3"/>
      <c r="B55" s="78"/>
      <c r="C55" s="78"/>
      <c r="D55" s="79"/>
      <c r="E55" s="80"/>
      <c r="G55" s="97"/>
      <c r="H55" s="98"/>
      <c r="I55" s="81" t="str">
        <f t="shared" si="3"/>
        <v/>
      </c>
      <c r="K55" s="82" t="e">
        <f t="shared" si="0"/>
        <v>#DIV/0!</v>
      </c>
      <c r="L55" s="83" t="e">
        <f t="shared" si="1"/>
        <v>#DIV/0!</v>
      </c>
      <c r="M55" s="83" t="str">
        <f t="shared" si="2"/>
        <v/>
      </c>
      <c r="N55" s="4"/>
      <c r="O55" s="1"/>
      <c r="P55" s="1"/>
      <c r="Q55" s="1"/>
    </row>
    <row r="56" spans="1:17" x14ac:dyDescent="0.25">
      <c r="A56" s="3"/>
      <c r="B56" s="78"/>
      <c r="C56" s="78"/>
      <c r="D56" s="79"/>
      <c r="E56" s="80"/>
      <c r="G56" s="97"/>
      <c r="H56" s="98"/>
      <c r="I56" s="81" t="str">
        <f t="shared" si="3"/>
        <v/>
      </c>
      <c r="K56" s="82" t="e">
        <f t="shared" si="0"/>
        <v>#DIV/0!</v>
      </c>
      <c r="L56" s="83" t="e">
        <f t="shared" si="1"/>
        <v>#DIV/0!</v>
      </c>
      <c r="M56" s="83" t="str">
        <f t="shared" si="2"/>
        <v/>
      </c>
      <c r="N56" s="4"/>
      <c r="O56" s="1"/>
      <c r="P56" s="1"/>
      <c r="Q56" s="1"/>
    </row>
    <row r="57" spans="1:17" x14ac:dyDescent="0.25">
      <c r="A57" s="3"/>
      <c r="B57" s="78"/>
      <c r="C57" s="78"/>
      <c r="D57" s="79"/>
      <c r="E57" s="80"/>
      <c r="G57" s="97"/>
      <c r="H57" s="98"/>
      <c r="I57" s="81" t="str">
        <f t="shared" si="3"/>
        <v/>
      </c>
      <c r="K57" s="82" t="e">
        <f t="shared" si="0"/>
        <v>#DIV/0!</v>
      </c>
      <c r="L57" s="83" t="e">
        <f t="shared" si="1"/>
        <v>#DIV/0!</v>
      </c>
      <c r="M57" s="83" t="str">
        <f t="shared" si="2"/>
        <v/>
      </c>
      <c r="N57" s="4"/>
      <c r="O57" s="1"/>
      <c r="P57" s="1"/>
      <c r="Q57" s="1"/>
    </row>
    <row r="58" spans="1:17" x14ac:dyDescent="0.25">
      <c r="A58" s="3"/>
      <c r="B58" s="78"/>
      <c r="C58" s="78"/>
      <c r="D58" s="79"/>
      <c r="E58" s="80"/>
      <c r="G58" s="97"/>
      <c r="H58" s="98"/>
      <c r="I58" s="81" t="str">
        <f t="shared" si="3"/>
        <v/>
      </c>
      <c r="K58" s="82" t="e">
        <f t="shared" si="0"/>
        <v>#DIV/0!</v>
      </c>
      <c r="L58" s="83" t="e">
        <f t="shared" si="1"/>
        <v>#DIV/0!</v>
      </c>
      <c r="M58" s="83" t="str">
        <f t="shared" si="2"/>
        <v/>
      </c>
      <c r="N58" s="4"/>
      <c r="O58" s="1"/>
      <c r="P58" s="1"/>
      <c r="Q58" s="1"/>
    </row>
    <row r="59" spans="1:17" x14ac:dyDescent="0.25">
      <c r="A59" s="3"/>
      <c r="B59" s="78"/>
      <c r="C59" s="78"/>
      <c r="D59" s="79"/>
      <c r="E59" s="80"/>
      <c r="G59" s="97"/>
      <c r="H59" s="98"/>
      <c r="I59" s="81" t="str">
        <f t="shared" si="3"/>
        <v/>
      </c>
      <c r="K59" s="82" t="e">
        <f t="shared" si="0"/>
        <v>#DIV/0!</v>
      </c>
      <c r="L59" s="83" t="e">
        <f t="shared" si="1"/>
        <v>#DIV/0!</v>
      </c>
      <c r="M59" s="83" t="str">
        <f t="shared" si="2"/>
        <v/>
      </c>
      <c r="N59" s="4"/>
      <c r="O59" s="1"/>
      <c r="P59" s="1"/>
      <c r="Q59" s="1"/>
    </row>
    <row r="60" spans="1:17" x14ac:dyDescent="0.25">
      <c r="A60" s="3"/>
      <c r="B60" s="78"/>
      <c r="C60" s="78"/>
      <c r="D60" s="79"/>
      <c r="E60" s="80"/>
      <c r="G60" s="97"/>
      <c r="H60" s="98"/>
      <c r="I60" s="81" t="str">
        <f t="shared" si="3"/>
        <v/>
      </c>
      <c r="K60" s="82" t="e">
        <f t="shared" si="0"/>
        <v>#DIV/0!</v>
      </c>
      <c r="L60" s="83" t="e">
        <f t="shared" si="1"/>
        <v>#DIV/0!</v>
      </c>
      <c r="M60" s="83" t="str">
        <f t="shared" si="2"/>
        <v/>
      </c>
      <c r="N60" s="4"/>
      <c r="O60" s="1"/>
      <c r="P60" s="1"/>
      <c r="Q60" s="1"/>
    </row>
    <row r="61" spans="1:17" x14ac:dyDescent="0.25">
      <c r="A61" s="3"/>
      <c r="B61" s="78"/>
      <c r="C61" s="78"/>
      <c r="D61" s="79"/>
      <c r="E61" s="80"/>
      <c r="G61" s="97"/>
      <c r="H61" s="98"/>
      <c r="I61" s="81" t="str">
        <f t="shared" si="3"/>
        <v/>
      </c>
      <c r="K61" s="82" t="e">
        <f t="shared" si="0"/>
        <v>#DIV/0!</v>
      </c>
      <c r="L61" s="83" t="e">
        <f t="shared" si="1"/>
        <v>#DIV/0!</v>
      </c>
      <c r="M61" s="83" t="str">
        <f t="shared" si="2"/>
        <v/>
      </c>
      <c r="N61" s="4"/>
      <c r="O61" s="1"/>
      <c r="P61" s="1"/>
      <c r="Q61" s="1"/>
    </row>
    <row r="62" spans="1:17" x14ac:dyDescent="0.25">
      <c r="A62" s="3"/>
      <c r="B62" s="78"/>
      <c r="C62" s="78"/>
      <c r="D62" s="79"/>
      <c r="E62" s="80"/>
      <c r="G62" s="97"/>
      <c r="H62" s="98"/>
      <c r="I62" s="81" t="str">
        <f t="shared" si="3"/>
        <v/>
      </c>
      <c r="K62" s="82" t="e">
        <f t="shared" si="0"/>
        <v>#DIV/0!</v>
      </c>
      <c r="L62" s="83" t="e">
        <f t="shared" si="1"/>
        <v>#DIV/0!</v>
      </c>
      <c r="M62" s="83" t="str">
        <f t="shared" si="2"/>
        <v/>
      </c>
      <c r="N62" s="4"/>
      <c r="O62" s="1"/>
      <c r="P62" s="1"/>
      <c r="Q62" s="1"/>
    </row>
    <row r="63" spans="1:17" x14ac:dyDescent="0.25">
      <c r="A63" s="3"/>
      <c r="B63" s="78"/>
      <c r="C63" s="78"/>
      <c r="D63" s="79"/>
      <c r="E63" s="80"/>
      <c r="G63" s="97"/>
      <c r="H63" s="98"/>
      <c r="I63" s="81" t="str">
        <f t="shared" si="3"/>
        <v/>
      </c>
      <c r="K63" s="82" t="e">
        <f t="shared" si="0"/>
        <v>#DIV/0!</v>
      </c>
      <c r="L63" s="83" t="e">
        <f t="shared" si="1"/>
        <v>#DIV/0!</v>
      </c>
      <c r="M63" s="83" t="str">
        <f t="shared" si="2"/>
        <v/>
      </c>
      <c r="N63" s="4"/>
      <c r="O63" s="1"/>
      <c r="P63" s="1"/>
      <c r="Q63" s="1"/>
    </row>
    <row r="64" spans="1:17" x14ac:dyDescent="0.25">
      <c r="A64" s="3"/>
      <c r="B64" s="78"/>
      <c r="C64" s="78"/>
      <c r="D64" s="79"/>
      <c r="E64" s="80"/>
      <c r="G64" s="97"/>
      <c r="H64" s="98"/>
      <c r="I64" s="81" t="str">
        <f t="shared" si="3"/>
        <v/>
      </c>
      <c r="K64" s="82" t="e">
        <f t="shared" si="0"/>
        <v>#DIV/0!</v>
      </c>
      <c r="L64" s="83" t="e">
        <f t="shared" si="1"/>
        <v>#DIV/0!</v>
      </c>
      <c r="M64" s="83" t="str">
        <f t="shared" si="2"/>
        <v/>
      </c>
      <c r="N64" s="4"/>
      <c r="O64" s="1"/>
      <c r="P64" s="1"/>
      <c r="Q64" s="1"/>
    </row>
    <row r="65" spans="1:17" x14ac:dyDescent="0.25">
      <c r="A65" s="3"/>
      <c r="B65" s="78"/>
      <c r="C65" s="78"/>
      <c r="D65" s="79"/>
      <c r="E65" s="80"/>
      <c r="G65" s="97"/>
      <c r="H65" s="98"/>
      <c r="I65" s="81" t="str">
        <f t="shared" si="3"/>
        <v/>
      </c>
      <c r="K65" s="82" t="e">
        <f t="shared" si="0"/>
        <v>#DIV/0!</v>
      </c>
      <c r="L65" s="83" t="e">
        <f t="shared" si="1"/>
        <v>#DIV/0!</v>
      </c>
      <c r="M65" s="83" t="str">
        <f t="shared" si="2"/>
        <v/>
      </c>
      <c r="N65" s="4"/>
      <c r="O65" s="1"/>
      <c r="P65" s="1"/>
      <c r="Q65" s="1"/>
    </row>
    <row r="66" spans="1:17" x14ac:dyDescent="0.25">
      <c r="A66" s="3"/>
      <c r="B66" s="78"/>
      <c r="C66" s="78"/>
      <c r="D66" s="79"/>
      <c r="E66" s="80"/>
      <c r="G66" s="97"/>
      <c r="H66" s="98"/>
      <c r="I66" s="81" t="str">
        <f t="shared" si="3"/>
        <v/>
      </c>
      <c r="K66" s="82" t="e">
        <f t="shared" si="0"/>
        <v>#DIV/0!</v>
      </c>
      <c r="L66" s="83" t="e">
        <f t="shared" si="1"/>
        <v>#DIV/0!</v>
      </c>
      <c r="M66" s="83" t="str">
        <f t="shared" si="2"/>
        <v/>
      </c>
      <c r="N66" s="4"/>
      <c r="O66" s="1"/>
      <c r="P66" s="1"/>
      <c r="Q66" s="1"/>
    </row>
    <row r="67" spans="1:17" x14ac:dyDescent="0.25">
      <c r="A67" s="3"/>
      <c r="B67" s="78"/>
      <c r="C67" s="78"/>
      <c r="D67" s="79"/>
      <c r="E67" s="80"/>
      <c r="G67" s="97"/>
      <c r="H67" s="98"/>
      <c r="I67" s="81" t="str">
        <f t="shared" si="3"/>
        <v/>
      </c>
      <c r="K67" s="82" t="e">
        <f t="shared" si="0"/>
        <v>#DIV/0!</v>
      </c>
      <c r="L67" s="83" t="e">
        <f t="shared" si="1"/>
        <v>#DIV/0!</v>
      </c>
      <c r="M67" s="83" t="str">
        <f t="shared" si="2"/>
        <v/>
      </c>
      <c r="N67" s="4"/>
      <c r="O67" s="1"/>
      <c r="P67" s="1"/>
      <c r="Q67" s="1"/>
    </row>
    <row r="68" spans="1:17" x14ac:dyDescent="0.25">
      <c r="A68" s="3"/>
      <c r="B68" s="78"/>
      <c r="C68" s="78"/>
      <c r="D68" s="79"/>
      <c r="E68" s="80"/>
      <c r="G68" s="97"/>
      <c r="H68" s="98"/>
      <c r="I68" s="81" t="str">
        <f t="shared" si="3"/>
        <v/>
      </c>
      <c r="K68" s="82" t="e">
        <f t="shared" si="0"/>
        <v>#DIV/0!</v>
      </c>
      <c r="L68" s="83" t="e">
        <f t="shared" si="1"/>
        <v>#DIV/0!</v>
      </c>
      <c r="M68" s="83" t="str">
        <f t="shared" si="2"/>
        <v/>
      </c>
      <c r="N68" s="4"/>
      <c r="O68" s="1"/>
      <c r="P68" s="1"/>
      <c r="Q68" s="1"/>
    </row>
    <row r="69" spans="1:17" x14ac:dyDescent="0.25">
      <c r="A69" s="3"/>
      <c r="B69" s="78"/>
      <c r="C69" s="78"/>
      <c r="D69" s="79"/>
      <c r="E69" s="80"/>
      <c r="G69" s="97"/>
      <c r="H69" s="98"/>
      <c r="I69" s="81" t="str">
        <f t="shared" si="3"/>
        <v/>
      </c>
      <c r="K69" s="82" t="e">
        <f t="shared" si="0"/>
        <v>#DIV/0!</v>
      </c>
      <c r="L69" s="83" t="e">
        <f t="shared" si="1"/>
        <v>#DIV/0!</v>
      </c>
      <c r="M69" s="83" t="str">
        <f t="shared" si="2"/>
        <v/>
      </c>
      <c r="N69" s="4"/>
      <c r="O69" s="1"/>
      <c r="P69" s="1"/>
      <c r="Q69" s="1"/>
    </row>
    <row r="70" spans="1:17" x14ac:dyDescent="0.25">
      <c r="A70" s="3"/>
      <c r="B70" s="78"/>
      <c r="C70" s="78"/>
      <c r="D70" s="79"/>
      <c r="E70" s="80"/>
      <c r="G70" s="97"/>
      <c r="H70" s="98"/>
      <c r="I70" s="81" t="str">
        <f t="shared" si="3"/>
        <v/>
      </c>
      <c r="K70" s="82" t="e">
        <f t="shared" si="0"/>
        <v>#DIV/0!</v>
      </c>
      <c r="L70" s="83" t="e">
        <f t="shared" si="1"/>
        <v>#DIV/0!</v>
      </c>
      <c r="M70" s="83" t="str">
        <f t="shared" si="2"/>
        <v/>
      </c>
      <c r="N70" s="4"/>
      <c r="O70" s="1"/>
      <c r="P70" s="1"/>
      <c r="Q70" s="1"/>
    </row>
    <row r="71" spans="1:17" x14ac:dyDescent="0.25">
      <c r="B71" s="28"/>
      <c r="C71" s="28"/>
      <c r="D71" s="7"/>
      <c r="E71" s="8"/>
      <c r="F71" s="7"/>
      <c r="G71" s="7"/>
      <c r="H71" s="7"/>
      <c r="I71" s="7"/>
      <c r="J71" s="7"/>
      <c r="K71" s="7"/>
      <c r="L71" s="7"/>
      <c r="M71" s="7"/>
      <c r="O71" s="1"/>
      <c r="P71" s="1"/>
      <c r="Q71" s="1"/>
    </row>
  </sheetData>
  <sortState ref="P7:AA19">
    <sortCondition descending="1" ref="AA7:AA19"/>
  </sortState>
  <mergeCells count="1">
    <mergeCell ref="B2:M2"/>
  </mergeCells>
  <hyperlinks>
    <hyperlink ref="A5" location="Table!A1" display="Table!A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1"/>
  <sheetViews>
    <sheetView workbookViewId="0">
      <selection activeCell="B3" sqref="B3"/>
    </sheetView>
  </sheetViews>
  <sheetFormatPr defaultRowHeight="15" x14ac:dyDescent="0.25"/>
  <cols>
    <col min="1" max="1" width="8.855468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1.42578125" style="1" bestFit="1" customWidth="1"/>
    <col min="6" max="6" width="0.85546875" style="1" customWidth="1"/>
    <col min="7" max="7" width="13.7109375" style="1" hidden="1" customWidth="1"/>
    <col min="8" max="8" width="13" style="1" hidden="1" customWidth="1"/>
    <col min="9" max="9" width="9.140625" style="1"/>
    <col min="10" max="10" width="9.140625" style="1" customWidth="1"/>
    <col min="11" max="11" width="10.5703125" style="25" customWidth="1"/>
    <col min="12" max="12" width="12.85546875" style="25" bestFit="1" customWidth="1"/>
    <col min="13" max="13" width="0.85546875" style="1" customWidth="1"/>
    <col min="14" max="14" width="11.42578125" style="1" bestFit="1" customWidth="1"/>
    <col min="15" max="15" width="0.85546875" style="1" customWidth="1"/>
    <col min="16" max="16" width="13.7109375" style="1" hidden="1" customWidth="1"/>
    <col min="17" max="17" width="13" style="1" hidden="1" customWidth="1"/>
    <col min="18" max="18" width="9.140625" style="1"/>
    <col min="19" max="19" width="9.140625" style="1" customWidth="1"/>
    <col min="20" max="16384" width="9.140625" style="1"/>
  </cols>
  <sheetData>
    <row r="2" spans="1:18" x14ac:dyDescent="0.25">
      <c r="A2" s="99" t="s">
        <v>70</v>
      </c>
      <c r="B2" s="105" t="s">
        <v>79</v>
      </c>
      <c r="C2" s="109"/>
      <c r="D2" s="109"/>
      <c r="E2" s="109"/>
      <c r="F2" s="109"/>
      <c r="G2" s="109"/>
      <c r="H2" s="109"/>
      <c r="I2" s="109"/>
      <c r="K2" s="105"/>
      <c r="L2" s="109"/>
      <c r="M2" s="109"/>
      <c r="N2" s="109"/>
      <c r="O2" s="109"/>
      <c r="P2" s="109"/>
      <c r="Q2" s="109"/>
      <c r="R2" s="109"/>
    </row>
    <row r="3" spans="1:18" x14ac:dyDescent="0.25">
      <c r="B3" s="68"/>
      <c r="D3" s="96"/>
      <c r="E3" s="96"/>
      <c r="F3" s="96"/>
      <c r="G3" s="96"/>
      <c r="H3" s="96"/>
      <c r="I3" s="96"/>
      <c r="K3" s="68"/>
      <c r="M3" s="96"/>
      <c r="N3" s="96"/>
      <c r="O3" s="96"/>
      <c r="P3" s="96"/>
      <c r="Q3" s="96"/>
      <c r="R3" s="96"/>
    </row>
    <row r="4" spans="1:18" x14ac:dyDescent="0.25">
      <c r="B4" s="68"/>
      <c r="D4" s="96"/>
      <c r="E4" s="96"/>
      <c r="F4" s="96"/>
      <c r="G4" s="96"/>
      <c r="H4" s="96"/>
      <c r="I4" s="96"/>
      <c r="K4" s="68"/>
      <c r="M4" s="96"/>
      <c r="N4" s="96"/>
      <c r="O4" s="96"/>
      <c r="P4" s="96"/>
      <c r="Q4" s="96"/>
      <c r="R4" s="96"/>
    </row>
    <row r="5" spans="1:18" x14ac:dyDescent="0.25">
      <c r="B5" s="25" t="s">
        <v>66</v>
      </c>
      <c r="K5" s="25" t="s">
        <v>67</v>
      </c>
    </row>
    <row r="6" spans="1:18" x14ac:dyDescent="0.25">
      <c r="E6" s="1" t="s">
        <v>22</v>
      </c>
      <c r="G6" s="1" t="s">
        <v>64</v>
      </c>
      <c r="H6" s="1" t="s">
        <v>65</v>
      </c>
      <c r="I6" s="96" t="s">
        <v>23</v>
      </c>
      <c r="N6" s="1" t="s">
        <v>22</v>
      </c>
      <c r="P6" s="1" t="s">
        <v>64</v>
      </c>
      <c r="Q6" s="1" t="s">
        <v>65</v>
      </c>
      <c r="R6" s="96" t="s">
        <v>23</v>
      </c>
    </row>
    <row r="7" spans="1:18" x14ac:dyDescent="0.25">
      <c r="A7" s="3"/>
      <c r="B7" s="69"/>
      <c r="C7" s="70"/>
      <c r="D7" s="71"/>
      <c r="E7" s="72"/>
      <c r="F7" s="73"/>
      <c r="G7" s="76" t="e">
        <f>(#REF!/E7*100.05)-100</f>
        <v>#REF!</v>
      </c>
      <c r="H7" s="77" t="e">
        <f t="shared" ref="H7:H12" si="0">G7*10</f>
        <v>#REF!</v>
      </c>
      <c r="I7" s="77">
        <v>50</v>
      </c>
      <c r="K7" s="69"/>
      <c r="L7" s="70"/>
      <c r="M7" s="71"/>
      <c r="N7" s="72"/>
      <c r="O7" s="73"/>
      <c r="P7" s="76"/>
      <c r="Q7" s="77"/>
      <c r="R7" s="77"/>
    </row>
    <row r="8" spans="1:18" x14ac:dyDescent="0.25">
      <c r="A8" s="3"/>
      <c r="B8" s="69"/>
      <c r="C8" s="70"/>
      <c r="D8" s="71"/>
      <c r="E8" s="72"/>
      <c r="F8" s="73"/>
      <c r="G8" s="76" t="e">
        <f>(#REF!/E8*100.05)-100</f>
        <v>#REF!</v>
      </c>
      <c r="H8" s="77" t="e">
        <f t="shared" si="0"/>
        <v>#REF!</v>
      </c>
      <c r="I8" s="77">
        <v>50</v>
      </c>
      <c r="K8" s="69"/>
      <c r="L8" s="70"/>
      <c r="M8" s="71"/>
      <c r="N8" s="72"/>
      <c r="O8" s="73"/>
      <c r="P8" s="76"/>
      <c r="Q8" s="77"/>
      <c r="R8" s="77"/>
    </row>
    <row r="9" spans="1:18" x14ac:dyDescent="0.25">
      <c r="A9" s="3"/>
      <c r="B9" s="69"/>
      <c r="C9" s="70"/>
      <c r="D9" s="71"/>
      <c r="E9" s="72"/>
      <c r="F9" s="73"/>
      <c r="G9" s="76" t="e">
        <f>(#REF!/E9*100.05)-100</f>
        <v>#REF!</v>
      </c>
      <c r="H9" s="77" t="e">
        <f t="shared" si="0"/>
        <v>#REF!</v>
      </c>
      <c r="I9" s="77">
        <v>50</v>
      </c>
      <c r="K9" s="69"/>
      <c r="L9" s="70"/>
      <c r="M9" s="71"/>
      <c r="N9" s="72"/>
      <c r="O9" s="73"/>
      <c r="P9" s="76"/>
      <c r="Q9" s="77"/>
      <c r="R9" s="77"/>
    </row>
    <row r="10" spans="1:18" x14ac:dyDescent="0.25">
      <c r="A10" s="3"/>
      <c r="B10" s="69"/>
      <c r="C10" s="70"/>
      <c r="D10" s="71"/>
      <c r="E10" s="72"/>
      <c r="F10" s="73"/>
      <c r="G10" s="76" t="e">
        <f>(#REF!/E10*100.05)-100</f>
        <v>#REF!</v>
      </c>
      <c r="H10" s="77" t="e">
        <f t="shared" si="0"/>
        <v>#REF!</v>
      </c>
      <c r="I10" s="77">
        <v>50</v>
      </c>
      <c r="K10" s="69"/>
      <c r="L10" s="70"/>
      <c r="M10" s="71"/>
      <c r="N10" s="72"/>
      <c r="O10" s="73"/>
      <c r="P10" s="76"/>
      <c r="Q10" s="77"/>
      <c r="R10" s="77"/>
    </row>
    <row r="11" spans="1:18" x14ac:dyDescent="0.25">
      <c r="A11" s="3"/>
      <c r="B11" s="69"/>
      <c r="C11" s="70"/>
      <c r="D11" s="71"/>
      <c r="E11" s="72"/>
      <c r="F11" s="73"/>
      <c r="G11" s="76" t="e">
        <f>(#REF!/E11*100.05)-100</f>
        <v>#REF!</v>
      </c>
      <c r="H11" s="77" t="e">
        <f t="shared" si="0"/>
        <v>#REF!</v>
      </c>
      <c r="I11" s="77">
        <v>50</v>
      </c>
      <c r="K11" s="69"/>
      <c r="L11" s="70"/>
      <c r="M11" s="71"/>
      <c r="N11" s="72"/>
      <c r="O11" s="73"/>
      <c r="P11" s="76"/>
      <c r="Q11" s="77"/>
      <c r="R11" s="77"/>
    </row>
    <row r="12" spans="1:18" x14ac:dyDescent="0.25">
      <c r="A12" s="3"/>
      <c r="B12" s="69"/>
      <c r="C12" s="70"/>
      <c r="D12" s="71"/>
      <c r="E12" s="72"/>
      <c r="F12" s="73"/>
      <c r="G12" s="76" t="e">
        <f>(#REF!/E12*100.05)-100</f>
        <v>#REF!</v>
      </c>
      <c r="H12" s="77" t="e">
        <f t="shared" si="0"/>
        <v>#REF!</v>
      </c>
      <c r="I12" s="77">
        <v>50</v>
      </c>
      <c r="K12" s="69"/>
      <c r="L12" s="70"/>
      <c r="M12" s="71"/>
      <c r="N12" s="72"/>
      <c r="O12" s="73"/>
      <c r="P12" s="76"/>
      <c r="Q12" s="77"/>
      <c r="R12" s="77"/>
    </row>
    <row r="13" spans="1:18" x14ac:dyDescent="0.25">
      <c r="B13" s="28"/>
      <c r="C13" s="28"/>
      <c r="D13" s="7"/>
      <c r="E13" s="7"/>
      <c r="F13" s="7"/>
      <c r="G13" s="7"/>
      <c r="H13" s="7"/>
      <c r="I13" s="7"/>
      <c r="K13" s="69"/>
      <c r="L13" s="70"/>
      <c r="M13" s="71"/>
      <c r="N13" s="72"/>
      <c r="O13" s="73"/>
      <c r="P13" s="76"/>
      <c r="Q13" s="77"/>
      <c r="R13" s="77"/>
    </row>
    <row r="14" spans="1:18" x14ac:dyDescent="0.25">
      <c r="B14" s="25" t="s">
        <v>69</v>
      </c>
      <c r="K14" s="69"/>
      <c r="L14" s="70"/>
      <c r="M14" s="71"/>
      <c r="N14" s="72"/>
      <c r="O14" s="73"/>
      <c r="P14" s="76"/>
      <c r="Q14" s="77"/>
      <c r="R14" s="77"/>
    </row>
    <row r="15" spans="1:18" x14ac:dyDescent="0.25">
      <c r="E15" s="1" t="s">
        <v>22</v>
      </c>
      <c r="G15" s="1" t="s">
        <v>64</v>
      </c>
      <c r="H15" s="1" t="s">
        <v>65</v>
      </c>
      <c r="I15" s="96" t="s">
        <v>23</v>
      </c>
      <c r="K15" s="69"/>
      <c r="L15" s="70"/>
      <c r="M15" s="71"/>
      <c r="N15" s="72"/>
      <c r="O15" s="73"/>
      <c r="P15" s="76"/>
      <c r="Q15" s="77"/>
      <c r="R15" s="77"/>
    </row>
    <row r="16" spans="1:18" x14ac:dyDescent="0.25">
      <c r="B16" s="69"/>
      <c r="C16" s="70"/>
      <c r="D16" s="71"/>
      <c r="E16" s="72"/>
      <c r="F16" s="73"/>
      <c r="G16" s="76" t="e">
        <f>(#REF!/E16*100.05)-100</f>
        <v>#REF!</v>
      </c>
      <c r="H16" s="77" t="e">
        <f t="shared" ref="H16:H19" si="1">G16*10</f>
        <v>#REF!</v>
      </c>
      <c r="I16" s="77">
        <v>50</v>
      </c>
      <c r="K16" s="69"/>
      <c r="L16" s="70"/>
      <c r="M16" s="71"/>
      <c r="N16" s="72"/>
      <c r="O16" s="73"/>
      <c r="P16" s="76"/>
      <c r="Q16" s="77"/>
      <c r="R16" s="77"/>
    </row>
    <row r="17" spans="2:18" x14ac:dyDescent="0.25">
      <c r="B17" s="69"/>
      <c r="C17" s="70"/>
      <c r="D17" s="71"/>
      <c r="E17" s="72"/>
      <c r="F17" s="73"/>
      <c r="G17" s="76" t="e">
        <f>(#REF!/E17*100.05)-100</f>
        <v>#REF!</v>
      </c>
      <c r="H17" s="77" t="e">
        <f t="shared" si="1"/>
        <v>#REF!</v>
      </c>
      <c r="I17" s="77">
        <v>50</v>
      </c>
      <c r="K17" s="69"/>
      <c r="L17" s="70"/>
      <c r="M17" s="71"/>
      <c r="N17" s="72"/>
      <c r="O17" s="73"/>
      <c r="P17" s="76"/>
      <c r="Q17" s="77"/>
      <c r="R17" s="77"/>
    </row>
    <row r="18" spans="2:18" x14ac:dyDescent="0.25">
      <c r="B18" s="69"/>
      <c r="C18" s="70"/>
      <c r="D18" s="71"/>
      <c r="E18" s="72"/>
      <c r="F18" s="73"/>
      <c r="G18" s="76" t="e">
        <f>(#REF!/E18*100.05)-100</f>
        <v>#REF!</v>
      </c>
      <c r="H18" s="77" t="e">
        <f t="shared" si="1"/>
        <v>#REF!</v>
      </c>
      <c r="I18" s="77">
        <v>50</v>
      </c>
      <c r="K18" s="69"/>
      <c r="L18" s="70"/>
      <c r="M18" s="71"/>
      <c r="N18" s="72"/>
      <c r="O18" s="73"/>
      <c r="P18" s="76"/>
      <c r="Q18" s="77"/>
      <c r="R18" s="77"/>
    </row>
    <row r="19" spans="2:18" x14ac:dyDescent="0.25">
      <c r="B19" s="69"/>
      <c r="C19" s="70"/>
      <c r="D19" s="71"/>
      <c r="E19" s="72"/>
      <c r="F19" s="73"/>
      <c r="G19" s="76" t="e">
        <f>(#REF!/E19*100.05)-100</f>
        <v>#REF!</v>
      </c>
      <c r="H19" s="77" t="e">
        <f t="shared" si="1"/>
        <v>#REF!</v>
      </c>
      <c r="I19" s="77">
        <v>50</v>
      </c>
      <c r="K19" s="69"/>
      <c r="L19" s="70"/>
      <c r="M19" s="71"/>
      <c r="N19" s="72"/>
      <c r="O19" s="73"/>
      <c r="P19" s="76"/>
      <c r="Q19" s="77"/>
      <c r="R19" s="77"/>
    </row>
    <row r="20" spans="2:18" x14ac:dyDescent="0.25">
      <c r="B20" s="1"/>
      <c r="C20" s="1"/>
      <c r="K20" s="69"/>
      <c r="L20" s="70"/>
      <c r="M20" s="71"/>
      <c r="N20" s="72"/>
      <c r="O20" s="73"/>
      <c r="P20" s="76"/>
      <c r="Q20" s="77"/>
      <c r="R20" s="77"/>
    </row>
    <row r="21" spans="2:18" x14ac:dyDescent="0.25">
      <c r="B21" s="1" t="s">
        <v>68</v>
      </c>
      <c r="C21" s="1"/>
      <c r="K21" s="69"/>
      <c r="L21" s="70"/>
      <c r="M21" s="71"/>
      <c r="N21" s="72"/>
      <c r="O21" s="73"/>
      <c r="P21" s="76"/>
      <c r="Q21" s="77"/>
      <c r="R21" s="77"/>
    </row>
    <row r="22" spans="2:18" x14ac:dyDescent="0.25">
      <c r="B22" s="1"/>
      <c r="C22" s="1"/>
      <c r="K22" s="69"/>
      <c r="L22" s="70"/>
      <c r="M22" s="71"/>
      <c r="N22" s="72"/>
      <c r="O22" s="73"/>
      <c r="P22" s="76"/>
      <c r="Q22" s="77"/>
      <c r="R22" s="77"/>
    </row>
    <row r="23" spans="2:18" x14ac:dyDescent="0.25">
      <c r="B23" s="69"/>
      <c r="C23" s="70"/>
      <c r="D23" s="71"/>
      <c r="E23" s="72"/>
      <c r="K23" s="69"/>
      <c r="L23" s="70"/>
      <c r="M23" s="71"/>
      <c r="N23" s="72"/>
      <c r="O23" s="73"/>
      <c r="P23" s="76"/>
      <c r="Q23" s="77"/>
      <c r="R23" s="77"/>
    </row>
    <row r="24" spans="2:18" x14ac:dyDescent="0.25">
      <c r="B24" s="69"/>
      <c r="C24" s="70"/>
      <c r="D24" s="71"/>
      <c r="E24" s="72"/>
      <c r="K24" s="69"/>
      <c r="L24" s="70"/>
      <c r="M24" s="71"/>
      <c r="N24" s="72"/>
      <c r="O24" s="73"/>
      <c r="P24" s="76"/>
      <c r="Q24" s="77"/>
      <c r="R24" s="77"/>
    </row>
    <row r="25" spans="2:18" x14ac:dyDescent="0.25">
      <c r="B25" s="69"/>
      <c r="C25" s="70"/>
      <c r="D25" s="71"/>
      <c r="E25" s="72"/>
      <c r="K25" s="1"/>
      <c r="L25" s="1"/>
    </row>
    <row r="26" spans="2:18" x14ac:dyDescent="0.25">
      <c r="B26" s="69"/>
      <c r="C26" s="70"/>
      <c r="D26" s="71"/>
      <c r="E26" s="72"/>
      <c r="K26" s="1"/>
      <c r="L26" s="1"/>
    </row>
    <row r="27" spans="2:18" x14ac:dyDescent="0.25">
      <c r="B27" s="69"/>
      <c r="C27" s="70"/>
      <c r="D27" s="71"/>
      <c r="E27" s="72"/>
      <c r="K27" s="1"/>
      <c r="L27" s="1"/>
    </row>
    <row r="28" spans="2:18" x14ac:dyDescent="0.25">
      <c r="B28" s="69"/>
      <c r="C28" s="70"/>
      <c r="D28" s="71"/>
      <c r="E28" s="72"/>
    </row>
    <row r="29" spans="2:18" x14ac:dyDescent="0.25">
      <c r="B29" s="69"/>
      <c r="C29" s="70"/>
      <c r="D29" s="71"/>
      <c r="E29" s="72"/>
    </row>
    <row r="30" spans="2:18" x14ac:dyDescent="0.25">
      <c r="B30" s="1"/>
      <c r="C30" s="1"/>
    </row>
    <row r="31" spans="2:18" x14ac:dyDescent="0.25">
      <c r="B31" s="1"/>
      <c r="C31" s="1"/>
    </row>
  </sheetData>
  <mergeCells count="2">
    <mergeCell ref="B2:I2"/>
    <mergeCell ref="K2:R2"/>
  </mergeCells>
  <hyperlinks>
    <hyperlink ref="A2" location="Table!A1" display="Table!A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5"/>
  <sheetViews>
    <sheetView workbookViewId="0">
      <selection activeCell="M7" sqref="M7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98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98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106" t="s">
        <v>129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8"/>
      <c r="O2" s="9"/>
    </row>
    <row r="3" spans="1:27" x14ac:dyDescent="0.25">
      <c r="B3" s="68"/>
      <c r="D3" s="98"/>
      <c r="F3" s="98"/>
      <c r="G3" s="98"/>
      <c r="H3" s="98"/>
      <c r="I3" s="98"/>
      <c r="J3" s="98"/>
      <c r="K3" s="98"/>
      <c r="L3" s="98"/>
      <c r="M3" s="98"/>
      <c r="O3" s="9"/>
    </row>
    <row r="4" spans="1:27" x14ac:dyDescent="0.25">
      <c r="B4" s="68"/>
      <c r="D4" s="98"/>
      <c r="F4" s="98"/>
      <c r="G4" s="98"/>
      <c r="H4" s="98"/>
      <c r="I4" s="98"/>
      <c r="J4" s="98"/>
      <c r="K4" s="98"/>
      <c r="L4" s="98"/>
      <c r="M4" s="98"/>
      <c r="O4" s="9"/>
      <c r="Q4" s="25" t="s">
        <v>61</v>
      </c>
    </row>
    <row r="5" spans="1:27" x14ac:dyDescent="0.25">
      <c r="A5" s="99" t="s">
        <v>70</v>
      </c>
      <c r="O5" s="9"/>
    </row>
    <row r="6" spans="1:27" x14ac:dyDescent="0.25">
      <c r="E6" s="98" t="s">
        <v>62</v>
      </c>
      <c r="G6" s="1" t="s">
        <v>22</v>
      </c>
      <c r="I6" s="1" t="s">
        <v>63</v>
      </c>
      <c r="K6" s="1" t="s">
        <v>64</v>
      </c>
      <c r="L6" s="1" t="s">
        <v>65</v>
      </c>
      <c r="M6" s="98" t="s">
        <v>23</v>
      </c>
      <c r="O6" s="9"/>
      <c r="S6" s="98" t="s">
        <v>62</v>
      </c>
      <c r="U6" s="1" t="s">
        <v>22</v>
      </c>
      <c r="W6" s="1" t="s">
        <v>63</v>
      </c>
      <c r="Y6" s="1" t="s">
        <v>64</v>
      </c>
      <c r="Z6" s="1" t="s">
        <v>65</v>
      </c>
      <c r="AA6" s="98" t="s">
        <v>23</v>
      </c>
    </row>
    <row r="7" spans="1:27" x14ac:dyDescent="0.25">
      <c r="A7" s="3"/>
      <c r="B7" s="69"/>
      <c r="C7" s="70"/>
      <c r="D7" s="71"/>
      <c r="E7" s="72"/>
      <c r="F7" s="71"/>
      <c r="G7" s="72"/>
      <c r="H7" s="73"/>
      <c r="I7" s="74" t="str">
        <f>IF(G7="","",IF(G7&lt;E7,E7-G7,""))</f>
        <v/>
      </c>
      <c r="J7" s="75"/>
      <c r="K7" s="76" t="e">
        <f t="shared" ref="K7:K64" si="0">(E7/G7*100.05)-100</f>
        <v>#DIV/0!</v>
      </c>
      <c r="L7" s="77" t="e">
        <f t="shared" ref="L7:L64" si="1">K7*10</f>
        <v>#DIV/0!</v>
      </c>
      <c r="M7" s="77" t="str">
        <f t="shared" ref="M7:M64" si="2">IF(G7="","",IF(L7&gt;=50,50,IF(L7&lt;=0,0,L7)))</f>
        <v/>
      </c>
      <c r="N7" s="4"/>
      <c r="O7" s="16"/>
      <c r="P7" s="69"/>
      <c r="Q7" s="70"/>
      <c r="R7" s="71"/>
      <c r="S7" s="72"/>
      <c r="T7" s="71"/>
      <c r="U7" s="72"/>
      <c r="V7" s="73"/>
      <c r="W7" s="74"/>
      <c r="X7" s="75"/>
      <c r="Y7" s="76"/>
      <c r="Z7" s="77"/>
      <c r="AA7" s="77"/>
    </row>
    <row r="8" spans="1:27" x14ac:dyDescent="0.25">
      <c r="A8" s="3"/>
      <c r="B8" s="69"/>
      <c r="C8" s="70"/>
      <c r="D8" s="71"/>
      <c r="E8" s="72"/>
      <c r="F8" s="71"/>
      <c r="G8" s="72"/>
      <c r="H8" s="73"/>
      <c r="I8" s="74" t="str">
        <f>IF(G8="","",IF(G8&lt;E8,E8-G8,""))</f>
        <v/>
      </c>
      <c r="J8" s="75"/>
      <c r="K8" s="76" t="e">
        <f t="shared" si="0"/>
        <v>#DIV/0!</v>
      </c>
      <c r="L8" s="77" t="e">
        <f t="shared" si="1"/>
        <v>#DIV/0!</v>
      </c>
      <c r="M8" s="77" t="str">
        <f t="shared" si="2"/>
        <v/>
      </c>
      <c r="N8" s="4"/>
      <c r="O8" s="17"/>
      <c r="P8" s="69"/>
      <c r="Q8" s="70"/>
      <c r="R8" s="71"/>
      <c r="S8" s="72"/>
      <c r="T8" s="71"/>
      <c r="U8" s="72"/>
      <c r="V8" s="73"/>
      <c r="W8" s="74"/>
      <c r="X8" s="75"/>
      <c r="Y8" s="76"/>
      <c r="Z8" s="77"/>
      <c r="AA8" s="77"/>
    </row>
    <row r="9" spans="1:27" x14ac:dyDescent="0.25">
      <c r="A9" s="3"/>
      <c r="B9" s="69"/>
      <c r="C9" s="70"/>
      <c r="D9" s="71"/>
      <c r="E9" s="72"/>
      <c r="F9" s="71"/>
      <c r="G9" s="72"/>
      <c r="H9" s="73"/>
      <c r="I9" s="74" t="str">
        <f t="shared" ref="I9:I64" si="3">IF(G9="","",IF(G9&lt;E9,E9-G9,""))</f>
        <v/>
      </c>
      <c r="J9" s="75"/>
      <c r="K9" s="76" t="e">
        <f t="shared" si="0"/>
        <v>#DIV/0!</v>
      </c>
      <c r="L9" s="77" t="e">
        <f t="shared" si="1"/>
        <v>#DIV/0!</v>
      </c>
      <c r="M9" s="77" t="str">
        <f t="shared" si="2"/>
        <v/>
      </c>
      <c r="N9" s="4"/>
      <c r="O9" s="17"/>
      <c r="P9" s="69"/>
      <c r="Q9" s="70"/>
      <c r="R9" s="71"/>
      <c r="S9" s="72"/>
      <c r="T9" s="71"/>
      <c r="U9" s="72"/>
      <c r="V9" s="73"/>
      <c r="W9" s="74"/>
      <c r="X9" s="75"/>
      <c r="Y9" s="76"/>
      <c r="Z9" s="77"/>
      <c r="AA9" s="77"/>
    </row>
    <row r="10" spans="1:27" x14ac:dyDescent="0.25">
      <c r="A10" s="3"/>
      <c r="B10" s="69"/>
      <c r="C10" s="70"/>
      <c r="D10" s="71"/>
      <c r="E10" s="72"/>
      <c r="F10" s="71"/>
      <c r="G10" s="72"/>
      <c r="H10" s="73"/>
      <c r="I10" s="74" t="str">
        <f t="shared" si="3"/>
        <v/>
      </c>
      <c r="J10" s="75"/>
      <c r="K10" s="76" t="e">
        <f t="shared" si="0"/>
        <v>#DIV/0!</v>
      </c>
      <c r="L10" s="77" t="e">
        <f t="shared" si="1"/>
        <v>#DIV/0!</v>
      </c>
      <c r="M10" s="77" t="str">
        <f t="shared" si="2"/>
        <v/>
      </c>
      <c r="N10" s="4"/>
      <c r="O10" s="17"/>
      <c r="P10" s="69"/>
      <c r="Q10" s="70"/>
      <c r="R10" s="71"/>
      <c r="S10" s="72"/>
      <c r="T10" s="71"/>
      <c r="U10" s="72"/>
      <c r="V10" s="73"/>
      <c r="W10" s="74"/>
      <c r="X10" s="75"/>
      <c r="Y10" s="76"/>
      <c r="Z10" s="77"/>
      <c r="AA10" s="77"/>
    </row>
    <row r="11" spans="1:27" x14ac:dyDescent="0.25">
      <c r="A11" s="3"/>
      <c r="B11" s="69"/>
      <c r="C11" s="70"/>
      <c r="D11" s="71"/>
      <c r="E11" s="72"/>
      <c r="F11" s="71"/>
      <c r="G11" s="72"/>
      <c r="H11" s="73"/>
      <c r="I11" s="74" t="str">
        <f t="shared" si="3"/>
        <v/>
      </c>
      <c r="J11" s="75"/>
      <c r="K11" s="76" t="e">
        <f t="shared" si="0"/>
        <v>#DIV/0!</v>
      </c>
      <c r="L11" s="77" t="e">
        <f t="shared" si="1"/>
        <v>#DIV/0!</v>
      </c>
      <c r="M11" s="77" t="str">
        <f t="shared" si="2"/>
        <v/>
      </c>
      <c r="N11" s="4"/>
      <c r="O11" s="17"/>
      <c r="P11" s="69"/>
      <c r="Q11" s="70"/>
      <c r="R11" s="71"/>
      <c r="S11" s="72"/>
      <c r="T11" s="71"/>
      <c r="U11" s="72"/>
      <c r="V11" s="73"/>
      <c r="W11" s="74"/>
      <c r="X11" s="75"/>
      <c r="Y11" s="76"/>
      <c r="Z11" s="77"/>
      <c r="AA11" s="77"/>
    </row>
    <row r="12" spans="1:27" x14ac:dyDescent="0.25">
      <c r="A12" s="3"/>
      <c r="B12" s="69"/>
      <c r="C12" s="70"/>
      <c r="D12" s="71"/>
      <c r="E12" s="72"/>
      <c r="F12" s="71"/>
      <c r="G12" s="72"/>
      <c r="H12" s="73"/>
      <c r="I12" s="74" t="str">
        <f t="shared" si="3"/>
        <v/>
      </c>
      <c r="J12" s="75"/>
      <c r="K12" s="76" t="e">
        <f t="shared" si="0"/>
        <v>#DIV/0!</v>
      </c>
      <c r="L12" s="77" t="e">
        <f t="shared" si="1"/>
        <v>#DIV/0!</v>
      </c>
      <c r="M12" s="77" t="str">
        <f t="shared" si="2"/>
        <v/>
      </c>
      <c r="N12" s="4"/>
      <c r="O12" s="17"/>
      <c r="P12" s="69"/>
      <c r="Q12" s="70"/>
      <c r="R12" s="71"/>
      <c r="S12" s="72"/>
      <c r="T12" s="71"/>
      <c r="U12" s="72"/>
      <c r="V12" s="73"/>
      <c r="W12" s="74"/>
      <c r="X12" s="75"/>
      <c r="Y12" s="76"/>
      <c r="Z12" s="77"/>
      <c r="AA12" s="77"/>
    </row>
    <row r="13" spans="1:27" x14ac:dyDescent="0.25">
      <c r="A13" s="3"/>
      <c r="B13" s="69"/>
      <c r="C13" s="70"/>
      <c r="D13" s="71"/>
      <c r="E13" s="72"/>
      <c r="F13" s="71"/>
      <c r="G13" s="72"/>
      <c r="H13" s="73"/>
      <c r="I13" s="74" t="str">
        <f t="shared" si="3"/>
        <v/>
      </c>
      <c r="J13" s="75"/>
      <c r="K13" s="76" t="e">
        <f t="shared" si="0"/>
        <v>#DIV/0!</v>
      </c>
      <c r="L13" s="77" t="e">
        <f t="shared" si="1"/>
        <v>#DIV/0!</v>
      </c>
      <c r="M13" s="77" t="str">
        <f t="shared" si="2"/>
        <v/>
      </c>
      <c r="N13" s="4"/>
      <c r="O13" s="17"/>
      <c r="P13" s="69"/>
      <c r="Q13" s="70"/>
      <c r="R13" s="71"/>
      <c r="S13" s="72"/>
      <c r="T13" s="71"/>
      <c r="U13" s="72"/>
      <c r="V13" s="73"/>
      <c r="W13" s="74"/>
      <c r="X13" s="75"/>
      <c r="Y13" s="76"/>
      <c r="Z13" s="77"/>
      <c r="AA13" s="77"/>
    </row>
    <row r="14" spans="1:27" x14ac:dyDescent="0.25">
      <c r="A14" s="3"/>
      <c r="B14" s="69"/>
      <c r="C14" s="70"/>
      <c r="D14" s="71"/>
      <c r="E14" s="72"/>
      <c r="F14" s="71"/>
      <c r="G14" s="72"/>
      <c r="H14" s="73"/>
      <c r="I14" s="74" t="str">
        <f t="shared" si="3"/>
        <v/>
      </c>
      <c r="J14" s="75"/>
      <c r="K14" s="76" t="e">
        <f t="shared" ref="K14:K21" si="4">(E14/G14*100.05)-100</f>
        <v>#DIV/0!</v>
      </c>
      <c r="L14" s="77" t="e">
        <f t="shared" ref="L14:L21" si="5">K14*10</f>
        <v>#DIV/0!</v>
      </c>
      <c r="M14" s="77" t="str">
        <f t="shared" ref="M14:M21" si="6">IF(G14="","",IF(L14&gt;=50,50,IF(L14&lt;=0,0,L14)))</f>
        <v/>
      </c>
      <c r="N14" s="4"/>
      <c r="O14" s="16"/>
      <c r="P14" s="69"/>
      <c r="Q14" s="70"/>
      <c r="R14" s="71"/>
      <c r="S14" s="72"/>
      <c r="T14" s="71"/>
      <c r="U14" s="72"/>
      <c r="V14" s="73"/>
      <c r="W14" s="74"/>
      <c r="X14" s="75"/>
      <c r="Y14" s="76"/>
      <c r="Z14" s="77"/>
      <c r="AA14" s="77"/>
    </row>
    <row r="15" spans="1:27" x14ac:dyDescent="0.25">
      <c r="A15" s="3"/>
      <c r="B15" s="69"/>
      <c r="C15" s="70"/>
      <c r="D15" s="71"/>
      <c r="E15" s="72"/>
      <c r="F15" s="71"/>
      <c r="G15" s="72"/>
      <c r="H15" s="73"/>
      <c r="I15" s="74" t="str">
        <f t="shared" si="3"/>
        <v/>
      </c>
      <c r="J15" s="75"/>
      <c r="K15" s="76" t="e">
        <f t="shared" si="4"/>
        <v>#DIV/0!</v>
      </c>
      <c r="L15" s="77" t="e">
        <f t="shared" si="5"/>
        <v>#DIV/0!</v>
      </c>
      <c r="M15" s="77" t="str">
        <f t="shared" si="6"/>
        <v/>
      </c>
      <c r="N15" s="4"/>
      <c r="O15" s="17"/>
      <c r="P15" s="69"/>
      <c r="Q15" s="70"/>
      <c r="R15" s="71"/>
      <c r="S15" s="72"/>
      <c r="T15" s="71"/>
      <c r="U15" s="72"/>
      <c r="V15" s="73"/>
      <c r="W15" s="74"/>
      <c r="X15" s="75"/>
      <c r="Y15" s="76"/>
      <c r="Z15" s="77"/>
      <c r="AA15" s="77"/>
    </row>
    <row r="16" spans="1:27" x14ac:dyDescent="0.25">
      <c r="A16" s="3"/>
      <c r="B16" s="69"/>
      <c r="C16" s="70"/>
      <c r="D16" s="71"/>
      <c r="E16" s="72"/>
      <c r="F16" s="71"/>
      <c r="G16" s="72"/>
      <c r="H16" s="73"/>
      <c r="I16" s="74" t="str">
        <f t="shared" ref="I16:I21" si="7">IF(G16="","",IF(G16&lt;E16,E16-G16,""))</f>
        <v/>
      </c>
      <c r="J16" s="75"/>
      <c r="K16" s="76" t="e">
        <f t="shared" si="4"/>
        <v>#DIV/0!</v>
      </c>
      <c r="L16" s="77" t="e">
        <f t="shared" si="5"/>
        <v>#DIV/0!</v>
      </c>
      <c r="M16" s="77" t="str">
        <f t="shared" si="6"/>
        <v/>
      </c>
      <c r="N16" s="4"/>
      <c r="O16" s="17"/>
      <c r="P16" s="69"/>
      <c r="Q16" s="70"/>
      <c r="R16" s="71"/>
      <c r="S16" s="72"/>
      <c r="T16" s="71"/>
      <c r="U16" s="72"/>
      <c r="V16" s="73"/>
      <c r="W16" s="74"/>
      <c r="X16" s="75"/>
      <c r="Y16" s="76"/>
      <c r="Z16" s="77"/>
      <c r="AA16" s="77"/>
    </row>
    <row r="17" spans="1:27" x14ac:dyDescent="0.25">
      <c r="A17" s="3"/>
      <c r="B17" s="69"/>
      <c r="C17" s="70"/>
      <c r="D17" s="71"/>
      <c r="E17" s="72"/>
      <c r="F17" s="71"/>
      <c r="G17" s="72"/>
      <c r="H17" s="73"/>
      <c r="I17" s="74" t="str">
        <f t="shared" si="7"/>
        <v/>
      </c>
      <c r="J17" s="75"/>
      <c r="K17" s="76" t="e">
        <f t="shared" si="4"/>
        <v>#DIV/0!</v>
      </c>
      <c r="L17" s="77" t="e">
        <f t="shared" si="5"/>
        <v>#DIV/0!</v>
      </c>
      <c r="M17" s="77" t="str">
        <f t="shared" si="6"/>
        <v/>
      </c>
      <c r="N17" s="4"/>
      <c r="O17" s="17"/>
      <c r="P17" s="69"/>
      <c r="Q17" s="70"/>
      <c r="R17" s="71"/>
      <c r="S17" s="72"/>
      <c r="T17" s="71"/>
      <c r="U17" s="72"/>
      <c r="V17" s="73"/>
      <c r="W17" s="74"/>
      <c r="X17" s="75"/>
      <c r="Y17" s="76"/>
      <c r="Z17" s="77"/>
      <c r="AA17" s="77"/>
    </row>
    <row r="18" spans="1:27" x14ac:dyDescent="0.25">
      <c r="A18" s="3"/>
      <c r="B18" s="69"/>
      <c r="C18" s="70"/>
      <c r="D18" s="71"/>
      <c r="E18" s="72"/>
      <c r="F18" s="71"/>
      <c r="G18" s="72"/>
      <c r="H18" s="73"/>
      <c r="I18" s="74" t="str">
        <f t="shared" si="7"/>
        <v/>
      </c>
      <c r="J18" s="75"/>
      <c r="K18" s="76" t="e">
        <f t="shared" si="4"/>
        <v>#DIV/0!</v>
      </c>
      <c r="L18" s="77" t="e">
        <f t="shared" si="5"/>
        <v>#DIV/0!</v>
      </c>
      <c r="M18" s="77" t="str">
        <f t="shared" si="6"/>
        <v/>
      </c>
      <c r="N18" s="4"/>
      <c r="O18" s="17"/>
      <c r="P18" s="69"/>
      <c r="Q18" s="70"/>
      <c r="R18" s="71"/>
      <c r="S18" s="72"/>
      <c r="T18" s="71"/>
      <c r="U18" s="72"/>
      <c r="V18" s="73"/>
      <c r="W18" s="74"/>
      <c r="X18" s="75"/>
      <c r="Y18" s="76"/>
      <c r="Z18" s="77"/>
      <c r="AA18" s="77"/>
    </row>
    <row r="19" spans="1:27" x14ac:dyDescent="0.25">
      <c r="A19" s="3"/>
      <c r="B19" s="69"/>
      <c r="C19" s="70"/>
      <c r="D19" s="71"/>
      <c r="E19" s="72"/>
      <c r="F19" s="71"/>
      <c r="G19" s="72"/>
      <c r="H19" s="73"/>
      <c r="I19" s="74" t="str">
        <f t="shared" si="7"/>
        <v/>
      </c>
      <c r="J19" s="75"/>
      <c r="K19" s="76" t="e">
        <f t="shared" si="4"/>
        <v>#DIV/0!</v>
      </c>
      <c r="L19" s="77" t="e">
        <f t="shared" si="5"/>
        <v>#DIV/0!</v>
      </c>
      <c r="M19" s="77" t="str">
        <f t="shared" si="6"/>
        <v/>
      </c>
      <c r="N19" s="4"/>
      <c r="O19" s="17"/>
      <c r="P19" s="69"/>
      <c r="Q19" s="70"/>
      <c r="R19" s="71"/>
      <c r="S19" s="72"/>
      <c r="T19" s="71"/>
      <c r="U19" s="72"/>
      <c r="V19" s="73"/>
      <c r="W19" s="74"/>
      <c r="X19" s="75"/>
      <c r="Y19" s="76"/>
      <c r="Z19" s="77"/>
      <c r="AA19" s="77"/>
    </row>
    <row r="20" spans="1:27" x14ac:dyDescent="0.25">
      <c r="A20" s="3"/>
      <c r="B20" s="69"/>
      <c r="C20" s="70"/>
      <c r="D20" s="71"/>
      <c r="E20" s="72"/>
      <c r="F20" s="71"/>
      <c r="G20" s="72"/>
      <c r="H20" s="73"/>
      <c r="I20" s="74" t="str">
        <f t="shared" si="7"/>
        <v/>
      </c>
      <c r="J20" s="75"/>
      <c r="K20" s="76" t="e">
        <f t="shared" si="4"/>
        <v>#DIV/0!</v>
      </c>
      <c r="L20" s="77" t="e">
        <f t="shared" si="5"/>
        <v>#DIV/0!</v>
      </c>
      <c r="M20" s="77" t="str">
        <f t="shared" si="6"/>
        <v/>
      </c>
      <c r="N20" s="4"/>
      <c r="O20" s="17"/>
      <c r="P20" s="69"/>
      <c r="Q20" s="70"/>
      <c r="R20" s="71"/>
      <c r="S20" s="72"/>
      <c r="T20" s="71"/>
      <c r="U20" s="72"/>
      <c r="V20" s="73"/>
      <c r="W20" s="74"/>
      <c r="X20" s="75"/>
      <c r="Y20" s="76"/>
      <c r="Z20" s="77"/>
      <c r="AA20" s="77"/>
    </row>
    <row r="21" spans="1:27" x14ac:dyDescent="0.25">
      <c r="A21" s="3"/>
      <c r="B21" s="69"/>
      <c r="C21" s="70"/>
      <c r="D21" s="71"/>
      <c r="E21" s="72"/>
      <c r="F21" s="71"/>
      <c r="G21" s="72"/>
      <c r="H21" s="73"/>
      <c r="I21" s="74" t="str">
        <f t="shared" si="7"/>
        <v/>
      </c>
      <c r="J21" s="75"/>
      <c r="K21" s="76" t="e">
        <f t="shared" si="4"/>
        <v>#DIV/0!</v>
      </c>
      <c r="L21" s="77" t="e">
        <f t="shared" si="5"/>
        <v>#DIV/0!</v>
      </c>
      <c r="M21" s="77" t="str">
        <f t="shared" si="6"/>
        <v/>
      </c>
      <c r="N21" s="4"/>
      <c r="O21" s="16"/>
      <c r="P21" s="69"/>
      <c r="Q21" s="70"/>
      <c r="R21" s="71"/>
      <c r="S21" s="72"/>
      <c r="T21" s="71"/>
      <c r="U21" s="72"/>
      <c r="V21" s="73"/>
      <c r="W21" s="74"/>
      <c r="X21" s="75"/>
      <c r="Y21" s="76"/>
      <c r="Z21" s="77"/>
      <c r="AA21" s="77"/>
    </row>
    <row r="22" spans="1:27" x14ac:dyDescent="0.25">
      <c r="A22" s="3"/>
      <c r="B22" s="78"/>
      <c r="C22" s="78"/>
      <c r="D22" s="79"/>
      <c r="E22" s="80"/>
      <c r="G22" s="97"/>
      <c r="H22" s="98"/>
      <c r="I22" s="81" t="str">
        <f t="shared" si="3"/>
        <v/>
      </c>
      <c r="K22" s="82" t="e">
        <f t="shared" si="0"/>
        <v>#DIV/0!</v>
      </c>
      <c r="L22" s="83" t="e">
        <f t="shared" si="1"/>
        <v>#DIV/0!</v>
      </c>
      <c r="M22" s="83" t="str">
        <f t="shared" si="2"/>
        <v/>
      </c>
      <c r="N22" s="4"/>
      <c r="O22" s="1"/>
      <c r="P22" s="1"/>
      <c r="Q22" s="1"/>
    </row>
    <row r="23" spans="1:27" x14ac:dyDescent="0.25">
      <c r="A23" s="3"/>
      <c r="B23" s="78"/>
      <c r="C23" s="78"/>
      <c r="D23" s="79"/>
      <c r="E23" s="80"/>
      <c r="G23" s="97"/>
      <c r="H23" s="98"/>
      <c r="I23" s="81" t="str">
        <f t="shared" si="3"/>
        <v/>
      </c>
      <c r="K23" s="82" t="e">
        <f t="shared" si="0"/>
        <v>#DIV/0!</v>
      </c>
      <c r="L23" s="83" t="e">
        <f t="shared" si="1"/>
        <v>#DIV/0!</v>
      </c>
      <c r="M23" s="83" t="str">
        <f t="shared" si="2"/>
        <v/>
      </c>
      <c r="N23" s="4"/>
      <c r="O23" s="1"/>
      <c r="P23" s="1"/>
      <c r="Q23" s="1"/>
    </row>
    <row r="24" spans="1:27" x14ac:dyDescent="0.25">
      <c r="A24" s="3"/>
      <c r="B24" s="78"/>
      <c r="C24" s="78"/>
      <c r="D24" s="79"/>
      <c r="E24" s="80"/>
      <c r="G24" s="97"/>
      <c r="H24" s="98"/>
      <c r="I24" s="81" t="str">
        <f t="shared" si="3"/>
        <v/>
      </c>
      <c r="K24" s="82" t="e">
        <f t="shared" si="0"/>
        <v>#DIV/0!</v>
      </c>
      <c r="L24" s="83" t="e">
        <f t="shared" si="1"/>
        <v>#DIV/0!</v>
      </c>
      <c r="M24" s="83" t="str">
        <f t="shared" si="2"/>
        <v/>
      </c>
      <c r="N24" s="4"/>
      <c r="O24" s="1"/>
      <c r="P24" s="1"/>
      <c r="Q24" s="1"/>
    </row>
    <row r="25" spans="1:27" x14ac:dyDescent="0.25">
      <c r="A25" s="3"/>
      <c r="B25" s="78"/>
      <c r="C25" s="78"/>
      <c r="D25" s="79"/>
      <c r="E25" s="80"/>
      <c r="G25" s="97"/>
      <c r="H25" s="98"/>
      <c r="I25" s="81" t="str">
        <f t="shared" si="3"/>
        <v/>
      </c>
      <c r="K25" s="82" t="e">
        <f t="shared" si="0"/>
        <v>#DIV/0!</v>
      </c>
      <c r="L25" s="83" t="e">
        <f t="shared" si="1"/>
        <v>#DIV/0!</v>
      </c>
      <c r="M25" s="83" t="str">
        <f t="shared" si="2"/>
        <v/>
      </c>
      <c r="N25" s="4"/>
      <c r="O25" s="1"/>
      <c r="P25" s="1"/>
      <c r="Q25" s="1"/>
    </row>
    <row r="26" spans="1:27" x14ac:dyDescent="0.25">
      <c r="A26" s="3"/>
      <c r="B26" s="78"/>
      <c r="C26" s="78"/>
      <c r="D26" s="79"/>
      <c r="E26" s="80"/>
      <c r="G26" s="97"/>
      <c r="H26" s="98"/>
      <c r="I26" s="81" t="str">
        <f t="shared" si="3"/>
        <v/>
      </c>
      <c r="K26" s="82" t="e">
        <f t="shared" si="0"/>
        <v>#DIV/0!</v>
      </c>
      <c r="L26" s="83" t="e">
        <f t="shared" si="1"/>
        <v>#DIV/0!</v>
      </c>
      <c r="M26" s="83" t="str">
        <f t="shared" si="2"/>
        <v/>
      </c>
      <c r="N26" s="4"/>
      <c r="O26" s="1"/>
      <c r="P26" s="1"/>
      <c r="Q26" s="1"/>
    </row>
    <row r="27" spans="1:27" x14ac:dyDescent="0.25">
      <c r="A27" s="3"/>
      <c r="B27" s="78"/>
      <c r="C27" s="78"/>
      <c r="D27" s="79"/>
      <c r="E27" s="80"/>
      <c r="G27" s="97"/>
      <c r="H27" s="98"/>
      <c r="I27" s="81" t="str">
        <f t="shared" si="3"/>
        <v/>
      </c>
      <c r="K27" s="82" t="e">
        <f t="shared" si="0"/>
        <v>#DIV/0!</v>
      </c>
      <c r="L27" s="83" t="e">
        <f t="shared" si="1"/>
        <v>#DIV/0!</v>
      </c>
      <c r="M27" s="83" t="str">
        <f t="shared" si="2"/>
        <v/>
      </c>
      <c r="N27" s="4"/>
      <c r="O27" s="1"/>
      <c r="P27" s="1"/>
      <c r="Q27" s="1"/>
    </row>
    <row r="28" spans="1:27" x14ac:dyDescent="0.25">
      <c r="A28" s="3"/>
      <c r="B28" s="78"/>
      <c r="C28" s="78"/>
      <c r="D28" s="79"/>
      <c r="E28" s="80"/>
      <c r="G28" s="97"/>
      <c r="H28" s="98"/>
      <c r="I28" s="81" t="str">
        <f t="shared" si="3"/>
        <v/>
      </c>
      <c r="K28" s="82" t="e">
        <f t="shared" si="0"/>
        <v>#DIV/0!</v>
      </c>
      <c r="L28" s="83" t="e">
        <f t="shared" si="1"/>
        <v>#DIV/0!</v>
      </c>
      <c r="M28" s="83" t="str">
        <f t="shared" si="2"/>
        <v/>
      </c>
      <c r="N28" s="4"/>
      <c r="O28" s="1"/>
      <c r="P28" s="1"/>
      <c r="Q28" s="1"/>
    </row>
    <row r="29" spans="1:27" x14ac:dyDescent="0.25">
      <c r="A29" s="3"/>
      <c r="B29" s="78"/>
      <c r="C29" s="78"/>
      <c r="D29" s="79"/>
      <c r="E29" s="80"/>
      <c r="G29" s="97"/>
      <c r="H29" s="98"/>
      <c r="I29" s="81" t="str">
        <f t="shared" si="3"/>
        <v/>
      </c>
      <c r="K29" s="82" t="e">
        <f t="shared" si="0"/>
        <v>#DIV/0!</v>
      </c>
      <c r="L29" s="83" t="e">
        <f t="shared" si="1"/>
        <v>#DIV/0!</v>
      </c>
      <c r="M29" s="83" t="str">
        <f t="shared" si="2"/>
        <v/>
      </c>
      <c r="N29" s="4"/>
      <c r="O29" s="1"/>
      <c r="P29" s="1"/>
      <c r="Q29" s="1"/>
    </row>
    <row r="30" spans="1:27" x14ac:dyDescent="0.25">
      <c r="A30" s="3"/>
      <c r="B30" s="78"/>
      <c r="C30" s="78"/>
      <c r="D30" s="79"/>
      <c r="E30" s="80"/>
      <c r="G30" s="97"/>
      <c r="H30" s="98"/>
      <c r="I30" s="81" t="str">
        <f t="shared" si="3"/>
        <v/>
      </c>
      <c r="K30" s="82" t="e">
        <f t="shared" si="0"/>
        <v>#DIV/0!</v>
      </c>
      <c r="L30" s="83" t="e">
        <f t="shared" si="1"/>
        <v>#DIV/0!</v>
      </c>
      <c r="M30" s="83" t="str">
        <f t="shared" si="2"/>
        <v/>
      </c>
      <c r="N30" s="4"/>
      <c r="O30" s="1"/>
      <c r="P30" s="1"/>
      <c r="Q30" s="1"/>
    </row>
    <row r="31" spans="1:27" x14ac:dyDescent="0.25">
      <c r="A31" s="3"/>
      <c r="B31" s="78"/>
      <c r="C31" s="78"/>
      <c r="D31" s="79"/>
      <c r="E31" s="80"/>
      <c r="G31" s="97"/>
      <c r="H31" s="98"/>
      <c r="I31" s="81" t="str">
        <f t="shared" si="3"/>
        <v/>
      </c>
      <c r="K31" s="82" t="e">
        <f t="shared" si="0"/>
        <v>#DIV/0!</v>
      </c>
      <c r="L31" s="83" t="e">
        <f t="shared" si="1"/>
        <v>#DIV/0!</v>
      </c>
      <c r="M31" s="83" t="str">
        <f t="shared" si="2"/>
        <v/>
      </c>
      <c r="N31" s="4"/>
      <c r="O31" s="1"/>
      <c r="P31" s="1"/>
      <c r="Q31" s="1"/>
    </row>
    <row r="32" spans="1:27" x14ac:dyDescent="0.25">
      <c r="A32" s="3"/>
      <c r="B32" s="78"/>
      <c r="C32" s="78"/>
      <c r="D32" s="79"/>
      <c r="E32" s="80"/>
      <c r="G32" s="97"/>
      <c r="H32" s="98"/>
      <c r="I32" s="81" t="str">
        <f t="shared" si="3"/>
        <v/>
      </c>
      <c r="K32" s="82" t="e">
        <f t="shared" si="0"/>
        <v>#DIV/0!</v>
      </c>
      <c r="L32" s="83" t="e">
        <f t="shared" si="1"/>
        <v>#DIV/0!</v>
      </c>
      <c r="M32" s="83" t="str">
        <f t="shared" si="2"/>
        <v/>
      </c>
      <c r="N32" s="4"/>
      <c r="O32" s="1"/>
      <c r="P32" s="1"/>
      <c r="Q32" s="1"/>
    </row>
    <row r="33" spans="1:17" x14ac:dyDescent="0.25">
      <c r="A33" s="3"/>
      <c r="B33" s="78"/>
      <c r="C33" s="78"/>
      <c r="D33" s="79"/>
      <c r="E33" s="80"/>
      <c r="G33" s="97"/>
      <c r="H33" s="98"/>
      <c r="I33" s="81" t="str">
        <f t="shared" si="3"/>
        <v/>
      </c>
      <c r="K33" s="82" t="e">
        <f t="shared" si="0"/>
        <v>#DIV/0!</v>
      </c>
      <c r="L33" s="83" t="e">
        <f t="shared" si="1"/>
        <v>#DIV/0!</v>
      </c>
      <c r="M33" s="83" t="str">
        <f t="shared" si="2"/>
        <v/>
      </c>
      <c r="N33" s="4"/>
      <c r="O33" s="1"/>
      <c r="P33" s="1"/>
      <c r="Q33" s="1"/>
    </row>
    <row r="34" spans="1:17" x14ac:dyDescent="0.25">
      <c r="A34" s="3"/>
      <c r="B34" s="78"/>
      <c r="C34" s="78"/>
      <c r="D34" s="79"/>
      <c r="E34" s="80"/>
      <c r="G34" s="97"/>
      <c r="H34" s="98"/>
      <c r="I34" s="81" t="str">
        <f t="shared" si="3"/>
        <v/>
      </c>
      <c r="K34" s="82" t="e">
        <f t="shared" si="0"/>
        <v>#DIV/0!</v>
      </c>
      <c r="L34" s="83" t="e">
        <f t="shared" si="1"/>
        <v>#DIV/0!</v>
      </c>
      <c r="M34" s="83" t="str">
        <f t="shared" si="2"/>
        <v/>
      </c>
      <c r="N34" s="4"/>
      <c r="O34" s="1"/>
      <c r="P34" s="1"/>
      <c r="Q34" s="1"/>
    </row>
    <row r="35" spans="1:17" x14ac:dyDescent="0.25">
      <c r="A35" s="3"/>
      <c r="B35" s="78"/>
      <c r="C35" s="78"/>
      <c r="D35" s="79"/>
      <c r="E35" s="80"/>
      <c r="G35" s="97"/>
      <c r="H35" s="98"/>
      <c r="I35" s="81" t="str">
        <f t="shared" si="3"/>
        <v/>
      </c>
      <c r="K35" s="82" t="e">
        <f t="shared" si="0"/>
        <v>#DIV/0!</v>
      </c>
      <c r="L35" s="83" t="e">
        <f t="shared" si="1"/>
        <v>#DIV/0!</v>
      </c>
      <c r="M35" s="83" t="str">
        <f t="shared" si="2"/>
        <v/>
      </c>
      <c r="N35" s="4"/>
      <c r="O35" s="1"/>
      <c r="P35" s="1"/>
      <c r="Q35" s="1"/>
    </row>
    <row r="36" spans="1:17" x14ac:dyDescent="0.25">
      <c r="A36" s="3"/>
      <c r="B36" s="78"/>
      <c r="C36" s="78"/>
      <c r="D36" s="79"/>
      <c r="E36" s="80"/>
      <c r="G36" s="97"/>
      <c r="H36" s="98"/>
      <c r="I36" s="81" t="str">
        <f t="shared" si="3"/>
        <v/>
      </c>
      <c r="K36" s="82" t="e">
        <f t="shared" si="0"/>
        <v>#DIV/0!</v>
      </c>
      <c r="L36" s="83" t="e">
        <f t="shared" si="1"/>
        <v>#DIV/0!</v>
      </c>
      <c r="M36" s="83" t="str">
        <f t="shared" si="2"/>
        <v/>
      </c>
      <c r="N36" s="4"/>
      <c r="O36" s="1"/>
      <c r="P36" s="1"/>
      <c r="Q36" s="1"/>
    </row>
    <row r="37" spans="1:17" x14ac:dyDescent="0.25">
      <c r="A37" s="3"/>
      <c r="B37" s="78"/>
      <c r="C37" s="78"/>
      <c r="D37" s="79"/>
      <c r="E37" s="80"/>
      <c r="G37" s="97"/>
      <c r="H37" s="98"/>
      <c r="I37" s="81" t="str">
        <f t="shared" si="3"/>
        <v/>
      </c>
      <c r="K37" s="82" t="e">
        <f t="shared" si="0"/>
        <v>#DIV/0!</v>
      </c>
      <c r="L37" s="83" t="e">
        <f t="shared" si="1"/>
        <v>#DIV/0!</v>
      </c>
      <c r="M37" s="83" t="str">
        <f t="shared" si="2"/>
        <v/>
      </c>
      <c r="N37" s="4"/>
      <c r="O37" s="1"/>
      <c r="P37" s="1"/>
      <c r="Q37" s="1"/>
    </row>
    <row r="38" spans="1:17" x14ac:dyDescent="0.25">
      <c r="A38" s="3"/>
      <c r="B38" s="78"/>
      <c r="C38" s="78"/>
      <c r="D38" s="79"/>
      <c r="E38" s="80"/>
      <c r="G38" s="97"/>
      <c r="H38" s="98"/>
      <c r="I38" s="81" t="str">
        <f t="shared" si="3"/>
        <v/>
      </c>
      <c r="K38" s="82" t="e">
        <f t="shared" si="0"/>
        <v>#DIV/0!</v>
      </c>
      <c r="L38" s="83" t="e">
        <f t="shared" si="1"/>
        <v>#DIV/0!</v>
      </c>
      <c r="M38" s="83" t="str">
        <f t="shared" si="2"/>
        <v/>
      </c>
      <c r="N38" s="4"/>
      <c r="O38" s="1"/>
      <c r="P38" s="1"/>
      <c r="Q38" s="1"/>
    </row>
    <row r="39" spans="1:17" x14ac:dyDescent="0.25">
      <c r="A39" s="3"/>
      <c r="B39" s="78"/>
      <c r="C39" s="78"/>
      <c r="D39" s="79"/>
      <c r="E39" s="80"/>
      <c r="G39" s="97"/>
      <c r="H39" s="98"/>
      <c r="I39" s="81" t="str">
        <f t="shared" si="3"/>
        <v/>
      </c>
      <c r="K39" s="82" t="e">
        <f t="shared" si="0"/>
        <v>#DIV/0!</v>
      </c>
      <c r="L39" s="83" t="e">
        <f t="shared" si="1"/>
        <v>#DIV/0!</v>
      </c>
      <c r="M39" s="83" t="str">
        <f t="shared" si="2"/>
        <v/>
      </c>
      <c r="N39" s="4"/>
      <c r="O39" s="1"/>
      <c r="P39" s="1"/>
      <c r="Q39" s="1"/>
    </row>
    <row r="40" spans="1:17" x14ac:dyDescent="0.25">
      <c r="A40" s="3"/>
      <c r="B40" s="78"/>
      <c r="C40" s="78"/>
      <c r="D40" s="79"/>
      <c r="E40" s="80"/>
      <c r="G40" s="97"/>
      <c r="H40" s="98"/>
      <c r="I40" s="81" t="str">
        <f t="shared" si="3"/>
        <v/>
      </c>
      <c r="K40" s="82" t="e">
        <f t="shared" si="0"/>
        <v>#DIV/0!</v>
      </c>
      <c r="L40" s="83" t="e">
        <f t="shared" si="1"/>
        <v>#DIV/0!</v>
      </c>
      <c r="M40" s="83" t="str">
        <f t="shared" si="2"/>
        <v/>
      </c>
      <c r="N40" s="4"/>
      <c r="O40" s="1"/>
      <c r="P40" s="1"/>
      <c r="Q40" s="1"/>
    </row>
    <row r="41" spans="1:17" x14ac:dyDescent="0.25">
      <c r="A41" s="3"/>
      <c r="B41" s="78"/>
      <c r="C41" s="78"/>
      <c r="D41" s="79"/>
      <c r="E41" s="80"/>
      <c r="G41" s="97"/>
      <c r="H41" s="98"/>
      <c r="I41" s="81" t="str">
        <f t="shared" si="3"/>
        <v/>
      </c>
      <c r="K41" s="82" t="e">
        <f t="shared" si="0"/>
        <v>#DIV/0!</v>
      </c>
      <c r="L41" s="83" t="e">
        <f t="shared" si="1"/>
        <v>#DIV/0!</v>
      </c>
      <c r="M41" s="83" t="str">
        <f t="shared" si="2"/>
        <v/>
      </c>
      <c r="N41" s="4"/>
      <c r="O41" s="1"/>
      <c r="P41" s="1"/>
      <c r="Q41" s="1"/>
    </row>
    <row r="42" spans="1:17" x14ac:dyDescent="0.25">
      <c r="A42" s="3"/>
      <c r="B42" s="78"/>
      <c r="C42" s="78"/>
      <c r="D42" s="79"/>
      <c r="E42" s="80"/>
      <c r="G42" s="97"/>
      <c r="H42" s="98"/>
      <c r="I42" s="81" t="str">
        <f t="shared" si="3"/>
        <v/>
      </c>
      <c r="K42" s="82" t="e">
        <f t="shared" si="0"/>
        <v>#DIV/0!</v>
      </c>
      <c r="L42" s="83" t="e">
        <f t="shared" si="1"/>
        <v>#DIV/0!</v>
      </c>
      <c r="M42" s="83" t="str">
        <f t="shared" si="2"/>
        <v/>
      </c>
      <c r="N42" s="4"/>
      <c r="O42" s="1"/>
      <c r="P42" s="1"/>
      <c r="Q42" s="1"/>
    </row>
    <row r="43" spans="1:17" x14ac:dyDescent="0.25">
      <c r="A43" s="3"/>
      <c r="B43" s="78"/>
      <c r="C43" s="78"/>
      <c r="D43" s="79"/>
      <c r="E43" s="80"/>
      <c r="G43" s="97"/>
      <c r="H43" s="98"/>
      <c r="I43" s="81" t="str">
        <f t="shared" si="3"/>
        <v/>
      </c>
      <c r="K43" s="82" t="e">
        <f t="shared" si="0"/>
        <v>#DIV/0!</v>
      </c>
      <c r="L43" s="83" t="e">
        <f t="shared" si="1"/>
        <v>#DIV/0!</v>
      </c>
      <c r="M43" s="83" t="str">
        <f t="shared" si="2"/>
        <v/>
      </c>
      <c r="N43" s="4"/>
      <c r="O43" s="1"/>
      <c r="P43" s="1"/>
      <c r="Q43" s="1"/>
    </row>
    <row r="44" spans="1:17" x14ac:dyDescent="0.25">
      <c r="A44" s="3"/>
      <c r="B44" s="78"/>
      <c r="C44" s="78"/>
      <c r="D44" s="79"/>
      <c r="E44" s="80"/>
      <c r="G44" s="97"/>
      <c r="H44" s="98"/>
      <c r="I44" s="81" t="str">
        <f t="shared" si="3"/>
        <v/>
      </c>
      <c r="K44" s="82" t="e">
        <f t="shared" si="0"/>
        <v>#DIV/0!</v>
      </c>
      <c r="L44" s="83" t="e">
        <f t="shared" si="1"/>
        <v>#DIV/0!</v>
      </c>
      <c r="M44" s="83" t="str">
        <f t="shared" si="2"/>
        <v/>
      </c>
      <c r="N44" s="4"/>
      <c r="O44" s="1"/>
      <c r="P44" s="1"/>
      <c r="Q44" s="1"/>
    </row>
    <row r="45" spans="1:17" x14ac:dyDescent="0.25">
      <c r="A45" s="3"/>
      <c r="B45" s="78"/>
      <c r="C45" s="78"/>
      <c r="D45" s="79"/>
      <c r="E45" s="80"/>
      <c r="G45" s="97"/>
      <c r="H45" s="98"/>
      <c r="I45" s="81" t="str">
        <f t="shared" si="3"/>
        <v/>
      </c>
      <c r="K45" s="82" t="e">
        <f t="shared" si="0"/>
        <v>#DIV/0!</v>
      </c>
      <c r="L45" s="83" t="e">
        <f t="shared" si="1"/>
        <v>#DIV/0!</v>
      </c>
      <c r="M45" s="83" t="str">
        <f t="shared" si="2"/>
        <v/>
      </c>
      <c r="N45" s="4"/>
      <c r="O45" s="1"/>
      <c r="P45" s="1"/>
      <c r="Q45" s="1"/>
    </row>
    <row r="46" spans="1:17" x14ac:dyDescent="0.25">
      <c r="A46" s="3"/>
      <c r="B46" s="78"/>
      <c r="C46" s="78"/>
      <c r="D46" s="79"/>
      <c r="E46" s="80"/>
      <c r="G46" s="97"/>
      <c r="H46" s="98"/>
      <c r="I46" s="81" t="str">
        <f t="shared" si="3"/>
        <v/>
      </c>
      <c r="K46" s="82" t="e">
        <f t="shared" si="0"/>
        <v>#DIV/0!</v>
      </c>
      <c r="L46" s="83" t="e">
        <f t="shared" si="1"/>
        <v>#DIV/0!</v>
      </c>
      <c r="M46" s="83" t="str">
        <f t="shared" si="2"/>
        <v/>
      </c>
      <c r="N46" s="4"/>
      <c r="O46" s="1"/>
      <c r="P46" s="1"/>
      <c r="Q46" s="1"/>
    </row>
    <row r="47" spans="1:17" x14ac:dyDescent="0.25">
      <c r="A47" s="3"/>
      <c r="B47" s="78"/>
      <c r="C47" s="78"/>
      <c r="D47" s="79"/>
      <c r="E47" s="80"/>
      <c r="G47" s="97"/>
      <c r="H47" s="98"/>
      <c r="I47" s="81" t="str">
        <f t="shared" si="3"/>
        <v/>
      </c>
      <c r="K47" s="82" t="e">
        <f t="shared" si="0"/>
        <v>#DIV/0!</v>
      </c>
      <c r="L47" s="83" t="e">
        <f t="shared" si="1"/>
        <v>#DIV/0!</v>
      </c>
      <c r="M47" s="83" t="str">
        <f t="shared" si="2"/>
        <v/>
      </c>
      <c r="N47" s="4"/>
      <c r="O47" s="1"/>
      <c r="P47" s="1"/>
      <c r="Q47" s="1"/>
    </row>
    <row r="48" spans="1:17" x14ac:dyDescent="0.25">
      <c r="A48" s="3"/>
      <c r="B48" s="78"/>
      <c r="C48" s="78"/>
      <c r="D48" s="79"/>
      <c r="E48" s="80"/>
      <c r="G48" s="97"/>
      <c r="H48" s="98"/>
      <c r="I48" s="81" t="str">
        <f t="shared" si="3"/>
        <v/>
      </c>
      <c r="K48" s="82" t="e">
        <f t="shared" si="0"/>
        <v>#DIV/0!</v>
      </c>
      <c r="L48" s="83" t="e">
        <f t="shared" si="1"/>
        <v>#DIV/0!</v>
      </c>
      <c r="M48" s="83" t="str">
        <f t="shared" si="2"/>
        <v/>
      </c>
      <c r="N48" s="4"/>
      <c r="O48" s="1"/>
      <c r="P48" s="1"/>
      <c r="Q48" s="1"/>
    </row>
    <row r="49" spans="1:17" x14ac:dyDescent="0.25">
      <c r="A49" s="3"/>
      <c r="B49" s="78"/>
      <c r="C49" s="78"/>
      <c r="D49" s="79"/>
      <c r="E49" s="80"/>
      <c r="G49" s="97"/>
      <c r="H49" s="98"/>
      <c r="I49" s="81" t="str">
        <f t="shared" si="3"/>
        <v/>
      </c>
      <c r="K49" s="82" t="e">
        <f t="shared" si="0"/>
        <v>#DIV/0!</v>
      </c>
      <c r="L49" s="83" t="e">
        <f t="shared" si="1"/>
        <v>#DIV/0!</v>
      </c>
      <c r="M49" s="83" t="str">
        <f t="shared" si="2"/>
        <v/>
      </c>
      <c r="N49" s="4"/>
      <c r="O49" s="1"/>
      <c r="P49" s="1"/>
      <c r="Q49" s="1"/>
    </row>
    <row r="50" spans="1:17" x14ac:dyDescent="0.25">
      <c r="A50" s="3"/>
      <c r="B50" s="78"/>
      <c r="C50" s="78"/>
      <c r="D50" s="79"/>
      <c r="E50" s="80"/>
      <c r="G50" s="97"/>
      <c r="H50" s="98"/>
      <c r="I50" s="81" t="str">
        <f t="shared" si="3"/>
        <v/>
      </c>
      <c r="K50" s="82" t="e">
        <f t="shared" si="0"/>
        <v>#DIV/0!</v>
      </c>
      <c r="L50" s="83" t="e">
        <f t="shared" si="1"/>
        <v>#DIV/0!</v>
      </c>
      <c r="M50" s="83" t="str">
        <f t="shared" si="2"/>
        <v/>
      </c>
      <c r="N50" s="4"/>
      <c r="O50" s="1"/>
      <c r="P50" s="1"/>
      <c r="Q50" s="1"/>
    </row>
    <row r="51" spans="1:17" x14ac:dyDescent="0.25">
      <c r="A51" s="3"/>
      <c r="B51" s="78"/>
      <c r="C51" s="78"/>
      <c r="D51" s="79"/>
      <c r="E51" s="80"/>
      <c r="G51" s="97"/>
      <c r="H51" s="98"/>
      <c r="I51" s="81" t="str">
        <f t="shared" si="3"/>
        <v/>
      </c>
      <c r="K51" s="82" t="e">
        <f t="shared" si="0"/>
        <v>#DIV/0!</v>
      </c>
      <c r="L51" s="83" t="e">
        <f t="shared" si="1"/>
        <v>#DIV/0!</v>
      </c>
      <c r="M51" s="83" t="str">
        <f t="shared" si="2"/>
        <v/>
      </c>
      <c r="N51" s="4"/>
      <c r="O51" s="1"/>
      <c r="P51" s="1"/>
      <c r="Q51" s="1"/>
    </row>
    <row r="52" spans="1:17" x14ac:dyDescent="0.25">
      <c r="A52" s="3"/>
      <c r="B52" s="78"/>
      <c r="C52" s="78"/>
      <c r="D52" s="79"/>
      <c r="E52" s="80"/>
      <c r="G52" s="97"/>
      <c r="H52" s="98"/>
      <c r="I52" s="81" t="str">
        <f t="shared" si="3"/>
        <v/>
      </c>
      <c r="K52" s="82" t="e">
        <f t="shared" si="0"/>
        <v>#DIV/0!</v>
      </c>
      <c r="L52" s="83" t="e">
        <f t="shared" si="1"/>
        <v>#DIV/0!</v>
      </c>
      <c r="M52" s="83" t="str">
        <f t="shared" si="2"/>
        <v/>
      </c>
      <c r="N52" s="4"/>
      <c r="O52" s="1"/>
      <c r="P52" s="1"/>
      <c r="Q52" s="1"/>
    </row>
    <row r="53" spans="1:17" x14ac:dyDescent="0.25">
      <c r="A53" s="3"/>
      <c r="B53" s="78"/>
      <c r="C53" s="78"/>
      <c r="D53" s="79"/>
      <c r="E53" s="80"/>
      <c r="G53" s="97"/>
      <c r="H53" s="98"/>
      <c r="I53" s="81" t="str">
        <f t="shared" si="3"/>
        <v/>
      </c>
      <c r="K53" s="82" t="e">
        <f t="shared" si="0"/>
        <v>#DIV/0!</v>
      </c>
      <c r="L53" s="83" t="e">
        <f t="shared" si="1"/>
        <v>#DIV/0!</v>
      </c>
      <c r="M53" s="83" t="str">
        <f t="shared" si="2"/>
        <v/>
      </c>
      <c r="N53" s="4"/>
      <c r="O53" s="1"/>
      <c r="P53" s="1"/>
      <c r="Q53" s="1"/>
    </row>
    <row r="54" spans="1:17" x14ac:dyDescent="0.25">
      <c r="A54" s="3"/>
      <c r="B54" s="78"/>
      <c r="C54" s="78"/>
      <c r="D54" s="79"/>
      <c r="E54" s="80"/>
      <c r="G54" s="97"/>
      <c r="H54" s="98"/>
      <c r="I54" s="81" t="str">
        <f t="shared" si="3"/>
        <v/>
      </c>
      <c r="K54" s="82" t="e">
        <f t="shared" si="0"/>
        <v>#DIV/0!</v>
      </c>
      <c r="L54" s="83" t="e">
        <f t="shared" si="1"/>
        <v>#DIV/0!</v>
      </c>
      <c r="M54" s="83" t="str">
        <f t="shared" si="2"/>
        <v/>
      </c>
      <c r="N54" s="4"/>
      <c r="O54" s="1"/>
      <c r="P54" s="1"/>
      <c r="Q54" s="1"/>
    </row>
    <row r="55" spans="1:17" x14ac:dyDescent="0.25">
      <c r="A55" s="3"/>
      <c r="B55" s="78"/>
      <c r="C55" s="78"/>
      <c r="D55" s="79"/>
      <c r="E55" s="80"/>
      <c r="G55" s="97"/>
      <c r="H55" s="98"/>
      <c r="I55" s="81" t="str">
        <f t="shared" si="3"/>
        <v/>
      </c>
      <c r="K55" s="82" t="e">
        <f t="shared" si="0"/>
        <v>#DIV/0!</v>
      </c>
      <c r="L55" s="83" t="e">
        <f t="shared" si="1"/>
        <v>#DIV/0!</v>
      </c>
      <c r="M55" s="83" t="str">
        <f t="shared" si="2"/>
        <v/>
      </c>
      <c r="N55" s="4"/>
      <c r="O55" s="1"/>
      <c r="P55" s="1"/>
      <c r="Q55" s="1"/>
    </row>
    <row r="56" spans="1:17" x14ac:dyDescent="0.25">
      <c r="A56" s="3"/>
      <c r="B56" s="78"/>
      <c r="C56" s="78"/>
      <c r="D56" s="79"/>
      <c r="E56" s="80"/>
      <c r="G56" s="97"/>
      <c r="H56" s="98"/>
      <c r="I56" s="81" t="str">
        <f t="shared" si="3"/>
        <v/>
      </c>
      <c r="K56" s="82" t="e">
        <f t="shared" si="0"/>
        <v>#DIV/0!</v>
      </c>
      <c r="L56" s="83" t="e">
        <f t="shared" si="1"/>
        <v>#DIV/0!</v>
      </c>
      <c r="M56" s="83" t="str">
        <f t="shared" si="2"/>
        <v/>
      </c>
      <c r="N56" s="4"/>
      <c r="O56" s="1"/>
      <c r="P56" s="1"/>
      <c r="Q56" s="1"/>
    </row>
    <row r="57" spans="1:17" x14ac:dyDescent="0.25">
      <c r="A57" s="3"/>
      <c r="B57" s="78"/>
      <c r="C57" s="78"/>
      <c r="D57" s="79"/>
      <c r="E57" s="80"/>
      <c r="G57" s="97"/>
      <c r="H57" s="98"/>
      <c r="I57" s="81" t="str">
        <f t="shared" si="3"/>
        <v/>
      </c>
      <c r="K57" s="82" t="e">
        <f t="shared" si="0"/>
        <v>#DIV/0!</v>
      </c>
      <c r="L57" s="83" t="e">
        <f t="shared" si="1"/>
        <v>#DIV/0!</v>
      </c>
      <c r="M57" s="83" t="str">
        <f t="shared" si="2"/>
        <v/>
      </c>
      <c r="N57" s="4"/>
      <c r="O57" s="1"/>
      <c r="P57" s="1"/>
      <c r="Q57" s="1"/>
    </row>
    <row r="58" spans="1:17" x14ac:dyDescent="0.25">
      <c r="A58" s="3"/>
      <c r="B58" s="78"/>
      <c r="C58" s="78"/>
      <c r="D58" s="79"/>
      <c r="E58" s="80"/>
      <c r="G58" s="97"/>
      <c r="H58" s="98"/>
      <c r="I58" s="81" t="str">
        <f t="shared" si="3"/>
        <v/>
      </c>
      <c r="K58" s="82" t="e">
        <f t="shared" si="0"/>
        <v>#DIV/0!</v>
      </c>
      <c r="L58" s="83" t="e">
        <f t="shared" si="1"/>
        <v>#DIV/0!</v>
      </c>
      <c r="M58" s="83" t="str">
        <f t="shared" si="2"/>
        <v/>
      </c>
      <c r="N58" s="4"/>
      <c r="O58" s="1"/>
      <c r="P58" s="1"/>
      <c r="Q58" s="1"/>
    </row>
    <row r="59" spans="1:17" x14ac:dyDescent="0.25">
      <c r="A59" s="3"/>
      <c r="B59" s="78"/>
      <c r="C59" s="78"/>
      <c r="D59" s="79"/>
      <c r="E59" s="80"/>
      <c r="G59" s="97"/>
      <c r="H59" s="98"/>
      <c r="I59" s="81" t="str">
        <f t="shared" si="3"/>
        <v/>
      </c>
      <c r="K59" s="82" t="e">
        <f t="shared" si="0"/>
        <v>#DIV/0!</v>
      </c>
      <c r="L59" s="83" t="e">
        <f t="shared" si="1"/>
        <v>#DIV/0!</v>
      </c>
      <c r="M59" s="83" t="str">
        <f t="shared" si="2"/>
        <v/>
      </c>
      <c r="N59" s="4"/>
      <c r="O59" s="1"/>
      <c r="P59" s="1"/>
      <c r="Q59" s="1"/>
    </row>
    <row r="60" spans="1:17" x14ac:dyDescent="0.25">
      <c r="A60" s="3"/>
      <c r="B60" s="78"/>
      <c r="C60" s="78"/>
      <c r="D60" s="79"/>
      <c r="E60" s="80"/>
      <c r="G60" s="97"/>
      <c r="H60" s="98"/>
      <c r="I60" s="81" t="str">
        <f t="shared" si="3"/>
        <v/>
      </c>
      <c r="K60" s="82" t="e">
        <f t="shared" si="0"/>
        <v>#DIV/0!</v>
      </c>
      <c r="L60" s="83" t="e">
        <f t="shared" si="1"/>
        <v>#DIV/0!</v>
      </c>
      <c r="M60" s="83" t="str">
        <f t="shared" si="2"/>
        <v/>
      </c>
      <c r="N60" s="4"/>
      <c r="O60" s="1"/>
      <c r="P60" s="1"/>
      <c r="Q60" s="1"/>
    </row>
    <row r="61" spans="1:17" x14ac:dyDescent="0.25">
      <c r="A61" s="3"/>
      <c r="B61" s="78"/>
      <c r="C61" s="78"/>
      <c r="D61" s="79"/>
      <c r="E61" s="80"/>
      <c r="G61" s="97"/>
      <c r="H61" s="98"/>
      <c r="I61" s="81" t="str">
        <f t="shared" si="3"/>
        <v/>
      </c>
      <c r="K61" s="82" t="e">
        <f t="shared" si="0"/>
        <v>#DIV/0!</v>
      </c>
      <c r="L61" s="83" t="e">
        <f t="shared" si="1"/>
        <v>#DIV/0!</v>
      </c>
      <c r="M61" s="83" t="str">
        <f t="shared" si="2"/>
        <v/>
      </c>
      <c r="N61" s="4"/>
      <c r="O61" s="1"/>
      <c r="P61" s="1"/>
      <c r="Q61" s="1"/>
    </row>
    <row r="62" spans="1:17" x14ac:dyDescent="0.25">
      <c r="A62" s="3"/>
      <c r="B62" s="78"/>
      <c r="C62" s="78"/>
      <c r="D62" s="79"/>
      <c r="E62" s="80"/>
      <c r="G62" s="97"/>
      <c r="H62" s="98"/>
      <c r="I62" s="81" t="str">
        <f t="shared" si="3"/>
        <v/>
      </c>
      <c r="K62" s="82" t="e">
        <f t="shared" si="0"/>
        <v>#DIV/0!</v>
      </c>
      <c r="L62" s="83" t="e">
        <f t="shared" si="1"/>
        <v>#DIV/0!</v>
      </c>
      <c r="M62" s="83" t="str">
        <f t="shared" si="2"/>
        <v/>
      </c>
      <c r="N62" s="4"/>
      <c r="O62" s="1"/>
      <c r="P62" s="1"/>
      <c r="Q62" s="1"/>
    </row>
    <row r="63" spans="1:17" x14ac:dyDescent="0.25">
      <c r="A63" s="3"/>
      <c r="B63" s="78"/>
      <c r="C63" s="78"/>
      <c r="D63" s="79"/>
      <c r="E63" s="80"/>
      <c r="G63" s="97"/>
      <c r="H63" s="98"/>
      <c r="I63" s="81" t="str">
        <f t="shared" si="3"/>
        <v/>
      </c>
      <c r="K63" s="82" t="e">
        <f t="shared" si="0"/>
        <v>#DIV/0!</v>
      </c>
      <c r="L63" s="83" t="e">
        <f t="shared" si="1"/>
        <v>#DIV/0!</v>
      </c>
      <c r="M63" s="83" t="str">
        <f t="shared" si="2"/>
        <v/>
      </c>
      <c r="N63" s="4"/>
      <c r="O63" s="1"/>
      <c r="P63" s="1"/>
      <c r="Q63" s="1"/>
    </row>
    <row r="64" spans="1:17" x14ac:dyDescent="0.25">
      <c r="A64" s="3"/>
      <c r="B64" s="78"/>
      <c r="C64" s="78"/>
      <c r="D64" s="79"/>
      <c r="E64" s="80"/>
      <c r="G64" s="97"/>
      <c r="H64" s="98"/>
      <c r="I64" s="81" t="str">
        <f t="shared" si="3"/>
        <v/>
      </c>
      <c r="K64" s="82" t="e">
        <f t="shared" si="0"/>
        <v>#DIV/0!</v>
      </c>
      <c r="L64" s="83" t="e">
        <f t="shared" si="1"/>
        <v>#DIV/0!</v>
      </c>
      <c r="M64" s="83" t="str">
        <f t="shared" si="2"/>
        <v/>
      </c>
      <c r="N64" s="4"/>
      <c r="O64" s="1"/>
      <c r="P64" s="1"/>
      <c r="Q64" s="1"/>
    </row>
    <row r="65" spans="2:17" x14ac:dyDescent="0.25">
      <c r="B65" s="28"/>
      <c r="C65" s="28"/>
      <c r="D65" s="7"/>
      <c r="E65" s="8"/>
      <c r="F65" s="7"/>
      <c r="G65" s="7"/>
      <c r="H65" s="7"/>
      <c r="I65" s="7"/>
      <c r="J65" s="7"/>
      <c r="K65" s="7"/>
      <c r="L65" s="7"/>
      <c r="M65" s="7"/>
      <c r="O65" s="1"/>
      <c r="P65" s="1"/>
      <c r="Q65" s="1"/>
    </row>
  </sheetData>
  <sortState ref="N6:Y19">
    <sortCondition descending="1" ref="V6:V19"/>
  </sortState>
  <mergeCells count="1">
    <mergeCell ref="B2:M2"/>
  </mergeCells>
  <hyperlinks>
    <hyperlink ref="A5" location="Table!A1" display="Table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0"/>
  <sheetViews>
    <sheetView topLeftCell="A7" workbookViewId="0">
      <selection activeCell="J34" sqref="J34:O60"/>
    </sheetView>
  </sheetViews>
  <sheetFormatPr defaultRowHeight="15" x14ac:dyDescent="0.25"/>
  <cols>
    <col min="1" max="1" width="3.5703125" style="1" customWidth="1"/>
    <col min="2" max="2" width="9.140625" style="2"/>
    <col min="3" max="3" width="9.140625" style="1"/>
    <col min="4" max="4" width="12.85546875" style="1" bestFit="1" customWidth="1"/>
    <col min="5" max="6" width="9.140625" style="1"/>
    <col min="7" max="7" width="11.42578125" style="1" bestFit="1" customWidth="1"/>
    <col min="8" max="12" width="9.140625" style="1"/>
    <col min="13" max="13" width="17.5703125" style="1" bestFit="1" customWidth="1"/>
    <col min="14" max="14" width="9.140625" style="1"/>
    <col min="15" max="15" width="10.7109375" style="1" bestFit="1" customWidth="1"/>
    <col min="16" max="16" width="11.42578125" style="1" bestFit="1" customWidth="1"/>
    <col min="17" max="16384" width="9.140625" style="1"/>
  </cols>
  <sheetData>
    <row r="2" spans="2:16" x14ac:dyDescent="0.25">
      <c r="C2" s="105" t="s">
        <v>72</v>
      </c>
      <c r="D2" s="105"/>
      <c r="E2" s="105"/>
      <c r="F2" s="105"/>
      <c r="G2" s="105"/>
      <c r="H2" s="9"/>
      <c r="I2" s="9"/>
      <c r="J2" s="9"/>
    </row>
    <row r="3" spans="2:16" x14ac:dyDescent="0.25">
      <c r="B3" s="99" t="s">
        <v>70</v>
      </c>
      <c r="C3" s="10"/>
      <c r="D3" s="10"/>
      <c r="E3" s="10"/>
      <c r="F3" s="10"/>
      <c r="G3" s="10"/>
      <c r="H3" s="9"/>
      <c r="I3" s="9"/>
      <c r="J3" s="9"/>
    </row>
    <row r="4" spans="2:16" x14ac:dyDescent="0.25">
      <c r="C4" s="105" t="s">
        <v>19</v>
      </c>
      <c r="D4" s="105"/>
      <c r="E4" s="105"/>
      <c r="F4" s="105"/>
      <c r="G4" s="105"/>
      <c r="H4" s="9"/>
      <c r="I4" s="9"/>
      <c r="J4" s="9"/>
      <c r="K4" s="2"/>
      <c r="L4" s="105" t="s">
        <v>24</v>
      </c>
      <c r="M4" s="105"/>
      <c r="N4" s="105"/>
      <c r="O4" s="105"/>
      <c r="P4" s="105"/>
    </row>
    <row r="5" spans="2:16" x14ac:dyDescent="0.25">
      <c r="C5" s="10"/>
      <c r="D5" s="10"/>
      <c r="E5" s="10"/>
      <c r="F5" s="10"/>
      <c r="G5" s="10"/>
      <c r="H5" s="9"/>
      <c r="I5" s="9"/>
      <c r="J5" s="9"/>
      <c r="K5" s="2"/>
      <c r="L5" s="10"/>
      <c r="M5" s="10"/>
      <c r="N5" s="10"/>
      <c r="O5" s="10"/>
      <c r="P5" s="10"/>
    </row>
    <row r="6" spans="2:16" x14ac:dyDescent="0.25">
      <c r="B6" s="10" t="s">
        <v>20</v>
      </c>
      <c r="C6" s="11" t="s">
        <v>0</v>
      </c>
      <c r="D6" s="11"/>
      <c r="E6" s="10" t="s">
        <v>21</v>
      </c>
      <c r="F6" s="10" t="s">
        <v>18</v>
      </c>
      <c r="G6" s="10" t="s">
        <v>22</v>
      </c>
      <c r="H6" s="10" t="s">
        <v>23</v>
      </c>
      <c r="I6" s="14"/>
      <c r="J6" s="16"/>
      <c r="K6" s="10" t="s">
        <v>20</v>
      </c>
      <c r="L6" s="11" t="s">
        <v>0</v>
      </c>
      <c r="M6" s="11"/>
      <c r="N6" s="10" t="s">
        <v>21</v>
      </c>
      <c r="O6" s="10" t="s">
        <v>18</v>
      </c>
      <c r="P6" s="10" t="s">
        <v>22</v>
      </c>
    </row>
    <row r="7" spans="2:16" x14ac:dyDescent="0.25">
      <c r="B7" s="2">
        <v>1</v>
      </c>
      <c r="C7" s="1" t="s">
        <v>82</v>
      </c>
      <c r="D7" s="1" t="s">
        <v>83</v>
      </c>
      <c r="E7" s="12">
        <v>1.3275462962962963E-2</v>
      </c>
      <c r="F7" s="13">
        <v>3.472222222222222E-3</v>
      </c>
      <c r="G7" s="13">
        <f t="shared" ref="G7:G24" si="0">E7-F7</f>
        <v>9.8032407407407408E-3</v>
      </c>
      <c r="H7" s="2">
        <v>50</v>
      </c>
      <c r="I7" s="15"/>
      <c r="J7" s="17"/>
      <c r="K7" s="67">
        <v>1</v>
      </c>
      <c r="L7" s="1" t="s">
        <v>92</v>
      </c>
      <c r="M7" s="1" t="s">
        <v>128</v>
      </c>
      <c r="N7" s="12">
        <v>1.3969907407407408E-2</v>
      </c>
      <c r="O7" s="13">
        <v>6.4236111111111117E-3</v>
      </c>
      <c r="P7" s="13">
        <f t="shared" ref="P7:P32" si="1">N7-O7</f>
        <v>7.5462962962962966E-3</v>
      </c>
    </row>
    <row r="8" spans="2:16" x14ac:dyDescent="0.25">
      <c r="B8" s="2">
        <v>2</v>
      </c>
      <c r="C8" s="1" t="s">
        <v>84</v>
      </c>
      <c r="D8" s="1" t="s">
        <v>85</v>
      </c>
      <c r="E8" s="12">
        <v>1.3865740740740739E-2</v>
      </c>
      <c r="F8" s="13">
        <v>4.8611111111111112E-3</v>
      </c>
      <c r="G8" s="13">
        <f t="shared" si="0"/>
        <v>9.0046296296296281E-3</v>
      </c>
      <c r="H8" s="2">
        <v>49</v>
      </c>
      <c r="I8" s="15"/>
      <c r="J8" s="17"/>
      <c r="K8" s="67">
        <v>2</v>
      </c>
      <c r="L8" s="1" t="s">
        <v>109</v>
      </c>
      <c r="M8" s="1" t="s">
        <v>110</v>
      </c>
      <c r="N8" s="12">
        <v>1.4201388888888888E-2</v>
      </c>
      <c r="O8" s="13">
        <v>6.5972222222222222E-3</v>
      </c>
      <c r="P8" s="13">
        <f t="shared" si="1"/>
        <v>7.6041666666666662E-3</v>
      </c>
    </row>
    <row r="9" spans="2:16" x14ac:dyDescent="0.25">
      <c r="B9" s="2">
        <v>3</v>
      </c>
      <c r="C9" s="1" t="s">
        <v>86</v>
      </c>
      <c r="D9" s="1" t="s">
        <v>87</v>
      </c>
      <c r="E9" s="12">
        <v>1.3877314814814815E-2</v>
      </c>
      <c r="F9" s="13">
        <v>3.9930555555555561E-3</v>
      </c>
      <c r="G9" s="13">
        <f t="shared" si="0"/>
        <v>9.8842592592592593E-3</v>
      </c>
      <c r="H9" s="100">
        <v>48</v>
      </c>
      <c r="I9" s="15"/>
      <c r="J9" s="17"/>
      <c r="K9" s="100">
        <v>3</v>
      </c>
      <c r="L9" s="1" t="s">
        <v>96</v>
      </c>
      <c r="M9" s="1" t="s">
        <v>97</v>
      </c>
      <c r="N9" s="12">
        <v>1.4027777777777778E-2</v>
      </c>
      <c r="O9" s="13">
        <v>6.076388888888889E-3</v>
      </c>
      <c r="P9" s="13">
        <f t="shared" si="1"/>
        <v>7.9513888888888898E-3</v>
      </c>
    </row>
    <row r="10" spans="2:16" x14ac:dyDescent="0.25">
      <c r="B10" s="2">
        <v>4</v>
      </c>
      <c r="C10" s="1" t="s">
        <v>88</v>
      </c>
      <c r="D10" s="1" t="s">
        <v>89</v>
      </c>
      <c r="E10" s="12">
        <v>1.3900462962962962E-2</v>
      </c>
      <c r="F10" s="13">
        <v>4.5138888888888893E-3</v>
      </c>
      <c r="G10" s="13">
        <f t="shared" si="0"/>
        <v>9.3865740740740715E-3</v>
      </c>
      <c r="H10" s="100">
        <v>47</v>
      </c>
      <c r="I10" s="15"/>
      <c r="J10" s="17"/>
      <c r="K10" s="100">
        <v>4</v>
      </c>
      <c r="L10" s="1" t="s">
        <v>103</v>
      </c>
      <c r="M10" s="1" t="s">
        <v>120</v>
      </c>
      <c r="N10" s="12">
        <v>1.4409722222222221E-2</v>
      </c>
      <c r="O10" s="13">
        <v>6.4236111111111117E-3</v>
      </c>
      <c r="P10" s="13">
        <f t="shared" si="1"/>
        <v>7.9861111111111105E-3</v>
      </c>
    </row>
    <row r="11" spans="2:16" x14ac:dyDescent="0.25">
      <c r="B11" s="2">
        <v>5</v>
      </c>
      <c r="C11" s="1" t="s">
        <v>90</v>
      </c>
      <c r="D11" s="1" t="s">
        <v>91</v>
      </c>
      <c r="E11" s="12">
        <v>1.3912037037037037E-2</v>
      </c>
      <c r="F11" s="13">
        <v>4.340277777777778E-3</v>
      </c>
      <c r="G11" s="13">
        <f t="shared" si="0"/>
        <v>9.571759259259259E-3</v>
      </c>
      <c r="H11" s="100">
        <v>46</v>
      </c>
      <c r="I11" s="15"/>
      <c r="J11" s="17"/>
      <c r="K11" s="100">
        <v>5</v>
      </c>
      <c r="L11" s="1" t="s">
        <v>116</v>
      </c>
      <c r="M11" s="1" t="s">
        <v>117</v>
      </c>
      <c r="N11" s="12">
        <v>1.4351851851851852E-2</v>
      </c>
      <c r="O11" s="13">
        <v>6.2499999999999995E-3</v>
      </c>
      <c r="P11" s="13">
        <f t="shared" si="1"/>
        <v>8.1018518518518531E-3</v>
      </c>
    </row>
    <row r="12" spans="2:16" x14ac:dyDescent="0.25">
      <c r="B12" s="2">
        <v>6</v>
      </c>
      <c r="C12" s="1" t="s">
        <v>92</v>
      </c>
      <c r="D12" s="1" t="s">
        <v>128</v>
      </c>
      <c r="E12" s="12">
        <v>1.3969907407407408E-2</v>
      </c>
      <c r="F12" s="13">
        <v>6.4236111111111117E-3</v>
      </c>
      <c r="G12" s="13">
        <f t="shared" si="0"/>
        <v>7.5462962962962966E-3</v>
      </c>
      <c r="H12" s="100">
        <v>45</v>
      </c>
      <c r="I12" s="15"/>
      <c r="J12" s="17"/>
      <c r="K12" s="100">
        <v>6</v>
      </c>
      <c r="L12" s="1" t="s">
        <v>98</v>
      </c>
      <c r="M12" s="1" t="s">
        <v>97</v>
      </c>
      <c r="N12" s="12">
        <v>1.4039351851851851E-2</v>
      </c>
      <c r="O12" s="13">
        <v>5.7291666666666671E-3</v>
      </c>
      <c r="P12" s="13">
        <f t="shared" si="1"/>
        <v>8.3101851851851843E-3</v>
      </c>
    </row>
    <row r="13" spans="2:16" x14ac:dyDescent="0.25">
      <c r="B13" s="2">
        <v>7</v>
      </c>
      <c r="C13" s="1" t="s">
        <v>84</v>
      </c>
      <c r="D13" s="1" t="s">
        <v>93</v>
      </c>
      <c r="E13" s="12">
        <v>1.3981481481481482E-2</v>
      </c>
      <c r="F13" s="13">
        <v>5.3819444444444453E-3</v>
      </c>
      <c r="G13" s="13">
        <f t="shared" si="0"/>
        <v>8.5995370370370375E-3</v>
      </c>
      <c r="H13" s="100">
        <v>44</v>
      </c>
      <c r="I13" s="15"/>
      <c r="J13" s="17"/>
      <c r="K13" s="100">
        <v>7</v>
      </c>
      <c r="L13" s="1" t="s">
        <v>99</v>
      </c>
      <c r="M13" s="1" t="s">
        <v>100</v>
      </c>
      <c r="N13" s="12">
        <v>1.4050925925925927E-2</v>
      </c>
      <c r="O13" s="13">
        <v>5.7291666666666671E-3</v>
      </c>
      <c r="P13" s="13">
        <f t="shared" si="1"/>
        <v>8.3217592592592596E-3</v>
      </c>
    </row>
    <row r="14" spans="2:16" x14ac:dyDescent="0.25">
      <c r="B14" s="2">
        <v>8</v>
      </c>
      <c r="C14" s="1" t="s">
        <v>94</v>
      </c>
      <c r="D14" s="1" t="s">
        <v>95</v>
      </c>
      <c r="E14" s="12">
        <v>1.3993055555555555E-2</v>
      </c>
      <c r="F14" s="13">
        <v>5.208333333333333E-3</v>
      </c>
      <c r="G14" s="13">
        <f t="shared" si="0"/>
        <v>8.7847222222222215E-3</v>
      </c>
      <c r="H14" s="100">
        <v>43</v>
      </c>
      <c r="I14" s="15"/>
      <c r="J14" s="17"/>
      <c r="K14" s="100">
        <v>8</v>
      </c>
      <c r="L14" s="1" t="s">
        <v>101</v>
      </c>
      <c r="M14" s="1" t="s">
        <v>102</v>
      </c>
      <c r="N14" s="12">
        <v>1.4050925925925927E-2</v>
      </c>
      <c r="O14" s="13">
        <v>5.5555555555555558E-3</v>
      </c>
      <c r="P14" s="13">
        <f t="shared" si="1"/>
        <v>8.4953703703703719E-3</v>
      </c>
    </row>
    <row r="15" spans="2:16" x14ac:dyDescent="0.25">
      <c r="B15" s="2">
        <v>9</v>
      </c>
      <c r="C15" s="1" t="s">
        <v>96</v>
      </c>
      <c r="D15" s="1" t="s">
        <v>97</v>
      </c>
      <c r="E15" s="12">
        <v>1.4027777777777778E-2</v>
      </c>
      <c r="F15" s="13">
        <v>6.076388888888889E-3</v>
      </c>
      <c r="G15" s="13">
        <f t="shared" si="0"/>
        <v>7.9513888888888898E-3</v>
      </c>
      <c r="H15" s="100">
        <v>42</v>
      </c>
      <c r="I15" s="15"/>
      <c r="J15" s="17"/>
      <c r="K15" s="100">
        <v>9</v>
      </c>
      <c r="L15" s="1" t="s">
        <v>84</v>
      </c>
      <c r="M15" s="1" t="s">
        <v>93</v>
      </c>
      <c r="N15" s="12">
        <v>1.3981481481481482E-2</v>
      </c>
      <c r="O15" s="13">
        <v>5.3819444444444453E-3</v>
      </c>
      <c r="P15" s="13">
        <f t="shared" si="1"/>
        <v>8.5995370370370375E-3</v>
      </c>
    </row>
    <row r="16" spans="2:16" x14ac:dyDescent="0.25">
      <c r="B16" s="2">
        <v>10</v>
      </c>
      <c r="C16" s="1" t="s">
        <v>98</v>
      </c>
      <c r="D16" s="1" t="s">
        <v>97</v>
      </c>
      <c r="E16" s="12">
        <v>1.4039351851851851E-2</v>
      </c>
      <c r="F16" s="13">
        <v>5.7291666666666671E-3</v>
      </c>
      <c r="G16" s="13">
        <f t="shared" si="0"/>
        <v>8.3101851851851843E-3</v>
      </c>
      <c r="H16" s="100">
        <v>41</v>
      </c>
      <c r="I16" s="15"/>
      <c r="J16" s="17"/>
      <c r="K16" s="100">
        <v>10</v>
      </c>
      <c r="L16" s="1" t="s">
        <v>103</v>
      </c>
      <c r="M16" s="1" t="s">
        <v>104</v>
      </c>
      <c r="N16" s="12">
        <v>1.40625E-2</v>
      </c>
      <c r="O16" s="13">
        <v>5.3819444444444453E-3</v>
      </c>
      <c r="P16" s="13">
        <f t="shared" si="1"/>
        <v>8.6805555555555559E-3</v>
      </c>
    </row>
    <row r="17" spans="1:16" x14ac:dyDescent="0.25">
      <c r="B17" s="2">
        <v>11</v>
      </c>
      <c r="C17" s="1" t="s">
        <v>99</v>
      </c>
      <c r="D17" s="1" t="s">
        <v>100</v>
      </c>
      <c r="E17" s="12">
        <v>1.4050925925925927E-2</v>
      </c>
      <c r="F17" s="13">
        <v>5.7291666666666671E-3</v>
      </c>
      <c r="G17" s="13">
        <f t="shared" si="0"/>
        <v>8.3217592592592596E-3</v>
      </c>
      <c r="H17" s="100">
        <v>40</v>
      </c>
      <c r="I17" s="15"/>
      <c r="J17" s="17"/>
      <c r="K17" s="100">
        <v>11</v>
      </c>
      <c r="L17" s="1" t="s">
        <v>94</v>
      </c>
      <c r="M17" s="1" t="s">
        <v>95</v>
      </c>
      <c r="N17" s="12">
        <v>1.3993055555555555E-2</v>
      </c>
      <c r="O17" s="13">
        <v>5.208333333333333E-3</v>
      </c>
      <c r="P17" s="13">
        <f t="shared" si="1"/>
        <v>8.7847222222222215E-3</v>
      </c>
    </row>
    <row r="18" spans="1:16" x14ac:dyDescent="0.25">
      <c r="B18" s="2">
        <v>12</v>
      </c>
      <c r="C18" s="1" t="s">
        <v>101</v>
      </c>
      <c r="D18" s="1" t="s">
        <v>102</v>
      </c>
      <c r="E18" s="12">
        <v>1.4050925925925927E-2</v>
      </c>
      <c r="F18" s="13">
        <v>5.5555555555555558E-3</v>
      </c>
      <c r="G18" s="13">
        <f t="shared" si="0"/>
        <v>8.4953703703703719E-3</v>
      </c>
      <c r="H18" s="100">
        <v>39</v>
      </c>
      <c r="I18" s="15"/>
      <c r="J18" s="17"/>
      <c r="K18" s="100">
        <v>12</v>
      </c>
      <c r="L18" s="1" t="s">
        <v>84</v>
      </c>
      <c r="M18" s="1" t="s">
        <v>85</v>
      </c>
      <c r="N18" s="12">
        <v>1.3865740740740739E-2</v>
      </c>
      <c r="O18" s="13">
        <v>4.8611111111111112E-3</v>
      </c>
      <c r="P18" s="13">
        <f t="shared" si="1"/>
        <v>9.0046296296296281E-3</v>
      </c>
    </row>
    <row r="19" spans="1:16" x14ac:dyDescent="0.25">
      <c r="B19" s="2">
        <v>13</v>
      </c>
      <c r="C19" s="1" t="s">
        <v>103</v>
      </c>
      <c r="D19" s="1" t="s">
        <v>104</v>
      </c>
      <c r="E19" s="12">
        <v>1.40625E-2</v>
      </c>
      <c r="F19" s="13">
        <v>5.3819444444444453E-3</v>
      </c>
      <c r="G19" s="13">
        <f t="shared" si="0"/>
        <v>8.6805555555555559E-3</v>
      </c>
      <c r="H19" s="100">
        <v>38</v>
      </c>
      <c r="I19" s="15"/>
      <c r="J19" s="17"/>
      <c r="K19" s="100">
        <v>13</v>
      </c>
      <c r="L19" s="1" t="s">
        <v>88</v>
      </c>
      <c r="M19" s="1" t="s">
        <v>89</v>
      </c>
      <c r="N19" s="12">
        <v>1.3900462962962962E-2</v>
      </c>
      <c r="O19" s="13">
        <v>4.5138888888888893E-3</v>
      </c>
      <c r="P19" s="13">
        <f t="shared" si="1"/>
        <v>9.3865740740740715E-3</v>
      </c>
    </row>
    <row r="20" spans="1:16" x14ac:dyDescent="0.25">
      <c r="B20" s="2">
        <v>14</v>
      </c>
      <c r="C20" s="1" t="s">
        <v>105</v>
      </c>
      <c r="D20" s="1" t="s">
        <v>106</v>
      </c>
      <c r="E20" s="12">
        <v>1.4085648148148151E-2</v>
      </c>
      <c r="F20" s="13">
        <v>4.5138888888888893E-3</v>
      </c>
      <c r="G20" s="13">
        <f t="shared" si="0"/>
        <v>9.5717592592592625E-3</v>
      </c>
      <c r="H20" s="100">
        <v>37</v>
      </c>
      <c r="I20" s="15"/>
      <c r="J20" s="17"/>
      <c r="K20" s="100">
        <v>14</v>
      </c>
      <c r="L20" s="1" t="s">
        <v>90</v>
      </c>
      <c r="M20" s="1" t="s">
        <v>91</v>
      </c>
      <c r="N20" s="12">
        <v>1.3912037037037037E-2</v>
      </c>
      <c r="O20" s="13">
        <v>4.340277777777778E-3</v>
      </c>
      <c r="P20" s="13">
        <f t="shared" si="1"/>
        <v>9.571759259259259E-3</v>
      </c>
    </row>
    <row r="21" spans="1:16" x14ac:dyDescent="0.25">
      <c r="B21" s="2">
        <v>15</v>
      </c>
      <c r="C21" s="1" t="s">
        <v>107</v>
      </c>
      <c r="D21" s="1" t="s">
        <v>108</v>
      </c>
      <c r="E21" s="12">
        <v>1.4189814814814815E-2</v>
      </c>
      <c r="F21" s="13">
        <v>3.9930555555555561E-3</v>
      </c>
      <c r="G21" s="13">
        <f t="shared" si="0"/>
        <v>1.019675925925926E-2</v>
      </c>
      <c r="H21" s="100">
        <v>36</v>
      </c>
      <c r="I21" s="15"/>
      <c r="J21" s="17"/>
      <c r="K21" s="100">
        <v>15</v>
      </c>
      <c r="L21" s="1" t="s">
        <v>105</v>
      </c>
      <c r="M21" s="1" t="s">
        <v>106</v>
      </c>
      <c r="N21" s="12">
        <v>1.4085648148148151E-2</v>
      </c>
      <c r="O21" s="13">
        <v>4.5138888888888893E-3</v>
      </c>
      <c r="P21" s="13">
        <f t="shared" si="1"/>
        <v>9.5717592592592625E-3</v>
      </c>
    </row>
    <row r="22" spans="1:16" x14ac:dyDescent="0.25">
      <c r="B22" s="2">
        <v>16</v>
      </c>
      <c r="C22" s="1" t="s">
        <v>109</v>
      </c>
      <c r="D22" s="1" t="s">
        <v>110</v>
      </c>
      <c r="E22" s="12">
        <v>1.4201388888888888E-2</v>
      </c>
      <c r="F22" s="13">
        <v>6.5972222222222222E-3</v>
      </c>
      <c r="G22" s="13">
        <f t="shared" si="0"/>
        <v>7.6041666666666662E-3</v>
      </c>
      <c r="H22" s="100">
        <v>35</v>
      </c>
      <c r="I22" s="15"/>
      <c r="J22" s="17"/>
      <c r="K22" s="100">
        <v>16</v>
      </c>
      <c r="L22" s="1" t="s">
        <v>82</v>
      </c>
      <c r="M22" s="1" t="s">
        <v>83</v>
      </c>
      <c r="N22" s="12">
        <v>1.3275462962962963E-2</v>
      </c>
      <c r="O22" s="13">
        <v>3.472222222222222E-3</v>
      </c>
      <c r="P22" s="13">
        <f t="shared" si="1"/>
        <v>9.8032407407407408E-3</v>
      </c>
    </row>
    <row r="23" spans="1:16" x14ac:dyDescent="0.25">
      <c r="B23" s="2">
        <v>17</v>
      </c>
      <c r="C23" s="1" t="s">
        <v>111</v>
      </c>
      <c r="D23" s="1" t="s">
        <v>112</v>
      </c>
      <c r="E23" s="12">
        <v>1.4270833333333335E-2</v>
      </c>
      <c r="F23" s="13">
        <v>4.340277777777778E-3</v>
      </c>
      <c r="G23" s="13">
        <f t="shared" si="0"/>
        <v>9.9305555555555571E-3</v>
      </c>
      <c r="H23" s="100">
        <v>34</v>
      </c>
      <c r="I23" s="15"/>
      <c r="J23" s="17"/>
      <c r="K23" s="100">
        <v>17</v>
      </c>
      <c r="L23" s="1" t="s">
        <v>86</v>
      </c>
      <c r="M23" s="1" t="s">
        <v>87</v>
      </c>
      <c r="N23" s="12">
        <v>1.3877314814814815E-2</v>
      </c>
      <c r="O23" s="13">
        <v>3.9930555555555561E-3</v>
      </c>
      <c r="P23" s="13">
        <f t="shared" si="1"/>
        <v>9.8842592592592593E-3</v>
      </c>
    </row>
    <row r="24" spans="1:16" x14ac:dyDescent="0.25">
      <c r="B24" s="2">
        <v>18</v>
      </c>
      <c r="C24" s="1" t="s">
        <v>113</v>
      </c>
      <c r="D24" s="1" t="s">
        <v>130</v>
      </c>
      <c r="E24" s="12">
        <v>1.4282407407407409E-2</v>
      </c>
      <c r="F24" s="13">
        <v>4.340277777777778E-3</v>
      </c>
      <c r="G24" s="13">
        <f t="shared" si="0"/>
        <v>9.9421296296296306E-3</v>
      </c>
      <c r="H24" s="100">
        <v>33</v>
      </c>
      <c r="I24" s="15"/>
      <c r="J24" s="17"/>
      <c r="K24" s="100">
        <v>18</v>
      </c>
      <c r="L24" s="1" t="s">
        <v>111</v>
      </c>
      <c r="M24" s="1" t="s">
        <v>112</v>
      </c>
      <c r="N24" s="12">
        <v>1.4270833333333335E-2</v>
      </c>
      <c r="O24" s="13">
        <v>4.340277777777778E-3</v>
      </c>
      <c r="P24" s="13">
        <f t="shared" si="1"/>
        <v>9.9305555555555571E-3</v>
      </c>
    </row>
    <row r="25" spans="1:16" x14ac:dyDescent="0.25">
      <c r="B25" s="2">
        <v>19</v>
      </c>
      <c r="C25" s="1" t="s">
        <v>114</v>
      </c>
      <c r="D25" s="1" t="s">
        <v>115</v>
      </c>
      <c r="E25" s="12">
        <v>1.4317129629629631E-2</v>
      </c>
      <c r="F25" s="13">
        <v>2.7777777777777779E-3</v>
      </c>
      <c r="G25" s="13">
        <f>E25-F25</f>
        <v>1.1539351851851853E-2</v>
      </c>
      <c r="H25" s="100">
        <v>32</v>
      </c>
      <c r="I25" s="15"/>
      <c r="J25" s="17"/>
      <c r="K25" s="100">
        <v>19</v>
      </c>
      <c r="L25" s="1" t="s">
        <v>113</v>
      </c>
      <c r="M25" s="1" t="s">
        <v>130</v>
      </c>
      <c r="N25" s="12">
        <v>1.4282407407407409E-2</v>
      </c>
      <c r="O25" s="13">
        <v>4.340277777777778E-3</v>
      </c>
      <c r="P25" s="13">
        <f t="shared" si="1"/>
        <v>9.9421296296296306E-3</v>
      </c>
    </row>
    <row r="26" spans="1:16" x14ac:dyDescent="0.25">
      <c r="B26" s="2">
        <v>20</v>
      </c>
      <c r="C26" s="1" t="s">
        <v>116</v>
      </c>
      <c r="D26" s="1" t="s">
        <v>117</v>
      </c>
      <c r="E26" s="12">
        <v>1.4351851851851852E-2</v>
      </c>
      <c r="F26" s="13">
        <v>6.2499999999999995E-3</v>
      </c>
      <c r="G26" s="13">
        <f t="shared" ref="G26:G32" si="2">E26-F26</f>
        <v>8.1018518518518531E-3</v>
      </c>
      <c r="H26" s="100">
        <v>31</v>
      </c>
      <c r="I26" s="15"/>
      <c r="J26" s="17"/>
      <c r="K26" s="100">
        <v>20</v>
      </c>
      <c r="L26" s="1" t="s">
        <v>123</v>
      </c>
      <c r="M26" s="1" t="s">
        <v>102</v>
      </c>
      <c r="N26" s="12">
        <v>1.4652777777777778E-2</v>
      </c>
      <c r="O26" s="13">
        <v>4.6874999999999998E-3</v>
      </c>
      <c r="P26" s="13">
        <f t="shared" si="1"/>
        <v>9.9652777777777778E-3</v>
      </c>
    </row>
    <row r="27" spans="1:16" x14ac:dyDescent="0.25">
      <c r="B27" s="67">
        <v>21</v>
      </c>
      <c r="C27" s="1" t="s">
        <v>118</v>
      </c>
      <c r="D27" s="1" t="s">
        <v>119</v>
      </c>
      <c r="E27" s="12">
        <v>1.4386574074074072E-2</v>
      </c>
      <c r="F27" s="13">
        <v>4.340277777777778E-3</v>
      </c>
      <c r="G27" s="13">
        <f t="shared" si="2"/>
        <v>1.0046296296296294E-2</v>
      </c>
      <c r="H27" s="100">
        <v>30</v>
      </c>
      <c r="I27" s="15"/>
      <c r="J27" s="17"/>
      <c r="K27" s="100">
        <v>21</v>
      </c>
      <c r="L27" s="1" t="s">
        <v>118</v>
      </c>
      <c r="M27" s="1" t="s">
        <v>119</v>
      </c>
      <c r="N27" s="12">
        <v>1.4386574074074072E-2</v>
      </c>
      <c r="O27" s="13">
        <v>4.340277777777778E-3</v>
      </c>
      <c r="P27" s="13">
        <f t="shared" si="1"/>
        <v>1.0046296296296294E-2</v>
      </c>
    </row>
    <row r="28" spans="1:16" x14ac:dyDescent="0.25">
      <c r="B28" s="67">
        <v>22</v>
      </c>
      <c r="C28" s="1" t="s">
        <v>103</v>
      </c>
      <c r="D28" s="1" t="s">
        <v>120</v>
      </c>
      <c r="E28" s="12">
        <v>1.4409722222222221E-2</v>
      </c>
      <c r="F28" s="13">
        <v>6.4236111111111117E-3</v>
      </c>
      <c r="G28" s="13">
        <f t="shared" si="2"/>
        <v>7.9861111111111105E-3</v>
      </c>
      <c r="H28" s="100">
        <v>29</v>
      </c>
      <c r="I28" s="15"/>
      <c r="J28" s="17"/>
      <c r="K28" s="100">
        <v>22</v>
      </c>
      <c r="L28" s="1" t="s">
        <v>121</v>
      </c>
      <c r="M28" s="1" t="s">
        <v>122</v>
      </c>
      <c r="N28" s="12">
        <v>1.4456018518518519E-2</v>
      </c>
      <c r="O28" s="13">
        <v>4.340277777777778E-3</v>
      </c>
      <c r="P28" s="13">
        <f t="shared" si="1"/>
        <v>1.0115740740740741E-2</v>
      </c>
    </row>
    <row r="29" spans="1:16" x14ac:dyDescent="0.25">
      <c r="B29" s="67">
        <v>23</v>
      </c>
      <c r="C29" s="1" t="s">
        <v>121</v>
      </c>
      <c r="D29" s="1" t="s">
        <v>122</v>
      </c>
      <c r="E29" s="12">
        <v>1.4456018518518519E-2</v>
      </c>
      <c r="F29" s="13">
        <v>4.340277777777778E-3</v>
      </c>
      <c r="G29" s="13">
        <f t="shared" si="2"/>
        <v>1.0115740740740741E-2</v>
      </c>
      <c r="H29" s="100">
        <v>28</v>
      </c>
      <c r="I29" s="15"/>
      <c r="J29" s="17"/>
      <c r="K29" s="100">
        <v>23</v>
      </c>
      <c r="L29" s="1" t="s">
        <v>107</v>
      </c>
      <c r="M29" s="1" t="s">
        <v>108</v>
      </c>
      <c r="N29" s="12">
        <v>1.4189814814814815E-2</v>
      </c>
      <c r="O29" s="13">
        <v>3.9930555555555561E-3</v>
      </c>
      <c r="P29" s="13">
        <f t="shared" si="1"/>
        <v>1.019675925925926E-2</v>
      </c>
    </row>
    <row r="30" spans="1:16" x14ac:dyDescent="0.25">
      <c r="B30" s="67">
        <v>24</v>
      </c>
      <c r="C30" s="1" t="s">
        <v>123</v>
      </c>
      <c r="D30" s="1" t="s">
        <v>102</v>
      </c>
      <c r="E30" s="12">
        <v>1.4652777777777778E-2</v>
      </c>
      <c r="F30" s="13">
        <v>4.6874999999999998E-3</v>
      </c>
      <c r="G30" s="13">
        <f t="shared" si="2"/>
        <v>9.9652777777777778E-3</v>
      </c>
      <c r="H30" s="100">
        <v>27</v>
      </c>
      <c r="I30" s="15"/>
      <c r="J30" s="17"/>
      <c r="K30" s="100">
        <v>24</v>
      </c>
      <c r="L30" s="1" t="s">
        <v>124</v>
      </c>
      <c r="M30" s="1" t="s">
        <v>125</v>
      </c>
      <c r="N30" s="12">
        <v>1.4930555555555556E-2</v>
      </c>
      <c r="O30" s="13">
        <v>4.6874999999999998E-3</v>
      </c>
      <c r="P30" s="13">
        <f t="shared" si="1"/>
        <v>1.0243055555555557E-2</v>
      </c>
    </row>
    <row r="31" spans="1:16" x14ac:dyDescent="0.25">
      <c r="A31" s="18"/>
      <c r="B31" s="67">
        <v>25</v>
      </c>
      <c r="C31" s="1" t="s">
        <v>124</v>
      </c>
      <c r="D31" s="1" t="s">
        <v>125</v>
      </c>
      <c r="E31" s="12">
        <v>1.4930555555555556E-2</v>
      </c>
      <c r="F31" s="13">
        <v>4.6874999999999998E-3</v>
      </c>
      <c r="G31" s="13">
        <f t="shared" si="2"/>
        <v>1.0243055555555557E-2</v>
      </c>
      <c r="H31" s="100">
        <v>26</v>
      </c>
      <c r="I31" s="15"/>
      <c r="J31" s="17"/>
      <c r="K31" s="100">
        <v>25</v>
      </c>
      <c r="L31" s="1" t="s">
        <v>126</v>
      </c>
      <c r="M31" s="1" t="s">
        <v>127</v>
      </c>
      <c r="N31" s="12">
        <v>1.5289351851851851E-2</v>
      </c>
      <c r="O31" s="13">
        <v>3.8194444444444443E-3</v>
      </c>
      <c r="P31" s="13">
        <f t="shared" si="1"/>
        <v>1.1469907407407406E-2</v>
      </c>
    </row>
    <row r="32" spans="1:16" x14ac:dyDescent="0.25">
      <c r="B32" s="67">
        <v>26</v>
      </c>
      <c r="C32" s="1" t="s">
        <v>126</v>
      </c>
      <c r="D32" s="1" t="s">
        <v>127</v>
      </c>
      <c r="E32" s="12">
        <v>1.5289351851851851E-2</v>
      </c>
      <c r="F32" s="13">
        <v>3.8194444444444443E-3</v>
      </c>
      <c r="G32" s="13">
        <f t="shared" si="2"/>
        <v>1.1469907407407406E-2</v>
      </c>
      <c r="H32" s="100">
        <v>25</v>
      </c>
      <c r="I32" s="15"/>
      <c r="J32" s="17"/>
      <c r="K32" s="100">
        <v>26</v>
      </c>
      <c r="L32" s="1" t="s">
        <v>114</v>
      </c>
      <c r="M32" s="1" t="s">
        <v>115</v>
      </c>
      <c r="N32" s="12">
        <v>1.4317129629629631E-2</v>
      </c>
      <c r="O32" s="13">
        <v>2.7777777777777779E-3</v>
      </c>
      <c r="P32" s="13">
        <f t="shared" si="1"/>
        <v>1.1539351851851853E-2</v>
      </c>
    </row>
    <row r="34" spans="2:16" x14ac:dyDescent="0.25">
      <c r="J34" s="53"/>
      <c r="K34" s="53" t="s">
        <v>27</v>
      </c>
      <c r="L34" s="53"/>
      <c r="M34" s="53"/>
      <c r="N34" s="53"/>
      <c r="O34" s="53"/>
    </row>
    <row r="35" spans="2:16" x14ac:dyDescent="0.25">
      <c r="J35" s="53"/>
      <c r="K35" s="53"/>
      <c r="L35" s="53"/>
      <c r="M35" s="53"/>
      <c r="N35" s="53"/>
      <c r="O35" s="53"/>
    </row>
    <row r="36" spans="2:16" x14ac:dyDescent="0.25">
      <c r="J36" s="53" t="s">
        <v>28</v>
      </c>
      <c r="K36" s="53"/>
      <c r="L36" s="53"/>
      <c r="M36" s="53" t="s">
        <v>29</v>
      </c>
      <c r="N36" s="53" t="s">
        <v>30</v>
      </c>
      <c r="O36" s="53" t="s">
        <v>31</v>
      </c>
    </row>
    <row r="37" spans="2:16" x14ac:dyDescent="0.25">
      <c r="J37" s="53" t="s">
        <v>32</v>
      </c>
      <c r="K37" s="53"/>
      <c r="L37" s="53"/>
      <c r="M37" s="53" t="s">
        <v>33</v>
      </c>
      <c r="N37" s="54">
        <v>6.851851851851852E-3</v>
      </c>
      <c r="O37" s="55">
        <v>41429</v>
      </c>
    </row>
    <row r="38" spans="2:16" x14ac:dyDescent="0.25">
      <c r="J38" s="53" t="s">
        <v>34</v>
      </c>
      <c r="K38" s="53"/>
      <c r="L38" s="53"/>
      <c r="M38" s="53" t="s">
        <v>35</v>
      </c>
      <c r="N38" s="54">
        <v>7.2685185185185188E-3</v>
      </c>
      <c r="O38" s="55">
        <v>41023</v>
      </c>
    </row>
    <row r="39" spans="2:16" x14ac:dyDescent="0.25">
      <c r="J39" s="53" t="s">
        <v>36</v>
      </c>
      <c r="K39" s="53"/>
      <c r="L39" s="53"/>
      <c r="M39" s="53" t="s">
        <v>35</v>
      </c>
      <c r="N39" s="54">
        <v>7.2685185185185188E-3</v>
      </c>
      <c r="O39" s="55">
        <v>41023</v>
      </c>
    </row>
    <row r="40" spans="2:16" x14ac:dyDescent="0.25">
      <c r="J40" s="53" t="s">
        <v>37</v>
      </c>
      <c r="K40" s="53"/>
      <c r="L40" s="53"/>
      <c r="M40" s="53" t="s">
        <v>35</v>
      </c>
      <c r="N40" s="54">
        <v>7.4768518518518526E-3</v>
      </c>
      <c r="O40" s="55">
        <v>41793</v>
      </c>
      <c r="P40" s="56"/>
    </row>
    <row r="41" spans="2:16" x14ac:dyDescent="0.25">
      <c r="B41" s="67"/>
      <c r="J41" s="53" t="s">
        <v>59</v>
      </c>
      <c r="K41" s="53"/>
      <c r="L41" s="53"/>
      <c r="M41" s="53" t="s">
        <v>60</v>
      </c>
      <c r="N41" s="54">
        <v>8.9236111111111113E-3</v>
      </c>
      <c r="O41" s="55">
        <v>42206</v>
      </c>
      <c r="P41" s="56"/>
    </row>
    <row r="42" spans="2:16" x14ac:dyDescent="0.25">
      <c r="B42" s="1"/>
      <c r="J42" s="53" t="s">
        <v>38</v>
      </c>
      <c r="K42" s="53"/>
      <c r="L42" s="53"/>
      <c r="M42" s="53" t="s">
        <v>39</v>
      </c>
      <c r="N42" s="54">
        <v>9.432870370370371E-3</v>
      </c>
      <c r="O42" s="55">
        <v>41464</v>
      </c>
    </row>
    <row r="43" spans="2:16" x14ac:dyDescent="0.25">
      <c r="B43" s="1"/>
      <c r="J43" s="53"/>
      <c r="K43" s="53"/>
      <c r="L43" s="53"/>
      <c r="M43" s="53"/>
      <c r="N43" s="53"/>
      <c r="O43" s="55"/>
    </row>
    <row r="44" spans="2:16" x14ac:dyDescent="0.25">
      <c r="B44" s="1"/>
      <c r="J44" s="53"/>
      <c r="K44" s="53"/>
      <c r="L44" s="53"/>
      <c r="M44" s="53"/>
      <c r="N44" s="53"/>
      <c r="O44" s="55"/>
    </row>
    <row r="45" spans="2:16" x14ac:dyDescent="0.25">
      <c r="B45" s="1"/>
      <c r="J45" s="53" t="s">
        <v>40</v>
      </c>
      <c r="K45" s="53"/>
      <c r="L45" s="53"/>
      <c r="M45" s="53"/>
      <c r="N45" s="53"/>
      <c r="O45" s="55"/>
    </row>
    <row r="46" spans="2:16" x14ac:dyDescent="0.25">
      <c r="B46" s="1"/>
      <c r="J46" s="53" t="s">
        <v>41</v>
      </c>
      <c r="K46" s="53"/>
      <c r="L46" s="53"/>
      <c r="M46" s="53" t="s">
        <v>42</v>
      </c>
      <c r="N46" s="54">
        <v>7.6620370370370366E-3</v>
      </c>
      <c r="O46" s="55">
        <v>40372</v>
      </c>
    </row>
    <row r="47" spans="2:16" x14ac:dyDescent="0.25">
      <c r="B47" s="1"/>
      <c r="J47" s="53" t="s">
        <v>43</v>
      </c>
      <c r="K47" s="53"/>
      <c r="L47" s="53"/>
      <c r="M47" s="53" t="s">
        <v>44</v>
      </c>
      <c r="N47" s="54">
        <v>8.9120370370370378E-3</v>
      </c>
      <c r="O47" s="55">
        <v>40372</v>
      </c>
    </row>
    <row r="48" spans="2:16" x14ac:dyDescent="0.25">
      <c r="B48" s="1"/>
      <c r="J48" s="53" t="s">
        <v>45</v>
      </c>
      <c r="K48" s="53"/>
      <c r="L48" s="53"/>
      <c r="M48" s="53" t="s">
        <v>46</v>
      </c>
      <c r="N48" s="54">
        <v>9.1087962962962971E-3</v>
      </c>
      <c r="O48" s="55">
        <v>39945</v>
      </c>
    </row>
    <row r="49" spans="2:15" x14ac:dyDescent="0.25">
      <c r="B49" s="1"/>
      <c r="J49" s="53" t="s">
        <v>36</v>
      </c>
      <c r="K49" s="53"/>
      <c r="L49" s="53"/>
      <c r="M49" s="53" t="s">
        <v>46</v>
      </c>
      <c r="N49" s="54">
        <v>9.3287037037037036E-3</v>
      </c>
      <c r="O49" s="55">
        <v>41765</v>
      </c>
    </row>
    <row r="50" spans="2:15" x14ac:dyDescent="0.25">
      <c r="B50" s="1"/>
      <c r="J50" s="53" t="s">
        <v>37</v>
      </c>
      <c r="K50" s="53"/>
      <c r="L50" s="53"/>
      <c r="M50" s="53" t="s">
        <v>47</v>
      </c>
      <c r="N50" s="54">
        <v>1.1377314814814814E-2</v>
      </c>
      <c r="O50" s="55">
        <v>41114</v>
      </c>
    </row>
    <row r="51" spans="2:15" x14ac:dyDescent="0.25">
      <c r="B51" s="1"/>
      <c r="J51" s="53"/>
      <c r="K51" s="53"/>
      <c r="L51" s="53"/>
      <c r="M51" s="53"/>
      <c r="N51" s="53"/>
      <c r="O51" s="55"/>
    </row>
    <row r="52" spans="2:15" x14ac:dyDescent="0.25">
      <c r="B52" s="1"/>
      <c r="J52" s="53" t="s">
        <v>48</v>
      </c>
      <c r="K52" s="53"/>
      <c r="L52" s="53"/>
      <c r="M52" s="53"/>
      <c r="N52" s="53"/>
      <c r="O52" s="55"/>
    </row>
    <row r="53" spans="2:15" x14ac:dyDescent="0.25">
      <c r="B53" s="1"/>
      <c r="J53" s="53" t="s">
        <v>49</v>
      </c>
      <c r="K53" s="53"/>
      <c r="L53" s="53"/>
      <c r="M53" s="53" t="s">
        <v>50</v>
      </c>
      <c r="N53" s="54">
        <v>9.0162037037037034E-3</v>
      </c>
      <c r="O53" s="55">
        <v>40372</v>
      </c>
    </row>
    <row r="54" spans="2:15" x14ac:dyDescent="0.25">
      <c r="B54" s="1"/>
      <c r="J54" s="53" t="s">
        <v>51</v>
      </c>
      <c r="K54" s="53"/>
      <c r="L54" s="53"/>
      <c r="M54" s="53" t="s">
        <v>50</v>
      </c>
      <c r="N54" s="54">
        <v>8.1597222222222227E-3</v>
      </c>
      <c r="O54" s="55">
        <v>41114</v>
      </c>
    </row>
    <row r="55" spans="2:15" x14ac:dyDescent="0.25">
      <c r="B55" s="1"/>
      <c r="J55" s="53" t="s">
        <v>52</v>
      </c>
      <c r="K55" s="53"/>
      <c r="L55" s="53"/>
      <c r="M55" s="53" t="s">
        <v>53</v>
      </c>
      <c r="N55" s="54">
        <v>7.6388888888888886E-3</v>
      </c>
      <c r="O55" s="55">
        <v>41373</v>
      </c>
    </row>
    <row r="56" spans="2:15" x14ac:dyDescent="0.25">
      <c r="B56" s="1"/>
      <c r="J56" s="53"/>
      <c r="K56" s="53"/>
      <c r="L56" s="53"/>
      <c r="M56" s="53"/>
      <c r="N56" s="53"/>
      <c r="O56" s="55"/>
    </row>
    <row r="57" spans="2:15" x14ac:dyDescent="0.25">
      <c r="B57" s="1"/>
      <c r="J57" s="53" t="s">
        <v>54</v>
      </c>
      <c r="K57" s="53"/>
      <c r="L57" s="53"/>
      <c r="M57" s="53"/>
      <c r="N57" s="53"/>
      <c r="O57" s="55"/>
    </row>
    <row r="58" spans="2:15" x14ac:dyDescent="0.25">
      <c r="B58" s="1"/>
      <c r="J58" s="53" t="s">
        <v>49</v>
      </c>
      <c r="K58" s="53"/>
      <c r="L58" s="53"/>
      <c r="M58" s="53" t="s">
        <v>55</v>
      </c>
      <c r="N58" s="54">
        <v>1.238425925925926E-2</v>
      </c>
      <c r="O58" s="55">
        <v>41401</v>
      </c>
    </row>
    <row r="59" spans="2:15" x14ac:dyDescent="0.25">
      <c r="B59" s="1"/>
      <c r="J59" s="53" t="s">
        <v>51</v>
      </c>
      <c r="K59" s="53"/>
      <c r="L59" s="53"/>
      <c r="M59" s="53" t="s">
        <v>56</v>
      </c>
      <c r="N59" s="54">
        <v>1.1215277777777777E-2</v>
      </c>
      <c r="O59" s="55">
        <v>41464</v>
      </c>
    </row>
    <row r="60" spans="2:15" x14ac:dyDescent="0.25">
      <c r="B60" s="1"/>
      <c r="J60" s="53" t="s">
        <v>52</v>
      </c>
      <c r="K60" s="53"/>
      <c r="L60" s="53"/>
      <c r="M60" s="53"/>
      <c r="N60" s="53"/>
      <c r="O60" s="55"/>
    </row>
  </sheetData>
  <sortState ref="L7:P32">
    <sortCondition ref="P7:P32"/>
  </sortState>
  <mergeCells count="3">
    <mergeCell ref="C2:G2"/>
    <mergeCell ref="C4:G4"/>
    <mergeCell ref="L4:P4"/>
  </mergeCells>
  <hyperlinks>
    <hyperlink ref="B3" location="Table!A1" display="Table!A1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74"/>
  <sheetViews>
    <sheetView workbookViewId="0">
      <selection activeCell="G30" sqref="G30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95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95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106" t="s">
        <v>73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8"/>
      <c r="O2" s="9"/>
    </row>
    <row r="3" spans="1:27" x14ac:dyDescent="0.25">
      <c r="B3" s="99" t="s">
        <v>70</v>
      </c>
      <c r="D3" s="95"/>
      <c r="F3" s="95"/>
      <c r="G3" s="95"/>
      <c r="H3" s="95"/>
      <c r="I3" s="95"/>
      <c r="J3" s="95"/>
      <c r="K3" s="95"/>
      <c r="L3" s="95"/>
      <c r="M3" s="95"/>
      <c r="O3" s="9"/>
    </row>
    <row r="4" spans="1:27" x14ac:dyDescent="0.25">
      <c r="B4" s="68"/>
      <c r="D4" s="95"/>
      <c r="F4" s="95"/>
      <c r="G4" s="95"/>
      <c r="H4" s="95"/>
      <c r="I4" s="95"/>
      <c r="J4" s="95"/>
      <c r="K4" s="95"/>
      <c r="L4" s="95"/>
      <c r="M4" s="95"/>
      <c r="O4" s="9"/>
      <c r="Q4" s="25" t="s">
        <v>61</v>
      </c>
    </row>
    <row r="5" spans="1:27" x14ac:dyDescent="0.25">
      <c r="O5" s="9"/>
    </row>
    <row r="6" spans="1:27" x14ac:dyDescent="0.25">
      <c r="E6" s="95" t="s">
        <v>62</v>
      </c>
      <c r="G6" s="1" t="s">
        <v>22</v>
      </c>
      <c r="I6" s="1" t="s">
        <v>63</v>
      </c>
      <c r="K6" s="1" t="s">
        <v>64</v>
      </c>
      <c r="L6" s="1" t="s">
        <v>65</v>
      </c>
      <c r="M6" s="95" t="s">
        <v>23</v>
      </c>
      <c r="O6" s="9"/>
      <c r="S6" s="95" t="s">
        <v>62</v>
      </c>
      <c r="U6" s="1" t="s">
        <v>22</v>
      </c>
      <c r="W6" s="1" t="s">
        <v>63</v>
      </c>
      <c r="Y6" s="1" t="s">
        <v>64</v>
      </c>
      <c r="Z6" s="1" t="s">
        <v>65</v>
      </c>
      <c r="AA6" s="95" t="s">
        <v>23</v>
      </c>
    </row>
    <row r="7" spans="1:27" x14ac:dyDescent="0.25">
      <c r="A7" s="3"/>
      <c r="B7" s="69" t="s">
        <v>109</v>
      </c>
      <c r="C7" s="70" t="s">
        <v>110</v>
      </c>
      <c r="D7" s="71"/>
      <c r="E7" s="72">
        <v>2.6565140827567009E-2</v>
      </c>
      <c r="F7" s="71"/>
      <c r="G7" s="72">
        <v>2.525462962962963E-2</v>
      </c>
      <c r="H7" s="73"/>
      <c r="I7" s="101">
        <f t="shared" ref="I7:I20" si="0">IF(G7="","",IF(G7&lt;E7,E7-G7,""))</f>
        <v>1.3105111979373786E-3</v>
      </c>
      <c r="J7" s="75"/>
      <c r="K7" s="76">
        <f t="shared" ref="K7:K61" si="1">(E7/G7*100.05)-100</f>
        <v>5.2417865071283387</v>
      </c>
      <c r="L7" s="77">
        <f t="shared" ref="L7:L61" si="2">K7*10</f>
        <v>52.417865071283387</v>
      </c>
      <c r="M7" s="77">
        <f t="shared" ref="M7:M61" si="3">IF(G7="","",IF(L7&gt;=50,50,IF(L7&lt;=0,0,L7)))</f>
        <v>50</v>
      </c>
      <c r="N7" s="4"/>
      <c r="O7" s="16"/>
      <c r="P7" s="69" t="s">
        <v>109</v>
      </c>
      <c r="Q7" s="70" t="s">
        <v>110</v>
      </c>
      <c r="R7" s="71"/>
      <c r="S7" s="72">
        <v>2.6565140827567009E-2</v>
      </c>
      <c r="T7" s="71"/>
      <c r="U7" s="72">
        <v>2.525462962962963E-2</v>
      </c>
      <c r="V7" s="73"/>
      <c r="W7" s="101">
        <f t="shared" ref="W7:W30" si="4">IF(U7="","",IF(U7&lt;S7,S7-U7,""))</f>
        <v>1.3105111979373786E-3</v>
      </c>
      <c r="X7" s="75"/>
      <c r="Y7" s="76">
        <f t="shared" ref="Y7:Y30" si="5">(S7/U7*100.05)-100</f>
        <v>5.2417865071283387</v>
      </c>
      <c r="Z7" s="77">
        <f t="shared" ref="Z7:Z30" si="6">Y7*10</f>
        <v>52.417865071283387</v>
      </c>
      <c r="AA7" s="77">
        <f t="shared" ref="AA7:AA30" si="7">IF(U7="","",IF(Z7&gt;=50,50,IF(Z7&lt;=0,0,Z7)))</f>
        <v>50</v>
      </c>
    </row>
    <row r="8" spans="1:27" x14ac:dyDescent="0.25">
      <c r="A8" s="3"/>
      <c r="B8" s="69" t="s">
        <v>131</v>
      </c>
      <c r="C8" s="70" t="s">
        <v>132</v>
      </c>
      <c r="D8" s="71"/>
      <c r="E8" s="72">
        <v>2.6003370370370382E-2</v>
      </c>
      <c r="F8" s="71"/>
      <c r="G8" s="72">
        <v>2.5243055555555557E-2</v>
      </c>
      <c r="H8" s="73"/>
      <c r="I8" s="101">
        <f t="shared" si="0"/>
        <v>7.6031481481482477E-4</v>
      </c>
      <c r="J8" s="75"/>
      <c r="K8" s="76">
        <f t="shared" si="1"/>
        <v>3.0634821458047128</v>
      </c>
      <c r="L8" s="77">
        <f t="shared" si="2"/>
        <v>30.634821458047128</v>
      </c>
      <c r="M8" s="77">
        <f t="shared" si="3"/>
        <v>30.634821458047128</v>
      </c>
      <c r="N8" s="4"/>
      <c r="O8" s="17"/>
      <c r="P8" s="69" t="s">
        <v>116</v>
      </c>
      <c r="Q8" s="70" t="s">
        <v>117</v>
      </c>
      <c r="R8" s="71"/>
      <c r="S8" s="72">
        <v>2.7662074074074068E-2</v>
      </c>
      <c r="T8" s="71"/>
      <c r="U8" s="72">
        <v>2.6192129629629631E-2</v>
      </c>
      <c r="V8" s="73"/>
      <c r="W8" s="101">
        <f t="shared" si="4"/>
        <v>1.4699444444444369E-3</v>
      </c>
      <c r="X8" s="75"/>
      <c r="Y8" s="76">
        <f t="shared" si="5"/>
        <v>5.6649669288554776</v>
      </c>
      <c r="Z8" s="77">
        <f t="shared" si="6"/>
        <v>56.649669288554776</v>
      </c>
      <c r="AA8" s="77">
        <f t="shared" si="7"/>
        <v>50</v>
      </c>
    </row>
    <row r="9" spans="1:27" x14ac:dyDescent="0.25">
      <c r="A9" s="3"/>
      <c r="B9" s="69" t="s">
        <v>92</v>
      </c>
      <c r="C9" s="70" t="s">
        <v>128</v>
      </c>
      <c r="D9" s="71"/>
      <c r="E9" s="72">
        <v>2.6362970806048235E-2</v>
      </c>
      <c r="F9" s="71"/>
      <c r="G9" s="72">
        <v>2.5694444444444447E-2</v>
      </c>
      <c r="H9" s="73"/>
      <c r="I9" s="101">
        <f t="shared" si="0"/>
        <v>6.6852636160378773E-4</v>
      </c>
      <c r="J9" s="75"/>
      <c r="K9" s="76">
        <f t="shared" si="1"/>
        <v>2.653133242404877</v>
      </c>
      <c r="L9" s="77">
        <f t="shared" si="2"/>
        <v>26.53133242404877</v>
      </c>
      <c r="M9" s="77">
        <f t="shared" si="3"/>
        <v>26.53133242404877</v>
      </c>
      <c r="N9" s="4"/>
      <c r="O9" s="17"/>
      <c r="P9" s="69" t="s">
        <v>133</v>
      </c>
      <c r="Q9" s="70" t="s">
        <v>134</v>
      </c>
      <c r="R9" s="71"/>
      <c r="S9" s="72">
        <v>2.9165740740740739E-2</v>
      </c>
      <c r="T9" s="71"/>
      <c r="U9" s="72">
        <v>2.6817129629629632E-2</v>
      </c>
      <c r="V9" s="73"/>
      <c r="W9" s="101">
        <f t="shared" si="4"/>
        <v>2.3486111111111069E-3</v>
      </c>
      <c r="X9" s="75"/>
      <c r="Y9" s="76">
        <f t="shared" si="5"/>
        <v>8.8122555028053284</v>
      </c>
      <c r="Z9" s="77">
        <f t="shared" si="6"/>
        <v>88.122555028053284</v>
      </c>
      <c r="AA9" s="77">
        <f t="shared" si="7"/>
        <v>50</v>
      </c>
    </row>
    <row r="10" spans="1:27" x14ac:dyDescent="0.25">
      <c r="A10" s="3"/>
      <c r="B10" s="69" t="s">
        <v>116</v>
      </c>
      <c r="C10" s="70" t="s">
        <v>117</v>
      </c>
      <c r="D10" s="71"/>
      <c r="E10" s="72">
        <v>2.7662074074074068E-2</v>
      </c>
      <c r="F10" s="71"/>
      <c r="G10" s="72">
        <v>2.6192129629629631E-2</v>
      </c>
      <c r="H10" s="73"/>
      <c r="I10" s="101">
        <f t="shared" si="0"/>
        <v>1.4699444444444369E-3</v>
      </c>
      <c r="J10" s="75"/>
      <c r="K10" s="76">
        <f t="shared" si="1"/>
        <v>5.6649669288554776</v>
      </c>
      <c r="L10" s="77">
        <f t="shared" si="2"/>
        <v>56.649669288554776</v>
      </c>
      <c r="M10" s="77">
        <f t="shared" si="3"/>
        <v>50</v>
      </c>
      <c r="N10" s="4"/>
      <c r="O10" s="17"/>
      <c r="P10" s="69" t="s">
        <v>106</v>
      </c>
      <c r="Q10" s="70" t="s">
        <v>135</v>
      </c>
      <c r="R10" s="71"/>
      <c r="S10" s="72">
        <v>3.0082899201993692E-2</v>
      </c>
      <c r="T10" s="71"/>
      <c r="U10" s="72">
        <v>2.7199074074074073E-2</v>
      </c>
      <c r="V10" s="73"/>
      <c r="W10" s="101">
        <f t="shared" si="4"/>
        <v>2.8838251279196189E-3</v>
      </c>
      <c r="X10" s="75"/>
      <c r="Y10" s="76">
        <f t="shared" si="5"/>
        <v>10.657960523309853</v>
      </c>
      <c r="Z10" s="77">
        <f t="shared" si="6"/>
        <v>106.57960523309853</v>
      </c>
      <c r="AA10" s="77">
        <f t="shared" si="7"/>
        <v>50</v>
      </c>
    </row>
    <row r="11" spans="1:27" x14ac:dyDescent="0.25">
      <c r="A11" s="3"/>
      <c r="B11" s="69" t="s">
        <v>133</v>
      </c>
      <c r="C11" s="70" t="s">
        <v>134</v>
      </c>
      <c r="D11" s="71"/>
      <c r="E11" s="72">
        <v>2.9165740740740739E-2</v>
      </c>
      <c r="F11" s="71"/>
      <c r="G11" s="72">
        <v>2.6817129629629632E-2</v>
      </c>
      <c r="H11" s="73"/>
      <c r="I11" s="101">
        <f t="shared" si="0"/>
        <v>2.3486111111111069E-3</v>
      </c>
      <c r="J11" s="75"/>
      <c r="K11" s="76">
        <f t="shared" si="1"/>
        <v>8.8122555028053284</v>
      </c>
      <c r="L11" s="77">
        <f t="shared" si="2"/>
        <v>88.122555028053284</v>
      </c>
      <c r="M11" s="77">
        <f t="shared" si="3"/>
        <v>50</v>
      </c>
      <c r="N11" s="4"/>
      <c r="O11" s="17"/>
      <c r="P11" s="69" t="s">
        <v>136</v>
      </c>
      <c r="Q11" s="70" t="s">
        <v>137</v>
      </c>
      <c r="R11" s="71"/>
      <c r="S11" s="72">
        <v>2.9346296296296297E-2</v>
      </c>
      <c r="T11" s="71"/>
      <c r="U11" s="72">
        <v>2.7407407407407408E-2</v>
      </c>
      <c r="V11" s="73"/>
      <c r="W11" s="101">
        <f t="shared" si="4"/>
        <v>1.9388888888888893E-3</v>
      </c>
      <c r="X11" s="75"/>
      <c r="Y11" s="76">
        <f t="shared" si="5"/>
        <v>7.1278614864864949</v>
      </c>
      <c r="Z11" s="77">
        <f t="shared" si="6"/>
        <v>71.278614864864949</v>
      </c>
      <c r="AA11" s="77">
        <f t="shared" si="7"/>
        <v>50</v>
      </c>
    </row>
    <row r="12" spans="1:27" x14ac:dyDescent="0.25">
      <c r="A12" s="3"/>
      <c r="B12" s="69" t="s">
        <v>96</v>
      </c>
      <c r="C12" s="70" t="s">
        <v>97</v>
      </c>
      <c r="D12" s="71"/>
      <c r="E12" s="72">
        <v>2.7778160956679662E-2</v>
      </c>
      <c r="F12" s="71"/>
      <c r="G12" s="72">
        <v>2.7175925925925926E-2</v>
      </c>
      <c r="H12" s="73"/>
      <c r="I12" s="101">
        <f t="shared" si="0"/>
        <v>6.0223503075373594E-4</v>
      </c>
      <c r="J12" s="75"/>
      <c r="K12" s="76">
        <f t="shared" si="1"/>
        <v>2.2671687909050888</v>
      </c>
      <c r="L12" s="77">
        <f t="shared" si="2"/>
        <v>22.671687909050888</v>
      </c>
      <c r="M12" s="77">
        <f t="shared" si="3"/>
        <v>22.671687909050888</v>
      </c>
      <c r="N12" s="4"/>
      <c r="O12" s="17"/>
      <c r="P12" s="69" t="s">
        <v>84</v>
      </c>
      <c r="Q12" s="70" t="s">
        <v>93</v>
      </c>
      <c r="R12" s="71"/>
      <c r="S12" s="72">
        <v>3.0042465197689938E-2</v>
      </c>
      <c r="T12" s="71"/>
      <c r="U12" s="72">
        <v>2.8310185185185185E-2</v>
      </c>
      <c r="V12" s="73"/>
      <c r="W12" s="101">
        <f t="shared" si="4"/>
        <v>1.7322800125047534E-3</v>
      </c>
      <c r="X12" s="75"/>
      <c r="Y12" s="76">
        <f t="shared" si="5"/>
        <v>6.1719880448467279</v>
      </c>
      <c r="Z12" s="77">
        <f t="shared" si="6"/>
        <v>61.719880448467279</v>
      </c>
      <c r="AA12" s="77">
        <f t="shared" si="7"/>
        <v>50</v>
      </c>
    </row>
    <row r="13" spans="1:27" x14ac:dyDescent="0.25">
      <c r="A13" s="3"/>
      <c r="B13" s="69" t="s">
        <v>106</v>
      </c>
      <c r="C13" s="70" t="s">
        <v>135</v>
      </c>
      <c r="D13" s="71"/>
      <c r="E13" s="72">
        <v>3.0082899201993692E-2</v>
      </c>
      <c r="F13" s="71"/>
      <c r="G13" s="72">
        <v>2.7199074074074073E-2</v>
      </c>
      <c r="H13" s="73"/>
      <c r="I13" s="101">
        <f t="shared" si="0"/>
        <v>2.8838251279196189E-3</v>
      </c>
      <c r="J13" s="75"/>
      <c r="K13" s="76">
        <f t="shared" si="1"/>
        <v>10.657960523309853</v>
      </c>
      <c r="L13" s="77">
        <f t="shared" si="2"/>
        <v>106.57960523309853</v>
      </c>
      <c r="M13" s="77">
        <f t="shared" si="3"/>
        <v>50</v>
      </c>
      <c r="N13" s="4"/>
      <c r="O13" s="17"/>
      <c r="P13" s="69" t="s">
        <v>141</v>
      </c>
      <c r="Q13" s="70" t="s">
        <v>142</v>
      </c>
      <c r="R13" s="71"/>
      <c r="S13" s="72">
        <v>3.2944407407407401E-2</v>
      </c>
      <c r="T13" s="71"/>
      <c r="U13" s="72">
        <v>2.9768518518518517E-2</v>
      </c>
      <c r="V13" s="73"/>
      <c r="W13" s="101">
        <f t="shared" si="4"/>
        <v>3.1758888888888843E-3</v>
      </c>
      <c r="X13" s="75"/>
      <c r="Y13" s="76">
        <f t="shared" si="5"/>
        <v>10.723950171073085</v>
      </c>
      <c r="Z13" s="77">
        <f t="shared" si="6"/>
        <v>107.23950171073085</v>
      </c>
      <c r="AA13" s="77">
        <f t="shared" si="7"/>
        <v>50</v>
      </c>
    </row>
    <row r="14" spans="1:27" x14ac:dyDescent="0.25">
      <c r="A14" s="3"/>
      <c r="B14" s="69" t="s">
        <v>136</v>
      </c>
      <c r="C14" s="70" t="s">
        <v>137</v>
      </c>
      <c r="D14" s="71"/>
      <c r="E14" s="72">
        <v>2.9346296296296297E-2</v>
      </c>
      <c r="F14" s="71"/>
      <c r="G14" s="72">
        <v>2.7407407407407408E-2</v>
      </c>
      <c r="H14" s="73"/>
      <c r="I14" s="101">
        <f t="shared" si="0"/>
        <v>1.9388888888888893E-3</v>
      </c>
      <c r="J14" s="75"/>
      <c r="K14" s="76">
        <f t="shared" si="1"/>
        <v>7.1278614864864949</v>
      </c>
      <c r="L14" s="77">
        <f t="shared" si="2"/>
        <v>71.278614864864949</v>
      </c>
      <c r="M14" s="77">
        <f t="shared" si="3"/>
        <v>50</v>
      </c>
      <c r="N14" s="4"/>
      <c r="O14" s="17"/>
      <c r="P14" s="69" t="s">
        <v>147</v>
      </c>
      <c r="Q14" s="70" t="s">
        <v>83</v>
      </c>
      <c r="R14" s="71"/>
      <c r="S14" s="72">
        <v>3.4247685185185187E-2</v>
      </c>
      <c r="T14" s="71"/>
      <c r="U14" s="72">
        <v>3.2627314814814817E-2</v>
      </c>
      <c r="V14" s="73"/>
      <c r="W14" s="101">
        <f t="shared" si="4"/>
        <v>1.6203703703703692E-3</v>
      </c>
      <c r="X14" s="75"/>
      <c r="Y14" s="76">
        <f t="shared" si="5"/>
        <v>5.0187832564739239</v>
      </c>
      <c r="Z14" s="77">
        <f t="shared" si="6"/>
        <v>50.187832564739239</v>
      </c>
      <c r="AA14" s="77">
        <f t="shared" si="7"/>
        <v>50</v>
      </c>
    </row>
    <row r="15" spans="1:27" x14ac:dyDescent="0.25">
      <c r="A15" s="3"/>
      <c r="B15" s="69" t="s">
        <v>99</v>
      </c>
      <c r="C15" s="70" t="s">
        <v>100</v>
      </c>
      <c r="D15" s="71"/>
      <c r="E15" s="72">
        <v>2.907204909439982E-2</v>
      </c>
      <c r="F15" s="71"/>
      <c r="G15" s="72">
        <v>2.7997685185185184E-2</v>
      </c>
      <c r="H15" s="73"/>
      <c r="I15" s="101">
        <f t="shared" si="0"/>
        <v>1.0743639092146359E-3</v>
      </c>
      <c r="J15" s="75"/>
      <c r="K15" s="76">
        <f t="shared" si="1"/>
        <v>3.8892498667640467</v>
      </c>
      <c r="L15" s="77">
        <f t="shared" si="2"/>
        <v>38.892498667640467</v>
      </c>
      <c r="M15" s="77">
        <f t="shared" si="3"/>
        <v>38.892498667640467</v>
      </c>
      <c r="N15" s="4"/>
      <c r="O15" s="17"/>
      <c r="P15" s="69" t="s">
        <v>124</v>
      </c>
      <c r="Q15" s="70" t="s">
        <v>125</v>
      </c>
      <c r="R15" s="71"/>
      <c r="S15" s="72">
        <v>3.5784093808823157E-2</v>
      </c>
      <c r="T15" s="71"/>
      <c r="U15" s="72">
        <v>3.3032407407407406E-2</v>
      </c>
      <c r="V15" s="73"/>
      <c r="W15" s="101">
        <f t="shared" si="4"/>
        <v>2.751686401415751E-3</v>
      </c>
      <c r="X15" s="75"/>
      <c r="Y15" s="76">
        <f t="shared" si="5"/>
        <v>8.3844280986286606</v>
      </c>
      <c r="Z15" s="77">
        <f t="shared" si="6"/>
        <v>83.844280986286606</v>
      </c>
      <c r="AA15" s="77">
        <f t="shared" si="7"/>
        <v>50</v>
      </c>
    </row>
    <row r="16" spans="1:27" x14ac:dyDescent="0.25">
      <c r="A16" s="3"/>
      <c r="B16" s="69" t="s">
        <v>84</v>
      </c>
      <c r="C16" s="70" t="s">
        <v>93</v>
      </c>
      <c r="D16" s="71"/>
      <c r="E16" s="72">
        <v>3.0042465197689938E-2</v>
      </c>
      <c r="F16" s="71"/>
      <c r="G16" s="72">
        <v>2.8310185185185185E-2</v>
      </c>
      <c r="H16" s="73"/>
      <c r="I16" s="101">
        <f t="shared" si="0"/>
        <v>1.7322800125047534E-3</v>
      </c>
      <c r="J16" s="75"/>
      <c r="K16" s="76">
        <f t="shared" si="1"/>
        <v>6.1719880448467279</v>
      </c>
      <c r="L16" s="77">
        <f t="shared" si="2"/>
        <v>61.719880448467279</v>
      </c>
      <c r="M16" s="77">
        <f t="shared" si="3"/>
        <v>50</v>
      </c>
      <c r="N16" s="4"/>
      <c r="O16" s="17"/>
      <c r="P16" s="69" t="s">
        <v>114</v>
      </c>
      <c r="Q16" s="70" t="s">
        <v>115</v>
      </c>
      <c r="R16" s="71"/>
      <c r="S16" s="72">
        <v>4.0312702290843702E-2</v>
      </c>
      <c r="T16" s="71"/>
      <c r="U16" s="72">
        <v>3.771990740740741E-2</v>
      </c>
      <c r="V16" s="73"/>
      <c r="W16" s="101">
        <f t="shared" si="4"/>
        <v>2.5927948834362918E-3</v>
      </c>
      <c r="X16" s="75"/>
      <c r="Y16" s="76">
        <f t="shared" si="5"/>
        <v>6.9272472128830884</v>
      </c>
      <c r="Z16" s="77">
        <f t="shared" si="6"/>
        <v>69.272472128830884</v>
      </c>
      <c r="AA16" s="77">
        <f t="shared" si="7"/>
        <v>50</v>
      </c>
    </row>
    <row r="17" spans="1:27" x14ac:dyDescent="0.25">
      <c r="A17" s="3"/>
      <c r="B17" s="69" t="s">
        <v>138</v>
      </c>
      <c r="C17" s="70" t="s">
        <v>139</v>
      </c>
      <c r="D17" s="71"/>
      <c r="E17" s="72">
        <v>3.0060814814814818E-2</v>
      </c>
      <c r="F17" s="71"/>
      <c r="G17" s="72">
        <v>2.8912037037037038E-2</v>
      </c>
      <c r="H17" s="73"/>
      <c r="I17" s="101">
        <f t="shared" si="0"/>
        <v>1.1487777777777798E-3</v>
      </c>
      <c r="J17" s="75"/>
      <c r="K17" s="76">
        <f t="shared" si="1"/>
        <v>4.0253413610888629</v>
      </c>
      <c r="L17" s="77">
        <f t="shared" si="2"/>
        <v>40.253413610888629</v>
      </c>
      <c r="M17" s="77">
        <f t="shared" si="3"/>
        <v>40.253413610888629</v>
      </c>
      <c r="N17" s="4"/>
      <c r="O17" s="17"/>
      <c r="P17" s="69" t="s">
        <v>113</v>
      </c>
      <c r="Q17" s="70" t="s">
        <v>130</v>
      </c>
      <c r="R17" s="71"/>
      <c r="S17" s="72">
        <v>3.4733796296296297E-2</v>
      </c>
      <c r="T17" s="71"/>
      <c r="U17" s="72">
        <v>3.3217592592592597E-2</v>
      </c>
      <c r="V17" s="73"/>
      <c r="W17" s="101">
        <f t="shared" si="4"/>
        <v>1.5162037037037002E-3</v>
      </c>
      <c r="X17" s="75"/>
      <c r="Y17" s="76">
        <f t="shared" si="5"/>
        <v>4.6167421602787329</v>
      </c>
      <c r="Z17" s="77">
        <f t="shared" si="6"/>
        <v>46.167421602787329</v>
      </c>
      <c r="AA17" s="77">
        <f t="shared" si="7"/>
        <v>46.167421602787329</v>
      </c>
    </row>
    <row r="18" spans="1:27" x14ac:dyDescent="0.25">
      <c r="A18" s="3"/>
      <c r="B18" s="69" t="s">
        <v>103</v>
      </c>
      <c r="C18" s="70" t="s">
        <v>104</v>
      </c>
      <c r="D18" s="71"/>
      <c r="E18" s="72">
        <v>3.0325503227816224E-2</v>
      </c>
      <c r="F18" s="71"/>
      <c r="G18" s="72">
        <v>2.9537037037037039E-2</v>
      </c>
      <c r="H18" s="73"/>
      <c r="I18" s="101">
        <f t="shared" si="0"/>
        <v>7.8846619077918567E-4</v>
      </c>
      <c r="J18" s="75"/>
      <c r="K18" s="76">
        <f t="shared" si="1"/>
        <v>2.7207500244029461</v>
      </c>
      <c r="L18" s="77">
        <f t="shared" si="2"/>
        <v>27.207500244029461</v>
      </c>
      <c r="M18" s="77">
        <f t="shared" si="3"/>
        <v>27.207500244029461</v>
      </c>
      <c r="N18" s="4"/>
      <c r="O18" s="17"/>
      <c r="P18" s="69" t="s">
        <v>138</v>
      </c>
      <c r="Q18" s="70" t="s">
        <v>139</v>
      </c>
      <c r="R18" s="71"/>
      <c r="S18" s="72">
        <v>3.0060814814814818E-2</v>
      </c>
      <c r="T18" s="71"/>
      <c r="U18" s="72">
        <v>2.8912037037037038E-2</v>
      </c>
      <c r="V18" s="73"/>
      <c r="W18" s="101">
        <f t="shared" si="4"/>
        <v>1.1487777777777798E-3</v>
      </c>
      <c r="X18" s="75"/>
      <c r="Y18" s="76">
        <f t="shared" si="5"/>
        <v>4.0253413610888629</v>
      </c>
      <c r="Z18" s="77">
        <f t="shared" si="6"/>
        <v>40.253413610888629</v>
      </c>
      <c r="AA18" s="77">
        <f t="shared" si="7"/>
        <v>40.253413610888629</v>
      </c>
    </row>
    <row r="19" spans="1:27" x14ac:dyDescent="0.25">
      <c r="A19" s="3"/>
      <c r="B19" s="69" t="s">
        <v>124</v>
      </c>
      <c r="C19" s="70" t="s">
        <v>140</v>
      </c>
      <c r="D19" s="71"/>
      <c r="E19" s="72">
        <v>3.0501851851851853E-2</v>
      </c>
      <c r="F19" s="71"/>
      <c r="G19" s="72">
        <v>2.9490740740740744E-2</v>
      </c>
      <c r="H19" s="73"/>
      <c r="I19" s="101">
        <f t="shared" si="0"/>
        <v>1.0111111111111085E-3</v>
      </c>
      <c r="J19" s="75"/>
      <c r="K19" s="76">
        <f t="shared" si="1"/>
        <v>3.4802857142857135</v>
      </c>
      <c r="L19" s="77">
        <f t="shared" si="2"/>
        <v>34.802857142857135</v>
      </c>
      <c r="M19" s="77">
        <f t="shared" si="3"/>
        <v>34.802857142857135</v>
      </c>
      <c r="N19" s="4"/>
      <c r="O19" s="17"/>
      <c r="P19" s="69" t="s">
        <v>99</v>
      </c>
      <c r="Q19" s="70" t="s">
        <v>100</v>
      </c>
      <c r="R19" s="71"/>
      <c r="S19" s="72">
        <v>2.907204909439982E-2</v>
      </c>
      <c r="T19" s="71"/>
      <c r="U19" s="72">
        <v>2.7997685185185184E-2</v>
      </c>
      <c r="V19" s="73"/>
      <c r="W19" s="101">
        <f t="shared" si="4"/>
        <v>1.0743639092146359E-3</v>
      </c>
      <c r="X19" s="75"/>
      <c r="Y19" s="76">
        <f t="shared" si="5"/>
        <v>3.8892498667640467</v>
      </c>
      <c r="Z19" s="77">
        <f t="shared" si="6"/>
        <v>38.892498667640467</v>
      </c>
      <c r="AA19" s="77">
        <f t="shared" si="7"/>
        <v>38.892498667640467</v>
      </c>
    </row>
    <row r="20" spans="1:27" x14ac:dyDescent="0.25">
      <c r="A20" s="3"/>
      <c r="B20" s="69" t="s">
        <v>141</v>
      </c>
      <c r="C20" s="70" t="s">
        <v>142</v>
      </c>
      <c r="D20" s="71"/>
      <c r="E20" s="72">
        <v>3.2944407407407401E-2</v>
      </c>
      <c r="F20" s="71"/>
      <c r="G20" s="72">
        <v>2.9768518518518517E-2</v>
      </c>
      <c r="H20" s="73"/>
      <c r="I20" s="101">
        <f t="shared" si="0"/>
        <v>3.1758888888888843E-3</v>
      </c>
      <c r="J20" s="75"/>
      <c r="K20" s="76">
        <f t="shared" si="1"/>
        <v>10.723950171073085</v>
      </c>
      <c r="L20" s="77">
        <f t="shared" si="2"/>
        <v>107.23950171073085</v>
      </c>
      <c r="M20" s="77">
        <f t="shared" si="3"/>
        <v>50</v>
      </c>
      <c r="N20" s="4"/>
      <c r="O20" s="17"/>
      <c r="P20" s="69" t="s">
        <v>124</v>
      </c>
      <c r="Q20" s="70" t="s">
        <v>140</v>
      </c>
      <c r="R20" s="71"/>
      <c r="S20" s="72">
        <v>3.0501851851851853E-2</v>
      </c>
      <c r="T20" s="71"/>
      <c r="U20" s="72">
        <v>2.9490740740740744E-2</v>
      </c>
      <c r="V20" s="73"/>
      <c r="W20" s="101">
        <f t="shared" si="4"/>
        <v>1.0111111111111085E-3</v>
      </c>
      <c r="X20" s="75"/>
      <c r="Y20" s="76">
        <f t="shared" si="5"/>
        <v>3.4802857142857135</v>
      </c>
      <c r="Z20" s="77">
        <f t="shared" si="6"/>
        <v>34.802857142857135</v>
      </c>
      <c r="AA20" s="77">
        <f t="shared" si="7"/>
        <v>34.802857142857135</v>
      </c>
    </row>
    <row r="21" spans="1:27" x14ac:dyDescent="0.25">
      <c r="A21" s="3"/>
      <c r="B21" s="69" t="s">
        <v>94</v>
      </c>
      <c r="C21" s="70" t="s">
        <v>95</v>
      </c>
      <c r="D21" s="71"/>
      <c r="E21" s="72">
        <v>3.0689409266550016E-2</v>
      </c>
      <c r="F21" s="71"/>
      <c r="G21" s="72">
        <v>3.0046296296296297E-2</v>
      </c>
      <c r="H21" s="73"/>
      <c r="I21" s="101">
        <f>IF(G21="","",IF(G21&lt;E21,E21-G21,""))</f>
        <v>6.4311297025371889E-4</v>
      </c>
      <c r="J21" s="75"/>
      <c r="K21" s="76">
        <f t="shared" si="1"/>
        <v>2.1914770073280465</v>
      </c>
      <c r="L21" s="77">
        <f t="shared" si="2"/>
        <v>21.914770073280465</v>
      </c>
      <c r="M21" s="77">
        <f t="shared" si="3"/>
        <v>21.914770073280465</v>
      </c>
      <c r="N21" s="4"/>
      <c r="O21" s="17"/>
      <c r="P21" s="69" t="s">
        <v>131</v>
      </c>
      <c r="Q21" s="70" t="s">
        <v>132</v>
      </c>
      <c r="R21" s="71"/>
      <c r="S21" s="72">
        <v>2.6003370370370382E-2</v>
      </c>
      <c r="T21" s="71"/>
      <c r="U21" s="72">
        <v>2.5243055555555557E-2</v>
      </c>
      <c r="V21" s="73"/>
      <c r="W21" s="101">
        <f t="shared" si="4"/>
        <v>7.6031481481482477E-4</v>
      </c>
      <c r="X21" s="75"/>
      <c r="Y21" s="76">
        <f t="shared" si="5"/>
        <v>3.0634821458047128</v>
      </c>
      <c r="Z21" s="77">
        <f t="shared" si="6"/>
        <v>30.634821458047128</v>
      </c>
      <c r="AA21" s="77">
        <f t="shared" si="7"/>
        <v>30.634821458047128</v>
      </c>
    </row>
    <row r="22" spans="1:27" x14ac:dyDescent="0.25">
      <c r="A22" s="3"/>
      <c r="B22" s="69" t="s">
        <v>143</v>
      </c>
      <c r="C22" s="70" t="s">
        <v>144</v>
      </c>
      <c r="D22" s="71"/>
      <c r="E22" s="72">
        <v>3.1847111111111111E-2</v>
      </c>
      <c r="F22" s="71"/>
      <c r="G22" s="72">
        <v>3.1527777777777773E-2</v>
      </c>
      <c r="H22" s="73"/>
      <c r="I22" s="101">
        <f t="shared" ref="I22:I29" si="8">IF(G22="","",IF(G22&lt;E22,E22-G22,""))</f>
        <v>3.1933333333333813E-4</v>
      </c>
      <c r="J22" s="75"/>
      <c r="K22" s="76">
        <f t="shared" si="1"/>
        <v>1.0633698678414305</v>
      </c>
      <c r="L22" s="77">
        <f t="shared" si="2"/>
        <v>10.633698678414305</v>
      </c>
      <c r="M22" s="77">
        <f t="shared" si="3"/>
        <v>10.633698678414305</v>
      </c>
      <c r="N22" s="4"/>
      <c r="O22" s="17"/>
      <c r="P22" s="69" t="s">
        <v>105</v>
      </c>
      <c r="Q22" s="70" t="s">
        <v>106</v>
      </c>
      <c r="R22" s="71"/>
      <c r="S22" s="72">
        <v>3.3438921559205366E-2</v>
      </c>
      <c r="T22" s="71"/>
      <c r="U22" s="72">
        <v>3.2488425925925928E-2</v>
      </c>
      <c r="V22" s="73"/>
      <c r="W22" s="101">
        <f t="shared" si="4"/>
        <v>9.5049563327943842E-4</v>
      </c>
      <c r="X22" s="75"/>
      <c r="Y22" s="76">
        <f t="shared" si="5"/>
        <v>2.9771066664303873</v>
      </c>
      <c r="Z22" s="77">
        <f t="shared" si="6"/>
        <v>29.771066664303873</v>
      </c>
      <c r="AA22" s="77">
        <f t="shared" si="7"/>
        <v>29.771066664303873</v>
      </c>
    </row>
    <row r="23" spans="1:27" x14ac:dyDescent="0.25">
      <c r="A23" s="3"/>
      <c r="B23" s="69" t="s">
        <v>147</v>
      </c>
      <c r="C23" s="70" t="s">
        <v>83</v>
      </c>
      <c r="D23" s="71"/>
      <c r="E23" s="72">
        <v>3.4247685185185187E-2</v>
      </c>
      <c r="F23" s="71"/>
      <c r="G23" s="72">
        <v>3.2627314814814817E-2</v>
      </c>
      <c r="H23" s="73"/>
      <c r="I23" s="101">
        <f t="shared" si="8"/>
        <v>1.6203703703703692E-3</v>
      </c>
      <c r="J23" s="75"/>
      <c r="K23" s="76">
        <f t="shared" ref="K23" si="9">(E23/G23*100.05)-100</f>
        <v>5.0187832564739239</v>
      </c>
      <c r="L23" s="77">
        <f t="shared" ref="L23" si="10">K23*10</f>
        <v>50.187832564739239</v>
      </c>
      <c r="M23" s="77">
        <f t="shared" ref="M23" si="11">IF(G23="","",IF(L23&gt;=50,50,IF(L23&lt;=0,0,L23)))</f>
        <v>50</v>
      </c>
      <c r="N23" s="4"/>
      <c r="O23" s="17"/>
      <c r="P23" s="69" t="s">
        <v>103</v>
      </c>
      <c r="Q23" s="70" t="s">
        <v>104</v>
      </c>
      <c r="R23" s="71"/>
      <c r="S23" s="72">
        <v>3.0325503227816224E-2</v>
      </c>
      <c r="T23" s="71"/>
      <c r="U23" s="72">
        <v>2.9537037037037039E-2</v>
      </c>
      <c r="V23" s="73"/>
      <c r="W23" s="101">
        <f t="shared" si="4"/>
        <v>7.8846619077918567E-4</v>
      </c>
      <c r="X23" s="75"/>
      <c r="Y23" s="76">
        <f t="shared" si="5"/>
        <v>2.7207500244029461</v>
      </c>
      <c r="Z23" s="77">
        <f t="shared" si="6"/>
        <v>27.207500244029461</v>
      </c>
      <c r="AA23" s="77">
        <f t="shared" si="7"/>
        <v>27.207500244029461</v>
      </c>
    </row>
    <row r="24" spans="1:27" x14ac:dyDescent="0.25">
      <c r="A24" s="3"/>
      <c r="B24" s="69" t="s">
        <v>105</v>
      </c>
      <c r="C24" s="70" t="s">
        <v>106</v>
      </c>
      <c r="D24" s="71"/>
      <c r="E24" s="72">
        <v>3.3438921559205366E-2</v>
      </c>
      <c r="F24" s="71"/>
      <c r="G24" s="72">
        <v>3.2488425925925928E-2</v>
      </c>
      <c r="H24" s="73"/>
      <c r="I24" s="101">
        <f t="shared" si="8"/>
        <v>9.5049563327943842E-4</v>
      </c>
      <c r="J24" s="75"/>
      <c r="K24" s="76">
        <f t="shared" si="1"/>
        <v>2.9771066664303873</v>
      </c>
      <c r="L24" s="77">
        <f t="shared" si="2"/>
        <v>29.771066664303873</v>
      </c>
      <c r="M24" s="77">
        <f t="shared" si="3"/>
        <v>29.771066664303873</v>
      </c>
      <c r="N24" s="4"/>
      <c r="O24" s="17"/>
      <c r="P24" s="69" t="s">
        <v>92</v>
      </c>
      <c r="Q24" s="70" t="s">
        <v>128</v>
      </c>
      <c r="R24" s="71"/>
      <c r="S24" s="72">
        <v>2.6362970806048235E-2</v>
      </c>
      <c r="T24" s="71"/>
      <c r="U24" s="72">
        <v>2.5694444444444447E-2</v>
      </c>
      <c r="V24" s="73"/>
      <c r="W24" s="101">
        <f t="shared" si="4"/>
        <v>6.6852636160378773E-4</v>
      </c>
      <c r="X24" s="75"/>
      <c r="Y24" s="76">
        <f t="shared" si="5"/>
        <v>2.653133242404877</v>
      </c>
      <c r="Z24" s="77">
        <f t="shared" si="6"/>
        <v>26.53133242404877</v>
      </c>
      <c r="AA24" s="77">
        <f t="shared" si="7"/>
        <v>26.53133242404877</v>
      </c>
    </row>
    <row r="25" spans="1:27" x14ac:dyDescent="0.25">
      <c r="A25" s="3"/>
      <c r="B25" s="69" t="s">
        <v>124</v>
      </c>
      <c r="C25" s="70" t="s">
        <v>125</v>
      </c>
      <c r="D25" s="71"/>
      <c r="E25" s="72">
        <v>3.5784093808823157E-2</v>
      </c>
      <c r="F25" s="71"/>
      <c r="G25" s="72">
        <v>3.3032407407407406E-2</v>
      </c>
      <c r="H25" s="73"/>
      <c r="I25" s="101">
        <f t="shared" si="8"/>
        <v>2.751686401415751E-3</v>
      </c>
      <c r="J25" s="75"/>
      <c r="K25" s="76">
        <f t="shared" si="1"/>
        <v>8.3844280986286606</v>
      </c>
      <c r="L25" s="77">
        <f t="shared" si="2"/>
        <v>83.844280986286606</v>
      </c>
      <c r="M25" s="77">
        <f t="shared" si="3"/>
        <v>50</v>
      </c>
      <c r="N25" s="4"/>
      <c r="O25" s="17"/>
      <c r="P25" s="69" t="s">
        <v>96</v>
      </c>
      <c r="Q25" s="70" t="s">
        <v>97</v>
      </c>
      <c r="R25" s="71"/>
      <c r="S25" s="72">
        <v>2.7778160956679662E-2</v>
      </c>
      <c r="T25" s="71"/>
      <c r="U25" s="72">
        <v>2.7175925925925926E-2</v>
      </c>
      <c r="V25" s="73"/>
      <c r="W25" s="101">
        <f t="shared" si="4"/>
        <v>6.0223503075373594E-4</v>
      </c>
      <c r="X25" s="75"/>
      <c r="Y25" s="76">
        <f t="shared" si="5"/>
        <v>2.2671687909050888</v>
      </c>
      <c r="Z25" s="77">
        <f t="shared" si="6"/>
        <v>22.671687909050888</v>
      </c>
      <c r="AA25" s="77">
        <f t="shared" si="7"/>
        <v>22.671687909050888</v>
      </c>
    </row>
    <row r="26" spans="1:27" x14ac:dyDescent="0.25">
      <c r="A26" s="3"/>
      <c r="B26" s="69" t="s">
        <v>118</v>
      </c>
      <c r="C26" s="70" t="s">
        <v>119</v>
      </c>
      <c r="D26" s="71"/>
      <c r="E26" s="72">
        <v>3.4398962962962965E-2</v>
      </c>
      <c r="F26" s="71"/>
      <c r="G26" s="72">
        <v>3.4351851851851849E-2</v>
      </c>
      <c r="H26" s="73"/>
      <c r="I26" s="101">
        <f t="shared" si="8"/>
        <v>4.7111111111115822E-5</v>
      </c>
      <c r="J26" s="75"/>
      <c r="K26" s="76">
        <f t="shared" si="1"/>
        <v>0.18721142857144457</v>
      </c>
      <c r="L26" s="77">
        <f t="shared" si="2"/>
        <v>1.8721142857144457</v>
      </c>
      <c r="M26" s="77">
        <f t="shared" si="3"/>
        <v>1.8721142857144457</v>
      </c>
      <c r="N26" s="4"/>
      <c r="O26" s="17"/>
      <c r="P26" s="69" t="s">
        <v>94</v>
      </c>
      <c r="Q26" s="70" t="s">
        <v>95</v>
      </c>
      <c r="R26" s="71"/>
      <c r="S26" s="72">
        <v>3.0689409266550016E-2</v>
      </c>
      <c r="T26" s="71"/>
      <c r="U26" s="72">
        <v>3.0046296296296297E-2</v>
      </c>
      <c r="V26" s="73"/>
      <c r="W26" s="101">
        <f t="shared" si="4"/>
        <v>6.4311297025371889E-4</v>
      </c>
      <c r="X26" s="75"/>
      <c r="Y26" s="76">
        <f t="shared" si="5"/>
        <v>2.1914770073280465</v>
      </c>
      <c r="Z26" s="77">
        <f t="shared" si="6"/>
        <v>21.914770073280465</v>
      </c>
      <c r="AA26" s="77">
        <f t="shared" si="7"/>
        <v>21.914770073280465</v>
      </c>
    </row>
    <row r="27" spans="1:27" x14ac:dyDescent="0.25">
      <c r="A27" s="3"/>
      <c r="B27" s="69" t="s">
        <v>126</v>
      </c>
      <c r="C27" s="70" t="s">
        <v>127</v>
      </c>
      <c r="D27" s="71"/>
      <c r="E27" s="72">
        <v>3.6108703703703705E-2</v>
      </c>
      <c r="F27" s="71"/>
      <c r="G27" s="72">
        <v>3.6041666666666666E-2</v>
      </c>
      <c r="H27" s="73"/>
      <c r="I27" s="101">
        <f t="shared" si="8"/>
        <v>6.703703703703906E-5</v>
      </c>
      <c r="J27" s="75"/>
      <c r="K27" s="76">
        <f t="shared" si="1"/>
        <v>0.23609171483622049</v>
      </c>
      <c r="L27" s="77">
        <f t="shared" si="2"/>
        <v>2.3609171483622049</v>
      </c>
      <c r="M27" s="77">
        <f t="shared" si="3"/>
        <v>2.3609171483622049</v>
      </c>
      <c r="N27" s="4"/>
      <c r="O27" s="17"/>
      <c r="P27" s="69" t="s">
        <v>143</v>
      </c>
      <c r="Q27" s="70" t="s">
        <v>144</v>
      </c>
      <c r="R27" s="71"/>
      <c r="S27" s="72">
        <v>3.1847111111111111E-2</v>
      </c>
      <c r="T27" s="71"/>
      <c r="U27" s="72">
        <v>3.1527777777777773E-2</v>
      </c>
      <c r="V27" s="73"/>
      <c r="W27" s="101">
        <f t="shared" si="4"/>
        <v>3.1933333333333813E-4</v>
      </c>
      <c r="X27" s="75"/>
      <c r="Y27" s="76">
        <f t="shared" si="5"/>
        <v>1.0633698678414305</v>
      </c>
      <c r="Z27" s="77">
        <f t="shared" si="6"/>
        <v>10.633698678414305</v>
      </c>
      <c r="AA27" s="77">
        <f t="shared" si="7"/>
        <v>10.633698678414305</v>
      </c>
    </row>
    <row r="28" spans="1:27" x14ac:dyDescent="0.25">
      <c r="A28" s="3"/>
      <c r="B28" s="69" t="s">
        <v>114</v>
      </c>
      <c r="C28" s="70" t="s">
        <v>115</v>
      </c>
      <c r="D28" s="71"/>
      <c r="E28" s="72">
        <v>4.0312702290843702E-2</v>
      </c>
      <c r="F28" s="71"/>
      <c r="G28" s="72">
        <v>3.771990740740741E-2</v>
      </c>
      <c r="H28" s="73"/>
      <c r="I28" s="101">
        <f t="shared" si="8"/>
        <v>2.5927948834362918E-3</v>
      </c>
      <c r="J28" s="75"/>
      <c r="K28" s="76">
        <f t="shared" ref="K28:K29" si="12">(E28/G28*100.05)-100</f>
        <v>6.9272472128830884</v>
      </c>
      <c r="L28" s="77">
        <f t="shared" ref="L28:L29" si="13">K28*10</f>
        <v>69.272472128830884</v>
      </c>
      <c r="M28" s="77">
        <f t="shared" ref="M28:M29" si="14">IF(G28="","",IF(L28&gt;=50,50,IF(L28&lt;=0,0,L28)))</f>
        <v>50</v>
      </c>
      <c r="N28" s="4"/>
      <c r="O28" s="17"/>
      <c r="P28" s="69" t="s">
        <v>126</v>
      </c>
      <c r="Q28" s="70" t="s">
        <v>127</v>
      </c>
      <c r="R28" s="71"/>
      <c r="S28" s="72">
        <v>3.6108703703703705E-2</v>
      </c>
      <c r="T28" s="71"/>
      <c r="U28" s="72">
        <v>3.6041666666666666E-2</v>
      </c>
      <c r="V28" s="73"/>
      <c r="W28" s="101">
        <f t="shared" si="4"/>
        <v>6.703703703703906E-5</v>
      </c>
      <c r="X28" s="75"/>
      <c r="Y28" s="76">
        <f t="shared" si="5"/>
        <v>0.23609171483622049</v>
      </c>
      <c r="Z28" s="77">
        <f t="shared" si="6"/>
        <v>2.3609171483622049</v>
      </c>
      <c r="AA28" s="77">
        <f t="shared" si="7"/>
        <v>2.3609171483622049</v>
      </c>
    </row>
    <row r="29" spans="1:27" x14ac:dyDescent="0.25">
      <c r="A29" s="3"/>
      <c r="B29" s="69" t="s">
        <v>145</v>
      </c>
      <c r="C29" s="70" t="s">
        <v>146</v>
      </c>
      <c r="D29" s="71"/>
      <c r="E29" s="72">
        <v>3.9298518518518524E-2</v>
      </c>
      <c r="F29" s="71"/>
      <c r="G29" s="72">
        <v>4.0300925925925928E-2</v>
      </c>
      <c r="H29" s="73"/>
      <c r="I29" s="101" t="str">
        <f t="shared" si="8"/>
        <v/>
      </c>
      <c r="J29" s="75"/>
      <c r="K29" s="76">
        <f t="shared" si="12"/>
        <v>-2.4385497989661076</v>
      </c>
      <c r="L29" s="77">
        <f t="shared" si="13"/>
        <v>-24.385497989661076</v>
      </c>
      <c r="M29" s="77">
        <f t="shared" si="14"/>
        <v>0</v>
      </c>
      <c r="N29" s="4"/>
      <c r="O29" s="17"/>
      <c r="P29" s="69" t="s">
        <v>118</v>
      </c>
      <c r="Q29" s="70" t="s">
        <v>119</v>
      </c>
      <c r="R29" s="71"/>
      <c r="S29" s="72">
        <v>3.4398962962962965E-2</v>
      </c>
      <c r="T29" s="71"/>
      <c r="U29" s="72">
        <v>3.4351851851851849E-2</v>
      </c>
      <c r="V29" s="73"/>
      <c r="W29" s="101">
        <f t="shared" si="4"/>
        <v>4.7111111111115822E-5</v>
      </c>
      <c r="X29" s="75"/>
      <c r="Y29" s="76">
        <f t="shared" si="5"/>
        <v>0.18721142857144457</v>
      </c>
      <c r="Z29" s="77">
        <f t="shared" si="6"/>
        <v>1.8721142857144457</v>
      </c>
      <c r="AA29" s="77">
        <f t="shared" si="7"/>
        <v>1.8721142857144457</v>
      </c>
    </row>
    <row r="30" spans="1:27" x14ac:dyDescent="0.25">
      <c r="A30" s="3"/>
      <c r="B30" s="69" t="s">
        <v>113</v>
      </c>
      <c r="C30" s="70" t="s">
        <v>130</v>
      </c>
      <c r="D30" s="71"/>
      <c r="E30" s="72">
        <v>3.4733796296296297E-2</v>
      </c>
      <c r="F30" s="71"/>
      <c r="G30" s="72">
        <v>3.3217592592592597E-2</v>
      </c>
      <c r="H30" s="73"/>
      <c r="I30" s="101">
        <f t="shared" ref="I30" si="15">IF(G30="","",IF(G30&lt;E30,E30-G30,""))</f>
        <v>1.5162037037037002E-3</v>
      </c>
      <c r="J30" s="75"/>
      <c r="K30" s="76">
        <f t="shared" ref="K30" si="16">(E30/G30*100.05)-100</f>
        <v>4.6167421602787329</v>
      </c>
      <c r="L30" s="77">
        <f t="shared" ref="L30" si="17">K30*10</f>
        <v>46.167421602787329</v>
      </c>
      <c r="M30" s="77">
        <f t="shared" ref="M30" si="18">IF(G30="","",IF(L30&gt;=50,50,IF(L30&lt;=0,0,L30)))</f>
        <v>46.167421602787329</v>
      </c>
      <c r="N30" s="4"/>
      <c r="O30" s="17"/>
      <c r="P30" s="69" t="s">
        <v>145</v>
      </c>
      <c r="Q30" s="70" t="s">
        <v>146</v>
      </c>
      <c r="R30" s="71"/>
      <c r="S30" s="72">
        <v>3.9298518518518524E-2</v>
      </c>
      <c r="T30" s="71"/>
      <c r="U30" s="72">
        <v>4.0300925925925928E-2</v>
      </c>
      <c r="V30" s="73"/>
      <c r="W30" s="101" t="str">
        <f t="shared" si="4"/>
        <v/>
      </c>
      <c r="X30" s="75"/>
      <c r="Y30" s="76">
        <f t="shared" si="5"/>
        <v>-2.4385497989661076</v>
      </c>
      <c r="Z30" s="77">
        <f t="shared" si="6"/>
        <v>-24.385497989661076</v>
      </c>
      <c r="AA30" s="77">
        <f t="shared" si="7"/>
        <v>0</v>
      </c>
    </row>
    <row r="31" spans="1:27" x14ac:dyDescent="0.25">
      <c r="A31" s="3"/>
      <c r="B31" s="78"/>
      <c r="C31" s="78"/>
      <c r="D31" s="79"/>
      <c r="E31" s="80"/>
      <c r="G31" s="94"/>
      <c r="H31" s="95"/>
      <c r="I31" s="81" t="str">
        <f t="shared" ref="I31:I63" si="19">IF(G31="","",IF(G31&lt;E31,E31-G31,""))</f>
        <v/>
      </c>
      <c r="K31" s="82" t="e">
        <f t="shared" si="1"/>
        <v>#DIV/0!</v>
      </c>
      <c r="L31" s="83" t="e">
        <f t="shared" si="2"/>
        <v>#DIV/0!</v>
      </c>
      <c r="M31" s="83" t="str">
        <f t="shared" si="3"/>
        <v/>
      </c>
      <c r="N31" s="4"/>
      <c r="O31" s="1"/>
      <c r="P31" s="1"/>
      <c r="Q31" s="1"/>
    </row>
    <row r="32" spans="1:27" x14ac:dyDescent="0.25">
      <c r="A32" s="3"/>
      <c r="B32" s="78"/>
      <c r="C32" s="78"/>
      <c r="D32" s="79"/>
      <c r="E32" s="80"/>
      <c r="G32" s="94"/>
      <c r="H32" s="95"/>
      <c r="I32" s="81" t="str">
        <f t="shared" si="19"/>
        <v/>
      </c>
      <c r="K32" s="82" t="e">
        <f t="shared" si="1"/>
        <v>#DIV/0!</v>
      </c>
      <c r="L32" s="83" t="e">
        <f t="shared" si="2"/>
        <v>#DIV/0!</v>
      </c>
      <c r="M32" s="83" t="str">
        <f t="shared" si="3"/>
        <v/>
      </c>
      <c r="N32" s="4"/>
      <c r="O32" s="1"/>
      <c r="P32" s="1"/>
      <c r="Q32" s="1"/>
    </row>
    <row r="33" spans="1:17" x14ac:dyDescent="0.25">
      <c r="A33" s="3"/>
      <c r="B33" s="78"/>
      <c r="C33" s="78"/>
      <c r="D33" s="79"/>
      <c r="E33" s="80"/>
      <c r="G33" s="94"/>
      <c r="H33" s="95"/>
      <c r="I33" s="81" t="str">
        <f t="shared" si="19"/>
        <v/>
      </c>
      <c r="K33" s="82" t="e">
        <f t="shared" si="1"/>
        <v>#DIV/0!</v>
      </c>
      <c r="L33" s="83" t="e">
        <f t="shared" si="2"/>
        <v>#DIV/0!</v>
      </c>
      <c r="M33" s="83" t="str">
        <f t="shared" si="3"/>
        <v/>
      </c>
      <c r="N33" s="4"/>
      <c r="O33" s="1"/>
      <c r="P33" s="1"/>
      <c r="Q33" s="1"/>
    </row>
    <row r="34" spans="1:17" x14ac:dyDescent="0.25">
      <c r="A34" s="3"/>
      <c r="B34" s="78"/>
      <c r="C34" s="78"/>
      <c r="D34" s="79"/>
      <c r="E34" s="80"/>
      <c r="G34" s="94"/>
      <c r="H34" s="95"/>
      <c r="I34" s="81" t="str">
        <f t="shared" si="19"/>
        <v/>
      </c>
      <c r="K34" s="82" t="e">
        <f t="shared" si="1"/>
        <v>#DIV/0!</v>
      </c>
      <c r="L34" s="83" t="e">
        <f t="shared" si="2"/>
        <v>#DIV/0!</v>
      </c>
      <c r="M34" s="83" t="str">
        <f t="shared" si="3"/>
        <v/>
      </c>
      <c r="N34" s="4"/>
      <c r="O34" s="1"/>
      <c r="P34" s="1"/>
      <c r="Q34" s="1"/>
    </row>
    <row r="35" spans="1:17" x14ac:dyDescent="0.25">
      <c r="A35" s="3"/>
      <c r="B35" s="78"/>
      <c r="C35" s="78"/>
      <c r="D35" s="79"/>
      <c r="E35" s="80"/>
      <c r="G35" s="94"/>
      <c r="H35" s="95"/>
      <c r="I35" s="81" t="str">
        <f t="shared" si="19"/>
        <v/>
      </c>
      <c r="K35" s="82" t="e">
        <f t="shared" si="1"/>
        <v>#DIV/0!</v>
      </c>
      <c r="L35" s="83" t="e">
        <f t="shared" si="2"/>
        <v>#DIV/0!</v>
      </c>
      <c r="M35" s="83" t="str">
        <f t="shared" si="3"/>
        <v/>
      </c>
      <c r="N35" s="4"/>
      <c r="O35" s="1"/>
      <c r="P35" s="1"/>
      <c r="Q35" s="1"/>
    </row>
    <row r="36" spans="1:17" x14ac:dyDescent="0.25">
      <c r="A36" s="3"/>
      <c r="B36" s="78"/>
      <c r="C36" s="78"/>
      <c r="D36" s="79"/>
      <c r="E36" s="80"/>
      <c r="G36" s="94"/>
      <c r="H36" s="95"/>
      <c r="I36" s="81" t="str">
        <f t="shared" si="19"/>
        <v/>
      </c>
      <c r="K36" s="82" t="e">
        <f t="shared" si="1"/>
        <v>#DIV/0!</v>
      </c>
      <c r="L36" s="83" t="e">
        <f t="shared" si="2"/>
        <v>#DIV/0!</v>
      </c>
      <c r="M36" s="83" t="str">
        <f t="shared" si="3"/>
        <v/>
      </c>
      <c r="N36" s="4"/>
      <c r="O36" s="1"/>
      <c r="P36" s="1"/>
      <c r="Q36" s="1"/>
    </row>
    <row r="37" spans="1:17" x14ac:dyDescent="0.25">
      <c r="A37" s="3"/>
      <c r="B37" s="78"/>
      <c r="C37" s="78"/>
      <c r="D37" s="79"/>
      <c r="E37" s="80"/>
      <c r="G37" s="94"/>
      <c r="H37" s="95"/>
      <c r="I37" s="81" t="str">
        <f t="shared" si="19"/>
        <v/>
      </c>
      <c r="K37" s="82" t="e">
        <f t="shared" si="1"/>
        <v>#DIV/0!</v>
      </c>
      <c r="L37" s="83" t="e">
        <f t="shared" si="2"/>
        <v>#DIV/0!</v>
      </c>
      <c r="M37" s="83" t="str">
        <f t="shared" si="3"/>
        <v/>
      </c>
      <c r="N37" s="4"/>
      <c r="O37" s="1"/>
      <c r="P37" s="1"/>
      <c r="Q37" s="1"/>
    </row>
    <row r="38" spans="1:17" x14ac:dyDescent="0.25">
      <c r="A38" s="3"/>
      <c r="B38" s="78"/>
      <c r="C38" s="78"/>
      <c r="D38" s="79"/>
      <c r="E38" s="80"/>
      <c r="G38" s="94"/>
      <c r="H38" s="95"/>
      <c r="I38" s="81" t="str">
        <f t="shared" si="19"/>
        <v/>
      </c>
      <c r="K38" s="82" t="e">
        <f t="shared" si="1"/>
        <v>#DIV/0!</v>
      </c>
      <c r="L38" s="83" t="e">
        <f t="shared" si="2"/>
        <v>#DIV/0!</v>
      </c>
      <c r="M38" s="83" t="str">
        <f t="shared" si="3"/>
        <v/>
      </c>
      <c r="N38" s="4"/>
      <c r="O38" s="1"/>
      <c r="P38" s="1"/>
      <c r="Q38" s="1"/>
    </row>
    <row r="39" spans="1:17" x14ac:dyDescent="0.25">
      <c r="A39" s="3"/>
      <c r="B39" s="78"/>
      <c r="C39" s="78"/>
      <c r="D39" s="79"/>
      <c r="E39" s="80"/>
      <c r="G39" s="94"/>
      <c r="H39" s="95"/>
      <c r="I39" s="81" t="str">
        <f t="shared" si="19"/>
        <v/>
      </c>
      <c r="K39" s="82" t="e">
        <f t="shared" si="1"/>
        <v>#DIV/0!</v>
      </c>
      <c r="L39" s="83" t="e">
        <f t="shared" si="2"/>
        <v>#DIV/0!</v>
      </c>
      <c r="M39" s="83" t="str">
        <f t="shared" si="3"/>
        <v/>
      </c>
      <c r="N39" s="4"/>
      <c r="O39" s="1"/>
      <c r="P39" s="1"/>
      <c r="Q39" s="1"/>
    </row>
    <row r="40" spans="1:17" x14ac:dyDescent="0.25">
      <c r="A40" s="3"/>
      <c r="B40" s="78"/>
      <c r="C40" s="78"/>
      <c r="D40" s="79"/>
      <c r="E40" s="80"/>
      <c r="G40" s="94"/>
      <c r="H40" s="95"/>
      <c r="I40" s="81" t="str">
        <f t="shared" si="19"/>
        <v/>
      </c>
      <c r="K40" s="82" t="e">
        <f t="shared" si="1"/>
        <v>#DIV/0!</v>
      </c>
      <c r="L40" s="83" t="e">
        <f t="shared" si="2"/>
        <v>#DIV/0!</v>
      </c>
      <c r="M40" s="83" t="str">
        <f t="shared" si="3"/>
        <v/>
      </c>
      <c r="N40" s="4"/>
      <c r="O40" s="1"/>
      <c r="P40" s="1"/>
      <c r="Q40" s="1"/>
    </row>
    <row r="41" spans="1:17" x14ac:dyDescent="0.25">
      <c r="A41" s="3"/>
      <c r="B41" s="78"/>
      <c r="C41" s="78"/>
      <c r="D41" s="79"/>
      <c r="E41" s="80"/>
      <c r="G41" s="94"/>
      <c r="H41" s="95"/>
      <c r="I41" s="81" t="str">
        <f t="shared" si="19"/>
        <v/>
      </c>
      <c r="K41" s="82" t="e">
        <f t="shared" si="1"/>
        <v>#DIV/0!</v>
      </c>
      <c r="L41" s="83" t="e">
        <f t="shared" si="2"/>
        <v>#DIV/0!</v>
      </c>
      <c r="M41" s="83" t="str">
        <f t="shared" si="3"/>
        <v/>
      </c>
      <c r="N41" s="4"/>
      <c r="O41" s="1"/>
      <c r="P41" s="1"/>
      <c r="Q41" s="1"/>
    </row>
    <row r="42" spans="1:17" x14ac:dyDescent="0.25">
      <c r="A42" s="3"/>
      <c r="B42" s="78"/>
      <c r="C42" s="78"/>
      <c r="D42" s="79"/>
      <c r="E42" s="80"/>
      <c r="G42" s="94"/>
      <c r="H42" s="95"/>
      <c r="I42" s="81" t="str">
        <f t="shared" si="19"/>
        <v/>
      </c>
      <c r="K42" s="82" t="e">
        <f t="shared" si="1"/>
        <v>#DIV/0!</v>
      </c>
      <c r="L42" s="83" t="e">
        <f t="shared" si="2"/>
        <v>#DIV/0!</v>
      </c>
      <c r="M42" s="83" t="str">
        <f t="shared" si="3"/>
        <v/>
      </c>
      <c r="N42" s="4"/>
      <c r="O42" s="1"/>
      <c r="P42" s="1"/>
      <c r="Q42" s="1"/>
    </row>
    <row r="43" spans="1:17" x14ac:dyDescent="0.25">
      <c r="A43" s="3"/>
      <c r="B43" s="78"/>
      <c r="C43" s="78"/>
      <c r="D43" s="79"/>
      <c r="E43" s="80"/>
      <c r="G43" s="94"/>
      <c r="H43" s="95"/>
      <c r="I43" s="81" t="str">
        <f t="shared" si="19"/>
        <v/>
      </c>
      <c r="K43" s="82" t="e">
        <f t="shared" si="1"/>
        <v>#DIV/0!</v>
      </c>
      <c r="L43" s="83" t="e">
        <f t="shared" si="2"/>
        <v>#DIV/0!</v>
      </c>
      <c r="M43" s="83" t="str">
        <f t="shared" si="3"/>
        <v/>
      </c>
      <c r="N43" s="4"/>
      <c r="O43" s="1"/>
      <c r="P43" s="1"/>
      <c r="Q43" s="1"/>
    </row>
    <row r="44" spans="1:17" x14ac:dyDescent="0.25">
      <c r="A44" s="3"/>
      <c r="B44" s="78"/>
      <c r="C44" s="78"/>
      <c r="D44" s="79"/>
      <c r="E44" s="80"/>
      <c r="G44" s="94"/>
      <c r="H44" s="95"/>
      <c r="I44" s="81" t="str">
        <f t="shared" si="19"/>
        <v/>
      </c>
      <c r="K44" s="82" t="e">
        <f t="shared" si="1"/>
        <v>#DIV/0!</v>
      </c>
      <c r="L44" s="83" t="e">
        <f t="shared" si="2"/>
        <v>#DIV/0!</v>
      </c>
      <c r="M44" s="83" t="str">
        <f t="shared" si="3"/>
        <v/>
      </c>
      <c r="N44" s="4"/>
      <c r="O44" s="1"/>
      <c r="P44" s="1"/>
      <c r="Q44" s="1"/>
    </row>
    <row r="45" spans="1:17" x14ac:dyDescent="0.25">
      <c r="A45" s="3"/>
      <c r="B45" s="78"/>
      <c r="C45" s="78"/>
      <c r="D45" s="79"/>
      <c r="E45" s="80"/>
      <c r="G45" s="94"/>
      <c r="H45" s="95"/>
      <c r="I45" s="81" t="str">
        <f t="shared" si="19"/>
        <v/>
      </c>
      <c r="K45" s="82" t="e">
        <f t="shared" si="1"/>
        <v>#DIV/0!</v>
      </c>
      <c r="L45" s="83" t="e">
        <f t="shared" si="2"/>
        <v>#DIV/0!</v>
      </c>
      <c r="M45" s="83" t="str">
        <f t="shared" si="3"/>
        <v/>
      </c>
      <c r="N45" s="4"/>
      <c r="O45" s="1"/>
      <c r="P45" s="1"/>
      <c r="Q45" s="1"/>
    </row>
    <row r="46" spans="1:17" x14ac:dyDescent="0.25">
      <c r="A46" s="3"/>
      <c r="B46" s="78"/>
      <c r="C46" s="78"/>
      <c r="D46" s="79"/>
      <c r="E46" s="80"/>
      <c r="G46" s="94"/>
      <c r="H46" s="95"/>
      <c r="I46" s="81" t="str">
        <f t="shared" si="19"/>
        <v/>
      </c>
      <c r="K46" s="82" t="e">
        <f t="shared" si="1"/>
        <v>#DIV/0!</v>
      </c>
      <c r="L46" s="83" t="e">
        <f t="shared" si="2"/>
        <v>#DIV/0!</v>
      </c>
      <c r="M46" s="83" t="str">
        <f t="shared" si="3"/>
        <v/>
      </c>
      <c r="N46" s="4"/>
      <c r="O46" s="1"/>
      <c r="P46" s="1"/>
      <c r="Q46" s="1"/>
    </row>
    <row r="47" spans="1:17" x14ac:dyDescent="0.25">
      <c r="A47" s="3"/>
      <c r="B47" s="78"/>
      <c r="C47" s="78"/>
      <c r="D47" s="79"/>
      <c r="E47" s="80"/>
      <c r="G47" s="94"/>
      <c r="H47" s="95"/>
      <c r="I47" s="81" t="str">
        <f t="shared" si="19"/>
        <v/>
      </c>
      <c r="K47" s="82" t="e">
        <f t="shared" si="1"/>
        <v>#DIV/0!</v>
      </c>
      <c r="L47" s="83" t="e">
        <f t="shared" si="2"/>
        <v>#DIV/0!</v>
      </c>
      <c r="M47" s="83" t="str">
        <f t="shared" si="3"/>
        <v/>
      </c>
      <c r="N47" s="4"/>
      <c r="O47" s="1"/>
      <c r="P47" s="1"/>
      <c r="Q47" s="1"/>
    </row>
    <row r="48" spans="1:17" x14ac:dyDescent="0.25">
      <c r="A48" s="3"/>
      <c r="B48" s="78"/>
      <c r="C48" s="78"/>
      <c r="D48" s="79"/>
      <c r="E48" s="80"/>
      <c r="G48" s="94"/>
      <c r="H48" s="95"/>
      <c r="I48" s="81" t="str">
        <f t="shared" si="19"/>
        <v/>
      </c>
      <c r="K48" s="82" t="e">
        <f t="shared" si="1"/>
        <v>#DIV/0!</v>
      </c>
      <c r="L48" s="83" t="e">
        <f t="shared" si="2"/>
        <v>#DIV/0!</v>
      </c>
      <c r="M48" s="83" t="str">
        <f t="shared" si="3"/>
        <v/>
      </c>
      <c r="N48" s="4"/>
      <c r="O48" s="1"/>
      <c r="P48" s="1"/>
      <c r="Q48" s="1"/>
    </row>
    <row r="49" spans="1:17" x14ac:dyDescent="0.25">
      <c r="A49" s="3"/>
      <c r="B49" s="78"/>
      <c r="C49" s="78"/>
      <c r="D49" s="79"/>
      <c r="E49" s="80"/>
      <c r="G49" s="94"/>
      <c r="H49" s="95"/>
      <c r="I49" s="81" t="str">
        <f t="shared" si="19"/>
        <v/>
      </c>
      <c r="K49" s="82" t="e">
        <f t="shared" si="1"/>
        <v>#DIV/0!</v>
      </c>
      <c r="L49" s="83" t="e">
        <f t="shared" si="2"/>
        <v>#DIV/0!</v>
      </c>
      <c r="M49" s="83" t="str">
        <f t="shared" si="3"/>
        <v/>
      </c>
      <c r="N49" s="4"/>
      <c r="O49" s="1"/>
      <c r="P49" s="1"/>
      <c r="Q49" s="1"/>
    </row>
    <row r="50" spans="1:17" x14ac:dyDescent="0.25">
      <c r="A50" s="3"/>
      <c r="B50" s="78"/>
      <c r="C50" s="78"/>
      <c r="D50" s="79"/>
      <c r="E50" s="80"/>
      <c r="G50" s="94"/>
      <c r="H50" s="95"/>
      <c r="I50" s="81" t="str">
        <f t="shared" si="19"/>
        <v/>
      </c>
      <c r="K50" s="82" t="e">
        <f t="shared" si="1"/>
        <v>#DIV/0!</v>
      </c>
      <c r="L50" s="83" t="e">
        <f t="shared" si="2"/>
        <v>#DIV/0!</v>
      </c>
      <c r="M50" s="83" t="str">
        <f t="shared" si="3"/>
        <v/>
      </c>
      <c r="N50" s="4"/>
      <c r="O50" s="1"/>
      <c r="P50" s="1"/>
      <c r="Q50" s="1"/>
    </row>
    <row r="51" spans="1:17" x14ac:dyDescent="0.25">
      <c r="A51" s="3"/>
      <c r="B51" s="78"/>
      <c r="C51" s="78"/>
      <c r="D51" s="79"/>
      <c r="E51" s="80"/>
      <c r="G51" s="94"/>
      <c r="H51" s="95"/>
      <c r="I51" s="81" t="str">
        <f t="shared" si="19"/>
        <v/>
      </c>
      <c r="K51" s="82" t="e">
        <f t="shared" si="1"/>
        <v>#DIV/0!</v>
      </c>
      <c r="L51" s="83" t="e">
        <f t="shared" si="2"/>
        <v>#DIV/0!</v>
      </c>
      <c r="M51" s="83" t="str">
        <f t="shared" si="3"/>
        <v/>
      </c>
      <c r="N51" s="4"/>
      <c r="O51" s="1"/>
      <c r="P51" s="1"/>
      <c r="Q51" s="1"/>
    </row>
    <row r="52" spans="1:17" x14ac:dyDescent="0.25">
      <c r="A52" s="3"/>
      <c r="B52" s="78"/>
      <c r="C52" s="78"/>
      <c r="D52" s="79"/>
      <c r="E52" s="80"/>
      <c r="G52" s="94"/>
      <c r="H52" s="95"/>
      <c r="I52" s="81" t="str">
        <f t="shared" si="19"/>
        <v/>
      </c>
      <c r="K52" s="82" t="e">
        <f t="shared" si="1"/>
        <v>#DIV/0!</v>
      </c>
      <c r="L52" s="83" t="e">
        <f t="shared" si="2"/>
        <v>#DIV/0!</v>
      </c>
      <c r="M52" s="83" t="str">
        <f t="shared" si="3"/>
        <v/>
      </c>
      <c r="N52" s="4"/>
      <c r="O52" s="1"/>
      <c r="P52" s="1"/>
      <c r="Q52" s="1"/>
    </row>
    <row r="53" spans="1:17" x14ac:dyDescent="0.25">
      <c r="A53" s="3"/>
      <c r="B53" s="78"/>
      <c r="C53" s="78"/>
      <c r="D53" s="79"/>
      <c r="E53" s="80"/>
      <c r="G53" s="94"/>
      <c r="H53" s="95"/>
      <c r="I53" s="81" t="str">
        <f t="shared" si="19"/>
        <v/>
      </c>
      <c r="K53" s="82" t="e">
        <f t="shared" si="1"/>
        <v>#DIV/0!</v>
      </c>
      <c r="L53" s="83" t="e">
        <f t="shared" si="2"/>
        <v>#DIV/0!</v>
      </c>
      <c r="M53" s="83" t="str">
        <f t="shared" si="3"/>
        <v/>
      </c>
      <c r="N53" s="4"/>
      <c r="O53" s="1"/>
      <c r="P53" s="1"/>
      <c r="Q53" s="1"/>
    </row>
    <row r="54" spans="1:17" x14ac:dyDescent="0.25">
      <c r="A54" s="3"/>
      <c r="B54" s="78"/>
      <c r="C54" s="78"/>
      <c r="D54" s="79"/>
      <c r="E54" s="80"/>
      <c r="G54" s="94"/>
      <c r="H54" s="95"/>
      <c r="I54" s="81" t="str">
        <f t="shared" si="19"/>
        <v/>
      </c>
      <c r="K54" s="82" t="e">
        <f t="shared" si="1"/>
        <v>#DIV/0!</v>
      </c>
      <c r="L54" s="83" t="e">
        <f t="shared" si="2"/>
        <v>#DIV/0!</v>
      </c>
      <c r="M54" s="83" t="str">
        <f t="shared" si="3"/>
        <v/>
      </c>
      <c r="N54" s="4"/>
      <c r="O54" s="1"/>
      <c r="P54" s="1"/>
      <c r="Q54" s="1"/>
    </row>
    <row r="55" spans="1:17" x14ac:dyDescent="0.25">
      <c r="A55" s="3"/>
      <c r="B55" s="78"/>
      <c r="C55" s="78"/>
      <c r="D55" s="79"/>
      <c r="E55" s="80"/>
      <c r="G55" s="94"/>
      <c r="H55" s="95"/>
      <c r="I55" s="81" t="str">
        <f t="shared" si="19"/>
        <v/>
      </c>
      <c r="K55" s="82" t="e">
        <f t="shared" si="1"/>
        <v>#DIV/0!</v>
      </c>
      <c r="L55" s="83" t="e">
        <f t="shared" si="2"/>
        <v>#DIV/0!</v>
      </c>
      <c r="M55" s="83" t="str">
        <f t="shared" si="3"/>
        <v/>
      </c>
      <c r="N55" s="4"/>
      <c r="O55" s="1"/>
      <c r="P55" s="1"/>
      <c r="Q55" s="1"/>
    </row>
    <row r="56" spans="1:17" x14ac:dyDescent="0.25">
      <c r="A56" s="3"/>
      <c r="B56" s="78"/>
      <c r="C56" s="78"/>
      <c r="D56" s="79"/>
      <c r="E56" s="80"/>
      <c r="G56" s="94"/>
      <c r="H56" s="95"/>
      <c r="I56" s="81" t="str">
        <f t="shared" si="19"/>
        <v/>
      </c>
      <c r="K56" s="82" t="e">
        <f t="shared" si="1"/>
        <v>#DIV/0!</v>
      </c>
      <c r="L56" s="83" t="e">
        <f t="shared" si="2"/>
        <v>#DIV/0!</v>
      </c>
      <c r="M56" s="83" t="str">
        <f t="shared" si="3"/>
        <v/>
      </c>
      <c r="N56" s="4"/>
      <c r="O56" s="1"/>
      <c r="P56" s="1"/>
      <c r="Q56" s="1"/>
    </row>
    <row r="57" spans="1:17" x14ac:dyDescent="0.25">
      <c r="A57" s="3"/>
      <c r="B57" s="78"/>
      <c r="C57" s="78"/>
      <c r="D57" s="79"/>
      <c r="E57" s="80"/>
      <c r="G57" s="94"/>
      <c r="H57" s="95"/>
      <c r="I57" s="81" t="str">
        <f t="shared" si="19"/>
        <v/>
      </c>
      <c r="K57" s="82" t="e">
        <f t="shared" si="1"/>
        <v>#DIV/0!</v>
      </c>
      <c r="L57" s="83" t="e">
        <f t="shared" si="2"/>
        <v>#DIV/0!</v>
      </c>
      <c r="M57" s="83" t="str">
        <f t="shared" si="3"/>
        <v/>
      </c>
      <c r="N57" s="4"/>
      <c r="O57" s="1"/>
      <c r="P57" s="1"/>
      <c r="Q57" s="1"/>
    </row>
    <row r="58" spans="1:17" x14ac:dyDescent="0.25">
      <c r="A58" s="3"/>
      <c r="B58" s="78"/>
      <c r="C58" s="78"/>
      <c r="D58" s="79"/>
      <c r="E58" s="80"/>
      <c r="G58" s="94"/>
      <c r="H58" s="95"/>
      <c r="I58" s="81" t="str">
        <f t="shared" si="19"/>
        <v/>
      </c>
      <c r="K58" s="82" t="e">
        <f t="shared" si="1"/>
        <v>#DIV/0!</v>
      </c>
      <c r="L58" s="83" t="e">
        <f t="shared" si="2"/>
        <v>#DIV/0!</v>
      </c>
      <c r="M58" s="83" t="str">
        <f t="shared" si="3"/>
        <v/>
      </c>
      <c r="N58" s="4"/>
      <c r="O58" s="1"/>
      <c r="P58" s="1"/>
      <c r="Q58" s="1"/>
    </row>
    <row r="59" spans="1:17" x14ac:dyDescent="0.25">
      <c r="A59" s="3"/>
      <c r="B59" s="78"/>
      <c r="C59" s="78"/>
      <c r="D59" s="79"/>
      <c r="E59" s="80"/>
      <c r="G59" s="94"/>
      <c r="H59" s="95"/>
      <c r="I59" s="81" t="str">
        <f t="shared" si="19"/>
        <v/>
      </c>
      <c r="K59" s="82" t="e">
        <f t="shared" si="1"/>
        <v>#DIV/0!</v>
      </c>
      <c r="L59" s="83" t="e">
        <f t="shared" si="2"/>
        <v>#DIV/0!</v>
      </c>
      <c r="M59" s="83" t="str">
        <f t="shared" si="3"/>
        <v/>
      </c>
      <c r="N59" s="4"/>
      <c r="O59" s="1"/>
      <c r="P59" s="1"/>
      <c r="Q59" s="1"/>
    </row>
    <row r="60" spans="1:17" x14ac:dyDescent="0.25">
      <c r="A60" s="3"/>
      <c r="B60" s="78"/>
      <c r="C60" s="78"/>
      <c r="D60" s="79"/>
      <c r="E60" s="80"/>
      <c r="G60" s="94"/>
      <c r="H60" s="95"/>
      <c r="I60" s="81" t="str">
        <f t="shared" si="19"/>
        <v/>
      </c>
      <c r="K60" s="82" t="e">
        <f t="shared" si="1"/>
        <v>#DIV/0!</v>
      </c>
      <c r="L60" s="83" t="e">
        <f t="shared" si="2"/>
        <v>#DIV/0!</v>
      </c>
      <c r="M60" s="83" t="str">
        <f t="shared" si="3"/>
        <v/>
      </c>
      <c r="N60" s="4"/>
      <c r="O60" s="1"/>
      <c r="P60" s="1"/>
      <c r="Q60" s="1"/>
    </row>
    <row r="61" spans="1:17" x14ac:dyDescent="0.25">
      <c r="A61" s="3"/>
      <c r="B61" s="78"/>
      <c r="C61" s="78"/>
      <c r="D61" s="79"/>
      <c r="E61" s="80"/>
      <c r="G61" s="94"/>
      <c r="H61" s="95"/>
      <c r="I61" s="81" t="str">
        <f t="shared" si="19"/>
        <v/>
      </c>
      <c r="K61" s="82" t="e">
        <f t="shared" si="1"/>
        <v>#DIV/0!</v>
      </c>
      <c r="L61" s="83" t="e">
        <f t="shared" si="2"/>
        <v>#DIV/0!</v>
      </c>
      <c r="M61" s="83" t="str">
        <f t="shared" si="3"/>
        <v/>
      </c>
      <c r="N61" s="4"/>
      <c r="O61" s="1"/>
      <c r="P61" s="1"/>
      <c r="Q61" s="1"/>
    </row>
    <row r="62" spans="1:17" x14ac:dyDescent="0.25">
      <c r="A62" s="3"/>
      <c r="B62" s="78"/>
      <c r="C62" s="78"/>
      <c r="D62" s="79"/>
      <c r="E62" s="80"/>
      <c r="G62" s="94"/>
      <c r="H62" s="95"/>
      <c r="I62" s="81" t="str">
        <f t="shared" si="19"/>
        <v/>
      </c>
      <c r="K62" s="82" t="e">
        <f t="shared" ref="K62:K73" si="20">(E62/G62*100.05)-100</f>
        <v>#DIV/0!</v>
      </c>
      <c r="L62" s="83" t="e">
        <f t="shared" ref="L62:L73" si="21">K62*10</f>
        <v>#DIV/0!</v>
      </c>
      <c r="M62" s="83" t="str">
        <f t="shared" ref="M62:M73" si="22">IF(G62="","",IF(L62&gt;=50,50,IF(L62&lt;=0,0,L62)))</f>
        <v/>
      </c>
      <c r="N62" s="4"/>
      <c r="O62" s="1"/>
      <c r="P62" s="1"/>
      <c r="Q62" s="1"/>
    </row>
    <row r="63" spans="1:17" x14ac:dyDescent="0.25">
      <c r="A63" s="3"/>
      <c r="B63" s="78"/>
      <c r="C63" s="78"/>
      <c r="D63" s="79"/>
      <c r="E63" s="80"/>
      <c r="G63" s="94"/>
      <c r="H63" s="95"/>
      <c r="I63" s="81" t="str">
        <f t="shared" si="19"/>
        <v/>
      </c>
      <c r="K63" s="82" t="e">
        <f t="shared" si="20"/>
        <v>#DIV/0!</v>
      </c>
      <c r="L63" s="83" t="e">
        <f t="shared" si="21"/>
        <v>#DIV/0!</v>
      </c>
      <c r="M63" s="83" t="str">
        <f t="shared" si="22"/>
        <v/>
      </c>
      <c r="N63" s="4"/>
      <c r="O63" s="1"/>
      <c r="P63" s="1"/>
      <c r="Q63" s="1"/>
    </row>
    <row r="64" spans="1:17" x14ac:dyDescent="0.25">
      <c r="A64" s="3"/>
      <c r="B64" s="78"/>
      <c r="C64" s="78"/>
      <c r="D64" s="79"/>
      <c r="E64" s="80"/>
      <c r="G64" s="94"/>
      <c r="H64" s="95"/>
      <c r="I64" s="81" t="str">
        <f t="shared" ref="I64:I73" si="23">IF(G64="","",IF(G64&lt;E64,E64-G64,""))</f>
        <v/>
      </c>
      <c r="K64" s="82" t="e">
        <f t="shared" si="20"/>
        <v>#DIV/0!</v>
      </c>
      <c r="L64" s="83" t="e">
        <f t="shared" si="21"/>
        <v>#DIV/0!</v>
      </c>
      <c r="M64" s="83" t="str">
        <f t="shared" si="22"/>
        <v/>
      </c>
      <c r="N64" s="4"/>
      <c r="O64" s="1"/>
      <c r="P64" s="1"/>
      <c r="Q64" s="1"/>
    </row>
    <row r="65" spans="1:17" x14ac:dyDescent="0.25">
      <c r="A65" s="3"/>
      <c r="B65" s="78"/>
      <c r="C65" s="78"/>
      <c r="D65" s="79"/>
      <c r="E65" s="80"/>
      <c r="G65" s="94"/>
      <c r="H65" s="95"/>
      <c r="I65" s="81" t="str">
        <f t="shared" si="23"/>
        <v/>
      </c>
      <c r="K65" s="82" t="e">
        <f t="shared" si="20"/>
        <v>#DIV/0!</v>
      </c>
      <c r="L65" s="83" t="e">
        <f t="shared" si="21"/>
        <v>#DIV/0!</v>
      </c>
      <c r="M65" s="83" t="str">
        <f t="shared" si="22"/>
        <v/>
      </c>
      <c r="N65" s="4"/>
      <c r="O65" s="1"/>
      <c r="P65" s="1"/>
      <c r="Q65" s="1"/>
    </row>
    <row r="66" spans="1:17" x14ac:dyDescent="0.25">
      <c r="A66" s="3"/>
      <c r="B66" s="78"/>
      <c r="C66" s="78"/>
      <c r="D66" s="79"/>
      <c r="E66" s="80"/>
      <c r="G66" s="94"/>
      <c r="H66" s="95"/>
      <c r="I66" s="81" t="str">
        <f t="shared" si="23"/>
        <v/>
      </c>
      <c r="K66" s="82" t="e">
        <f t="shared" si="20"/>
        <v>#DIV/0!</v>
      </c>
      <c r="L66" s="83" t="e">
        <f t="shared" si="21"/>
        <v>#DIV/0!</v>
      </c>
      <c r="M66" s="83" t="str">
        <f t="shared" si="22"/>
        <v/>
      </c>
      <c r="N66" s="4"/>
      <c r="O66" s="1"/>
      <c r="P66" s="1"/>
      <c r="Q66" s="1"/>
    </row>
    <row r="67" spans="1:17" x14ac:dyDescent="0.25">
      <c r="A67" s="3"/>
      <c r="B67" s="78"/>
      <c r="C67" s="78"/>
      <c r="D67" s="79"/>
      <c r="E67" s="80"/>
      <c r="G67" s="94"/>
      <c r="H67" s="95"/>
      <c r="I67" s="81" t="str">
        <f t="shared" si="23"/>
        <v/>
      </c>
      <c r="K67" s="82" t="e">
        <f t="shared" si="20"/>
        <v>#DIV/0!</v>
      </c>
      <c r="L67" s="83" t="e">
        <f t="shared" si="21"/>
        <v>#DIV/0!</v>
      </c>
      <c r="M67" s="83" t="str">
        <f t="shared" si="22"/>
        <v/>
      </c>
      <c r="N67" s="4"/>
      <c r="O67" s="1"/>
      <c r="P67" s="1"/>
      <c r="Q67" s="1"/>
    </row>
    <row r="68" spans="1:17" x14ac:dyDescent="0.25">
      <c r="A68" s="3"/>
      <c r="B68" s="78"/>
      <c r="C68" s="78"/>
      <c r="D68" s="79"/>
      <c r="E68" s="80"/>
      <c r="G68" s="94"/>
      <c r="H68" s="95"/>
      <c r="I68" s="81" t="str">
        <f t="shared" si="23"/>
        <v/>
      </c>
      <c r="K68" s="82" t="e">
        <f t="shared" si="20"/>
        <v>#DIV/0!</v>
      </c>
      <c r="L68" s="83" t="e">
        <f t="shared" si="21"/>
        <v>#DIV/0!</v>
      </c>
      <c r="M68" s="83" t="str">
        <f t="shared" si="22"/>
        <v/>
      </c>
      <c r="N68" s="4"/>
      <c r="O68" s="1"/>
      <c r="P68" s="1"/>
      <c r="Q68" s="1"/>
    </row>
    <row r="69" spans="1:17" x14ac:dyDescent="0.25">
      <c r="A69" s="3"/>
      <c r="B69" s="78"/>
      <c r="C69" s="78"/>
      <c r="D69" s="79"/>
      <c r="E69" s="80"/>
      <c r="G69" s="94"/>
      <c r="H69" s="95"/>
      <c r="I69" s="81" t="str">
        <f t="shared" si="23"/>
        <v/>
      </c>
      <c r="K69" s="82" t="e">
        <f t="shared" si="20"/>
        <v>#DIV/0!</v>
      </c>
      <c r="L69" s="83" t="e">
        <f t="shared" si="21"/>
        <v>#DIV/0!</v>
      </c>
      <c r="M69" s="83" t="str">
        <f t="shared" si="22"/>
        <v/>
      </c>
      <c r="N69" s="4"/>
      <c r="O69" s="1"/>
      <c r="P69" s="1"/>
      <c r="Q69" s="1"/>
    </row>
    <row r="70" spans="1:17" x14ac:dyDescent="0.25">
      <c r="A70" s="3"/>
      <c r="B70" s="78"/>
      <c r="C70" s="78"/>
      <c r="D70" s="79"/>
      <c r="E70" s="80"/>
      <c r="G70" s="94"/>
      <c r="H70" s="95"/>
      <c r="I70" s="81" t="str">
        <f t="shared" si="23"/>
        <v/>
      </c>
      <c r="K70" s="82" t="e">
        <f t="shared" si="20"/>
        <v>#DIV/0!</v>
      </c>
      <c r="L70" s="83" t="e">
        <f t="shared" si="21"/>
        <v>#DIV/0!</v>
      </c>
      <c r="M70" s="83" t="str">
        <f t="shared" si="22"/>
        <v/>
      </c>
      <c r="N70" s="4"/>
      <c r="O70" s="1"/>
      <c r="P70" s="1"/>
      <c r="Q70" s="1"/>
    </row>
    <row r="71" spans="1:17" x14ac:dyDescent="0.25">
      <c r="A71" s="3"/>
      <c r="B71" s="78"/>
      <c r="C71" s="78"/>
      <c r="D71" s="79"/>
      <c r="E71" s="80"/>
      <c r="G71" s="94"/>
      <c r="H71" s="95"/>
      <c r="I71" s="81" t="str">
        <f t="shared" si="23"/>
        <v/>
      </c>
      <c r="K71" s="82" t="e">
        <f t="shared" si="20"/>
        <v>#DIV/0!</v>
      </c>
      <c r="L71" s="83" t="e">
        <f t="shared" si="21"/>
        <v>#DIV/0!</v>
      </c>
      <c r="M71" s="83" t="str">
        <f t="shared" si="22"/>
        <v/>
      </c>
      <c r="N71" s="4"/>
      <c r="O71" s="1"/>
      <c r="P71" s="1"/>
      <c r="Q71" s="1"/>
    </row>
    <row r="72" spans="1:17" x14ac:dyDescent="0.25">
      <c r="A72" s="3"/>
      <c r="B72" s="78"/>
      <c r="C72" s="78"/>
      <c r="D72" s="79"/>
      <c r="E72" s="80"/>
      <c r="G72" s="94"/>
      <c r="H72" s="95"/>
      <c r="I72" s="81" t="str">
        <f t="shared" si="23"/>
        <v/>
      </c>
      <c r="K72" s="82" t="e">
        <f t="shared" si="20"/>
        <v>#DIV/0!</v>
      </c>
      <c r="L72" s="83" t="e">
        <f t="shared" si="21"/>
        <v>#DIV/0!</v>
      </c>
      <c r="M72" s="83" t="str">
        <f t="shared" si="22"/>
        <v/>
      </c>
      <c r="N72" s="4"/>
      <c r="O72" s="1"/>
      <c r="P72" s="1"/>
      <c r="Q72" s="1"/>
    </row>
    <row r="73" spans="1:17" x14ac:dyDescent="0.25">
      <c r="A73" s="3"/>
      <c r="B73" s="78"/>
      <c r="C73" s="78"/>
      <c r="D73" s="79"/>
      <c r="E73" s="80"/>
      <c r="G73" s="94"/>
      <c r="H73" s="95"/>
      <c r="I73" s="81" t="str">
        <f t="shared" si="23"/>
        <v/>
      </c>
      <c r="K73" s="82" t="e">
        <f t="shared" si="20"/>
        <v>#DIV/0!</v>
      </c>
      <c r="L73" s="83" t="e">
        <f t="shared" si="21"/>
        <v>#DIV/0!</v>
      </c>
      <c r="M73" s="83" t="str">
        <f t="shared" si="22"/>
        <v/>
      </c>
      <c r="N73" s="4"/>
      <c r="O73" s="1"/>
      <c r="P73" s="1"/>
      <c r="Q73" s="1"/>
    </row>
    <row r="74" spans="1:17" x14ac:dyDescent="0.25">
      <c r="B74" s="28"/>
      <c r="C74" s="28"/>
      <c r="D74" s="7"/>
      <c r="E74" s="8"/>
      <c r="F74" s="7"/>
      <c r="G74" s="7"/>
      <c r="H74" s="7"/>
      <c r="I74" s="7"/>
      <c r="J74" s="7"/>
      <c r="K74" s="7"/>
      <c r="L74" s="7"/>
      <c r="M74" s="7"/>
      <c r="O74" s="1"/>
      <c r="P74" s="1"/>
      <c r="Q74" s="1"/>
    </row>
  </sheetData>
  <sortState ref="P7:AA30">
    <sortCondition descending="1" ref="AA7:AA30"/>
  </sortState>
  <mergeCells count="1">
    <mergeCell ref="B2:M2"/>
  </mergeCells>
  <hyperlinks>
    <hyperlink ref="B3" location="Table!A1" display="Table!A1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74"/>
  <sheetViews>
    <sheetView topLeftCell="A16" workbookViewId="0">
      <selection activeCell="N40" sqref="N40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103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103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106" t="s">
        <v>173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8"/>
      <c r="O2" s="9"/>
    </row>
    <row r="3" spans="1:27" x14ac:dyDescent="0.25">
      <c r="B3" s="99" t="s">
        <v>70</v>
      </c>
      <c r="D3" s="103"/>
      <c r="F3" s="103"/>
      <c r="G3" s="103"/>
      <c r="H3" s="103"/>
      <c r="I3" s="103"/>
      <c r="J3" s="103"/>
      <c r="K3" s="103"/>
      <c r="L3" s="103"/>
      <c r="M3" s="103"/>
      <c r="O3" s="9"/>
    </row>
    <row r="4" spans="1:27" x14ac:dyDescent="0.25">
      <c r="B4" s="68"/>
      <c r="D4" s="103"/>
      <c r="F4" s="103"/>
      <c r="G4" s="103"/>
      <c r="H4" s="103"/>
      <c r="I4" s="103"/>
      <c r="J4" s="103"/>
      <c r="K4" s="103"/>
      <c r="L4" s="103"/>
      <c r="M4" s="103"/>
      <c r="O4" s="9"/>
      <c r="Q4" s="25" t="s">
        <v>61</v>
      </c>
    </row>
    <row r="5" spans="1:27" x14ac:dyDescent="0.25">
      <c r="O5" s="9"/>
    </row>
    <row r="6" spans="1:27" x14ac:dyDescent="0.25">
      <c r="E6" s="103" t="s">
        <v>62</v>
      </c>
      <c r="G6" s="1" t="s">
        <v>22</v>
      </c>
      <c r="I6" s="1" t="s">
        <v>63</v>
      </c>
      <c r="K6" s="1" t="s">
        <v>64</v>
      </c>
      <c r="L6" s="1" t="s">
        <v>65</v>
      </c>
      <c r="M6" s="103" t="s">
        <v>23</v>
      </c>
      <c r="O6" s="9"/>
      <c r="S6" s="103" t="s">
        <v>62</v>
      </c>
      <c r="U6" s="1" t="s">
        <v>22</v>
      </c>
      <c r="W6" s="1" t="s">
        <v>63</v>
      </c>
      <c r="Y6" s="1" t="s">
        <v>64</v>
      </c>
      <c r="Z6" s="1" t="s">
        <v>65</v>
      </c>
      <c r="AA6" s="103" t="s">
        <v>23</v>
      </c>
    </row>
    <row r="7" spans="1:27" x14ac:dyDescent="0.25">
      <c r="A7" s="3"/>
      <c r="B7" s="69" t="s">
        <v>148</v>
      </c>
      <c r="C7" s="70" t="s">
        <v>149</v>
      </c>
      <c r="D7" s="71"/>
      <c r="E7" s="72">
        <v>1.1468287037037039E-2</v>
      </c>
      <c r="F7" s="71"/>
      <c r="G7" s="72">
        <v>1.1562499999999998E-2</v>
      </c>
      <c r="H7" s="73"/>
      <c r="I7" s="101" t="str">
        <f t="shared" ref="I7:I20" si="0">IF(G7="","",IF(G7&lt;E7,E7-G7,""))</f>
        <v/>
      </c>
      <c r="J7" s="75"/>
      <c r="K7" s="76">
        <f t="shared" ref="K7:K70" si="1">(E7/G7*100.05)-100</f>
        <v>-0.76522222222219227</v>
      </c>
      <c r="L7" s="77">
        <f t="shared" ref="L7:L70" si="2">K7*10</f>
        <v>-7.6522222222219227</v>
      </c>
      <c r="M7" s="77">
        <f t="shared" ref="M7:M70" si="3">IF(G7="","",IF(L7&gt;=50,50,IF(L7&lt;=0,0,L7)))</f>
        <v>0</v>
      </c>
      <c r="N7" s="4"/>
      <c r="O7" s="16"/>
      <c r="P7" s="69" t="s">
        <v>150</v>
      </c>
      <c r="Q7" s="70" t="s">
        <v>151</v>
      </c>
      <c r="R7" s="71"/>
      <c r="S7" s="72">
        <v>1.2588888888888893E-2</v>
      </c>
      <c r="T7" s="71"/>
      <c r="U7" s="72">
        <v>1.1944444444444445E-2</v>
      </c>
      <c r="V7" s="73"/>
      <c r="W7" s="101">
        <f t="shared" ref="W7:W42" si="4">IF(U7="","",IF(U7&lt;S7,S7-U7,""))</f>
        <v>6.4444444444444748E-4</v>
      </c>
      <c r="X7" s="75"/>
      <c r="Y7" s="76">
        <f t="shared" ref="Y7:Y42" si="5">(S7/U7*100.05)-100</f>
        <v>5.4480465116279362</v>
      </c>
      <c r="Z7" s="77">
        <f t="shared" ref="Z7:Z42" si="6">Y7*10</f>
        <v>54.480465116279362</v>
      </c>
      <c r="AA7" s="77">
        <f t="shared" ref="AA7:AA42" si="7">IF(U7="","",IF(Z7&gt;=50,50,IF(Z7&lt;=0,0,Z7)))</f>
        <v>50</v>
      </c>
    </row>
    <row r="8" spans="1:27" x14ac:dyDescent="0.25">
      <c r="A8" s="3"/>
      <c r="B8" s="69" t="s">
        <v>150</v>
      </c>
      <c r="C8" s="70" t="s">
        <v>151</v>
      </c>
      <c r="D8" s="71"/>
      <c r="E8" s="72">
        <v>1.2588888888888893E-2</v>
      </c>
      <c r="F8" s="71"/>
      <c r="G8" s="72">
        <v>1.1944444444444445E-2</v>
      </c>
      <c r="H8" s="73"/>
      <c r="I8" s="101">
        <f t="shared" si="0"/>
        <v>6.4444444444444748E-4</v>
      </c>
      <c r="J8" s="75"/>
      <c r="K8" s="76">
        <f t="shared" si="1"/>
        <v>5.4480465116279362</v>
      </c>
      <c r="L8" s="77">
        <f t="shared" si="2"/>
        <v>54.480465116279362</v>
      </c>
      <c r="M8" s="77">
        <f t="shared" si="3"/>
        <v>50</v>
      </c>
      <c r="N8" s="4"/>
      <c r="O8" s="17"/>
      <c r="P8" s="69" t="s">
        <v>103</v>
      </c>
      <c r="Q8" s="70" t="s">
        <v>104</v>
      </c>
      <c r="R8" s="71"/>
      <c r="S8" s="72">
        <v>1.4305555555555556E-2</v>
      </c>
      <c r="T8" s="71"/>
      <c r="U8" s="72">
        <v>1.3900462962962962E-2</v>
      </c>
      <c r="V8" s="73"/>
      <c r="W8" s="101">
        <f t="shared" si="4"/>
        <v>4.0509259259259404E-4</v>
      </c>
      <c r="X8" s="75"/>
      <c r="Y8" s="76">
        <f t="shared" si="5"/>
        <v>2.9656952539550474</v>
      </c>
      <c r="Z8" s="77">
        <f t="shared" si="6"/>
        <v>29.656952539550474</v>
      </c>
      <c r="AA8" s="77">
        <f t="shared" si="7"/>
        <v>29.656952539550474</v>
      </c>
    </row>
    <row r="9" spans="1:27" x14ac:dyDescent="0.25">
      <c r="A9" s="3"/>
      <c r="B9" s="69" t="s">
        <v>116</v>
      </c>
      <c r="C9" s="70" t="s">
        <v>117</v>
      </c>
      <c r="D9" s="71"/>
      <c r="E9" s="72">
        <v>1.2725421470999303E-2</v>
      </c>
      <c r="F9" s="71"/>
      <c r="G9" s="72">
        <v>1.2881944444444446E-2</v>
      </c>
      <c r="H9" s="73"/>
      <c r="I9" s="101" t="str">
        <f t="shared" si="0"/>
        <v/>
      </c>
      <c r="J9" s="75"/>
      <c r="K9" s="76">
        <f t="shared" si="1"/>
        <v>-1.1656645730560058</v>
      </c>
      <c r="L9" s="77">
        <f t="shared" si="2"/>
        <v>-11.656645730560058</v>
      </c>
      <c r="M9" s="77">
        <f t="shared" si="3"/>
        <v>0</v>
      </c>
      <c r="N9" s="4"/>
      <c r="O9" s="17"/>
      <c r="P9" s="69" t="s">
        <v>105</v>
      </c>
      <c r="Q9" s="70" t="s">
        <v>106</v>
      </c>
      <c r="R9" s="71"/>
      <c r="S9" s="72">
        <v>1.5664583333333332E-2</v>
      </c>
      <c r="T9" s="71"/>
      <c r="U9" s="72">
        <v>1.5266203703703705E-2</v>
      </c>
      <c r="V9" s="73"/>
      <c r="W9" s="101">
        <f t="shared" si="4"/>
        <v>3.98379629629627E-4</v>
      </c>
      <c r="X9" s="75"/>
      <c r="Y9" s="76">
        <f t="shared" si="5"/>
        <v>2.6608574677785981</v>
      </c>
      <c r="Z9" s="77">
        <f t="shared" si="6"/>
        <v>26.608574677785981</v>
      </c>
      <c r="AA9" s="77">
        <f t="shared" si="7"/>
        <v>26.608574677785981</v>
      </c>
    </row>
    <row r="10" spans="1:27" x14ac:dyDescent="0.25">
      <c r="A10" s="3"/>
      <c r="B10" s="69" t="s">
        <v>152</v>
      </c>
      <c r="C10" s="70" t="s">
        <v>153</v>
      </c>
      <c r="D10" s="71"/>
      <c r="E10" s="72">
        <v>1.3006134259259259E-2</v>
      </c>
      <c r="F10" s="71"/>
      <c r="G10" s="72">
        <v>1.298611111111111E-2</v>
      </c>
      <c r="H10" s="73"/>
      <c r="I10" s="101">
        <f t="shared" si="0"/>
        <v>2.002314814814922E-5</v>
      </c>
      <c r="J10" s="75"/>
      <c r="K10" s="76">
        <f t="shared" si="1"/>
        <v>0.20426604278075899</v>
      </c>
      <c r="L10" s="77">
        <f t="shared" si="2"/>
        <v>2.0426604278075899</v>
      </c>
      <c r="M10" s="77">
        <f t="shared" si="3"/>
        <v>2.0426604278075899</v>
      </c>
      <c r="N10" s="4"/>
      <c r="O10" s="17"/>
      <c r="P10" s="69" t="s">
        <v>143</v>
      </c>
      <c r="Q10" s="70" t="s">
        <v>163</v>
      </c>
      <c r="R10" s="71"/>
      <c r="S10" s="72">
        <v>1.5471996081191037E-2</v>
      </c>
      <c r="T10" s="71"/>
      <c r="U10" s="72">
        <v>1.5092592592592593E-2</v>
      </c>
      <c r="V10" s="73"/>
      <c r="W10" s="101">
        <f t="shared" si="4"/>
        <v>3.7940348859844333E-4</v>
      </c>
      <c r="X10" s="75"/>
      <c r="Y10" s="76">
        <f t="shared" si="5"/>
        <v>2.5650959850930235</v>
      </c>
      <c r="Z10" s="77">
        <f t="shared" si="6"/>
        <v>25.650959850930235</v>
      </c>
      <c r="AA10" s="77">
        <f t="shared" si="7"/>
        <v>25.650959850930235</v>
      </c>
    </row>
    <row r="11" spans="1:27" x14ac:dyDescent="0.25">
      <c r="A11" s="3"/>
      <c r="B11" s="69" t="s">
        <v>96</v>
      </c>
      <c r="C11" s="70" t="s">
        <v>97</v>
      </c>
      <c r="D11" s="71"/>
      <c r="E11" s="72">
        <v>1.3203397973445144E-2</v>
      </c>
      <c r="F11" s="71"/>
      <c r="G11" s="72">
        <v>1.3043981481481483E-2</v>
      </c>
      <c r="H11" s="73"/>
      <c r="I11" s="101">
        <f t="shared" si="0"/>
        <v>1.5941649196366155E-4</v>
      </c>
      <c r="J11" s="75"/>
      <c r="K11" s="76">
        <f t="shared" si="1"/>
        <v>1.2727570273392246</v>
      </c>
      <c r="L11" s="77">
        <f t="shared" si="2"/>
        <v>12.727570273392246</v>
      </c>
      <c r="M11" s="77">
        <f t="shared" si="3"/>
        <v>12.727570273392246</v>
      </c>
      <c r="N11" s="4"/>
      <c r="O11" s="17"/>
      <c r="P11" s="69" t="s">
        <v>126</v>
      </c>
      <c r="Q11" s="70" t="s">
        <v>127</v>
      </c>
      <c r="R11" s="71"/>
      <c r="S11" s="72">
        <v>1.6868634259259257E-2</v>
      </c>
      <c r="T11" s="71"/>
      <c r="U11" s="72">
        <v>1.6481481481481482E-2</v>
      </c>
      <c r="V11" s="73"/>
      <c r="W11" s="101">
        <f t="shared" si="4"/>
        <v>3.8715277777777446E-4</v>
      </c>
      <c r="X11" s="75"/>
      <c r="Y11" s="76">
        <f t="shared" si="5"/>
        <v>2.4001913623595215</v>
      </c>
      <c r="Z11" s="77">
        <f t="shared" si="6"/>
        <v>24.001913623595215</v>
      </c>
      <c r="AA11" s="77">
        <f t="shared" si="7"/>
        <v>24.001913623595215</v>
      </c>
    </row>
    <row r="12" spans="1:27" x14ac:dyDescent="0.25">
      <c r="A12" s="3"/>
      <c r="B12" s="69" t="s">
        <v>133</v>
      </c>
      <c r="C12" s="70" t="s">
        <v>134</v>
      </c>
      <c r="D12" s="71"/>
      <c r="E12" s="72">
        <v>1.3029077131376661E-2</v>
      </c>
      <c r="F12" s="71"/>
      <c r="G12" s="72">
        <v>1.3171296296296294E-2</v>
      </c>
      <c r="H12" s="73"/>
      <c r="I12" s="101" t="str">
        <f t="shared" si="0"/>
        <v/>
      </c>
      <c r="J12" s="75"/>
      <c r="K12" s="76">
        <f t="shared" si="1"/>
        <v>-1.0303057747786255</v>
      </c>
      <c r="L12" s="77">
        <f t="shared" si="2"/>
        <v>-10.303057747786255</v>
      </c>
      <c r="M12" s="77">
        <f t="shared" si="3"/>
        <v>0</v>
      </c>
      <c r="N12" s="4"/>
      <c r="O12" s="17"/>
      <c r="P12" s="69" t="s">
        <v>156</v>
      </c>
      <c r="Q12" s="70" t="s">
        <v>157</v>
      </c>
      <c r="R12" s="71"/>
      <c r="S12" s="72">
        <v>1.3721412037037037E-2</v>
      </c>
      <c r="T12" s="71"/>
      <c r="U12" s="72">
        <v>1.34375E-2</v>
      </c>
      <c r="V12" s="73"/>
      <c r="W12" s="101">
        <f t="shared" si="4"/>
        <v>2.8391203703703738E-4</v>
      </c>
      <c r="X12" s="75"/>
      <c r="Y12" s="76">
        <f t="shared" si="5"/>
        <v>2.1638901808785533</v>
      </c>
      <c r="Z12" s="77">
        <f t="shared" si="6"/>
        <v>21.638901808785533</v>
      </c>
      <c r="AA12" s="77">
        <f t="shared" si="7"/>
        <v>21.638901808785533</v>
      </c>
    </row>
    <row r="13" spans="1:27" x14ac:dyDescent="0.25">
      <c r="A13" s="3"/>
      <c r="B13" s="69" t="s">
        <v>154</v>
      </c>
      <c r="C13" s="70" t="s">
        <v>155</v>
      </c>
      <c r="D13" s="71"/>
      <c r="E13" s="72">
        <v>1.3053819444444444E-2</v>
      </c>
      <c r="F13" s="71"/>
      <c r="G13" s="72">
        <v>1.3321759259259261E-2</v>
      </c>
      <c r="H13" s="73"/>
      <c r="I13" s="101" t="str">
        <f t="shared" si="0"/>
        <v/>
      </c>
      <c r="J13" s="75"/>
      <c r="K13" s="76">
        <f t="shared" si="1"/>
        <v>-1.9623001737619603</v>
      </c>
      <c r="L13" s="77">
        <f t="shared" si="2"/>
        <v>-19.623001737619603</v>
      </c>
      <c r="M13" s="77">
        <f t="shared" si="3"/>
        <v>0</v>
      </c>
      <c r="N13" s="4"/>
      <c r="O13" s="17"/>
      <c r="P13" s="69" t="s">
        <v>107</v>
      </c>
      <c r="Q13" s="70" t="s">
        <v>108</v>
      </c>
      <c r="R13" s="71"/>
      <c r="S13" s="72">
        <v>1.6954938062540836E-2</v>
      </c>
      <c r="T13" s="71"/>
      <c r="U13" s="72">
        <v>1.6643518518518519E-2</v>
      </c>
      <c r="V13" s="73"/>
      <c r="W13" s="101">
        <f t="shared" si="4"/>
        <v>3.1141954402231706E-4</v>
      </c>
      <c r="X13" s="75"/>
      <c r="Y13" s="76">
        <f t="shared" si="5"/>
        <v>1.9220515944248859</v>
      </c>
      <c r="Z13" s="77">
        <f t="shared" si="6"/>
        <v>19.220515944248859</v>
      </c>
      <c r="AA13" s="77">
        <f t="shared" si="7"/>
        <v>19.220515944248859</v>
      </c>
    </row>
    <row r="14" spans="1:27" x14ac:dyDescent="0.25">
      <c r="A14" s="3"/>
      <c r="B14" s="69" t="s">
        <v>106</v>
      </c>
      <c r="C14" s="70" t="s">
        <v>135</v>
      </c>
      <c r="D14" s="71"/>
      <c r="E14" s="72">
        <v>1.3214644479385045E-2</v>
      </c>
      <c r="F14" s="71"/>
      <c r="G14" s="72">
        <v>1.3368055555555557E-2</v>
      </c>
      <c r="H14" s="73"/>
      <c r="I14" s="101" t="str">
        <f t="shared" si="0"/>
        <v/>
      </c>
      <c r="J14" s="75"/>
      <c r="K14" s="76">
        <f t="shared" si="1"/>
        <v>-1.0981683410928866</v>
      </c>
      <c r="L14" s="77">
        <f t="shared" si="2"/>
        <v>-10.981683410928866</v>
      </c>
      <c r="M14" s="77">
        <f t="shared" si="3"/>
        <v>0</v>
      </c>
      <c r="N14" s="4"/>
      <c r="O14" s="17"/>
      <c r="P14" s="69" t="s">
        <v>94</v>
      </c>
      <c r="Q14" s="70" t="s">
        <v>95</v>
      </c>
      <c r="R14" s="71"/>
      <c r="S14" s="72">
        <v>1.4597964709993012E-2</v>
      </c>
      <c r="T14" s="71"/>
      <c r="U14" s="72">
        <v>1.4340277777777776E-2</v>
      </c>
      <c r="V14" s="73"/>
      <c r="W14" s="101">
        <f t="shared" si="4"/>
        <v>2.5768693221523559E-4</v>
      </c>
      <c r="X14" s="75"/>
      <c r="Y14" s="76">
        <f t="shared" si="5"/>
        <v>1.8478436657681954</v>
      </c>
      <c r="Z14" s="77">
        <f t="shared" si="6"/>
        <v>18.478436657681954</v>
      </c>
      <c r="AA14" s="77">
        <f t="shared" si="7"/>
        <v>18.478436657681954</v>
      </c>
    </row>
    <row r="15" spans="1:27" x14ac:dyDescent="0.25">
      <c r="A15" s="3"/>
      <c r="B15" s="69" t="s">
        <v>156</v>
      </c>
      <c r="C15" s="70" t="s">
        <v>157</v>
      </c>
      <c r="D15" s="71"/>
      <c r="E15" s="72">
        <v>1.3721412037037037E-2</v>
      </c>
      <c r="F15" s="71"/>
      <c r="G15" s="72">
        <v>1.34375E-2</v>
      </c>
      <c r="H15" s="73"/>
      <c r="I15" s="101">
        <f t="shared" si="0"/>
        <v>2.8391203703703738E-4</v>
      </c>
      <c r="J15" s="75"/>
      <c r="K15" s="76">
        <f t="shared" si="1"/>
        <v>2.1638901808785533</v>
      </c>
      <c r="L15" s="77">
        <f t="shared" si="2"/>
        <v>21.638901808785533</v>
      </c>
      <c r="M15" s="77">
        <f t="shared" si="3"/>
        <v>21.638901808785533</v>
      </c>
      <c r="N15" s="4"/>
      <c r="O15" s="17"/>
      <c r="P15" s="69" t="s">
        <v>84</v>
      </c>
      <c r="Q15" s="70" t="s">
        <v>93</v>
      </c>
      <c r="R15" s="71"/>
      <c r="S15" s="72">
        <v>1.375447676450035E-2</v>
      </c>
      <c r="T15" s="71"/>
      <c r="U15" s="72">
        <v>1.3541666666666667E-2</v>
      </c>
      <c r="V15" s="73"/>
      <c r="W15" s="101">
        <f t="shared" si="4"/>
        <v>2.128100978336829E-4</v>
      </c>
      <c r="X15" s="75"/>
      <c r="Y15" s="76">
        <f t="shared" si="5"/>
        <v>1.6223064828253371</v>
      </c>
      <c r="Z15" s="77">
        <f t="shared" si="6"/>
        <v>16.223064828253371</v>
      </c>
      <c r="AA15" s="77">
        <f t="shared" si="7"/>
        <v>16.223064828253371</v>
      </c>
    </row>
    <row r="16" spans="1:27" x14ac:dyDescent="0.25">
      <c r="A16" s="3"/>
      <c r="B16" s="69" t="s">
        <v>136</v>
      </c>
      <c r="C16" s="70" t="s">
        <v>137</v>
      </c>
      <c r="D16" s="71"/>
      <c r="E16" s="72">
        <v>1.3315863032844164E-2</v>
      </c>
      <c r="F16" s="71"/>
      <c r="G16" s="72">
        <v>1.3495370370370371E-2</v>
      </c>
      <c r="H16" s="73"/>
      <c r="I16" s="101" t="str">
        <f t="shared" si="0"/>
        <v/>
      </c>
      <c r="J16" s="75"/>
      <c r="K16" s="76">
        <f t="shared" si="1"/>
        <v>-1.28080520405193</v>
      </c>
      <c r="L16" s="77">
        <f t="shared" si="2"/>
        <v>-12.8080520405193</v>
      </c>
      <c r="M16" s="77">
        <f t="shared" si="3"/>
        <v>0</v>
      </c>
      <c r="N16" s="4"/>
      <c r="O16" s="17"/>
      <c r="P16" s="69" t="s">
        <v>96</v>
      </c>
      <c r="Q16" s="70" t="s">
        <v>97</v>
      </c>
      <c r="R16" s="71"/>
      <c r="S16" s="72">
        <v>1.3203397973445144E-2</v>
      </c>
      <c r="T16" s="71"/>
      <c r="U16" s="72">
        <v>1.3043981481481483E-2</v>
      </c>
      <c r="V16" s="73"/>
      <c r="W16" s="101">
        <f t="shared" si="4"/>
        <v>1.5941649196366155E-4</v>
      </c>
      <c r="X16" s="75"/>
      <c r="Y16" s="76">
        <f t="shared" si="5"/>
        <v>1.2727570273392246</v>
      </c>
      <c r="Z16" s="77">
        <f t="shared" si="6"/>
        <v>12.727570273392246</v>
      </c>
      <c r="AA16" s="77">
        <f t="shared" si="7"/>
        <v>12.727570273392246</v>
      </c>
    </row>
    <row r="17" spans="1:27" x14ac:dyDescent="0.25">
      <c r="A17" s="3"/>
      <c r="B17" s="69" t="s">
        <v>84</v>
      </c>
      <c r="C17" s="70" t="s">
        <v>93</v>
      </c>
      <c r="D17" s="71"/>
      <c r="E17" s="72">
        <v>1.375447676450035E-2</v>
      </c>
      <c r="F17" s="71"/>
      <c r="G17" s="72">
        <v>1.3541666666666667E-2</v>
      </c>
      <c r="H17" s="73"/>
      <c r="I17" s="101">
        <f t="shared" si="0"/>
        <v>2.128100978336829E-4</v>
      </c>
      <c r="J17" s="75"/>
      <c r="K17" s="76">
        <f t="shared" si="1"/>
        <v>1.6223064828253371</v>
      </c>
      <c r="L17" s="77">
        <f t="shared" si="2"/>
        <v>16.223064828253371</v>
      </c>
      <c r="M17" s="77">
        <f t="shared" si="3"/>
        <v>16.223064828253371</v>
      </c>
      <c r="N17" s="4"/>
      <c r="O17" s="17"/>
      <c r="P17" s="69" t="s">
        <v>147</v>
      </c>
      <c r="Q17" s="70" t="s">
        <v>83</v>
      </c>
      <c r="R17" s="71"/>
      <c r="S17" s="72">
        <v>1.5851950122292104E-2</v>
      </c>
      <c r="T17" s="71"/>
      <c r="U17" s="72">
        <v>1.5740740740740743E-2</v>
      </c>
      <c r="V17" s="73"/>
      <c r="W17" s="101">
        <f t="shared" si="4"/>
        <v>1.1120938155136095E-4</v>
      </c>
      <c r="X17" s="75"/>
      <c r="Y17" s="76">
        <f t="shared" si="5"/>
        <v>0.7568599125970934</v>
      </c>
      <c r="Z17" s="77">
        <f t="shared" si="6"/>
        <v>7.568599125970934</v>
      </c>
      <c r="AA17" s="77">
        <f t="shared" si="7"/>
        <v>7.568599125970934</v>
      </c>
    </row>
    <row r="18" spans="1:27" x14ac:dyDescent="0.25">
      <c r="A18" s="3"/>
      <c r="B18" s="69" t="s">
        <v>158</v>
      </c>
      <c r="C18" s="70" t="s">
        <v>108</v>
      </c>
      <c r="D18" s="71"/>
      <c r="E18" s="72">
        <v>1.3203397973445144E-2</v>
      </c>
      <c r="F18" s="71"/>
      <c r="G18" s="72">
        <v>1.3564814814814816E-2</v>
      </c>
      <c r="H18" s="73"/>
      <c r="I18" s="101" t="str">
        <f t="shared" si="0"/>
        <v/>
      </c>
      <c r="J18" s="75"/>
      <c r="K18" s="76">
        <f t="shared" si="1"/>
        <v>-2.6157020735398362</v>
      </c>
      <c r="L18" s="77">
        <f t="shared" si="2"/>
        <v>-26.157020735398362</v>
      </c>
      <c r="M18" s="77">
        <f t="shared" si="3"/>
        <v>0</v>
      </c>
      <c r="N18" s="4"/>
      <c r="O18" s="17"/>
      <c r="P18" s="69" t="s">
        <v>166</v>
      </c>
      <c r="Q18" s="70" t="s">
        <v>120</v>
      </c>
      <c r="R18" s="71"/>
      <c r="S18" s="72">
        <v>1.5557291666666665E-2</v>
      </c>
      <c r="T18" s="71"/>
      <c r="U18" s="72">
        <v>1.545138888888889E-2</v>
      </c>
      <c r="V18" s="73"/>
      <c r="W18" s="101">
        <f t="shared" si="4"/>
        <v>1.0590277777777594E-4</v>
      </c>
      <c r="X18" s="75"/>
      <c r="Y18" s="76">
        <f t="shared" si="5"/>
        <v>0.73573595505617106</v>
      </c>
      <c r="Z18" s="77">
        <f t="shared" si="6"/>
        <v>7.3573595505617106</v>
      </c>
      <c r="AA18" s="77">
        <f t="shared" si="7"/>
        <v>7.3573595505617106</v>
      </c>
    </row>
    <row r="19" spans="1:27" x14ac:dyDescent="0.25">
      <c r="A19" s="3"/>
      <c r="B19" s="69" t="s">
        <v>123</v>
      </c>
      <c r="C19" s="70" t="s">
        <v>159</v>
      </c>
      <c r="D19" s="71"/>
      <c r="E19" s="72">
        <v>1.345914351851852E-2</v>
      </c>
      <c r="F19" s="71"/>
      <c r="G19" s="72">
        <v>1.3854166666666666E-2</v>
      </c>
      <c r="H19" s="73"/>
      <c r="I19" s="101" t="str">
        <f t="shared" si="0"/>
        <v/>
      </c>
      <c r="J19" s="75"/>
      <c r="K19" s="76">
        <f t="shared" si="1"/>
        <v>-2.8027205513784423</v>
      </c>
      <c r="L19" s="77">
        <f t="shared" si="2"/>
        <v>-28.027205513784423</v>
      </c>
      <c r="M19" s="77">
        <f t="shared" si="3"/>
        <v>0</v>
      </c>
      <c r="N19" s="4"/>
      <c r="O19" s="17"/>
      <c r="P19" s="69" t="s">
        <v>152</v>
      </c>
      <c r="Q19" s="70" t="s">
        <v>153</v>
      </c>
      <c r="R19" s="71"/>
      <c r="S19" s="72">
        <v>1.3006134259259259E-2</v>
      </c>
      <c r="T19" s="71"/>
      <c r="U19" s="72">
        <v>1.298611111111111E-2</v>
      </c>
      <c r="V19" s="73"/>
      <c r="W19" s="101">
        <f t="shared" si="4"/>
        <v>2.002314814814922E-5</v>
      </c>
      <c r="X19" s="75"/>
      <c r="Y19" s="76">
        <f t="shared" si="5"/>
        <v>0.20426604278075899</v>
      </c>
      <c r="Z19" s="77">
        <f t="shared" si="6"/>
        <v>2.0426604278075899</v>
      </c>
      <c r="AA19" s="77">
        <f t="shared" si="7"/>
        <v>2.0426604278075899</v>
      </c>
    </row>
    <row r="20" spans="1:27" x14ac:dyDescent="0.25">
      <c r="A20" s="3"/>
      <c r="B20" s="69" t="s">
        <v>99</v>
      </c>
      <c r="C20" s="70" t="s">
        <v>100</v>
      </c>
      <c r="D20" s="71"/>
      <c r="E20" s="72">
        <v>1.360264893431167E-2</v>
      </c>
      <c r="F20" s="71"/>
      <c r="G20" s="72">
        <v>1.3900462962962962E-2</v>
      </c>
      <c r="H20" s="73"/>
      <c r="I20" s="101" t="str">
        <f t="shared" si="0"/>
        <v/>
      </c>
      <c r="J20" s="75"/>
      <c r="K20" s="76">
        <f t="shared" si="1"/>
        <v>-2.0935468477526626</v>
      </c>
      <c r="L20" s="77">
        <f t="shared" si="2"/>
        <v>-20.935468477526626</v>
      </c>
      <c r="M20" s="77">
        <f t="shared" si="3"/>
        <v>0</v>
      </c>
      <c r="N20" s="4"/>
      <c r="O20" s="17"/>
      <c r="P20" s="69" t="s">
        <v>124</v>
      </c>
      <c r="Q20" s="70" t="s">
        <v>125</v>
      </c>
      <c r="R20" s="71"/>
      <c r="S20" s="72">
        <v>1.6048763976240391E-2</v>
      </c>
      <c r="T20" s="71"/>
      <c r="U20" s="72">
        <v>1.6030092592592592E-2</v>
      </c>
      <c r="V20" s="73"/>
      <c r="W20" s="101">
        <f t="shared" si="4"/>
        <v>1.8671383647798911E-5</v>
      </c>
      <c r="X20" s="75"/>
      <c r="Y20" s="76">
        <f t="shared" si="5"/>
        <v>0.16653531775764918</v>
      </c>
      <c r="Z20" s="77">
        <f t="shared" si="6"/>
        <v>1.6653531775764918</v>
      </c>
      <c r="AA20" s="77">
        <f t="shared" si="7"/>
        <v>1.6653531775764918</v>
      </c>
    </row>
    <row r="21" spans="1:27" x14ac:dyDescent="0.25">
      <c r="A21" s="3"/>
      <c r="B21" s="69" t="s">
        <v>103</v>
      </c>
      <c r="C21" s="70" t="s">
        <v>104</v>
      </c>
      <c r="D21" s="71"/>
      <c r="E21" s="72">
        <v>1.4305555555555556E-2</v>
      </c>
      <c r="F21" s="71"/>
      <c r="G21" s="72">
        <v>1.3900462962962962E-2</v>
      </c>
      <c r="H21" s="73"/>
      <c r="I21" s="101">
        <f>IF(G21="","",IF(G21&lt;E21,E21-G21,""))</f>
        <v>4.0509259259259404E-4</v>
      </c>
      <c r="J21" s="75"/>
      <c r="K21" s="76">
        <f t="shared" si="1"/>
        <v>2.9656952539550474</v>
      </c>
      <c r="L21" s="77">
        <f t="shared" si="2"/>
        <v>29.656952539550474</v>
      </c>
      <c r="M21" s="77">
        <f t="shared" si="3"/>
        <v>29.656952539550474</v>
      </c>
      <c r="N21" s="4"/>
      <c r="O21" s="17"/>
      <c r="P21" s="69" t="s">
        <v>164</v>
      </c>
      <c r="Q21" s="70" t="s">
        <v>165</v>
      </c>
      <c r="R21" s="71"/>
      <c r="S21" s="72">
        <v>1.5231481481481483E-2</v>
      </c>
      <c r="T21" s="71"/>
      <c r="U21" s="72">
        <v>1.5231481481481483E-2</v>
      </c>
      <c r="V21" s="73"/>
      <c r="W21" s="101" t="str">
        <f t="shared" si="4"/>
        <v/>
      </c>
      <c r="X21" s="75"/>
      <c r="Y21" s="76">
        <f t="shared" si="5"/>
        <v>4.9999999999997158E-2</v>
      </c>
      <c r="Z21" s="77">
        <f t="shared" si="6"/>
        <v>0.49999999999997158</v>
      </c>
      <c r="AA21" s="77">
        <f t="shared" si="7"/>
        <v>0.49999999999997158</v>
      </c>
    </row>
    <row r="22" spans="1:27" x14ac:dyDescent="0.25">
      <c r="A22" s="3"/>
      <c r="B22" s="69" t="s">
        <v>98</v>
      </c>
      <c r="C22" s="70" t="s">
        <v>97</v>
      </c>
      <c r="D22" s="71"/>
      <c r="E22" s="72">
        <v>1.3590277777777779E-2</v>
      </c>
      <c r="F22" s="71"/>
      <c r="G22" s="72">
        <v>1.40625E-2</v>
      </c>
      <c r="H22" s="73"/>
      <c r="I22" s="101" t="str">
        <f t="shared" ref="I22:I73" si="8">IF(G22="","",IF(G22&lt;E22,E22-G22,""))</f>
        <v/>
      </c>
      <c r="J22" s="75"/>
      <c r="K22" s="76">
        <f t="shared" si="1"/>
        <v>-3.309703703703704</v>
      </c>
      <c r="L22" s="77">
        <f t="shared" si="2"/>
        <v>-33.09703703703704</v>
      </c>
      <c r="M22" s="77">
        <f t="shared" si="3"/>
        <v>0</v>
      </c>
      <c r="N22" s="4"/>
      <c r="O22" s="17"/>
      <c r="P22" s="69" t="s">
        <v>169</v>
      </c>
      <c r="Q22" s="70" t="s">
        <v>170</v>
      </c>
      <c r="R22" s="71"/>
      <c r="S22" s="72">
        <v>1.9224537037037037E-2</v>
      </c>
      <c r="T22" s="71"/>
      <c r="U22" s="72">
        <v>1.9224537037037037E-2</v>
      </c>
      <c r="V22" s="73"/>
      <c r="W22" s="101" t="str">
        <f t="shared" si="4"/>
        <v/>
      </c>
      <c r="X22" s="75"/>
      <c r="Y22" s="76">
        <f t="shared" si="5"/>
        <v>4.9999999999997158E-2</v>
      </c>
      <c r="Z22" s="77">
        <f t="shared" si="6"/>
        <v>0.49999999999997158</v>
      </c>
      <c r="AA22" s="77">
        <f t="shared" si="7"/>
        <v>0.49999999999997158</v>
      </c>
    </row>
    <row r="23" spans="1:27" x14ac:dyDescent="0.25">
      <c r="A23" s="3"/>
      <c r="B23" s="69" t="s">
        <v>160</v>
      </c>
      <c r="C23" s="70" t="s">
        <v>102</v>
      </c>
      <c r="D23" s="71"/>
      <c r="E23" s="72">
        <v>1.3983680555555558E-2</v>
      </c>
      <c r="F23" s="71"/>
      <c r="G23" s="72">
        <v>1.4236111111111111E-2</v>
      </c>
      <c r="H23" s="73"/>
      <c r="I23" s="101" t="str">
        <f t="shared" si="8"/>
        <v/>
      </c>
      <c r="J23" s="75"/>
      <c r="K23" s="76">
        <f t="shared" si="1"/>
        <v>-1.7240573170731466</v>
      </c>
      <c r="L23" s="77">
        <f t="shared" si="2"/>
        <v>-17.240573170731466</v>
      </c>
      <c r="M23" s="77">
        <f t="shared" si="3"/>
        <v>0</v>
      </c>
      <c r="N23" s="4"/>
      <c r="O23" s="17"/>
      <c r="P23" s="69" t="s">
        <v>148</v>
      </c>
      <c r="Q23" s="70" t="s">
        <v>149</v>
      </c>
      <c r="R23" s="71"/>
      <c r="S23" s="72">
        <v>1.1468287037037039E-2</v>
      </c>
      <c r="T23" s="71"/>
      <c r="U23" s="72">
        <v>1.1562499999999998E-2</v>
      </c>
      <c r="V23" s="73"/>
      <c r="W23" s="101" t="str">
        <f t="shared" si="4"/>
        <v/>
      </c>
      <c r="X23" s="75"/>
      <c r="Y23" s="76">
        <f t="shared" si="5"/>
        <v>-0.76522222222219227</v>
      </c>
      <c r="Z23" s="77">
        <f t="shared" si="6"/>
        <v>-7.6522222222219227</v>
      </c>
      <c r="AA23" s="77">
        <f t="shared" si="7"/>
        <v>0</v>
      </c>
    </row>
    <row r="24" spans="1:27" x14ac:dyDescent="0.25">
      <c r="A24" s="3"/>
      <c r="B24" s="69" t="s">
        <v>94</v>
      </c>
      <c r="C24" s="70" t="s">
        <v>95</v>
      </c>
      <c r="D24" s="71"/>
      <c r="E24" s="72">
        <v>1.4597964709993012E-2</v>
      </c>
      <c r="F24" s="71"/>
      <c r="G24" s="72">
        <v>1.4340277777777776E-2</v>
      </c>
      <c r="H24" s="73"/>
      <c r="I24" s="101">
        <f t="shared" si="8"/>
        <v>2.5768693221523559E-4</v>
      </c>
      <c r="J24" s="75"/>
      <c r="K24" s="76">
        <f t="shared" si="1"/>
        <v>1.8478436657681954</v>
      </c>
      <c r="L24" s="77">
        <f t="shared" si="2"/>
        <v>18.478436657681954</v>
      </c>
      <c r="M24" s="77">
        <f t="shared" si="3"/>
        <v>18.478436657681954</v>
      </c>
      <c r="N24" s="4"/>
      <c r="O24" s="17"/>
      <c r="P24" s="69" t="s">
        <v>116</v>
      </c>
      <c r="Q24" s="70" t="s">
        <v>117</v>
      </c>
      <c r="R24" s="71"/>
      <c r="S24" s="72">
        <v>1.2725421470999303E-2</v>
      </c>
      <c r="T24" s="71"/>
      <c r="U24" s="72">
        <v>1.2881944444444446E-2</v>
      </c>
      <c r="V24" s="73"/>
      <c r="W24" s="101" t="str">
        <f t="shared" si="4"/>
        <v/>
      </c>
      <c r="X24" s="75"/>
      <c r="Y24" s="76">
        <f t="shared" si="5"/>
        <v>-1.1656645730560058</v>
      </c>
      <c r="Z24" s="77">
        <f t="shared" si="6"/>
        <v>-11.656645730560058</v>
      </c>
      <c r="AA24" s="77">
        <f t="shared" si="7"/>
        <v>0</v>
      </c>
    </row>
    <row r="25" spans="1:27" x14ac:dyDescent="0.25">
      <c r="A25" s="3"/>
      <c r="B25" s="69" t="s">
        <v>138</v>
      </c>
      <c r="C25" s="70" t="s">
        <v>139</v>
      </c>
      <c r="D25" s="71"/>
      <c r="E25" s="72">
        <v>1.4043287037037038E-2</v>
      </c>
      <c r="F25" s="71"/>
      <c r="G25" s="72">
        <v>1.4479166666666668E-2</v>
      </c>
      <c r="H25" s="73"/>
      <c r="I25" s="101" t="str">
        <f t="shared" si="8"/>
        <v/>
      </c>
      <c r="J25" s="75"/>
      <c r="K25" s="76">
        <f t="shared" si="1"/>
        <v>-2.9618968824940168</v>
      </c>
      <c r="L25" s="77">
        <f t="shared" si="2"/>
        <v>-29.618968824940168</v>
      </c>
      <c r="M25" s="77">
        <f t="shared" si="3"/>
        <v>0</v>
      </c>
      <c r="N25" s="4"/>
      <c r="O25" s="17"/>
      <c r="P25" s="69" t="s">
        <v>133</v>
      </c>
      <c r="Q25" s="70" t="s">
        <v>134</v>
      </c>
      <c r="R25" s="71"/>
      <c r="S25" s="72">
        <v>1.3029077131376661E-2</v>
      </c>
      <c r="T25" s="71"/>
      <c r="U25" s="72">
        <v>1.3171296296296294E-2</v>
      </c>
      <c r="V25" s="73"/>
      <c r="W25" s="101" t="str">
        <f t="shared" si="4"/>
        <v/>
      </c>
      <c r="X25" s="75"/>
      <c r="Y25" s="76">
        <f t="shared" si="5"/>
        <v>-1.0303057747786255</v>
      </c>
      <c r="Z25" s="77">
        <f t="shared" si="6"/>
        <v>-10.303057747786255</v>
      </c>
      <c r="AA25" s="77">
        <f t="shared" si="7"/>
        <v>0</v>
      </c>
    </row>
    <row r="26" spans="1:27" x14ac:dyDescent="0.25">
      <c r="A26" s="3"/>
      <c r="B26" s="69" t="s">
        <v>161</v>
      </c>
      <c r="C26" s="70" t="s">
        <v>162</v>
      </c>
      <c r="D26" s="71"/>
      <c r="E26" s="72">
        <v>1.437303459119497E-2</v>
      </c>
      <c r="F26" s="71"/>
      <c r="G26" s="72">
        <v>1.503472222222222E-2</v>
      </c>
      <c r="H26" s="73"/>
      <c r="I26" s="101" t="str">
        <f t="shared" si="8"/>
        <v/>
      </c>
      <c r="J26" s="75"/>
      <c r="K26" s="76">
        <f t="shared" si="1"/>
        <v>-4.3532637587694296</v>
      </c>
      <c r="L26" s="77">
        <f t="shared" si="2"/>
        <v>-43.532637587694296</v>
      </c>
      <c r="M26" s="77">
        <f t="shared" si="3"/>
        <v>0</v>
      </c>
      <c r="N26" s="4"/>
      <c r="O26" s="17"/>
      <c r="P26" s="69" t="s">
        <v>154</v>
      </c>
      <c r="Q26" s="70" t="s">
        <v>155</v>
      </c>
      <c r="R26" s="71"/>
      <c r="S26" s="72">
        <v>1.3053819444444444E-2</v>
      </c>
      <c r="T26" s="71"/>
      <c r="U26" s="72">
        <v>1.3321759259259261E-2</v>
      </c>
      <c r="V26" s="73"/>
      <c r="W26" s="101" t="str">
        <f t="shared" si="4"/>
        <v/>
      </c>
      <c r="X26" s="75"/>
      <c r="Y26" s="76">
        <f t="shared" si="5"/>
        <v>-1.9623001737619603</v>
      </c>
      <c r="Z26" s="77">
        <f t="shared" si="6"/>
        <v>-19.623001737619603</v>
      </c>
      <c r="AA26" s="77">
        <f t="shared" si="7"/>
        <v>0</v>
      </c>
    </row>
    <row r="27" spans="1:27" x14ac:dyDescent="0.25">
      <c r="A27" s="3"/>
      <c r="B27" s="69" t="s">
        <v>143</v>
      </c>
      <c r="C27" s="70" t="s">
        <v>163</v>
      </c>
      <c r="D27" s="71"/>
      <c r="E27" s="72">
        <v>1.5471996081191037E-2</v>
      </c>
      <c r="F27" s="71"/>
      <c r="G27" s="72">
        <v>1.5092592592592593E-2</v>
      </c>
      <c r="H27" s="73"/>
      <c r="I27" s="101">
        <f t="shared" si="8"/>
        <v>3.7940348859844333E-4</v>
      </c>
      <c r="J27" s="75"/>
      <c r="K27" s="76">
        <f t="shared" si="1"/>
        <v>2.5650959850930235</v>
      </c>
      <c r="L27" s="77">
        <f t="shared" si="2"/>
        <v>25.650959850930235</v>
      </c>
      <c r="M27" s="77">
        <f t="shared" si="3"/>
        <v>25.650959850930235</v>
      </c>
      <c r="N27" s="4"/>
      <c r="O27" s="17"/>
      <c r="P27" s="69" t="s">
        <v>106</v>
      </c>
      <c r="Q27" s="70" t="s">
        <v>135</v>
      </c>
      <c r="R27" s="71"/>
      <c r="S27" s="72">
        <v>1.3214644479385045E-2</v>
      </c>
      <c r="T27" s="71"/>
      <c r="U27" s="72">
        <v>1.3368055555555557E-2</v>
      </c>
      <c r="V27" s="73"/>
      <c r="W27" s="101" t="str">
        <f t="shared" si="4"/>
        <v/>
      </c>
      <c r="X27" s="75"/>
      <c r="Y27" s="76">
        <f t="shared" si="5"/>
        <v>-1.0981683410928866</v>
      </c>
      <c r="Z27" s="77">
        <f t="shared" si="6"/>
        <v>-10.981683410928866</v>
      </c>
      <c r="AA27" s="77">
        <f t="shared" si="7"/>
        <v>0</v>
      </c>
    </row>
    <row r="28" spans="1:27" x14ac:dyDescent="0.25">
      <c r="A28" s="3"/>
      <c r="B28" s="69" t="s">
        <v>143</v>
      </c>
      <c r="C28" s="70" t="s">
        <v>144</v>
      </c>
      <c r="D28" s="71"/>
      <c r="E28" s="72">
        <v>1.5044675925925928E-2</v>
      </c>
      <c r="F28" s="71"/>
      <c r="G28" s="72">
        <v>1.5127314814814816E-2</v>
      </c>
      <c r="H28" s="73"/>
      <c r="I28" s="101" t="str">
        <f t="shared" si="8"/>
        <v/>
      </c>
      <c r="J28" s="75"/>
      <c r="K28" s="76">
        <f t="shared" si="1"/>
        <v>-0.49656235654170189</v>
      </c>
      <c r="L28" s="77">
        <f t="shared" si="2"/>
        <v>-4.9656235654170189</v>
      </c>
      <c r="M28" s="77">
        <f t="shared" si="3"/>
        <v>0</v>
      </c>
      <c r="N28" s="4"/>
      <c r="O28" s="17"/>
      <c r="P28" s="69" t="s">
        <v>136</v>
      </c>
      <c r="Q28" s="70" t="s">
        <v>137</v>
      </c>
      <c r="R28" s="71"/>
      <c r="S28" s="72">
        <v>1.3315863032844164E-2</v>
      </c>
      <c r="T28" s="71"/>
      <c r="U28" s="72">
        <v>1.3495370370370371E-2</v>
      </c>
      <c r="V28" s="73"/>
      <c r="W28" s="101" t="str">
        <f t="shared" si="4"/>
        <v/>
      </c>
      <c r="X28" s="75"/>
      <c r="Y28" s="76">
        <f t="shared" si="5"/>
        <v>-1.28080520405193</v>
      </c>
      <c r="Z28" s="77">
        <f t="shared" si="6"/>
        <v>-12.8080520405193</v>
      </c>
      <c r="AA28" s="77">
        <f t="shared" si="7"/>
        <v>0</v>
      </c>
    </row>
    <row r="29" spans="1:27" x14ac:dyDescent="0.25">
      <c r="A29" s="3"/>
      <c r="B29" s="69" t="s">
        <v>164</v>
      </c>
      <c r="C29" s="70" t="s">
        <v>165</v>
      </c>
      <c r="D29" s="71"/>
      <c r="E29" s="72">
        <v>1.5231481481481483E-2</v>
      </c>
      <c r="F29" s="71"/>
      <c r="G29" s="72">
        <v>1.5231481481481483E-2</v>
      </c>
      <c r="H29" s="73"/>
      <c r="I29" s="101" t="str">
        <f t="shared" si="8"/>
        <v/>
      </c>
      <c r="J29" s="75"/>
      <c r="K29" s="76">
        <f t="shared" si="1"/>
        <v>4.9999999999997158E-2</v>
      </c>
      <c r="L29" s="77">
        <f t="shared" si="2"/>
        <v>0.49999999999997158</v>
      </c>
      <c r="M29" s="77">
        <f t="shared" si="3"/>
        <v>0.49999999999997158</v>
      </c>
      <c r="N29" s="4"/>
      <c r="O29" s="17"/>
      <c r="P29" s="69" t="s">
        <v>158</v>
      </c>
      <c r="Q29" s="70" t="s">
        <v>108</v>
      </c>
      <c r="R29" s="71"/>
      <c r="S29" s="72">
        <v>1.3203397973445144E-2</v>
      </c>
      <c r="T29" s="71"/>
      <c r="U29" s="72">
        <v>1.3564814814814816E-2</v>
      </c>
      <c r="V29" s="73"/>
      <c r="W29" s="101" t="str">
        <f t="shared" si="4"/>
        <v/>
      </c>
      <c r="X29" s="75"/>
      <c r="Y29" s="76">
        <f t="shared" si="5"/>
        <v>-2.6157020735398362</v>
      </c>
      <c r="Z29" s="77">
        <f t="shared" si="6"/>
        <v>-26.157020735398362</v>
      </c>
      <c r="AA29" s="77">
        <f t="shared" si="7"/>
        <v>0</v>
      </c>
    </row>
    <row r="30" spans="1:27" x14ac:dyDescent="0.25">
      <c r="A30" s="3"/>
      <c r="B30" s="69" t="s">
        <v>105</v>
      </c>
      <c r="C30" s="70" t="s">
        <v>106</v>
      </c>
      <c r="D30" s="71"/>
      <c r="E30" s="72">
        <v>1.5664583333333332E-2</v>
      </c>
      <c r="F30" s="71"/>
      <c r="G30" s="72">
        <v>1.5266203703703705E-2</v>
      </c>
      <c r="H30" s="73"/>
      <c r="I30" s="101">
        <f t="shared" ref="I30:I42" si="9">IF(G30="","",IF(G30&lt;E30,E30-G30,""))</f>
        <v>3.98379629629627E-4</v>
      </c>
      <c r="J30" s="75"/>
      <c r="K30" s="76">
        <f t="shared" ref="K30:K42" si="10">(E30/G30*100.05)-100</f>
        <v>2.6608574677785981</v>
      </c>
      <c r="L30" s="77">
        <f t="shared" ref="L30:L42" si="11">K30*10</f>
        <v>26.608574677785981</v>
      </c>
      <c r="M30" s="77">
        <f t="shared" ref="M30:M42" si="12">IF(G30="","",IF(L30&gt;=50,50,IF(L30&lt;=0,0,L30)))</f>
        <v>26.608574677785981</v>
      </c>
      <c r="N30" s="4"/>
      <c r="O30" s="17"/>
      <c r="P30" s="69" t="s">
        <v>123</v>
      </c>
      <c r="Q30" s="70" t="s">
        <v>159</v>
      </c>
      <c r="R30" s="71"/>
      <c r="S30" s="72">
        <v>1.345914351851852E-2</v>
      </c>
      <c r="T30" s="71"/>
      <c r="U30" s="72">
        <v>1.3854166666666666E-2</v>
      </c>
      <c r="V30" s="73"/>
      <c r="W30" s="101" t="str">
        <f t="shared" si="4"/>
        <v/>
      </c>
      <c r="X30" s="75"/>
      <c r="Y30" s="76">
        <f t="shared" si="5"/>
        <v>-2.8027205513784423</v>
      </c>
      <c r="Z30" s="77">
        <f t="shared" si="6"/>
        <v>-28.027205513784423</v>
      </c>
      <c r="AA30" s="77">
        <f t="shared" si="7"/>
        <v>0</v>
      </c>
    </row>
    <row r="31" spans="1:27" x14ac:dyDescent="0.25">
      <c r="A31" s="3"/>
      <c r="B31" s="69" t="s">
        <v>84</v>
      </c>
      <c r="C31" s="70" t="s">
        <v>85</v>
      </c>
      <c r="D31" s="71"/>
      <c r="E31" s="72">
        <v>1.4972692182357283E-2</v>
      </c>
      <c r="F31" s="71"/>
      <c r="G31" s="72">
        <v>1.5277777777777777E-2</v>
      </c>
      <c r="H31" s="73"/>
      <c r="I31" s="101" t="str">
        <f t="shared" si="9"/>
        <v/>
      </c>
      <c r="J31" s="75"/>
      <c r="K31" s="76">
        <f t="shared" si="10"/>
        <v>-1.9479223592464336</v>
      </c>
      <c r="L31" s="77">
        <f t="shared" si="11"/>
        <v>-19.479223592464336</v>
      </c>
      <c r="M31" s="77">
        <f t="shared" si="12"/>
        <v>0</v>
      </c>
      <c r="N31" s="4"/>
      <c r="O31" s="17"/>
      <c r="P31" s="69" t="s">
        <v>99</v>
      </c>
      <c r="Q31" s="70" t="s">
        <v>100</v>
      </c>
      <c r="R31" s="71"/>
      <c r="S31" s="72">
        <v>1.360264893431167E-2</v>
      </c>
      <c r="T31" s="71"/>
      <c r="U31" s="72">
        <v>1.3900462962962962E-2</v>
      </c>
      <c r="V31" s="73"/>
      <c r="W31" s="101" t="str">
        <f t="shared" si="4"/>
        <v/>
      </c>
      <c r="X31" s="75"/>
      <c r="Y31" s="76">
        <f t="shared" si="5"/>
        <v>-2.0935468477526626</v>
      </c>
      <c r="Z31" s="77">
        <f t="shared" si="6"/>
        <v>-20.935468477526626</v>
      </c>
      <c r="AA31" s="77">
        <f t="shared" si="7"/>
        <v>0</v>
      </c>
    </row>
    <row r="32" spans="1:27" x14ac:dyDescent="0.25">
      <c r="A32" s="3"/>
      <c r="B32" s="69" t="s">
        <v>166</v>
      </c>
      <c r="C32" s="70" t="s">
        <v>120</v>
      </c>
      <c r="D32" s="71"/>
      <c r="E32" s="72">
        <v>1.5557291666666665E-2</v>
      </c>
      <c r="F32" s="71"/>
      <c r="G32" s="72">
        <v>1.545138888888889E-2</v>
      </c>
      <c r="H32" s="73"/>
      <c r="I32" s="101">
        <f t="shared" si="9"/>
        <v>1.0590277777777594E-4</v>
      </c>
      <c r="J32" s="75"/>
      <c r="K32" s="76">
        <f t="shared" si="10"/>
        <v>0.73573595505617106</v>
      </c>
      <c r="L32" s="77">
        <f t="shared" si="11"/>
        <v>7.3573595505617106</v>
      </c>
      <c r="M32" s="77">
        <f t="shared" si="12"/>
        <v>7.3573595505617106</v>
      </c>
      <c r="N32" s="4"/>
      <c r="O32" s="17"/>
      <c r="P32" s="69" t="s">
        <v>98</v>
      </c>
      <c r="Q32" s="70" t="s">
        <v>97</v>
      </c>
      <c r="R32" s="71"/>
      <c r="S32" s="72">
        <v>1.3590277777777779E-2</v>
      </c>
      <c r="T32" s="71"/>
      <c r="U32" s="72">
        <v>1.40625E-2</v>
      </c>
      <c r="V32" s="73"/>
      <c r="W32" s="101" t="str">
        <f t="shared" si="4"/>
        <v/>
      </c>
      <c r="X32" s="75"/>
      <c r="Y32" s="76">
        <f t="shared" si="5"/>
        <v>-3.309703703703704</v>
      </c>
      <c r="Z32" s="77">
        <f t="shared" si="6"/>
        <v>-33.09703703703704</v>
      </c>
      <c r="AA32" s="77">
        <f t="shared" si="7"/>
        <v>0</v>
      </c>
    </row>
    <row r="33" spans="1:27" x14ac:dyDescent="0.25">
      <c r="A33" s="3"/>
      <c r="B33" s="69" t="s">
        <v>147</v>
      </c>
      <c r="C33" s="70" t="s">
        <v>83</v>
      </c>
      <c r="D33" s="71"/>
      <c r="E33" s="72">
        <v>1.5851950122292104E-2</v>
      </c>
      <c r="F33" s="71"/>
      <c r="G33" s="72">
        <v>1.5740740740740743E-2</v>
      </c>
      <c r="H33" s="73"/>
      <c r="I33" s="101">
        <f t="shared" si="9"/>
        <v>1.1120938155136095E-4</v>
      </c>
      <c r="J33" s="75"/>
      <c r="K33" s="76">
        <f t="shared" si="10"/>
        <v>0.7568599125970934</v>
      </c>
      <c r="L33" s="77">
        <f t="shared" si="11"/>
        <v>7.568599125970934</v>
      </c>
      <c r="M33" s="77">
        <f t="shared" si="12"/>
        <v>7.568599125970934</v>
      </c>
      <c r="N33" s="4"/>
      <c r="O33" s="17"/>
      <c r="P33" s="69" t="s">
        <v>160</v>
      </c>
      <c r="Q33" s="70" t="s">
        <v>102</v>
      </c>
      <c r="R33" s="71"/>
      <c r="S33" s="72">
        <v>1.3983680555555558E-2</v>
      </c>
      <c r="T33" s="71"/>
      <c r="U33" s="72">
        <v>1.4236111111111111E-2</v>
      </c>
      <c r="V33" s="73"/>
      <c r="W33" s="101" t="str">
        <f t="shared" si="4"/>
        <v/>
      </c>
      <c r="X33" s="75"/>
      <c r="Y33" s="76">
        <f t="shared" si="5"/>
        <v>-1.7240573170731466</v>
      </c>
      <c r="Z33" s="77">
        <f t="shared" si="6"/>
        <v>-17.240573170731466</v>
      </c>
      <c r="AA33" s="77">
        <f t="shared" si="7"/>
        <v>0</v>
      </c>
    </row>
    <row r="34" spans="1:27" x14ac:dyDescent="0.25">
      <c r="A34" s="3"/>
      <c r="B34" s="69" t="s">
        <v>124</v>
      </c>
      <c r="C34" s="70" t="s">
        <v>125</v>
      </c>
      <c r="D34" s="71"/>
      <c r="E34" s="72">
        <v>1.6048763976240391E-2</v>
      </c>
      <c r="F34" s="71"/>
      <c r="G34" s="72">
        <v>1.6030092592592592E-2</v>
      </c>
      <c r="H34" s="73"/>
      <c r="I34" s="101">
        <f t="shared" si="9"/>
        <v>1.8671383647798911E-5</v>
      </c>
      <c r="J34" s="75"/>
      <c r="K34" s="76">
        <f t="shared" si="10"/>
        <v>0.16653531775764918</v>
      </c>
      <c r="L34" s="77">
        <f t="shared" si="11"/>
        <v>1.6653531775764918</v>
      </c>
      <c r="M34" s="77">
        <f t="shared" si="12"/>
        <v>1.6653531775764918</v>
      </c>
      <c r="N34" s="4"/>
      <c r="O34" s="17"/>
      <c r="P34" s="69" t="s">
        <v>138</v>
      </c>
      <c r="Q34" s="70" t="s">
        <v>139</v>
      </c>
      <c r="R34" s="71"/>
      <c r="S34" s="72">
        <v>1.4043287037037038E-2</v>
      </c>
      <c r="T34" s="71"/>
      <c r="U34" s="72">
        <v>1.4479166666666668E-2</v>
      </c>
      <c r="V34" s="73"/>
      <c r="W34" s="101" t="str">
        <f t="shared" si="4"/>
        <v/>
      </c>
      <c r="X34" s="75"/>
      <c r="Y34" s="76">
        <f t="shared" si="5"/>
        <v>-2.9618968824940168</v>
      </c>
      <c r="Z34" s="77">
        <f t="shared" si="6"/>
        <v>-29.618968824940168</v>
      </c>
      <c r="AA34" s="77">
        <f t="shared" si="7"/>
        <v>0</v>
      </c>
    </row>
    <row r="35" spans="1:27" x14ac:dyDescent="0.25">
      <c r="A35" s="3"/>
      <c r="B35" s="69" t="s">
        <v>126</v>
      </c>
      <c r="C35" s="70" t="s">
        <v>127</v>
      </c>
      <c r="D35" s="71"/>
      <c r="E35" s="72">
        <v>1.6868634259259257E-2</v>
      </c>
      <c r="F35" s="71"/>
      <c r="G35" s="72">
        <v>1.6481481481481482E-2</v>
      </c>
      <c r="H35" s="73"/>
      <c r="I35" s="101">
        <f t="shared" si="9"/>
        <v>3.8715277777777446E-4</v>
      </c>
      <c r="J35" s="75"/>
      <c r="K35" s="76">
        <f t="shared" si="10"/>
        <v>2.4001913623595215</v>
      </c>
      <c r="L35" s="77">
        <f t="shared" si="11"/>
        <v>24.001913623595215</v>
      </c>
      <c r="M35" s="77">
        <f t="shared" si="12"/>
        <v>24.001913623595215</v>
      </c>
      <c r="N35" s="4"/>
      <c r="O35" s="17"/>
      <c r="P35" s="69" t="s">
        <v>161</v>
      </c>
      <c r="Q35" s="70" t="s">
        <v>162</v>
      </c>
      <c r="R35" s="71"/>
      <c r="S35" s="72">
        <v>1.437303459119497E-2</v>
      </c>
      <c r="T35" s="71"/>
      <c r="U35" s="72">
        <v>1.503472222222222E-2</v>
      </c>
      <c r="V35" s="73"/>
      <c r="W35" s="101" t="str">
        <f t="shared" si="4"/>
        <v/>
      </c>
      <c r="X35" s="75"/>
      <c r="Y35" s="76">
        <f t="shared" si="5"/>
        <v>-4.3532637587694296</v>
      </c>
      <c r="Z35" s="77">
        <f t="shared" si="6"/>
        <v>-43.532637587694296</v>
      </c>
      <c r="AA35" s="77">
        <f t="shared" si="7"/>
        <v>0</v>
      </c>
    </row>
    <row r="36" spans="1:27" x14ac:dyDescent="0.25">
      <c r="A36" s="3"/>
      <c r="B36" s="69" t="s">
        <v>107</v>
      </c>
      <c r="C36" s="70" t="s">
        <v>108</v>
      </c>
      <c r="D36" s="71"/>
      <c r="E36" s="72">
        <v>1.6954938062540836E-2</v>
      </c>
      <c r="F36" s="71"/>
      <c r="G36" s="72">
        <v>1.6643518518518519E-2</v>
      </c>
      <c r="H36" s="73"/>
      <c r="I36" s="101">
        <f t="shared" si="9"/>
        <v>3.1141954402231706E-4</v>
      </c>
      <c r="J36" s="75"/>
      <c r="K36" s="76">
        <f t="shared" si="10"/>
        <v>1.9220515944248859</v>
      </c>
      <c r="L36" s="77">
        <f t="shared" si="11"/>
        <v>19.220515944248859</v>
      </c>
      <c r="M36" s="77">
        <f t="shared" si="12"/>
        <v>19.220515944248859</v>
      </c>
      <c r="N36" s="4"/>
      <c r="O36" s="17"/>
      <c r="P36" s="69" t="s">
        <v>143</v>
      </c>
      <c r="Q36" s="70" t="s">
        <v>144</v>
      </c>
      <c r="R36" s="71"/>
      <c r="S36" s="72">
        <v>1.5044675925925928E-2</v>
      </c>
      <c r="T36" s="71"/>
      <c r="U36" s="72">
        <v>1.5127314814814816E-2</v>
      </c>
      <c r="V36" s="73"/>
      <c r="W36" s="101" t="str">
        <f t="shared" si="4"/>
        <v/>
      </c>
      <c r="X36" s="75"/>
      <c r="Y36" s="76">
        <f t="shared" si="5"/>
        <v>-0.49656235654170189</v>
      </c>
      <c r="Z36" s="77">
        <f t="shared" si="6"/>
        <v>-4.9656235654170189</v>
      </c>
      <c r="AA36" s="77">
        <f t="shared" si="7"/>
        <v>0</v>
      </c>
    </row>
    <row r="37" spans="1:27" x14ac:dyDescent="0.25">
      <c r="A37" s="3"/>
      <c r="B37" s="69" t="s">
        <v>111</v>
      </c>
      <c r="C37" s="70" t="s">
        <v>112</v>
      </c>
      <c r="D37" s="71"/>
      <c r="E37" s="72">
        <v>1.6069907407407404E-2</v>
      </c>
      <c r="F37" s="71"/>
      <c r="G37" s="72">
        <v>1.6793981481481483E-2</v>
      </c>
      <c r="H37" s="73"/>
      <c r="I37" s="101" t="str">
        <f t="shared" si="9"/>
        <v/>
      </c>
      <c r="J37" s="75"/>
      <c r="K37" s="76">
        <f t="shared" si="10"/>
        <v>-4.2636650585803153</v>
      </c>
      <c r="L37" s="77">
        <f t="shared" si="11"/>
        <v>-42.636650585803153</v>
      </c>
      <c r="M37" s="77">
        <f t="shared" si="12"/>
        <v>0</v>
      </c>
      <c r="N37" s="4"/>
      <c r="O37" s="17"/>
      <c r="P37" s="69" t="s">
        <v>84</v>
      </c>
      <c r="Q37" s="70" t="s">
        <v>85</v>
      </c>
      <c r="R37" s="71"/>
      <c r="S37" s="72">
        <v>1.4972692182357283E-2</v>
      </c>
      <c r="T37" s="71"/>
      <c r="U37" s="72">
        <v>1.5277777777777777E-2</v>
      </c>
      <c r="V37" s="73"/>
      <c r="W37" s="101" t="str">
        <f t="shared" si="4"/>
        <v/>
      </c>
      <c r="X37" s="75"/>
      <c r="Y37" s="76">
        <f t="shared" si="5"/>
        <v>-1.9479223592464336</v>
      </c>
      <c r="Z37" s="77">
        <f t="shared" si="6"/>
        <v>-19.479223592464336</v>
      </c>
      <c r="AA37" s="77">
        <f t="shared" si="7"/>
        <v>0</v>
      </c>
    </row>
    <row r="38" spans="1:27" x14ac:dyDescent="0.25">
      <c r="A38" s="3"/>
      <c r="B38" s="69" t="s">
        <v>167</v>
      </c>
      <c r="C38" s="70" t="s">
        <v>168</v>
      </c>
      <c r="D38" s="71"/>
      <c r="E38" s="72">
        <v>1.5342708333333335E-2</v>
      </c>
      <c r="F38" s="71"/>
      <c r="G38" s="72">
        <v>1.6944444444444443E-2</v>
      </c>
      <c r="H38" s="73"/>
      <c r="I38" s="101" t="str">
        <f t="shared" si="9"/>
        <v/>
      </c>
      <c r="J38" s="75"/>
      <c r="K38" s="76">
        <f t="shared" si="10"/>
        <v>-9.4075952868852255</v>
      </c>
      <c r="L38" s="77">
        <f t="shared" si="11"/>
        <v>-94.075952868852255</v>
      </c>
      <c r="M38" s="77">
        <f t="shared" si="12"/>
        <v>0</v>
      </c>
      <c r="N38" s="4"/>
      <c r="O38" s="17"/>
      <c r="P38" s="69" t="s">
        <v>111</v>
      </c>
      <c r="Q38" s="70" t="s">
        <v>112</v>
      </c>
      <c r="R38" s="71"/>
      <c r="S38" s="72">
        <v>1.6069907407407404E-2</v>
      </c>
      <c r="T38" s="71"/>
      <c r="U38" s="72">
        <v>1.6793981481481483E-2</v>
      </c>
      <c r="V38" s="73"/>
      <c r="W38" s="101" t="str">
        <f t="shared" si="4"/>
        <v/>
      </c>
      <c r="X38" s="75"/>
      <c r="Y38" s="76">
        <f t="shared" si="5"/>
        <v>-4.2636650585803153</v>
      </c>
      <c r="Z38" s="77">
        <f t="shared" si="6"/>
        <v>-42.636650585803153</v>
      </c>
      <c r="AA38" s="77">
        <f t="shared" si="7"/>
        <v>0</v>
      </c>
    </row>
    <row r="39" spans="1:27" x14ac:dyDescent="0.25">
      <c r="A39" s="3"/>
      <c r="B39" s="69" t="s">
        <v>121</v>
      </c>
      <c r="C39" s="70" t="s">
        <v>122</v>
      </c>
      <c r="D39" s="71"/>
      <c r="E39" s="72">
        <v>1.6010300925925928E-2</v>
      </c>
      <c r="F39" s="71"/>
      <c r="G39" s="72">
        <v>1.7789351851851851E-2</v>
      </c>
      <c r="H39" s="73"/>
      <c r="I39" s="101" t="str">
        <f t="shared" si="9"/>
        <v/>
      </c>
      <c r="J39" s="75"/>
      <c r="K39" s="76">
        <f t="shared" si="10"/>
        <v>-9.9556509433962219</v>
      </c>
      <c r="L39" s="77">
        <f t="shared" si="11"/>
        <v>-99.556509433962219</v>
      </c>
      <c r="M39" s="77">
        <f t="shared" si="12"/>
        <v>0</v>
      </c>
      <c r="N39" s="4"/>
      <c r="O39" s="17"/>
      <c r="P39" s="69" t="s">
        <v>167</v>
      </c>
      <c r="Q39" s="70" t="s">
        <v>168</v>
      </c>
      <c r="R39" s="71"/>
      <c r="S39" s="72">
        <v>1.5342708333333335E-2</v>
      </c>
      <c r="T39" s="71"/>
      <c r="U39" s="72">
        <v>1.6944444444444443E-2</v>
      </c>
      <c r="V39" s="73"/>
      <c r="W39" s="101" t="str">
        <f t="shared" si="4"/>
        <v/>
      </c>
      <c r="X39" s="75"/>
      <c r="Y39" s="76">
        <f t="shared" si="5"/>
        <v>-9.4075952868852255</v>
      </c>
      <c r="Z39" s="77">
        <f t="shared" si="6"/>
        <v>-94.075952868852255</v>
      </c>
      <c r="AA39" s="77">
        <f t="shared" si="7"/>
        <v>0</v>
      </c>
    </row>
    <row r="40" spans="1:27" x14ac:dyDescent="0.25">
      <c r="A40" s="3"/>
      <c r="B40" s="69" t="s">
        <v>169</v>
      </c>
      <c r="C40" s="70" t="s">
        <v>170</v>
      </c>
      <c r="D40" s="71"/>
      <c r="E40" s="72">
        <v>1.9224537037037037E-2</v>
      </c>
      <c r="F40" s="71"/>
      <c r="G40" s="72">
        <v>1.9224537037037037E-2</v>
      </c>
      <c r="H40" s="73"/>
      <c r="I40" s="101" t="str">
        <f>IF(G40="","",IF(G40&lt;E40,E40-G40,""))</f>
        <v/>
      </c>
      <c r="J40" s="75"/>
      <c r="K40" s="76">
        <f t="shared" si="10"/>
        <v>4.9999999999997158E-2</v>
      </c>
      <c r="L40" s="77">
        <f t="shared" si="11"/>
        <v>0.49999999999997158</v>
      </c>
      <c r="M40" s="77">
        <f t="shared" si="12"/>
        <v>0.49999999999997158</v>
      </c>
      <c r="N40" s="4"/>
      <c r="O40" s="17"/>
      <c r="P40" s="69" t="s">
        <v>121</v>
      </c>
      <c r="Q40" s="70" t="s">
        <v>122</v>
      </c>
      <c r="R40" s="71"/>
      <c r="S40" s="72">
        <v>1.6010300925925928E-2</v>
      </c>
      <c r="T40" s="71"/>
      <c r="U40" s="72">
        <v>1.7789351851851851E-2</v>
      </c>
      <c r="V40" s="73"/>
      <c r="W40" s="101" t="str">
        <f t="shared" si="4"/>
        <v/>
      </c>
      <c r="X40" s="75"/>
      <c r="Y40" s="76">
        <f t="shared" si="5"/>
        <v>-9.9556509433962219</v>
      </c>
      <c r="Z40" s="77">
        <f t="shared" si="6"/>
        <v>-99.556509433962219</v>
      </c>
      <c r="AA40" s="77">
        <f t="shared" si="7"/>
        <v>0</v>
      </c>
    </row>
    <row r="41" spans="1:27" x14ac:dyDescent="0.25">
      <c r="A41" s="3"/>
      <c r="B41" s="69" t="s">
        <v>145</v>
      </c>
      <c r="C41" s="70" t="s">
        <v>146</v>
      </c>
      <c r="D41" s="71"/>
      <c r="E41" s="72">
        <v>1.8811805555555557E-2</v>
      </c>
      <c r="F41" s="71"/>
      <c r="G41" s="72">
        <v>1.9571759259259257E-2</v>
      </c>
      <c r="H41" s="73"/>
      <c r="I41" s="101" t="str">
        <f t="shared" si="9"/>
        <v/>
      </c>
      <c r="J41" s="75"/>
      <c r="K41" s="76">
        <f t="shared" si="10"/>
        <v>-3.8348509757539802</v>
      </c>
      <c r="L41" s="77">
        <f t="shared" si="11"/>
        <v>-38.348509757539802</v>
      </c>
      <c r="M41" s="77">
        <f t="shared" si="12"/>
        <v>0</v>
      </c>
      <c r="N41" s="4"/>
      <c r="O41" s="17"/>
      <c r="P41" s="69" t="s">
        <v>145</v>
      </c>
      <c r="Q41" s="70" t="s">
        <v>146</v>
      </c>
      <c r="R41" s="71"/>
      <c r="S41" s="72">
        <v>1.8811805555555557E-2</v>
      </c>
      <c r="T41" s="71"/>
      <c r="U41" s="72">
        <v>1.9571759259259257E-2</v>
      </c>
      <c r="V41" s="73"/>
      <c r="W41" s="101" t="str">
        <f t="shared" si="4"/>
        <v/>
      </c>
      <c r="X41" s="75"/>
      <c r="Y41" s="76">
        <f t="shared" si="5"/>
        <v>-3.8348509757539802</v>
      </c>
      <c r="Z41" s="77">
        <f t="shared" si="6"/>
        <v>-38.348509757539802</v>
      </c>
      <c r="AA41" s="77">
        <f t="shared" si="7"/>
        <v>0</v>
      </c>
    </row>
    <row r="42" spans="1:27" x14ac:dyDescent="0.25">
      <c r="A42" s="3"/>
      <c r="B42" s="69" t="s">
        <v>171</v>
      </c>
      <c r="C42" s="70" t="s">
        <v>172</v>
      </c>
      <c r="D42" s="71"/>
      <c r="E42" s="72">
        <v>2.0331190513626834E-2</v>
      </c>
      <c r="F42" s="71"/>
      <c r="G42" s="72">
        <v>2.1493055555555557E-2</v>
      </c>
      <c r="H42" s="73"/>
      <c r="I42" s="101" t="str">
        <f t="shared" si="9"/>
        <v/>
      </c>
      <c r="J42" s="75"/>
      <c r="K42" s="76">
        <f t="shared" si="10"/>
        <v>-5.3584723851617184</v>
      </c>
      <c r="L42" s="77">
        <f t="shared" si="11"/>
        <v>-53.584723851617184</v>
      </c>
      <c r="M42" s="77">
        <f t="shared" si="12"/>
        <v>0</v>
      </c>
      <c r="N42" s="4"/>
      <c r="O42" s="17"/>
      <c r="P42" s="69" t="s">
        <v>171</v>
      </c>
      <c r="Q42" s="70" t="s">
        <v>172</v>
      </c>
      <c r="R42" s="71"/>
      <c r="S42" s="72">
        <v>2.0331190513626834E-2</v>
      </c>
      <c r="T42" s="71"/>
      <c r="U42" s="72">
        <v>2.1493055555555557E-2</v>
      </c>
      <c r="V42" s="73"/>
      <c r="W42" s="101" t="str">
        <f t="shared" si="4"/>
        <v/>
      </c>
      <c r="X42" s="75"/>
      <c r="Y42" s="76">
        <f t="shared" si="5"/>
        <v>-5.3584723851617184</v>
      </c>
      <c r="Z42" s="77">
        <f t="shared" si="6"/>
        <v>-53.584723851617184</v>
      </c>
      <c r="AA42" s="77">
        <f t="shared" si="7"/>
        <v>0</v>
      </c>
    </row>
    <row r="43" spans="1:27" x14ac:dyDescent="0.25">
      <c r="A43" s="3"/>
      <c r="B43" s="78"/>
      <c r="C43" s="78"/>
      <c r="D43" s="79"/>
      <c r="E43" s="80"/>
      <c r="G43" s="102"/>
      <c r="H43" s="103"/>
      <c r="I43" s="81" t="str">
        <f t="shared" si="8"/>
        <v/>
      </c>
      <c r="K43" s="82" t="e">
        <f t="shared" si="1"/>
        <v>#DIV/0!</v>
      </c>
      <c r="L43" s="83" t="e">
        <f t="shared" si="2"/>
        <v>#DIV/0!</v>
      </c>
      <c r="M43" s="83" t="str">
        <f t="shared" si="3"/>
        <v/>
      </c>
      <c r="N43" s="4"/>
      <c r="O43" s="1"/>
      <c r="P43" s="1"/>
      <c r="Q43" s="1"/>
    </row>
    <row r="44" spans="1:27" x14ac:dyDescent="0.25">
      <c r="A44" s="3"/>
      <c r="B44" s="78"/>
      <c r="C44" s="78"/>
      <c r="D44" s="79"/>
      <c r="E44" s="80"/>
      <c r="G44" s="102"/>
      <c r="H44" s="103"/>
      <c r="I44" s="81" t="str">
        <f t="shared" si="8"/>
        <v/>
      </c>
      <c r="K44" s="82" t="e">
        <f t="shared" si="1"/>
        <v>#DIV/0!</v>
      </c>
      <c r="L44" s="83" t="e">
        <f t="shared" si="2"/>
        <v>#DIV/0!</v>
      </c>
      <c r="M44" s="83" t="str">
        <f t="shared" si="3"/>
        <v/>
      </c>
      <c r="N44" s="4"/>
      <c r="O44" s="1"/>
      <c r="P44" s="1"/>
      <c r="Q44" s="1"/>
    </row>
    <row r="45" spans="1:27" x14ac:dyDescent="0.25">
      <c r="A45" s="3"/>
      <c r="B45" s="78"/>
      <c r="C45" s="78"/>
      <c r="D45" s="79"/>
      <c r="E45" s="80"/>
      <c r="G45" s="102"/>
      <c r="H45" s="103"/>
      <c r="I45" s="81" t="str">
        <f t="shared" si="8"/>
        <v/>
      </c>
      <c r="K45" s="82" t="e">
        <f t="shared" si="1"/>
        <v>#DIV/0!</v>
      </c>
      <c r="L45" s="83" t="e">
        <f t="shared" si="2"/>
        <v>#DIV/0!</v>
      </c>
      <c r="M45" s="83" t="str">
        <f t="shared" si="3"/>
        <v/>
      </c>
      <c r="N45" s="4"/>
      <c r="O45" s="1"/>
      <c r="P45" s="1"/>
      <c r="Q45" s="1"/>
    </row>
    <row r="46" spans="1:27" x14ac:dyDescent="0.25">
      <c r="A46" s="3"/>
      <c r="B46" s="78"/>
      <c r="C46" s="78"/>
      <c r="D46" s="79"/>
      <c r="E46" s="80"/>
      <c r="G46" s="102"/>
      <c r="H46" s="103"/>
      <c r="I46" s="81" t="str">
        <f t="shared" si="8"/>
        <v/>
      </c>
      <c r="K46" s="82" t="e">
        <f t="shared" si="1"/>
        <v>#DIV/0!</v>
      </c>
      <c r="L46" s="83" t="e">
        <f t="shared" si="2"/>
        <v>#DIV/0!</v>
      </c>
      <c r="M46" s="83" t="str">
        <f t="shared" si="3"/>
        <v/>
      </c>
      <c r="N46" s="4"/>
      <c r="O46" s="1"/>
      <c r="P46" s="1"/>
      <c r="Q46" s="1"/>
    </row>
    <row r="47" spans="1:27" x14ac:dyDescent="0.25">
      <c r="A47" s="3"/>
      <c r="B47" s="78"/>
      <c r="C47" s="78"/>
      <c r="D47" s="79"/>
      <c r="E47" s="80"/>
      <c r="G47" s="102"/>
      <c r="H47" s="103"/>
      <c r="I47" s="81" t="str">
        <f t="shared" si="8"/>
        <v/>
      </c>
      <c r="K47" s="82" t="e">
        <f t="shared" si="1"/>
        <v>#DIV/0!</v>
      </c>
      <c r="L47" s="83" t="e">
        <f t="shared" si="2"/>
        <v>#DIV/0!</v>
      </c>
      <c r="M47" s="83" t="str">
        <f t="shared" si="3"/>
        <v/>
      </c>
      <c r="N47" s="4"/>
      <c r="O47" s="1"/>
      <c r="P47" s="1"/>
      <c r="Q47" s="1"/>
    </row>
    <row r="48" spans="1:27" x14ac:dyDescent="0.25">
      <c r="A48" s="3"/>
      <c r="B48" s="78"/>
      <c r="C48" s="78"/>
      <c r="D48" s="79"/>
      <c r="E48" s="80"/>
      <c r="G48" s="102"/>
      <c r="H48" s="103"/>
      <c r="I48" s="81" t="str">
        <f t="shared" si="8"/>
        <v/>
      </c>
      <c r="K48" s="82" t="e">
        <f t="shared" si="1"/>
        <v>#DIV/0!</v>
      </c>
      <c r="L48" s="83" t="e">
        <f t="shared" si="2"/>
        <v>#DIV/0!</v>
      </c>
      <c r="M48" s="83" t="str">
        <f t="shared" si="3"/>
        <v/>
      </c>
      <c r="N48" s="4"/>
      <c r="O48" s="1"/>
      <c r="P48" s="1"/>
      <c r="Q48" s="1"/>
    </row>
    <row r="49" spans="1:17" x14ac:dyDescent="0.25">
      <c r="A49" s="3"/>
      <c r="B49" s="78"/>
      <c r="C49" s="78"/>
      <c r="D49" s="79"/>
      <c r="E49" s="80"/>
      <c r="G49" s="102"/>
      <c r="H49" s="103"/>
      <c r="I49" s="81" t="str">
        <f t="shared" si="8"/>
        <v/>
      </c>
      <c r="K49" s="82" t="e">
        <f t="shared" si="1"/>
        <v>#DIV/0!</v>
      </c>
      <c r="L49" s="83" t="e">
        <f t="shared" si="2"/>
        <v>#DIV/0!</v>
      </c>
      <c r="M49" s="83" t="str">
        <f t="shared" si="3"/>
        <v/>
      </c>
      <c r="N49" s="4"/>
      <c r="O49" s="1"/>
      <c r="P49" s="1"/>
      <c r="Q49" s="1"/>
    </row>
    <row r="50" spans="1:17" x14ac:dyDescent="0.25">
      <c r="A50" s="3"/>
      <c r="B50" s="78"/>
      <c r="C50" s="78"/>
      <c r="D50" s="79"/>
      <c r="E50" s="80"/>
      <c r="G50" s="102"/>
      <c r="H50" s="103"/>
      <c r="I50" s="81" t="str">
        <f t="shared" si="8"/>
        <v/>
      </c>
      <c r="K50" s="82" t="e">
        <f t="shared" si="1"/>
        <v>#DIV/0!</v>
      </c>
      <c r="L50" s="83" t="e">
        <f t="shared" si="2"/>
        <v>#DIV/0!</v>
      </c>
      <c r="M50" s="83" t="str">
        <f t="shared" si="3"/>
        <v/>
      </c>
      <c r="N50" s="4"/>
      <c r="O50" s="1"/>
      <c r="P50" s="1"/>
      <c r="Q50" s="1"/>
    </row>
    <row r="51" spans="1:17" x14ac:dyDescent="0.25">
      <c r="A51" s="3"/>
      <c r="B51" s="78"/>
      <c r="C51" s="78"/>
      <c r="D51" s="79"/>
      <c r="E51" s="80"/>
      <c r="G51" s="102"/>
      <c r="H51" s="103"/>
      <c r="I51" s="81" t="str">
        <f t="shared" si="8"/>
        <v/>
      </c>
      <c r="K51" s="82" t="e">
        <f t="shared" si="1"/>
        <v>#DIV/0!</v>
      </c>
      <c r="L51" s="83" t="e">
        <f t="shared" si="2"/>
        <v>#DIV/0!</v>
      </c>
      <c r="M51" s="83" t="str">
        <f t="shared" si="3"/>
        <v/>
      </c>
      <c r="N51" s="4"/>
      <c r="O51" s="1"/>
      <c r="P51" s="1"/>
      <c r="Q51" s="1"/>
    </row>
    <row r="52" spans="1:17" x14ac:dyDescent="0.25">
      <c r="A52" s="3"/>
      <c r="B52" s="78"/>
      <c r="C52" s="78"/>
      <c r="D52" s="79"/>
      <c r="E52" s="80"/>
      <c r="G52" s="102"/>
      <c r="H52" s="103"/>
      <c r="I52" s="81" t="str">
        <f t="shared" si="8"/>
        <v/>
      </c>
      <c r="K52" s="82" t="e">
        <f t="shared" si="1"/>
        <v>#DIV/0!</v>
      </c>
      <c r="L52" s="83" t="e">
        <f t="shared" si="2"/>
        <v>#DIV/0!</v>
      </c>
      <c r="M52" s="83" t="str">
        <f t="shared" si="3"/>
        <v/>
      </c>
      <c r="N52" s="4"/>
      <c r="O52" s="1"/>
      <c r="P52" s="1"/>
      <c r="Q52" s="1"/>
    </row>
    <row r="53" spans="1:17" x14ac:dyDescent="0.25">
      <c r="A53" s="3"/>
      <c r="B53" s="78"/>
      <c r="C53" s="78"/>
      <c r="D53" s="79"/>
      <c r="E53" s="80"/>
      <c r="G53" s="102"/>
      <c r="H53" s="103"/>
      <c r="I53" s="81" t="str">
        <f t="shared" si="8"/>
        <v/>
      </c>
      <c r="K53" s="82" t="e">
        <f t="shared" si="1"/>
        <v>#DIV/0!</v>
      </c>
      <c r="L53" s="83" t="e">
        <f t="shared" si="2"/>
        <v>#DIV/0!</v>
      </c>
      <c r="M53" s="83" t="str">
        <f t="shared" si="3"/>
        <v/>
      </c>
      <c r="N53" s="4"/>
      <c r="O53" s="1"/>
      <c r="P53" s="1"/>
      <c r="Q53" s="1"/>
    </row>
    <row r="54" spans="1:17" x14ac:dyDescent="0.25">
      <c r="A54" s="3"/>
      <c r="B54" s="78"/>
      <c r="C54" s="78"/>
      <c r="D54" s="79"/>
      <c r="E54" s="80"/>
      <c r="G54" s="102"/>
      <c r="H54" s="103"/>
      <c r="I54" s="81" t="str">
        <f t="shared" si="8"/>
        <v/>
      </c>
      <c r="K54" s="82" t="e">
        <f t="shared" si="1"/>
        <v>#DIV/0!</v>
      </c>
      <c r="L54" s="83" t="e">
        <f t="shared" si="2"/>
        <v>#DIV/0!</v>
      </c>
      <c r="M54" s="83" t="str">
        <f t="shared" si="3"/>
        <v/>
      </c>
      <c r="N54" s="4"/>
      <c r="O54" s="1"/>
      <c r="P54" s="1"/>
      <c r="Q54" s="1"/>
    </row>
    <row r="55" spans="1:17" x14ac:dyDescent="0.25">
      <c r="A55" s="3"/>
      <c r="B55" s="78"/>
      <c r="C55" s="78"/>
      <c r="D55" s="79"/>
      <c r="E55" s="80"/>
      <c r="G55" s="102"/>
      <c r="H55" s="103"/>
      <c r="I55" s="81" t="str">
        <f t="shared" si="8"/>
        <v/>
      </c>
      <c r="K55" s="82" t="e">
        <f t="shared" si="1"/>
        <v>#DIV/0!</v>
      </c>
      <c r="L55" s="83" t="e">
        <f t="shared" si="2"/>
        <v>#DIV/0!</v>
      </c>
      <c r="M55" s="83" t="str">
        <f t="shared" si="3"/>
        <v/>
      </c>
      <c r="N55" s="4"/>
      <c r="O55" s="1"/>
      <c r="P55" s="1"/>
      <c r="Q55" s="1"/>
    </row>
    <row r="56" spans="1:17" x14ac:dyDescent="0.25">
      <c r="A56" s="3"/>
      <c r="B56" s="78"/>
      <c r="C56" s="78"/>
      <c r="D56" s="79"/>
      <c r="E56" s="80"/>
      <c r="G56" s="102"/>
      <c r="H56" s="103"/>
      <c r="I56" s="81" t="str">
        <f t="shared" si="8"/>
        <v/>
      </c>
      <c r="K56" s="82" t="e">
        <f t="shared" si="1"/>
        <v>#DIV/0!</v>
      </c>
      <c r="L56" s="83" t="e">
        <f t="shared" si="2"/>
        <v>#DIV/0!</v>
      </c>
      <c r="M56" s="83" t="str">
        <f t="shared" si="3"/>
        <v/>
      </c>
      <c r="N56" s="4"/>
      <c r="O56" s="1"/>
      <c r="P56" s="1"/>
      <c r="Q56" s="1"/>
    </row>
    <row r="57" spans="1:17" x14ac:dyDescent="0.25">
      <c r="A57" s="3"/>
      <c r="B57" s="78"/>
      <c r="C57" s="78"/>
      <c r="D57" s="79"/>
      <c r="E57" s="80"/>
      <c r="G57" s="102"/>
      <c r="H57" s="103"/>
      <c r="I57" s="81" t="str">
        <f t="shared" si="8"/>
        <v/>
      </c>
      <c r="K57" s="82" t="e">
        <f t="shared" si="1"/>
        <v>#DIV/0!</v>
      </c>
      <c r="L57" s="83" t="e">
        <f t="shared" si="2"/>
        <v>#DIV/0!</v>
      </c>
      <c r="M57" s="83" t="str">
        <f t="shared" si="3"/>
        <v/>
      </c>
      <c r="N57" s="4"/>
      <c r="O57" s="1"/>
      <c r="P57" s="1"/>
      <c r="Q57" s="1"/>
    </row>
    <row r="58" spans="1:17" x14ac:dyDescent="0.25">
      <c r="A58" s="3"/>
      <c r="B58" s="78"/>
      <c r="C58" s="78"/>
      <c r="D58" s="79"/>
      <c r="E58" s="80"/>
      <c r="G58" s="102"/>
      <c r="H58" s="103"/>
      <c r="I58" s="81" t="str">
        <f t="shared" si="8"/>
        <v/>
      </c>
      <c r="K58" s="82" t="e">
        <f t="shared" si="1"/>
        <v>#DIV/0!</v>
      </c>
      <c r="L58" s="83" t="e">
        <f t="shared" si="2"/>
        <v>#DIV/0!</v>
      </c>
      <c r="M58" s="83" t="str">
        <f t="shared" si="3"/>
        <v/>
      </c>
      <c r="N58" s="4"/>
      <c r="O58" s="1"/>
      <c r="P58" s="1"/>
      <c r="Q58" s="1"/>
    </row>
    <row r="59" spans="1:17" x14ac:dyDescent="0.25">
      <c r="A59" s="3"/>
      <c r="B59" s="78"/>
      <c r="C59" s="78"/>
      <c r="D59" s="79"/>
      <c r="E59" s="80"/>
      <c r="G59" s="102"/>
      <c r="H59" s="103"/>
      <c r="I59" s="81" t="str">
        <f t="shared" si="8"/>
        <v/>
      </c>
      <c r="K59" s="82" t="e">
        <f t="shared" si="1"/>
        <v>#DIV/0!</v>
      </c>
      <c r="L59" s="83" t="e">
        <f t="shared" si="2"/>
        <v>#DIV/0!</v>
      </c>
      <c r="M59" s="83" t="str">
        <f t="shared" si="3"/>
        <v/>
      </c>
      <c r="N59" s="4"/>
      <c r="O59" s="1"/>
      <c r="P59" s="1"/>
      <c r="Q59" s="1"/>
    </row>
    <row r="60" spans="1:17" x14ac:dyDescent="0.25">
      <c r="A60" s="3"/>
      <c r="B60" s="78"/>
      <c r="C60" s="78"/>
      <c r="D60" s="79"/>
      <c r="E60" s="80"/>
      <c r="G60" s="102"/>
      <c r="H60" s="103"/>
      <c r="I60" s="81" t="str">
        <f t="shared" si="8"/>
        <v/>
      </c>
      <c r="K60" s="82" t="e">
        <f t="shared" si="1"/>
        <v>#DIV/0!</v>
      </c>
      <c r="L60" s="83" t="e">
        <f t="shared" si="2"/>
        <v>#DIV/0!</v>
      </c>
      <c r="M60" s="83" t="str">
        <f t="shared" si="3"/>
        <v/>
      </c>
      <c r="N60" s="4"/>
      <c r="O60" s="1"/>
      <c r="P60" s="1"/>
      <c r="Q60" s="1"/>
    </row>
    <row r="61" spans="1:17" x14ac:dyDescent="0.25">
      <c r="A61" s="3"/>
      <c r="B61" s="78"/>
      <c r="C61" s="78"/>
      <c r="D61" s="79"/>
      <c r="E61" s="80"/>
      <c r="G61" s="102"/>
      <c r="H61" s="103"/>
      <c r="I61" s="81" t="str">
        <f t="shared" si="8"/>
        <v/>
      </c>
      <c r="K61" s="82" t="e">
        <f t="shared" si="1"/>
        <v>#DIV/0!</v>
      </c>
      <c r="L61" s="83" t="e">
        <f t="shared" si="2"/>
        <v>#DIV/0!</v>
      </c>
      <c r="M61" s="83" t="str">
        <f t="shared" si="3"/>
        <v/>
      </c>
      <c r="N61" s="4"/>
      <c r="O61" s="1"/>
      <c r="P61" s="1"/>
      <c r="Q61" s="1"/>
    </row>
    <row r="62" spans="1:17" x14ac:dyDescent="0.25">
      <c r="A62" s="3"/>
      <c r="B62" s="78"/>
      <c r="C62" s="78"/>
      <c r="D62" s="79"/>
      <c r="E62" s="80"/>
      <c r="G62" s="102"/>
      <c r="H62" s="103"/>
      <c r="I62" s="81" t="str">
        <f t="shared" si="8"/>
        <v/>
      </c>
      <c r="K62" s="82" t="e">
        <f t="shared" si="1"/>
        <v>#DIV/0!</v>
      </c>
      <c r="L62" s="83" t="e">
        <f t="shared" si="2"/>
        <v>#DIV/0!</v>
      </c>
      <c r="M62" s="83" t="str">
        <f t="shared" si="3"/>
        <v/>
      </c>
      <c r="N62" s="4"/>
      <c r="O62" s="1"/>
      <c r="P62" s="1"/>
      <c r="Q62" s="1"/>
    </row>
    <row r="63" spans="1:17" x14ac:dyDescent="0.25">
      <c r="A63" s="3"/>
      <c r="B63" s="78"/>
      <c r="C63" s="78"/>
      <c r="D63" s="79"/>
      <c r="E63" s="80"/>
      <c r="G63" s="102"/>
      <c r="H63" s="103"/>
      <c r="I63" s="81" t="str">
        <f t="shared" si="8"/>
        <v/>
      </c>
      <c r="K63" s="82" t="e">
        <f t="shared" si="1"/>
        <v>#DIV/0!</v>
      </c>
      <c r="L63" s="83" t="e">
        <f t="shared" si="2"/>
        <v>#DIV/0!</v>
      </c>
      <c r="M63" s="83" t="str">
        <f t="shared" si="3"/>
        <v/>
      </c>
      <c r="N63" s="4"/>
      <c r="O63" s="1"/>
      <c r="P63" s="1"/>
      <c r="Q63" s="1"/>
    </row>
    <row r="64" spans="1:17" x14ac:dyDescent="0.25">
      <c r="A64" s="3"/>
      <c r="B64" s="78"/>
      <c r="C64" s="78"/>
      <c r="D64" s="79"/>
      <c r="E64" s="80"/>
      <c r="G64" s="102"/>
      <c r="H64" s="103"/>
      <c r="I64" s="81" t="str">
        <f t="shared" si="8"/>
        <v/>
      </c>
      <c r="K64" s="82" t="e">
        <f t="shared" si="1"/>
        <v>#DIV/0!</v>
      </c>
      <c r="L64" s="83" t="e">
        <f t="shared" si="2"/>
        <v>#DIV/0!</v>
      </c>
      <c r="M64" s="83" t="str">
        <f t="shared" si="3"/>
        <v/>
      </c>
      <c r="N64" s="4"/>
      <c r="O64" s="1"/>
      <c r="P64" s="1"/>
      <c r="Q64" s="1"/>
    </row>
    <row r="65" spans="1:17" x14ac:dyDescent="0.25">
      <c r="A65" s="3"/>
      <c r="B65" s="78"/>
      <c r="C65" s="78"/>
      <c r="D65" s="79"/>
      <c r="E65" s="80"/>
      <c r="G65" s="102"/>
      <c r="H65" s="103"/>
      <c r="I65" s="81" t="str">
        <f t="shared" si="8"/>
        <v/>
      </c>
      <c r="K65" s="82" t="e">
        <f t="shared" si="1"/>
        <v>#DIV/0!</v>
      </c>
      <c r="L65" s="83" t="e">
        <f t="shared" si="2"/>
        <v>#DIV/0!</v>
      </c>
      <c r="M65" s="83" t="str">
        <f t="shared" si="3"/>
        <v/>
      </c>
      <c r="N65" s="4"/>
      <c r="O65" s="1"/>
      <c r="P65" s="1"/>
      <c r="Q65" s="1"/>
    </row>
    <row r="66" spans="1:17" x14ac:dyDescent="0.25">
      <c r="A66" s="3"/>
      <c r="B66" s="78"/>
      <c r="C66" s="78"/>
      <c r="D66" s="79"/>
      <c r="E66" s="80"/>
      <c r="G66" s="102"/>
      <c r="H66" s="103"/>
      <c r="I66" s="81" t="str">
        <f t="shared" si="8"/>
        <v/>
      </c>
      <c r="K66" s="82" t="e">
        <f t="shared" si="1"/>
        <v>#DIV/0!</v>
      </c>
      <c r="L66" s="83" t="e">
        <f t="shared" si="2"/>
        <v>#DIV/0!</v>
      </c>
      <c r="M66" s="83" t="str">
        <f t="shared" si="3"/>
        <v/>
      </c>
      <c r="N66" s="4"/>
      <c r="O66" s="1"/>
      <c r="P66" s="1"/>
      <c r="Q66" s="1"/>
    </row>
    <row r="67" spans="1:17" x14ac:dyDescent="0.25">
      <c r="A67" s="3"/>
      <c r="B67" s="78"/>
      <c r="C67" s="78"/>
      <c r="D67" s="79"/>
      <c r="E67" s="80"/>
      <c r="G67" s="102"/>
      <c r="H67" s="103"/>
      <c r="I67" s="81" t="str">
        <f t="shared" si="8"/>
        <v/>
      </c>
      <c r="K67" s="82" t="e">
        <f t="shared" si="1"/>
        <v>#DIV/0!</v>
      </c>
      <c r="L67" s="83" t="e">
        <f t="shared" si="2"/>
        <v>#DIV/0!</v>
      </c>
      <c r="M67" s="83" t="str">
        <f t="shared" si="3"/>
        <v/>
      </c>
      <c r="N67" s="4"/>
      <c r="O67" s="1"/>
      <c r="P67" s="1"/>
      <c r="Q67" s="1"/>
    </row>
    <row r="68" spans="1:17" x14ac:dyDescent="0.25">
      <c r="A68" s="3"/>
      <c r="B68" s="78"/>
      <c r="C68" s="78"/>
      <c r="D68" s="79"/>
      <c r="E68" s="80"/>
      <c r="G68" s="102"/>
      <c r="H68" s="103"/>
      <c r="I68" s="81" t="str">
        <f t="shared" si="8"/>
        <v/>
      </c>
      <c r="K68" s="82" t="e">
        <f t="shared" si="1"/>
        <v>#DIV/0!</v>
      </c>
      <c r="L68" s="83" t="e">
        <f t="shared" si="2"/>
        <v>#DIV/0!</v>
      </c>
      <c r="M68" s="83" t="str">
        <f t="shared" si="3"/>
        <v/>
      </c>
      <c r="N68" s="4"/>
      <c r="O68" s="1"/>
      <c r="P68" s="1"/>
      <c r="Q68" s="1"/>
    </row>
    <row r="69" spans="1:17" x14ac:dyDescent="0.25">
      <c r="A69" s="3"/>
      <c r="B69" s="78"/>
      <c r="C69" s="78"/>
      <c r="D69" s="79"/>
      <c r="E69" s="80"/>
      <c r="G69" s="102"/>
      <c r="H69" s="103"/>
      <c r="I69" s="81" t="str">
        <f t="shared" si="8"/>
        <v/>
      </c>
      <c r="K69" s="82" t="e">
        <f t="shared" si="1"/>
        <v>#DIV/0!</v>
      </c>
      <c r="L69" s="83" t="e">
        <f t="shared" si="2"/>
        <v>#DIV/0!</v>
      </c>
      <c r="M69" s="83" t="str">
        <f t="shared" si="3"/>
        <v/>
      </c>
      <c r="N69" s="4"/>
      <c r="O69" s="1"/>
      <c r="P69" s="1"/>
      <c r="Q69" s="1"/>
    </row>
    <row r="70" spans="1:17" x14ac:dyDescent="0.25">
      <c r="A70" s="3"/>
      <c r="B70" s="78"/>
      <c r="C70" s="78"/>
      <c r="D70" s="79"/>
      <c r="E70" s="80"/>
      <c r="G70" s="102"/>
      <c r="H70" s="103"/>
      <c r="I70" s="81" t="str">
        <f t="shared" si="8"/>
        <v/>
      </c>
      <c r="K70" s="82" t="e">
        <f t="shared" si="1"/>
        <v>#DIV/0!</v>
      </c>
      <c r="L70" s="83" t="e">
        <f t="shared" si="2"/>
        <v>#DIV/0!</v>
      </c>
      <c r="M70" s="83" t="str">
        <f t="shared" si="3"/>
        <v/>
      </c>
      <c r="N70" s="4"/>
      <c r="O70" s="1"/>
      <c r="P70" s="1"/>
      <c r="Q70" s="1"/>
    </row>
    <row r="71" spans="1:17" x14ac:dyDescent="0.25">
      <c r="A71" s="3"/>
      <c r="B71" s="78"/>
      <c r="C71" s="78"/>
      <c r="D71" s="79"/>
      <c r="E71" s="80"/>
      <c r="G71" s="102"/>
      <c r="H71" s="103"/>
      <c r="I71" s="81" t="str">
        <f t="shared" si="8"/>
        <v/>
      </c>
      <c r="K71" s="82" t="e">
        <f t="shared" ref="K71:K73" si="13">(E71/G71*100.05)-100</f>
        <v>#DIV/0!</v>
      </c>
      <c r="L71" s="83" t="e">
        <f t="shared" ref="L71:L73" si="14">K71*10</f>
        <v>#DIV/0!</v>
      </c>
      <c r="M71" s="83" t="str">
        <f t="shared" ref="M71:M73" si="15">IF(G71="","",IF(L71&gt;=50,50,IF(L71&lt;=0,0,L71)))</f>
        <v/>
      </c>
      <c r="N71" s="4"/>
      <c r="O71" s="1"/>
      <c r="P71" s="1"/>
      <c r="Q71" s="1"/>
    </row>
    <row r="72" spans="1:17" x14ac:dyDescent="0.25">
      <c r="A72" s="3"/>
      <c r="B72" s="78"/>
      <c r="C72" s="78"/>
      <c r="D72" s="79"/>
      <c r="E72" s="80"/>
      <c r="G72" s="102"/>
      <c r="H72" s="103"/>
      <c r="I72" s="81" t="str">
        <f t="shared" si="8"/>
        <v/>
      </c>
      <c r="K72" s="82" t="e">
        <f t="shared" si="13"/>
        <v>#DIV/0!</v>
      </c>
      <c r="L72" s="83" t="e">
        <f t="shared" si="14"/>
        <v>#DIV/0!</v>
      </c>
      <c r="M72" s="83" t="str">
        <f t="shared" si="15"/>
        <v/>
      </c>
      <c r="N72" s="4"/>
      <c r="O72" s="1"/>
      <c r="P72" s="1"/>
      <c r="Q72" s="1"/>
    </row>
    <row r="73" spans="1:17" x14ac:dyDescent="0.25">
      <c r="A73" s="3"/>
      <c r="B73" s="78"/>
      <c r="C73" s="78"/>
      <c r="D73" s="79"/>
      <c r="E73" s="80"/>
      <c r="G73" s="102"/>
      <c r="H73" s="103"/>
      <c r="I73" s="81" t="str">
        <f t="shared" si="8"/>
        <v/>
      </c>
      <c r="K73" s="82" t="e">
        <f t="shared" si="13"/>
        <v>#DIV/0!</v>
      </c>
      <c r="L73" s="83" t="e">
        <f t="shared" si="14"/>
        <v>#DIV/0!</v>
      </c>
      <c r="M73" s="83" t="str">
        <f t="shared" si="15"/>
        <v/>
      </c>
      <c r="N73" s="4"/>
      <c r="O73" s="1"/>
      <c r="P73" s="1"/>
      <c r="Q73" s="1"/>
    </row>
    <row r="74" spans="1:17" x14ac:dyDescent="0.25">
      <c r="B74" s="28"/>
      <c r="C74" s="28"/>
      <c r="D74" s="7"/>
      <c r="E74" s="8"/>
      <c r="F74" s="7"/>
      <c r="G74" s="7"/>
      <c r="H74" s="7"/>
      <c r="I74" s="7"/>
      <c r="J74" s="7"/>
      <c r="K74" s="7"/>
      <c r="L74" s="7"/>
      <c r="M74" s="7"/>
      <c r="O74" s="1"/>
      <c r="P74" s="1"/>
      <c r="Q74" s="1"/>
    </row>
  </sheetData>
  <sortState ref="P7:AA42">
    <sortCondition descending="1" ref="AA7:AA42"/>
  </sortState>
  <mergeCells count="1">
    <mergeCell ref="B2:M2"/>
  </mergeCells>
  <hyperlinks>
    <hyperlink ref="B3" location="Table!A1" display="Table!A1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55"/>
  <sheetViews>
    <sheetView workbookViewId="0">
      <selection activeCell="W25" sqref="W25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85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85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A2" s="99" t="s">
        <v>70</v>
      </c>
      <c r="B2" s="105" t="s">
        <v>177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O2" s="9"/>
    </row>
    <row r="3" spans="1:27" x14ac:dyDescent="0.25">
      <c r="B3" s="68"/>
      <c r="D3" s="85"/>
      <c r="F3" s="85"/>
      <c r="G3" s="85"/>
      <c r="H3" s="85"/>
      <c r="I3" s="85"/>
      <c r="J3" s="85"/>
      <c r="K3" s="85"/>
      <c r="L3" s="85"/>
      <c r="M3" s="85"/>
      <c r="O3" s="9"/>
    </row>
    <row r="4" spans="1:27" x14ac:dyDescent="0.25">
      <c r="B4" s="68"/>
      <c r="D4" s="85"/>
      <c r="F4" s="85"/>
      <c r="G4" s="85"/>
      <c r="H4" s="85"/>
      <c r="I4" s="85"/>
      <c r="J4" s="85"/>
      <c r="K4" s="85"/>
      <c r="L4" s="85"/>
      <c r="M4" s="85"/>
      <c r="O4" s="9"/>
      <c r="Q4" s="25" t="s">
        <v>61</v>
      </c>
    </row>
    <row r="5" spans="1:27" x14ac:dyDescent="0.25">
      <c r="O5" s="9"/>
    </row>
    <row r="6" spans="1:27" x14ac:dyDescent="0.25">
      <c r="E6" s="85" t="s">
        <v>62</v>
      </c>
      <c r="G6" s="1" t="s">
        <v>22</v>
      </c>
      <c r="I6" s="1" t="s">
        <v>63</v>
      </c>
      <c r="K6" s="1" t="s">
        <v>64</v>
      </c>
      <c r="L6" s="1" t="s">
        <v>65</v>
      </c>
      <c r="M6" s="85" t="s">
        <v>23</v>
      </c>
      <c r="O6" s="9"/>
      <c r="S6" s="85" t="s">
        <v>62</v>
      </c>
      <c r="U6" s="1" t="s">
        <v>22</v>
      </c>
      <c r="W6" s="1" t="s">
        <v>63</v>
      </c>
      <c r="Y6" s="1" t="s">
        <v>64</v>
      </c>
      <c r="Z6" s="1" t="s">
        <v>65</v>
      </c>
      <c r="AA6" s="85" t="s">
        <v>23</v>
      </c>
    </row>
    <row r="7" spans="1:27" x14ac:dyDescent="0.25">
      <c r="A7" s="3"/>
      <c r="B7" s="69" t="s">
        <v>109</v>
      </c>
      <c r="C7" s="70" t="s">
        <v>110</v>
      </c>
      <c r="D7" s="71"/>
      <c r="E7" s="72">
        <v>2.763888888888889E-2</v>
      </c>
      <c r="F7" s="71"/>
      <c r="G7" s="72">
        <v>2.6782407407407408E-2</v>
      </c>
      <c r="H7" s="73"/>
      <c r="I7" s="74">
        <f>IF(G7="","",IF(G7&lt;E7,E7-G7,""))</f>
        <v>8.5648148148148237E-4</v>
      </c>
      <c r="J7" s="75"/>
      <c r="K7" s="76">
        <f>(E7/G7*100.05)-100</f>
        <v>3.249524632670699</v>
      </c>
      <c r="L7" s="77">
        <f t="shared" ref="L7:L47" si="0">K7*10</f>
        <v>32.49524632670699</v>
      </c>
      <c r="M7" s="77">
        <f t="shared" ref="M7:M47" si="1">IF(G7="","",IF(L7&gt;=50,50,IF(L7&lt;=0,0,L7)))</f>
        <v>32.49524632670699</v>
      </c>
      <c r="N7" s="4"/>
      <c r="O7" s="16"/>
      <c r="P7" s="69" t="s">
        <v>124</v>
      </c>
      <c r="Q7" s="70" t="s">
        <v>140</v>
      </c>
      <c r="R7" s="71"/>
      <c r="S7" s="72">
        <v>3.2094907407407412E-2</v>
      </c>
      <c r="T7" s="71"/>
      <c r="U7" s="72">
        <v>3.0555555555555555E-2</v>
      </c>
      <c r="V7" s="73"/>
      <c r="W7" s="74">
        <f t="shared" ref="W7:W16" si="2">IF(U7="","",IF(U7&lt;S7,S7-U7,""))</f>
        <v>1.5393518518518577E-3</v>
      </c>
      <c r="X7" s="75"/>
      <c r="Y7" s="76">
        <f t="shared" ref="Y7:Y16" si="3">(S7/U7*100.05)-100</f>
        <v>5.0903977272727445</v>
      </c>
      <c r="Z7" s="77">
        <f t="shared" ref="Z7:Z16" si="4">Y7*10</f>
        <v>50.903977272727445</v>
      </c>
      <c r="AA7" s="77">
        <f t="shared" ref="AA7:AA16" si="5">IF(U7="","",IF(Z7&gt;=50,50,IF(Z7&lt;=0,0,Z7)))</f>
        <v>50</v>
      </c>
    </row>
    <row r="8" spans="1:27" x14ac:dyDescent="0.25">
      <c r="A8" s="3"/>
      <c r="B8" s="69" t="s">
        <v>92</v>
      </c>
      <c r="C8" s="70" t="s">
        <v>128</v>
      </c>
      <c r="D8" s="71"/>
      <c r="E8" s="72">
        <v>2.7743055555555559E-2</v>
      </c>
      <c r="F8" s="71"/>
      <c r="G8" s="72">
        <v>2.8101851851851854E-2</v>
      </c>
      <c r="H8" s="73"/>
      <c r="I8" s="74" t="str">
        <f>IF(G8="","",IF(G8&lt;E8,E8-G8,""))</f>
        <v/>
      </c>
      <c r="J8" s="75"/>
      <c r="K8" s="76">
        <f t="shared" ref="K8:K47" si="6">(E8/G8*100.05)-100</f>
        <v>-1.2274093904448051</v>
      </c>
      <c r="L8" s="77">
        <f t="shared" si="0"/>
        <v>-12.274093904448051</v>
      </c>
      <c r="M8" s="77">
        <f t="shared" si="1"/>
        <v>0</v>
      </c>
      <c r="N8" s="4"/>
      <c r="O8" s="17"/>
      <c r="P8" s="69" t="s">
        <v>109</v>
      </c>
      <c r="Q8" s="70" t="s">
        <v>110</v>
      </c>
      <c r="R8" s="71"/>
      <c r="S8" s="72">
        <v>2.763888888888889E-2</v>
      </c>
      <c r="T8" s="71"/>
      <c r="U8" s="72">
        <v>2.6782407407407408E-2</v>
      </c>
      <c r="V8" s="73"/>
      <c r="W8" s="74">
        <f t="shared" si="2"/>
        <v>8.5648148148148237E-4</v>
      </c>
      <c r="X8" s="75"/>
      <c r="Y8" s="76">
        <f t="shared" si="3"/>
        <v>3.249524632670699</v>
      </c>
      <c r="Z8" s="77">
        <f t="shared" si="4"/>
        <v>32.49524632670699</v>
      </c>
      <c r="AA8" s="77">
        <f t="shared" si="5"/>
        <v>32.49524632670699</v>
      </c>
    </row>
    <row r="9" spans="1:27" x14ac:dyDescent="0.25">
      <c r="A9" s="3"/>
      <c r="B9" s="69" t="s">
        <v>84</v>
      </c>
      <c r="C9" s="70" t="s">
        <v>93</v>
      </c>
      <c r="D9" s="71"/>
      <c r="E9" s="72">
        <v>3.0983796296296297E-2</v>
      </c>
      <c r="F9" s="71"/>
      <c r="G9" s="72">
        <v>3.0497685185185183E-2</v>
      </c>
      <c r="H9" s="73"/>
      <c r="I9" s="74">
        <f t="shared" ref="I9:I49" si="7">IF(G9="","",IF(G9&lt;E9,E9-G9,""))</f>
        <v>4.8611111111111424E-4</v>
      </c>
      <c r="J9" s="75"/>
      <c r="K9" s="76">
        <f t="shared" si="6"/>
        <v>1.64472485768502</v>
      </c>
      <c r="L9" s="77">
        <f t="shared" si="0"/>
        <v>16.4472485768502</v>
      </c>
      <c r="M9" s="77">
        <f t="shared" si="1"/>
        <v>16.4472485768502</v>
      </c>
      <c r="N9" s="4"/>
      <c r="O9" s="17"/>
      <c r="P9" s="69" t="s">
        <v>126</v>
      </c>
      <c r="Q9" s="70" t="s">
        <v>127</v>
      </c>
      <c r="R9" s="71"/>
      <c r="S9" s="72">
        <v>3.7997685185185183E-2</v>
      </c>
      <c r="T9" s="71"/>
      <c r="U9" s="72">
        <v>3.6990740740740741E-2</v>
      </c>
      <c r="V9" s="73"/>
      <c r="W9" s="74">
        <f t="shared" si="2"/>
        <v>1.0069444444444423E-3</v>
      </c>
      <c r="X9" s="75"/>
      <c r="Y9" s="76">
        <f t="shared" si="3"/>
        <v>2.7735137672090104</v>
      </c>
      <c r="Z9" s="77">
        <f t="shared" si="4"/>
        <v>27.735137672090104</v>
      </c>
      <c r="AA9" s="77">
        <f t="shared" si="5"/>
        <v>27.735137672090104</v>
      </c>
    </row>
    <row r="10" spans="1:27" x14ac:dyDescent="0.25">
      <c r="A10" s="3"/>
      <c r="B10" s="69" t="s">
        <v>124</v>
      </c>
      <c r="C10" s="70" t="s">
        <v>140</v>
      </c>
      <c r="D10" s="71"/>
      <c r="E10" s="72">
        <v>3.2094907407407412E-2</v>
      </c>
      <c r="F10" s="71"/>
      <c r="G10" s="72">
        <v>3.0555555555555555E-2</v>
      </c>
      <c r="H10" s="73"/>
      <c r="I10" s="74">
        <f t="shared" si="7"/>
        <v>1.5393518518518577E-3</v>
      </c>
      <c r="J10" s="75"/>
      <c r="K10" s="76">
        <f t="shared" si="6"/>
        <v>5.0903977272727445</v>
      </c>
      <c r="L10" s="77">
        <f t="shared" si="0"/>
        <v>50.903977272727445</v>
      </c>
      <c r="M10" s="77">
        <f t="shared" si="1"/>
        <v>50</v>
      </c>
      <c r="N10" s="4"/>
      <c r="O10" s="17"/>
      <c r="P10" s="69" t="s">
        <v>105</v>
      </c>
      <c r="Q10" s="70" t="s">
        <v>106</v>
      </c>
      <c r="R10" s="71"/>
      <c r="S10" s="72">
        <v>3.5185185185185187E-2</v>
      </c>
      <c r="T10" s="71"/>
      <c r="U10" s="72">
        <v>3.4479166666666665E-2</v>
      </c>
      <c r="V10" s="73"/>
      <c r="W10" s="74">
        <f t="shared" si="2"/>
        <v>7.0601851851852249E-4</v>
      </c>
      <c r="X10" s="75"/>
      <c r="Y10" s="76">
        <f t="shared" si="3"/>
        <v>2.0986908358509737</v>
      </c>
      <c r="Z10" s="77">
        <f t="shared" si="4"/>
        <v>20.986908358509737</v>
      </c>
      <c r="AA10" s="77">
        <f t="shared" si="5"/>
        <v>20.986908358509737</v>
      </c>
    </row>
    <row r="11" spans="1:27" x14ac:dyDescent="0.25">
      <c r="A11" s="3"/>
      <c r="B11" s="69" t="s">
        <v>94</v>
      </c>
      <c r="C11" s="70" t="s">
        <v>95</v>
      </c>
      <c r="D11" s="71"/>
      <c r="E11" s="72">
        <v>3.229166666666667E-2</v>
      </c>
      <c r="F11" s="71"/>
      <c r="G11" s="72">
        <v>3.3518518518518517E-2</v>
      </c>
      <c r="H11" s="73"/>
      <c r="I11" s="74" t="str">
        <f t="shared" si="7"/>
        <v/>
      </c>
      <c r="J11" s="75"/>
      <c r="K11" s="76">
        <f t="shared" si="6"/>
        <v>-3.612051104972366</v>
      </c>
      <c r="L11" s="77">
        <f t="shared" si="0"/>
        <v>-36.12051104972366</v>
      </c>
      <c r="M11" s="77">
        <f t="shared" si="1"/>
        <v>0</v>
      </c>
      <c r="N11" s="4"/>
      <c r="O11" s="17"/>
      <c r="P11" s="69" t="s">
        <v>84</v>
      </c>
      <c r="Q11" s="70" t="s">
        <v>93</v>
      </c>
      <c r="R11" s="71"/>
      <c r="S11" s="72">
        <v>3.0983796296296297E-2</v>
      </c>
      <c r="T11" s="71"/>
      <c r="U11" s="72">
        <v>3.0497685185185183E-2</v>
      </c>
      <c r="V11" s="73"/>
      <c r="W11" s="74">
        <f t="shared" si="2"/>
        <v>4.8611111111111424E-4</v>
      </c>
      <c r="X11" s="75"/>
      <c r="Y11" s="76">
        <f t="shared" si="3"/>
        <v>1.64472485768502</v>
      </c>
      <c r="Z11" s="77">
        <f t="shared" si="4"/>
        <v>16.4472485768502</v>
      </c>
      <c r="AA11" s="77">
        <f t="shared" si="5"/>
        <v>16.4472485768502</v>
      </c>
    </row>
    <row r="12" spans="1:27" x14ac:dyDescent="0.25">
      <c r="A12" s="3"/>
      <c r="B12" s="69" t="s">
        <v>105</v>
      </c>
      <c r="C12" s="70" t="s">
        <v>106</v>
      </c>
      <c r="D12" s="71"/>
      <c r="E12" s="72">
        <v>3.5185185185185187E-2</v>
      </c>
      <c r="F12" s="71"/>
      <c r="G12" s="72">
        <v>3.4479166666666665E-2</v>
      </c>
      <c r="H12" s="73"/>
      <c r="I12" s="74">
        <f t="shared" si="7"/>
        <v>7.0601851851852249E-4</v>
      </c>
      <c r="J12" s="75"/>
      <c r="K12" s="76">
        <f t="shared" si="6"/>
        <v>2.0986908358509737</v>
      </c>
      <c r="L12" s="77">
        <f t="shared" si="0"/>
        <v>20.986908358509737</v>
      </c>
      <c r="M12" s="77">
        <f t="shared" si="1"/>
        <v>20.986908358509737</v>
      </c>
      <c r="N12" s="4"/>
      <c r="O12" s="17"/>
      <c r="P12" s="69" t="s">
        <v>174</v>
      </c>
      <c r="Q12" s="70" t="s">
        <v>175</v>
      </c>
      <c r="R12" s="71"/>
      <c r="S12" s="72">
        <v>3.9120370370370368E-2</v>
      </c>
      <c r="T12" s="71"/>
      <c r="U12" s="72">
        <v>3.861111111111111E-2</v>
      </c>
      <c r="V12" s="73"/>
      <c r="W12" s="74">
        <f t="shared" si="2"/>
        <v>5.0925925925925791E-4</v>
      </c>
      <c r="X12" s="75"/>
      <c r="Y12" s="76">
        <f t="shared" si="3"/>
        <v>1.3696043165467557</v>
      </c>
      <c r="Z12" s="77">
        <f t="shared" si="4"/>
        <v>13.696043165467557</v>
      </c>
      <c r="AA12" s="77">
        <f t="shared" si="5"/>
        <v>13.696043165467557</v>
      </c>
    </row>
    <row r="13" spans="1:27" x14ac:dyDescent="0.25">
      <c r="A13" s="3"/>
      <c r="B13" s="69" t="s">
        <v>147</v>
      </c>
      <c r="C13" s="70" t="s">
        <v>83</v>
      </c>
      <c r="D13" s="71"/>
      <c r="E13" s="72">
        <v>3.5706018518518519E-2</v>
      </c>
      <c r="F13" s="71"/>
      <c r="G13" s="72">
        <v>3.5682870370370372E-2</v>
      </c>
      <c r="H13" s="73"/>
      <c r="I13" s="74">
        <f t="shared" si="7"/>
        <v>2.3148148148147141E-5</v>
      </c>
      <c r="J13" s="75"/>
      <c r="K13" s="76">
        <f t="shared" si="6"/>
        <v>0.11490431397989198</v>
      </c>
      <c r="L13" s="77">
        <f t="shared" si="0"/>
        <v>1.1490431397989198</v>
      </c>
      <c r="M13" s="77">
        <f t="shared" si="1"/>
        <v>1.1490431397989198</v>
      </c>
      <c r="N13" s="4"/>
      <c r="O13" s="17"/>
      <c r="P13" s="69" t="s">
        <v>147</v>
      </c>
      <c r="Q13" s="70" t="s">
        <v>83</v>
      </c>
      <c r="R13" s="71"/>
      <c r="S13" s="72">
        <v>3.5706018518518519E-2</v>
      </c>
      <c r="T13" s="71"/>
      <c r="U13" s="72">
        <v>3.5682870370370372E-2</v>
      </c>
      <c r="V13" s="73"/>
      <c r="W13" s="74">
        <f t="shared" si="2"/>
        <v>2.3148148148147141E-5</v>
      </c>
      <c r="X13" s="75"/>
      <c r="Y13" s="76">
        <f t="shared" si="3"/>
        <v>0.11490431397989198</v>
      </c>
      <c r="Z13" s="77">
        <f t="shared" si="4"/>
        <v>1.1490431397989198</v>
      </c>
      <c r="AA13" s="77">
        <f t="shared" si="5"/>
        <v>1.1490431397989198</v>
      </c>
    </row>
    <row r="14" spans="1:27" x14ac:dyDescent="0.25">
      <c r="A14" s="3"/>
      <c r="B14" s="69" t="s">
        <v>126</v>
      </c>
      <c r="C14" s="70" t="s">
        <v>127</v>
      </c>
      <c r="D14" s="71"/>
      <c r="E14" s="72">
        <v>3.7997685185185183E-2</v>
      </c>
      <c r="F14" s="71"/>
      <c r="G14" s="72">
        <v>3.6990740740740741E-2</v>
      </c>
      <c r="H14" s="73"/>
      <c r="I14" s="74">
        <f t="shared" ref="I14:I16" si="8">IF(G14="","",IF(G14&lt;E14,E14-G14,""))</f>
        <v>1.0069444444444423E-3</v>
      </c>
      <c r="J14" s="75"/>
      <c r="K14" s="76">
        <f t="shared" ref="K14:K16" si="9">(E14/G14*100.05)-100</f>
        <v>2.7735137672090104</v>
      </c>
      <c r="L14" s="77">
        <f t="shared" ref="L14:L16" si="10">K14*10</f>
        <v>27.735137672090104</v>
      </c>
      <c r="M14" s="77">
        <f t="shared" ref="M14:M16" si="11">IF(G14="","",IF(L14&gt;=50,50,IF(L14&lt;=0,0,L14)))</f>
        <v>27.735137672090104</v>
      </c>
      <c r="N14" s="4"/>
      <c r="O14" s="17"/>
      <c r="P14" s="69" t="s">
        <v>92</v>
      </c>
      <c r="Q14" s="70" t="s">
        <v>128</v>
      </c>
      <c r="R14" s="71"/>
      <c r="S14" s="72">
        <v>2.7743055555555559E-2</v>
      </c>
      <c r="T14" s="71"/>
      <c r="U14" s="72">
        <v>2.8101851851851854E-2</v>
      </c>
      <c r="V14" s="73"/>
      <c r="W14" s="74" t="str">
        <f t="shared" si="2"/>
        <v/>
      </c>
      <c r="X14" s="75"/>
      <c r="Y14" s="76">
        <f t="shared" si="3"/>
        <v>-1.2274093904448051</v>
      </c>
      <c r="Z14" s="77">
        <f t="shared" si="4"/>
        <v>-12.274093904448051</v>
      </c>
      <c r="AA14" s="77">
        <f t="shared" si="5"/>
        <v>0</v>
      </c>
    </row>
    <row r="15" spans="1:27" x14ac:dyDescent="0.25">
      <c r="A15" s="3"/>
      <c r="B15" s="69" t="s">
        <v>174</v>
      </c>
      <c r="C15" s="70" t="s">
        <v>175</v>
      </c>
      <c r="D15" s="71"/>
      <c r="E15" s="72">
        <v>3.9120370370370368E-2</v>
      </c>
      <c r="F15" s="71"/>
      <c r="G15" s="72">
        <v>3.861111111111111E-2</v>
      </c>
      <c r="H15" s="73"/>
      <c r="I15" s="74">
        <f t="shared" si="8"/>
        <v>5.0925925925925791E-4</v>
      </c>
      <c r="J15" s="75"/>
      <c r="K15" s="76">
        <f t="shared" si="9"/>
        <v>1.3696043165467557</v>
      </c>
      <c r="L15" s="77">
        <f t="shared" si="10"/>
        <v>13.696043165467557</v>
      </c>
      <c r="M15" s="77">
        <f t="shared" si="11"/>
        <v>13.696043165467557</v>
      </c>
      <c r="N15" s="4"/>
      <c r="O15" s="17"/>
      <c r="P15" s="69" t="s">
        <v>94</v>
      </c>
      <c r="Q15" s="70" t="s">
        <v>95</v>
      </c>
      <c r="R15" s="71"/>
      <c r="S15" s="72">
        <v>3.229166666666667E-2</v>
      </c>
      <c r="T15" s="71"/>
      <c r="U15" s="72">
        <v>3.3518518518518517E-2</v>
      </c>
      <c r="V15" s="73"/>
      <c r="W15" s="74" t="str">
        <f t="shared" si="2"/>
        <v/>
      </c>
      <c r="X15" s="75"/>
      <c r="Y15" s="76">
        <f t="shared" si="3"/>
        <v>-3.612051104972366</v>
      </c>
      <c r="Z15" s="77">
        <f t="shared" si="4"/>
        <v>-36.12051104972366</v>
      </c>
      <c r="AA15" s="77">
        <f t="shared" si="5"/>
        <v>0</v>
      </c>
    </row>
    <row r="16" spans="1:27" x14ac:dyDescent="0.25">
      <c r="A16" s="3"/>
      <c r="B16" s="69" t="s">
        <v>176</v>
      </c>
      <c r="C16" s="70" t="s">
        <v>175</v>
      </c>
      <c r="D16" s="71"/>
      <c r="E16" s="72">
        <v>3.7905092592592594E-2</v>
      </c>
      <c r="F16" s="71"/>
      <c r="G16" s="72">
        <v>3.861111111111111E-2</v>
      </c>
      <c r="H16" s="73"/>
      <c r="I16" s="74" t="str">
        <f t="shared" si="8"/>
        <v/>
      </c>
      <c r="J16" s="75"/>
      <c r="K16" s="76">
        <f t="shared" si="9"/>
        <v>-1.7794514388489091</v>
      </c>
      <c r="L16" s="77">
        <f t="shared" si="10"/>
        <v>-17.794514388489091</v>
      </c>
      <c r="M16" s="77">
        <f t="shared" si="11"/>
        <v>0</v>
      </c>
      <c r="N16" s="4"/>
      <c r="O16" s="17"/>
      <c r="P16" s="69" t="s">
        <v>176</v>
      </c>
      <c r="Q16" s="70" t="s">
        <v>175</v>
      </c>
      <c r="R16" s="71"/>
      <c r="S16" s="72">
        <v>3.7905092592592594E-2</v>
      </c>
      <c r="T16" s="71"/>
      <c r="U16" s="72">
        <v>3.861111111111111E-2</v>
      </c>
      <c r="V16" s="73"/>
      <c r="W16" s="74" t="str">
        <f t="shared" si="2"/>
        <v/>
      </c>
      <c r="X16" s="75"/>
      <c r="Y16" s="76">
        <f t="shared" si="3"/>
        <v>-1.7794514388489091</v>
      </c>
      <c r="Z16" s="77">
        <f t="shared" si="4"/>
        <v>-17.794514388489091</v>
      </c>
      <c r="AA16" s="77">
        <f t="shared" si="5"/>
        <v>0</v>
      </c>
    </row>
    <row r="17" spans="1:17" x14ac:dyDescent="0.25">
      <c r="A17" s="3"/>
      <c r="B17" s="78"/>
      <c r="C17" s="78"/>
      <c r="D17" s="79"/>
      <c r="E17" s="80"/>
      <c r="G17" s="84"/>
      <c r="H17" s="85"/>
      <c r="I17" s="81" t="str">
        <f t="shared" si="7"/>
        <v/>
      </c>
      <c r="K17" s="82" t="e">
        <f t="shared" si="6"/>
        <v>#DIV/0!</v>
      </c>
      <c r="L17" s="83" t="e">
        <f t="shared" si="0"/>
        <v>#DIV/0!</v>
      </c>
      <c r="M17" s="83" t="str">
        <f t="shared" si="1"/>
        <v/>
      </c>
      <c r="N17" s="4"/>
      <c r="O17" s="1"/>
      <c r="P17" s="1"/>
      <c r="Q17" s="1"/>
    </row>
    <row r="18" spans="1:17" x14ac:dyDescent="0.25">
      <c r="A18" s="3"/>
      <c r="B18" s="78"/>
      <c r="C18" s="78"/>
      <c r="D18" s="79"/>
      <c r="E18" s="80"/>
      <c r="G18" s="84"/>
      <c r="H18" s="85"/>
      <c r="I18" s="81" t="str">
        <f t="shared" si="7"/>
        <v/>
      </c>
      <c r="K18" s="82" t="e">
        <f t="shared" si="6"/>
        <v>#DIV/0!</v>
      </c>
      <c r="L18" s="83" t="e">
        <f t="shared" si="0"/>
        <v>#DIV/0!</v>
      </c>
      <c r="M18" s="83" t="str">
        <f t="shared" si="1"/>
        <v/>
      </c>
      <c r="N18" s="4"/>
      <c r="O18" s="1"/>
      <c r="P18" s="1"/>
      <c r="Q18" s="1"/>
    </row>
    <row r="19" spans="1:17" x14ac:dyDescent="0.25">
      <c r="A19" s="3"/>
      <c r="B19" s="78"/>
      <c r="C19" s="78"/>
      <c r="D19" s="79"/>
      <c r="E19" s="80"/>
      <c r="G19" s="84"/>
      <c r="H19" s="85"/>
      <c r="I19" s="81" t="str">
        <f t="shared" si="7"/>
        <v/>
      </c>
      <c r="K19" s="82" t="e">
        <f t="shared" si="6"/>
        <v>#DIV/0!</v>
      </c>
      <c r="L19" s="83" t="e">
        <f t="shared" si="0"/>
        <v>#DIV/0!</v>
      </c>
      <c r="M19" s="83" t="str">
        <f t="shared" si="1"/>
        <v/>
      </c>
      <c r="N19" s="4"/>
      <c r="O19" s="1"/>
      <c r="P19" s="1"/>
      <c r="Q19" s="1"/>
    </row>
    <row r="20" spans="1:17" x14ac:dyDescent="0.25">
      <c r="A20" s="3"/>
      <c r="B20" s="78"/>
      <c r="C20" s="78"/>
      <c r="D20" s="79"/>
      <c r="E20" s="80"/>
      <c r="G20" s="84"/>
      <c r="H20" s="85"/>
      <c r="I20" s="81" t="str">
        <f t="shared" si="7"/>
        <v/>
      </c>
      <c r="K20" s="82" t="e">
        <f t="shared" si="6"/>
        <v>#DIV/0!</v>
      </c>
      <c r="L20" s="83" t="e">
        <f t="shared" si="0"/>
        <v>#DIV/0!</v>
      </c>
      <c r="M20" s="83" t="str">
        <f t="shared" si="1"/>
        <v/>
      </c>
      <c r="N20" s="4"/>
      <c r="O20" s="1"/>
      <c r="P20" s="1"/>
      <c r="Q20" s="1"/>
    </row>
    <row r="21" spans="1:17" x14ac:dyDescent="0.25">
      <c r="A21" s="3"/>
      <c r="B21" s="78"/>
      <c r="C21" s="78"/>
      <c r="D21" s="79"/>
      <c r="E21" s="80"/>
      <c r="G21" s="84"/>
      <c r="H21" s="85"/>
      <c r="I21" s="81" t="str">
        <f t="shared" si="7"/>
        <v/>
      </c>
      <c r="K21" s="82" t="e">
        <f t="shared" si="6"/>
        <v>#DIV/0!</v>
      </c>
      <c r="L21" s="83" t="e">
        <f t="shared" si="0"/>
        <v>#DIV/0!</v>
      </c>
      <c r="M21" s="83" t="str">
        <f t="shared" si="1"/>
        <v/>
      </c>
      <c r="N21" s="4"/>
      <c r="O21" s="1"/>
      <c r="P21" s="1"/>
      <c r="Q21" s="1"/>
    </row>
    <row r="22" spans="1:17" x14ac:dyDescent="0.25">
      <c r="A22" s="3"/>
      <c r="B22" s="78"/>
      <c r="C22" s="78"/>
      <c r="D22" s="79"/>
      <c r="E22" s="80"/>
      <c r="G22" s="84"/>
      <c r="H22" s="85"/>
      <c r="I22" s="81" t="str">
        <f t="shared" si="7"/>
        <v/>
      </c>
      <c r="K22" s="82" t="e">
        <f t="shared" si="6"/>
        <v>#DIV/0!</v>
      </c>
      <c r="L22" s="83" t="e">
        <f t="shared" si="0"/>
        <v>#DIV/0!</v>
      </c>
      <c r="M22" s="83" t="str">
        <f t="shared" si="1"/>
        <v/>
      </c>
      <c r="N22" s="4"/>
      <c r="O22" s="1"/>
      <c r="P22" s="1"/>
      <c r="Q22" s="1"/>
    </row>
    <row r="23" spans="1:17" x14ac:dyDescent="0.25">
      <c r="A23" s="3"/>
      <c r="B23" s="78"/>
      <c r="C23" s="78"/>
      <c r="D23" s="79"/>
      <c r="E23" s="80"/>
      <c r="G23" s="84"/>
      <c r="H23" s="85"/>
      <c r="I23" s="81" t="str">
        <f t="shared" si="7"/>
        <v/>
      </c>
      <c r="K23" s="82" t="e">
        <f t="shared" si="6"/>
        <v>#DIV/0!</v>
      </c>
      <c r="L23" s="83" t="e">
        <f t="shared" si="0"/>
        <v>#DIV/0!</v>
      </c>
      <c r="M23" s="83" t="str">
        <f t="shared" si="1"/>
        <v/>
      </c>
      <c r="N23" s="4"/>
      <c r="O23" s="1"/>
      <c r="P23" s="1"/>
      <c r="Q23" s="1"/>
    </row>
    <row r="24" spans="1:17" x14ac:dyDescent="0.25">
      <c r="A24" s="3"/>
      <c r="B24" s="78"/>
      <c r="C24" s="78"/>
      <c r="D24" s="79"/>
      <c r="E24" s="80"/>
      <c r="G24" s="84"/>
      <c r="H24" s="85"/>
      <c r="I24" s="81" t="str">
        <f t="shared" si="7"/>
        <v/>
      </c>
      <c r="K24" s="82" t="e">
        <f t="shared" si="6"/>
        <v>#DIV/0!</v>
      </c>
      <c r="L24" s="83" t="e">
        <f t="shared" si="0"/>
        <v>#DIV/0!</v>
      </c>
      <c r="M24" s="83" t="str">
        <f t="shared" si="1"/>
        <v/>
      </c>
      <c r="N24" s="4"/>
      <c r="O24" s="1"/>
      <c r="P24" s="1"/>
      <c r="Q24" s="1"/>
    </row>
    <row r="25" spans="1:17" x14ac:dyDescent="0.25">
      <c r="A25" s="3"/>
      <c r="B25" s="78"/>
      <c r="C25" s="78"/>
      <c r="D25" s="79"/>
      <c r="E25" s="80"/>
      <c r="G25" s="84"/>
      <c r="H25" s="85"/>
      <c r="I25" s="81" t="str">
        <f t="shared" si="7"/>
        <v/>
      </c>
      <c r="K25" s="82" t="e">
        <f t="shared" si="6"/>
        <v>#DIV/0!</v>
      </c>
      <c r="L25" s="83" t="e">
        <f t="shared" si="0"/>
        <v>#DIV/0!</v>
      </c>
      <c r="M25" s="83" t="str">
        <f t="shared" si="1"/>
        <v/>
      </c>
      <c r="N25" s="4"/>
      <c r="O25" s="1"/>
      <c r="P25" s="1"/>
      <c r="Q25" s="1"/>
    </row>
    <row r="26" spans="1:17" x14ac:dyDescent="0.25">
      <c r="A26" s="3"/>
      <c r="B26" s="78"/>
      <c r="C26" s="78"/>
      <c r="D26" s="79"/>
      <c r="E26" s="80"/>
      <c r="G26" s="84"/>
      <c r="H26" s="85"/>
      <c r="I26" s="81" t="str">
        <f t="shared" si="7"/>
        <v/>
      </c>
      <c r="K26" s="82" t="e">
        <f t="shared" si="6"/>
        <v>#DIV/0!</v>
      </c>
      <c r="L26" s="83" t="e">
        <f t="shared" si="0"/>
        <v>#DIV/0!</v>
      </c>
      <c r="M26" s="83" t="str">
        <f t="shared" si="1"/>
        <v/>
      </c>
      <c r="N26" s="4"/>
      <c r="O26" s="1"/>
      <c r="P26" s="1"/>
      <c r="Q26" s="1"/>
    </row>
    <row r="27" spans="1:17" x14ac:dyDescent="0.25">
      <c r="A27" s="3"/>
      <c r="B27" s="78"/>
      <c r="C27" s="78"/>
      <c r="D27" s="79"/>
      <c r="E27" s="80"/>
      <c r="G27" s="84"/>
      <c r="H27" s="85"/>
      <c r="I27" s="81" t="str">
        <f t="shared" si="7"/>
        <v/>
      </c>
      <c r="K27" s="82" t="e">
        <f t="shared" si="6"/>
        <v>#DIV/0!</v>
      </c>
      <c r="L27" s="83" t="e">
        <f t="shared" si="0"/>
        <v>#DIV/0!</v>
      </c>
      <c r="M27" s="83" t="str">
        <f t="shared" si="1"/>
        <v/>
      </c>
      <c r="N27" s="4"/>
      <c r="O27" s="1"/>
      <c r="P27" s="1"/>
      <c r="Q27" s="1"/>
    </row>
    <row r="28" spans="1:17" x14ac:dyDescent="0.25">
      <c r="A28" s="3"/>
      <c r="B28" s="78"/>
      <c r="C28" s="78"/>
      <c r="D28" s="79"/>
      <c r="E28" s="80"/>
      <c r="G28" s="84"/>
      <c r="H28" s="85"/>
      <c r="I28" s="81" t="str">
        <f t="shared" si="7"/>
        <v/>
      </c>
      <c r="K28" s="82" t="e">
        <f t="shared" si="6"/>
        <v>#DIV/0!</v>
      </c>
      <c r="L28" s="83" t="e">
        <f t="shared" si="0"/>
        <v>#DIV/0!</v>
      </c>
      <c r="M28" s="83" t="str">
        <f t="shared" si="1"/>
        <v/>
      </c>
      <c r="N28" s="4"/>
      <c r="O28" s="1"/>
      <c r="P28" s="1"/>
      <c r="Q28" s="1"/>
    </row>
    <row r="29" spans="1:17" x14ac:dyDescent="0.25">
      <c r="A29" s="3"/>
      <c r="B29" s="78"/>
      <c r="C29" s="78"/>
      <c r="D29" s="79"/>
      <c r="E29" s="80"/>
      <c r="G29" s="84"/>
      <c r="H29" s="85"/>
      <c r="I29" s="81" t="str">
        <f t="shared" si="7"/>
        <v/>
      </c>
      <c r="K29" s="82" t="e">
        <f t="shared" si="6"/>
        <v>#DIV/0!</v>
      </c>
      <c r="L29" s="83" t="e">
        <f t="shared" si="0"/>
        <v>#DIV/0!</v>
      </c>
      <c r="M29" s="83" t="str">
        <f t="shared" si="1"/>
        <v/>
      </c>
      <c r="N29" s="4"/>
      <c r="O29" s="1"/>
      <c r="P29" s="1"/>
      <c r="Q29" s="1"/>
    </row>
    <row r="30" spans="1:17" x14ac:dyDescent="0.25">
      <c r="A30" s="3"/>
      <c r="B30" s="78"/>
      <c r="C30" s="78"/>
      <c r="D30" s="79"/>
      <c r="E30" s="80"/>
      <c r="G30" s="84"/>
      <c r="H30" s="85"/>
      <c r="I30" s="81" t="str">
        <f t="shared" si="7"/>
        <v/>
      </c>
      <c r="K30" s="82" t="e">
        <f t="shared" si="6"/>
        <v>#DIV/0!</v>
      </c>
      <c r="L30" s="83" t="e">
        <f t="shared" si="0"/>
        <v>#DIV/0!</v>
      </c>
      <c r="M30" s="83" t="str">
        <f t="shared" si="1"/>
        <v/>
      </c>
      <c r="N30" s="4"/>
      <c r="O30" s="1"/>
      <c r="P30" s="1"/>
      <c r="Q30" s="1"/>
    </row>
    <row r="31" spans="1:17" x14ac:dyDescent="0.25">
      <c r="A31" s="3"/>
      <c r="B31" s="78"/>
      <c r="C31" s="78"/>
      <c r="D31" s="79"/>
      <c r="E31" s="80"/>
      <c r="G31" s="84"/>
      <c r="H31" s="85"/>
      <c r="I31" s="81" t="str">
        <f t="shared" si="7"/>
        <v/>
      </c>
      <c r="K31" s="82" t="e">
        <f t="shared" si="6"/>
        <v>#DIV/0!</v>
      </c>
      <c r="L31" s="83" t="e">
        <f t="shared" si="0"/>
        <v>#DIV/0!</v>
      </c>
      <c r="M31" s="83" t="str">
        <f t="shared" si="1"/>
        <v/>
      </c>
      <c r="N31" s="4"/>
      <c r="O31" s="1"/>
      <c r="P31" s="1"/>
      <c r="Q31" s="1"/>
    </row>
    <row r="32" spans="1:17" x14ac:dyDescent="0.25">
      <c r="A32" s="3"/>
      <c r="B32" s="78"/>
      <c r="C32" s="78"/>
      <c r="D32" s="79"/>
      <c r="E32" s="80"/>
      <c r="G32" s="84"/>
      <c r="H32" s="85"/>
      <c r="I32" s="81" t="str">
        <f t="shared" si="7"/>
        <v/>
      </c>
      <c r="K32" s="82" t="e">
        <f t="shared" si="6"/>
        <v>#DIV/0!</v>
      </c>
      <c r="L32" s="83" t="e">
        <f t="shared" si="0"/>
        <v>#DIV/0!</v>
      </c>
      <c r="M32" s="83" t="str">
        <f t="shared" si="1"/>
        <v/>
      </c>
      <c r="N32" s="4"/>
      <c r="O32" s="1"/>
      <c r="P32" s="1"/>
      <c r="Q32" s="1"/>
    </row>
    <row r="33" spans="1:17" x14ac:dyDescent="0.25">
      <c r="A33" s="3"/>
      <c r="B33" s="78"/>
      <c r="C33" s="78"/>
      <c r="D33" s="79"/>
      <c r="E33" s="80"/>
      <c r="G33" s="84"/>
      <c r="H33" s="85"/>
      <c r="I33" s="81" t="str">
        <f t="shared" si="7"/>
        <v/>
      </c>
      <c r="K33" s="82" t="e">
        <f t="shared" si="6"/>
        <v>#DIV/0!</v>
      </c>
      <c r="L33" s="83" t="e">
        <f t="shared" si="0"/>
        <v>#DIV/0!</v>
      </c>
      <c r="M33" s="83" t="str">
        <f t="shared" si="1"/>
        <v/>
      </c>
      <c r="N33" s="4"/>
      <c r="O33" s="1"/>
      <c r="P33" s="1"/>
      <c r="Q33" s="1"/>
    </row>
    <row r="34" spans="1:17" x14ac:dyDescent="0.25">
      <c r="A34" s="3"/>
      <c r="B34" s="78"/>
      <c r="C34" s="78"/>
      <c r="D34" s="79"/>
      <c r="E34" s="80"/>
      <c r="G34" s="84"/>
      <c r="H34" s="85"/>
      <c r="I34" s="81" t="str">
        <f t="shared" si="7"/>
        <v/>
      </c>
      <c r="K34" s="82" t="e">
        <f t="shared" si="6"/>
        <v>#DIV/0!</v>
      </c>
      <c r="L34" s="83" t="e">
        <f t="shared" si="0"/>
        <v>#DIV/0!</v>
      </c>
      <c r="M34" s="83" t="str">
        <f t="shared" si="1"/>
        <v/>
      </c>
      <c r="N34" s="4"/>
      <c r="O34" s="1"/>
      <c r="P34" s="1"/>
      <c r="Q34" s="1"/>
    </row>
    <row r="35" spans="1:17" x14ac:dyDescent="0.25">
      <c r="A35" s="3"/>
      <c r="B35" s="78"/>
      <c r="C35" s="78"/>
      <c r="D35" s="79"/>
      <c r="E35" s="80"/>
      <c r="G35" s="84"/>
      <c r="H35" s="85"/>
      <c r="I35" s="81" t="str">
        <f t="shared" si="7"/>
        <v/>
      </c>
      <c r="K35" s="82" t="e">
        <f t="shared" si="6"/>
        <v>#DIV/0!</v>
      </c>
      <c r="L35" s="83" t="e">
        <f t="shared" si="0"/>
        <v>#DIV/0!</v>
      </c>
      <c r="M35" s="83" t="str">
        <f t="shared" si="1"/>
        <v/>
      </c>
      <c r="N35" s="4"/>
      <c r="O35" s="1"/>
      <c r="P35" s="1"/>
      <c r="Q35" s="1"/>
    </row>
    <row r="36" spans="1:17" x14ac:dyDescent="0.25">
      <c r="A36" s="3"/>
      <c r="B36" s="78"/>
      <c r="C36" s="78"/>
      <c r="D36" s="79"/>
      <c r="E36" s="80"/>
      <c r="G36" s="84"/>
      <c r="H36" s="85"/>
      <c r="I36" s="81" t="str">
        <f t="shared" si="7"/>
        <v/>
      </c>
      <c r="K36" s="82" t="e">
        <f t="shared" si="6"/>
        <v>#DIV/0!</v>
      </c>
      <c r="L36" s="83" t="e">
        <f t="shared" si="0"/>
        <v>#DIV/0!</v>
      </c>
      <c r="M36" s="83" t="str">
        <f t="shared" si="1"/>
        <v/>
      </c>
      <c r="N36" s="4"/>
      <c r="O36" s="1"/>
      <c r="P36" s="1"/>
      <c r="Q36" s="1"/>
    </row>
    <row r="37" spans="1:17" x14ac:dyDescent="0.25">
      <c r="A37" s="3"/>
      <c r="B37" s="78"/>
      <c r="C37" s="78"/>
      <c r="D37" s="79"/>
      <c r="E37" s="80"/>
      <c r="G37" s="84"/>
      <c r="H37" s="85"/>
      <c r="I37" s="81" t="str">
        <f t="shared" si="7"/>
        <v/>
      </c>
      <c r="K37" s="82" t="e">
        <f t="shared" si="6"/>
        <v>#DIV/0!</v>
      </c>
      <c r="L37" s="83" t="e">
        <f t="shared" si="0"/>
        <v>#DIV/0!</v>
      </c>
      <c r="M37" s="83" t="str">
        <f t="shared" si="1"/>
        <v/>
      </c>
      <c r="N37" s="4"/>
      <c r="O37" s="1"/>
      <c r="P37" s="1"/>
      <c r="Q37" s="1"/>
    </row>
    <row r="38" spans="1:17" x14ac:dyDescent="0.25">
      <c r="A38" s="3"/>
      <c r="B38" s="78"/>
      <c r="C38" s="78"/>
      <c r="D38" s="79"/>
      <c r="E38" s="80"/>
      <c r="G38" s="84"/>
      <c r="H38" s="85"/>
      <c r="I38" s="81" t="str">
        <f t="shared" si="7"/>
        <v/>
      </c>
      <c r="K38" s="82" t="e">
        <f t="shared" si="6"/>
        <v>#DIV/0!</v>
      </c>
      <c r="L38" s="83" t="e">
        <f t="shared" si="0"/>
        <v>#DIV/0!</v>
      </c>
      <c r="M38" s="83" t="str">
        <f t="shared" si="1"/>
        <v/>
      </c>
      <c r="N38" s="4"/>
      <c r="O38" s="1"/>
      <c r="P38" s="1"/>
      <c r="Q38" s="1"/>
    </row>
    <row r="39" spans="1:17" x14ac:dyDescent="0.25">
      <c r="A39" s="3"/>
      <c r="B39" s="78"/>
      <c r="C39" s="78"/>
      <c r="D39" s="79"/>
      <c r="E39" s="80"/>
      <c r="G39" s="84"/>
      <c r="H39" s="85"/>
      <c r="I39" s="81" t="str">
        <f t="shared" si="7"/>
        <v/>
      </c>
      <c r="K39" s="82" t="e">
        <f t="shared" si="6"/>
        <v>#DIV/0!</v>
      </c>
      <c r="L39" s="83" t="e">
        <f t="shared" si="0"/>
        <v>#DIV/0!</v>
      </c>
      <c r="M39" s="83" t="str">
        <f t="shared" si="1"/>
        <v/>
      </c>
      <c r="N39" s="4"/>
      <c r="O39" s="1"/>
      <c r="P39" s="1"/>
      <c r="Q39" s="1"/>
    </row>
    <row r="40" spans="1:17" x14ac:dyDescent="0.25">
      <c r="A40" s="3"/>
      <c r="B40" s="78"/>
      <c r="C40" s="78"/>
      <c r="D40" s="79"/>
      <c r="E40" s="80"/>
      <c r="G40" s="84"/>
      <c r="H40" s="85"/>
      <c r="I40" s="81" t="str">
        <f t="shared" si="7"/>
        <v/>
      </c>
      <c r="K40" s="82" t="e">
        <f t="shared" si="6"/>
        <v>#DIV/0!</v>
      </c>
      <c r="L40" s="83" t="e">
        <f t="shared" si="0"/>
        <v>#DIV/0!</v>
      </c>
      <c r="M40" s="83" t="str">
        <f t="shared" si="1"/>
        <v/>
      </c>
      <c r="N40" s="4"/>
      <c r="O40" s="1"/>
      <c r="P40" s="1"/>
      <c r="Q40" s="1"/>
    </row>
    <row r="41" spans="1:17" x14ac:dyDescent="0.25">
      <c r="A41" s="3"/>
      <c r="B41" s="78"/>
      <c r="C41" s="78"/>
      <c r="D41" s="79"/>
      <c r="E41" s="80"/>
      <c r="G41" s="84"/>
      <c r="H41" s="85"/>
      <c r="I41" s="81" t="str">
        <f t="shared" si="7"/>
        <v/>
      </c>
      <c r="K41" s="82" t="e">
        <f t="shared" si="6"/>
        <v>#DIV/0!</v>
      </c>
      <c r="L41" s="83" t="e">
        <f t="shared" si="0"/>
        <v>#DIV/0!</v>
      </c>
      <c r="M41" s="83" t="str">
        <f t="shared" si="1"/>
        <v/>
      </c>
      <c r="N41" s="4"/>
      <c r="O41" s="1"/>
      <c r="P41" s="1"/>
      <c r="Q41" s="1"/>
    </row>
    <row r="42" spans="1:17" x14ac:dyDescent="0.25">
      <c r="A42" s="3"/>
      <c r="B42" s="78"/>
      <c r="C42" s="78"/>
      <c r="D42" s="79"/>
      <c r="E42" s="80"/>
      <c r="G42" s="84"/>
      <c r="H42" s="85"/>
      <c r="I42" s="81" t="str">
        <f t="shared" si="7"/>
        <v/>
      </c>
      <c r="K42" s="82" t="e">
        <f t="shared" si="6"/>
        <v>#DIV/0!</v>
      </c>
      <c r="L42" s="83" t="e">
        <f t="shared" si="0"/>
        <v>#DIV/0!</v>
      </c>
      <c r="M42" s="83" t="str">
        <f t="shared" si="1"/>
        <v/>
      </c>
      <c r="N42" s="4"/>
      <c r="O42" s="1"/>
      <c r="P42" s="1"/>
      <c r="Q42" s="1"/>
    </row>
    <row r="43" spans="1:17" x14ac:dyDescent="0.25">
      <c r="A43" s="3"/>
      <c r="B43" s="78"/>
      <c r="C43" s="78"/>
      <c r="D43" s="79"/>
      <c r="E43" s="80"/>
      <c r="G43" s="84"/>
      <c r="H43" s="85"/>
      <c r="I43" s="81" t="str">
        <f t="shared" si="7"/>
        <v/>
      </c>
      <c r="K43" s="82" t="e">
        <f t="shared" si="6"/>
        <v>#DIV/0!</v>
      </c>
      <c r="L43" s="83" t="e">
        <f t="shared" si="0"/>
        <v>#DIV/0!</v>
      </c>
      <c r="M43" s="83" t="str">
        <f t="shared" si="1"/>
        <v/>
      </c>
      <c r="N43" s="4"/>
      <c r="O43" s="1"/>
      <c r="P43" s="1"/>
      <c r="Q43" s="1"/>
    </row>
    <row r="44" spans="1:17" x14ac:dyDescent="0.25">
      <c r="A44" s="3"/>
      <c r="B44" s="78"/>
      <c r="C44" s="78"/>
      <c r="D44" s="79"/>
      <c r="E44" s="80"/>
      <c r="G44" s="84"/>
      <c r="H44" s="85"/>
      <c r="I44" s="81" t="str">
        <f t="shared" si="7"/>
        <v/>
      </c>
      <c r="K44" s="82" t="e">
        <f t="shared" si="6"/>
        <v>#DIV/0!</v>
      </c>
      <c r="L44" s="83" t="e">
        <f t="shared" si="0"/>
        <v>#DIV/0!</v>
      </c>
      <c r="M44" s="83" t="str">
        <f t="shared" si="1"/>
        <v/>
      </c>
      <c r="N44" s="4"/>
      <c r="O44" s="1"/>
      <c r="P44" s="1"/>
      <c r="Q44" s="1"/>
    </row>
    <row r="45" spans="1:17" x14ac:dyDescent="0.25">
      <c r="A45" s="3"/>
      <c r="B45" s="78"/>
      <c r="C45" s="78"/>
      <c r="D45" s="79"/>
      <c r="E45" s="80"/>
      <c r="G45" s="84"/>
      <c r="H45" s="85"/>
      <c r="I45" s="81" t="str">
        <f t="shared" si="7"/>
        <v/>
      </c>
      <c r="K45" s="82" t="e">
        <f t="shared" si="6"/>
        <v>#DIV/0!</v>
      </c>
      <c r="L45" s="83" t="e">
        <f t="shared" si="0"/>
        <v>#DIV/0!</v>
      </c>
      <c r="M45" s="83" t="str">
        <f t="shared" si="1"/>
        <v/>
      </c>
      <c r="N45" s="4"/>
      <c r="O45" s="1"/>
      <c r="P45" s="1"/>
      <c r="Q45" s="1"/>
    </row>
    <row r="46" spans="1:17" x14ac:dyDescent="0.25">
      <c r="A46" s="3"/>
      <c r="B46" s="78"/>
      <c r="C46" s="78"/>
      <c r="D46" s="79"/>
      <c r="E46" s="80"/>
      <c r="G46" s="84"/>
      <c r="H46" s="85"/>
      <c r="I46" s="81" t="str">
        <f t="shared" si="7"/>
        <v/>
      </c>
      <c r="K46" s="82" t="e">
        <f t="shared" si="6"/>
        <v>#DIV/0!</v>
      </c>
      <c r="L46" s="83" t="e">
        <f t="shared" si="0"/>
        <v>#DIV/0!</v>
      </c>
      <c r="M46" s="83" t="str">
        <f t="shared" si="1"/>
        <v/>
      </c>
      <c r="N46" s="4"/>
      <c r="O46" s="1"/>
      <c r="P46" s="1"/>
      <c r="Q46" s="1"/>
    </row>
    <row r="47" spans="1:17" x14ac:dyDescent="0.25">
      <c r="A47" s="3"/>
      <c r="B47" s="78"/>
      <c r="C47" s="78"/>
      <c r="D47" s="79"/>
      <c r="E47" s="80"/>
      <c r="G47" s="84"/>
      <c r="H47" s="85"/>
      <c r="I47" s="81" t="str">
        <f t="shared" si="7"/>
        <v/>
      </c>
      <c r="K47" s="82" t="e">
        <f t="shared" si="6"/>
        <v>#DIV/0!</v>
      </c>
      <c r="L47" s="83" t="e">
        <f t="shared" si="0"/>
        <v>#DIV/0!</v>
      </c>
      <c r="M47" s="83" t="str">
        <f t="shared" si="1"/>
        <v/>
      </c>
      <c r="N47" s="4"/>
      <c r="O47" s="1"/>
      <c r="P47" s="1"/>
      <c r="Q47" s="1"/>
    </row>
    <row r="48" spans="1:17" x14ac:dyDescent="0.25">
      <c r="A48" s="3"/>
      <c r="B48" s="78"/>
      <c r="C48" s="78"/>
      <c r="D48" s="79"/>
      <c r="E48" s="80"/>
      <c r="G48" s="84"/>
      <c r="H48" s="85"/>
      <c r="I48" s="81" t="str">
        <f t="shared" si="7"/>
        <v/>
      </c>
      <c r="K48" s="82" t="e">
        <f t="shared" ref="K48:K54" si="12">(E48/G48*100.05)-100</f>
        <v>#DIV/0!</v>
      </c>
      <c r="L48" s="83" t="e">
        <f t="shared" ref="L48:L54" si="13">K48*10</f>
        <v>#DIV/0!</v>
      </c>
      <c r="M48" s="83" t="str">
        <f t="shared" ref="M48:M54" si="14">IF(G48="","",IF(L48&gt;=50,50,IF(L48&lt;=0,0,L48)))</f>
        <v/>
      </c>
      <c r="N48" s="4"/>
      <c r="O48" s="1"/>
      <c r="P48" s="1"/>
      <c r="Q48" s="1"/>
    </row>
    <row r="49" spans="1:17" x14ac:dyDescent="0.25">
      <c r="A49" s="3"/>
      <c r="B49" s="78"/>
      <c r="C49" s="78"/>
      <c r="D49" s="79"/>
      <c r="E49" s="80"/>
      <c r="G49" s="84"/>
      <c r="H49" s="85"/>
      <c r="I49" s="81" t="str">
        <f t="shared" si="7"/>
        <v/>
      </c>
      <c r="K49" s="82" t="e">
        <f t="shared" si="12"/>
        <v>#DIV/0!</v>
      </c>
      <c r="L49" s="83" t="e">
        <f t="shared" si="13"/>
        <v>#DIV/0!</v>
      </c>
      <c r="M49" s="83" t="str">
        <f t="shared" si="14"/>
        <v/>
      </c>
      <c r="N49" s="4"/>
      <c r="O49" s="1"/>
      <c r="P49" s="1"/>
      <c r="Q49" s="1"/>
    </row>
    <row r="50" spans="1:17" x14ac:dyDescent="0.25">
      <c r="A50" s="3"/>
      <c r="B50" s="78"/>
      <c r="C50" s="78"/>
      <c r="D50" s="79"/>
      <c r="E50" s="80"/>
      <c r="G50" s="84"/>
      <c r="H50" s="85"/>
      <c r="I50" s="81" t="str">
        <f t="shared" ref="I50:I54" si="15">IF(G50="","",IF(G50&lt;E50,E50-G50,""))</f>
        <v/>
      </c>
      <c r="K50" s="82" t="e">
        <f t="shared" si="12"/>
        <v>#DIV/0!</v>
      </c>
      <c r="L50" s="83" t="e">
        <f t="shared" si="13"/>
        <v>#DIV/0!</v>
      </c>
      <c r="M50" s="83" t="str">
        <f t="shared" si="14"/>
        <v/>
      </c>
      <c r="N50" s="4"/>
      <c r="O50" s="1"/>
      <c r="P50" s="1"/>
      <c r="Q50" s="1"/>
    </row>
    <row r="51" spans="1:17" x14ac:dyDescent="0.25">
      <c r="A51" s="3"/>
      <c r="B51" s="78"/>
      <c r="C51" s="78"/>
      <c r="D51" s="79"/>
      <c r="E51" s="80"/>
      <c r="G51" s="84"/>
      <c r="H51" s="85"/>
      <c r="I51" s="81" t="str">
        <f t="shared" si="15"/>
        <v/>
      </c>
      <c r="K51" s="82" t="e">
        <f t="shared" si="12"/>
        <v>#DIV/0!</v>
      </c>
      <c r="L51" s="83" t="e">
        <f t="shared" si="13"/>
        <v>#DIV/0!</v>
      </c>
      <c r="M51" s="83" t="str">
        <f t="shared" si="14"/>
        <v/>
      </c>
      <c r="N51" s="4"/>
      <c r="O51" s="1"/>
      <c r="P51" s="1"/>
      <c r="Q51" s="1"/>
    </row>
    <row r="52" spans="1:17" x14ac:dyDescent="0.25">
      <c r="A52" s="3"/>
      <c r="B52" s="78"/>
      <c r="C52" s="78"/>
      <c r="D52" s="79"/>
      <c r="E52" s="80"/>
      <c r="G52" s="84"/>
      <c r="H52" s="85"/>
      <c r="I52" s="81" t="str">
        <f t="shared" si="15"/>
        <v/>
      </c>
      <c r="K52" s="82" t="e">
        <f t="shared" si="12"/>
        <v>#DIV/0!</v>
      </c>
      <c r="L52" s="83" t="e">
        <f t="shared" si="13"/>
        <v>#DIV/0!</v>
      </c>
      <c r="M52" s="83" t="str">
        <f t="shared" si="14"/>
        <v/>
      </c>
      <c r="N52" s="4"/>
      <c r="O52" s="1"/>
      <c r="P52" s="1"/>
      <c r="Q52" s="1"/>
    </row>
    <row r="53" spans="1:17" x14ac:dyDescent="0.25">
      <c r="A53" s="3"/>
      <c r="B53" s="78"/>
      <c r="C53" s="78"/>
      <c r="D53" s="79"/>
      <c r="E53" s="80"/>
      <c r="G53" s="84"/>
      <c r="H53" s="85"/>
      <c r="I53" s="81" t="str">
        <f t="shared" si="15"/>
        <v/>
      </c>
      <c r="K53" s="82" t="e">
        <f t="shared" si="12"/>
        <v>#DIV/0!</v>
      </c>
      <c r="L53" s="83" t="e">
        <f t="shared" si="13"/>
        <v>#DIV/0!</v>
      </c>
      <c r="M53" s="83" t="str">
        <f t="shared" si="14"/>
        <v/>
      </c>
      <c r="N53" s="4"/>
      <c r="O53" s="1"/>
      <c r="P53" s="1"/>
      <c r="Q53" s="1"/>
    </row>
    <row r="54" spans="1:17" x14ac:dyDescent="0.25">
      <c r="A54" s="3"/>
      <c r="B54" s="78"/>
      <c r="C54" s="78"/>
      <c r="D54" s="79"/>
      <c r="E54" s="80"/>
      <c r="G54" s="84"/>
      <c r="H54" s="85"/>
      <c r="I54" s="81" t="str">
        <f t="shared" si="15"/>
        <v/>
      </c>
      <c r="K54" s="82" t="e">
        <f t="shared" si="12"/>
        <v>#DIV/0!</v>
      </c>
      <c r="L54" s="83" t="e">
        <f t="shared" si="13"/>
        <v>#DIV/0!</v>
      </c>
      <c r="M54" s="83" t="str">
        <f t="shared" si="14"/>
        <v/>
      </c>
      <c r="N54" s="4"/>
      <c r="O54" s="1"/>
      <c r="P54" s="1"/>
      <c r="Q54" s="1"/>
    </row>
    <row r="55" spans="1:17" x14ac:dyDescent="0.25">
      <c r="B55" s="28"/>
      <c r="C55" s="28"/>
      <c r="D55" s="7"/>
      <c r="E55" s="8"/>
      <c r="F55" s="7"/>
      <c r="G55" s="7"/>
      <c r="H55" s="7"/>
      <c r="I55" s="7"/>
      <c r="J55" s="7"/>
      <c r="K55" s="7"/>
      <c r="L55" s="7"/>
      <c r="M55" s="7"/>
      <c r="O55" s="1"/>
      <c r="P55" s="1"/>
      <c r="Q55" s="1"/>
    </row>
  </sheetData>
  <sortState ref="P6:AA16">
    <sortCondition descending="1" ref="AA6:AA16"/>
  </sortState>
  <mergeCells count="1">
    <mergeCell ref="B2:M2"/>
  </mergeCells>
  <hyperlinks>
    <hyperlink ref="A2" location="Table!A1" display="Table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7"/>
  <sheetViews>
    <sheetView workbookViewId="0">
      <selection activeCell="M52" sqref="M52"/>
    </sheetView>
  </sheetViews>
  <sheetFormatPr defaultRowHeight="15" x14ac:dyDescent="0.25"/>
  <cols>
    <col min="1" max="1" width="3.5703125" style="1" customWidth="1"/>
    <col min="2" max="2" width="9.140625" style="87"/>
    <col min="3" max="3" width="9.140625" style="1"/>
    <col min="4" max="4" width="12.85546875" style="1" bestFit="1" customWidth="1"/>
    <col min="5" max="6" width="9.140625" style="1"/>
    <col min="7" max="7" width="11.42578125" style="1" bestFit="1" customWidth="1"/>
    <col min="8" max="12" width="9.140625" style="1"/>
    <col min="13" max="13" width="17.5703125" style="1" bestFit="1" customWidth="1"/>
    <col min="14" max="14" width="9.140625" style="1"/>
    <col min="15" max="15" width="10.7109375" style="1" bestFit="1" customWidth="1"/>
    <col min="16" max="16" width="11.42578125" style="1" bestFit="1" customWidth="1"/>
    <col min="17" max="16384" width="9.140625" style="1"/>
  </cols>
  <sheetData>
    <row r="2" spans="2:18" x14ac:dyDescent="0.25">
      <c r="B2" s="99" t="s">
        <v>70</v>
      </c>
      <c r="C2" s="105" t="s">
        <v>74</v>
      </c>
      <c r="D2" s="105"/>
      <c r="E2" s="105"/>
      <c r="F2" s="105"/>
      <c r="G2" s="105"/>
      <c r="H2" s="9"/>
      <c r="I2" s="9"/>
      <c r="J2" s="9"/>
    </row>
    <row r="3" spans="2:18" x14ac:dyDescent="0.25">
      <c r="C3" s="86"/>
      <c r="D3" s="86"/>
      <c r="E3" s="86"/>
      <c r="F3" s="86"/>
      <c r="G3" s="86"/>
      <c r="H3" s="9"/>
      <c r="I3" s="9"/>
      <c r="J3" s="9"/>
      <c r="Q3" s="12"/>
    </row>
    <row r="4" spans="2:18" x14ac:dyDescent="0.25">
      <c r="C4" s="105" t="s">
        <v>19</v>
      </c>
      <c r="D4" s="105"/>
      <c r="E4" s="105"/>
      <c r="F4" s="105"/>
      <c r="G4" s="105"/>
      <c r="H4" s="9"/>
      <c r="I4" s="9"/>
      <c r="J4" s="9"/>
      <c r="K4" s="87"/>
      <c r="L4" s="105" t="s">
        <v>24</v>
      </c>
      <c r="M4" s="105"/>
      <c r="N4" s="105"/>
      <c r="O4" s="105"/>
      <c r="P4" s="105"/>
      <c r="Q4" s="12"/>
      <c r="R4" s="12"/>
    </row>
    <row r="5" spans="2:18" x14ac:dyDescent="0.25">
      <c r="C5" s="86"/>
      <c r="D5" s="86"/>
      <c r="E5" s="86"/>
      <c r="F5" s="86"/>
      <c r="G5" s="86"/>
      <c r="H5" s="9"/>
      <c r="I5" s="9"/>
      <c r="J5" s="9"/>
      <c r="K5" s="87"/>
      <c r="L5" s="86"/>
      <c r="M5" s="86"/>
      <c r="N5" s="86"/>
      <c r="O5" s="86"/>
      <c r="P5" s="86"/>
      <c r="Q5" s="12"/>
    </row>
    <row r="6" spans="2:18" x14ac:dyDescent="0.25">
      <c r="B6" s="86" t="s">
        <v>20</v>
      </c>
      <c r="C6" s="11" t="s">
        <v>0</v>
      </c>
      <c r="D6" s="11"/>
      <c r="E6" s="86" t="s">
        <v>21</v>
      </c>
      <c r="F6" s="86" t="s">
        <v>18</v>
      </c>
      <c r="G6" s="86" t="s">
        <v>22</v>
      </c>
      <c r="H6" s="86" t="s">
        <v>23</v>
      </c>
      <c r="I6" s="14"/>
      <c r="J6" s="16"/>
      <c r="K6" s="86" t="s">
        <v>20</v>
      </c>
      <c r="L6" s="11" t="s">
        <v>0</v>
      </c>
      <c r="M6" s="11"/>
      <c r="N6" s="86" t="s">
        <v>21</v>
      </c>
      <c r="O6" s="86" t="s">
        <v>18</v>
      </c>
      <c r="P6" s="86" t="s">
        <v>22</v>
      </c>
    </row>
    <row r="7" spans="2:18" x14ac:dyDescent="0.25">
      <c r="B7" s="87">
        <v>1</v>
      </c>
      <c r="C7" s="1" t="s">
        <v>94</v>
      </c>
      <c r="D7" s="1" t="s">
        <v>178</v>
      </c>
      <c r="E7" s="12">
        <v>1.34375E-2</v>
      </c>
      <c r="F7" s="13">
        <v>4.5138888888888893E-3</v>
      </c>
      <c r="G7" s="13">
        <f>E7-F7</f>
        <v>8.9236111111111113E-3</v>
      </c>
      <c r="H7" s="87">
        <v>50</v>
      </c>
      <c r="I7" s="15"/>
      <c r="J7" s="17"/>
      <c r="K7" s="87">
        <v>1</v>
      </c>
      <c r="L7" s="1" t="s">
        <v>92</v>
      </c>
      <c r="M7" s="1" t="s">
        <v>128</v>
      </c>
      <c r="N7" s="12">
        <v>1.3877314814814815E-2</v>
      </c>
      <c r="O7" s="13">
        <v>6.4236111111111117E-3</v>
      </c>
      <c r="P7" s="13">
        <f t="shared" ref="P7:P27" si="0">N7-O7</f>
        <v>7.4537037037037028E-3</v>
      </c>
    </row>
    <row r="8" spans="2:18" x14ac:dyDescent="0.25">
      <c r="B8" s="87">
        <v>2</v>
      </c>
      <c r="C8" s="1" t="s">
        <v>179</v>
      </c>
      <c r="D8" s="1" t="s">
        <v>180</v>
      </c>
      <c r="E8" s="12">
        <v>1.3611111111111114E-2</v>
      </c>
      <c r="F8" s="13">
        <v>5.7291666666666671E-3</v>
      </c>
      <c r="G8" s="13">
        <f t="shared" ref="G8:G27" si="1">E8-F8</f>
        <v>7.8819444444444466E-3</v>
      </c>
      <c r="H8" s="87">
        <v>49</v>
      </c>
      <c r="I8" s="15"/>
      <c r="J8" s="17"/>
      <c r="K8" s="87">
        <v>2</v>
      </c>
      <c r="L8" s="1" t="s">
        <v>152</v>
      </c>
      <c r="M8" s="1" t="s">
        <v>153</v>
      </c>
      <c r="N8" s="12">
        <v>1.3784722222222224E-2</v>
      </c>
      <c r="O8" s="13">
        <v>6.076388888888889E-3</v>
      </c>
      <c r="P8" s="13">
        <f t="shared" si="0"/>
        <v>7.7083333333333353E-3</v>
      </c>
    </row>
    <row r="9" spans="2:18" x14ac:dyDescent="0.25">
      <c r="B9" s="87">
        <v>3</v>
      </c>
      <c r="C9" s="1" t="s">
        <v>90</v>
      </c>
      <c r="D9" s="1" t="s">
        <v>181</v>
      </c>
      <c r="E9" s="12">
        <v>1.3703703703703704E-2</v>
      </c>
      <c r="F9" s="13">
        <v>4.340277777777778E-3</v>
      </c>
      <c r="G9" s="13">
        <f t="shared" si="1"/>
        <v>9.3634259259259261E-3</v>
      </c>
      <c r="H9" s="104">
        <v>48</v>
      </c>
      <c r="I9" s="15"/>
      <c r="J9" s="17"/>
      <c r="K9" s="87">
        <v>3</v>
      </c>
      <c r="L9" s="1" t="s">
        <v>179</v>
      </c>
      <c r="M9" s="1" t="s">
        <v>180</v>
      </c>
      <c r="N9" s="12">
        <v>1.3611111111111114E-2</v>
      </c>
      <c r="O9" s="13">
        <v>5.7291666666666671E-3</v>
      </c>
      <c r="P9" s="13">
        <f t="shared" si="0"/>
        <v>7.8819444444444466E-3</v>
      </c>
    </row>
    <row r="10" spans="2:18" x14ac:dyDescent="0.25">
      <c r="B10" s="87">
        <v>4</v>
      </c>
      <c r="C10" s="1" t="s">
        <v>152</v>
      </c>
      <c r="D10" s="1" t="s">
        <v>153</v>
      </c>
      <c r="E10" s="12">
        <v>1.3784722222222224E-2</v>
      </c>
      <c r="F10" s="13">
        <v>6.076388888888889E-3</v>
      </c>
      <c r="G10" s="13">
        <f t="shared" si="1"/>
        <v>7.7083333333333353E-3</v>
      </c>
      <c r="H10" s="104">
        <v>47</v>
      </c>
      <c r="I10" s="15"/>
      <c r="J10" s="17"/>
      <c r="K10" s="87">
        <v>4</v>
      </c>
      <c r="L10" s="1" t="s">
        <v>103</v>
      </c>
      <c r="M10" s="1" t="s">
        <v>120</v>
      </c>
      <c r="N10" s="12">
        <v>1.4351851851851852E-2</v>
      </c>
      <c r="O10" s="13">
        <v>6.4236111111111117E-3</v>
      </c>
      <c r="P10" s="13">
        <f t="shared" si="0"/>
        <v>7.9282407407407392E-3</v>
      </c>
    </row>
    <row r="11" spans="2:18" x14ac:dyDescent="0.25">
      <c r="B11" s="87">
        <v>5</v>
      </c>
      <c r="C11" s="1" t="s">
        <v>147</v>
      </c>
      <c r="D11" s="1" t="s">
        <v>83</v>
      </c>
      <c r="E11" s="12">
        <v>1.3819444444444445E-2</v>
      </c>
      <c r="F11" s="13">
        <v>4.340277777777778E-3</v>
      </c>
      <c r="G11" s="13">
        <f t="shared" si="1"/>
        <v>9.479166666666667E-3</v>
      </c>
      <c r="H11" s="104">
        <v>46</v>
      </c>
      <c r="I11" s="15"/>
      <c r="J11" s="17"/>
      <c r="K11" s="87">
        <v>5</v>
      </c>
      <c r="L11" s="1" t="s">
        <v>154</v>
      </c>
      <c r="M11" s="1" t="s">
        <v>155</v>
      </c>
      <c r="N11" s="12">
        <v>1.4097222222222221E-2</v>
      </c>
      <c r="O11" s="13">
        <v>6.076388888888889E-3</v>
      </c>
      <c r="P11" s="13">
        <f t="shared" si="0"/>
        <v>8.0208333333333312E-3</v>
      </c>
    </row>
    <row r="12" spans="2:18" x14ac:dyDescent="0.25">
      <c r="B12" s="87">
        <v>6</v>
      </c>
      <c r="C12" s="1" t="s">
        <v>92</v>
      </c>
      <c r="D12" s="1" t="s">
        <v>128</v>
      </c>
      <c r="E12" s="12">
        <v>1.3877314814814815E-2</v>
      </c>
      <c r="F12" s="13">
        <v>6.4236111111111117E-3</v>
      </c>
      <c r="G12" s="13">
        <f t="shared" si="1"/>
        <v>7.4537037037037028E-3</v>
      </c>
      <c r="H12" s="104">
        <v>45</v>
      </c>
      <c r="I12" s="15"/>
      <c r="J12" s="17"/>
      <c r="K12" s="87">
        <v>6</v>
      </c>
      <c r="L12" s="1" t="s">
        <v>156</v>
      </c>
      <c r="M12" s="1" t="s">
        <v>157</v>
      </c>
      <c r="N12" s="12">
        <v>1.3981481481481482E-2</v>
      </c>
      <c r="O12" s="13">
        <v>5.7291666666666671E-3</v>
      </c>
      <c r="P12" s="13">
        <f t="shared" si="0"/>
        <v>8.2523148148148148E-3</v>
      </c>
    </row>
    <row r="13" spans="2:18" x14ac:dyDescent="0.25">
      <c r="B13" s="87">
        <v>7</v>
      </c>
      <c r="C13" s="1" t="s">
        <v>156</v>
      </c>
      <c r="D13" s="1" t="s">
        <v>157</v>
      </c>
      <c r="E13" s="12">
        <v>1.3981481481481482E-2</v>
      </c>
      <c r="F13" s="13">
        <v>5.7291666666666671E-3</v>
      </c>
      <c r="G13" s="13">
        <f t="shared" si="1"/>
        <v>8.2523148148148148E-3</v>
      </c>
      <c r="H13" s="104">
        <v>44</v>
      </c>
      <c r="I13" s="15"/>
      <c r="J13" s="17"/>
      <c r="K13" s="87">
        <v>7</v>
      </c>
      <c r="L13" s="1" t="s">
        <v>96</v>
      </c>
      <c r="M13" s="1" t="s">
        <v>97</v>
      </c>
      <c r="N13" s="12">
        <v>1.4363425925925925E-2</v>
      </c>
      <c r="O13" s="13">
        <v>6.076388888888889E-3</v>
      </c>
      <c r="P13" s="13">
        <f t="shared" si="0"/>
        <v>8.2870370370370372E-3</v>
      </c>
    </row>
    <row r="14" spans="2:18" x14ac:dyDescent="0.25">
      <c r="B14" s="87">
        <v>8</v>
      </c>
      <c r="C14" s="1" t="s">
        <v>94</v>
      </c>
      <c r="D14" s="1" t="s">
        <v>95</v>
      </c>
      <c r="E14" s="12">
        <v>1.4050925925925927E-2</v>
      </c>
      <c r="F14" s="13">
        <v>5.208333333333333E-3</v>
      </c>
      <c r="G14" s="13">
        <f t="shared" si="1"/>
        <v>8.8425925925925929E-3</v>
      </c>
      <c r="H14" s="104">
        <v>43</v>
      </c>
      <c r="I14" s="15"/>
      <c r="J14" s="17"/>
      <c r="K14" s="87">
        <v>8</v>
      </c>
      <c r="L14" s="1" t="s">
        <v>84</v>
      </c>
      <c r="M14" s="1" t="s">
        <v>93</v>
      </c>
      <c r="N14" s="12">
        <v>1.4131944444444445E-2</v>
      </c>
      <c r="O14" s="13">
        <v>5.5555555555555558E-3</v>
      </c>
      <c r="P14" s="13">
        <f t="shared" si="0"/>
        <v>8.5763888888888903E-3</v>
      </c>
    </row>
    <row r="15" spans="2:18" x14ac:dyDescent="0.25">
      <c r="B15" s="87">
        <v>9</v>
      </c>
      <c r="C15" s="1" t="s">
        <v>154</v>
      </c>
      <c r="D15" s="1" t="s">
        <v>155</v>
      </c>
      <c r="E15" s="12">
        <v>1.4097222222222221E-2</v>
      </c>
      <c r="F15" s="13">
        <v>6.076388888888889E-3</v>
      </c>
      <c r="G15" s="13">
        <f t="shared" si="1"/>
        <v>8.0208333333333312E-3</v>
      </c>
      <c r="H15" s="104">
        <v>42</v>
      </c>
      <c r="I15" s="15"/>
      <c r="J15" s="17"/>
      <c r="K15" s="87">
        <v>9</v>
      </c>
      <c r="L15" s="1" t="s">
        <v>123</v>
      </c>
      <c r="M15" s="1" t="s">
        <v>159</v>
      </c>
      <c r="N15" s="12">
        <v>1.4490740740740742E-2</v>
      </c>
      <c r="O15" s="13">
        <v>5.9027777777777776E-3</v>
      </c>
      <c r="P15" s="13">
        <f t="shared" si="0"/>
        <v>8.5879629629629639E-3</v>
      </c>
    </row>
    <row r="16" spans="2:18" x14ac:dyDescent="0.25">
      <c r="B16" s="87">
        <v>10</v>
      </c>
      <c r="C16" s="1" t="s">
        <v>84</v>
      </c>
      <c r="D16" s="1" t="s">
        <v>93</v>
      </c>
      <c r="E16" s="12">
        <v>1.4131944444444445E-2</v>
      </c>
      <c r="F16" s="13">
        <v>5.5555555555555558E-3</v>
      </c>
      <c r="G16" s="13">
        <f t="shared" si="1"/>
        <v>8.5763888888888903E-3</v>
      </c>
      <c r="H16" s="104">
        <v>41</v>
      </c>
      <c r="I16" s="15"/>
      <c r="J16" s="17"/>
      <c r="K16" s="87">
        <v>10</v>
      </c>
      <c r="L16" s="1" t="s">
        <v>94</v>
      </c>
      <c r="M16" s="1" t="s">
        <v>95</v>
      </c>
      <c r="N16" s="12">
        <v>1.4050925925925927E-2</v>
      </c>
      <c r="O16" s="13">
        <v>5.208333333333333E-3</v>
      </c>
      <c r="P16" s="13">
        <f t="shared" si="0"/>
        <v>8.8425925925925929E-3</v>
      </c>
    </row>
    <row r="17" spans="2:16" x14ac:dyDescent="0.25">
      <c r="B17" s="87">
        <v>11</v>
      </c>
      <c r="C17" s="1" t="s">
        <v>88</v>
      </c>
      <c r="D17" s="1" t="s">
        <v>89</v>
      </c>
      <c r="E17" s="12">
        <v>1.4259259259259261E-2</v>
      </c>
      <c r="F17" s="13">
        <v>4.5138888888888893E-3</v>
      </c>
      <c r="G17" s="13">
        <f t="shared" si="1"/>
        <v>9.745370370370373E-3</v>
      </c>
      <c r="H17" s="104">
        <v>40</v>
      </c>
      <c r="I17" s="15"/>
      <c r="J17" s="17"/>
      <c r="K17" s="87">
        <v>11</v>
      </c>
      <c r="L17" s="1" t="s">
        <v>94</v>
      </c>
      <c r="M17" s="1" t="s">
        <v>178</v>
      </c>
      <c r="N17" s="12">
        <v>1.34375E-2</v>
      </c>
      <c r="O17" s="13">
        <v>4.5138888888888893E-3</v>
      </c>
      <c r="P17" s="13">
        <f t="shared" si="0"/>
        <v>8.9236111111111113E-3</v>
      </c>
    </row>
    <row r="18" spans="2:16" x14ac:dyDescent="0.25">
      <c r="B18" s="87">
        <v>12</v>
      </c>
      <c r="C18" s="1" t="s">
        <v>103</v>
      </c>
      <c r="D18" s="1" t="s">
        <v>120</v>
      </c>
      <c r="E18" s="12">
        <v>1.4351851851851852E-2</v>
      </c>
      <c r="F18" s="13">
        <v>6.4236111111111117E-3</v>
      </c>
      <c r="G18" s="13">
        <f t="shared" si="1"/>
        <v>7.9282407407407392E-3</v>
      </c>
      <c r="H18" s="104">
        <v>39</v>
      </c>
      <c r="I18" s="15"/>
      <c r="J18" s="17"/>
      <c r="K18" s="87">
        <v>12</v>
      </c>
      <c r="L18" s="1" t="s">
        <v>103</v>
      </c>
      <c r="M18" s="1" t="s">
        <v>104</v>
      </c>
      <c r="N18" s="12">
        <v>1.4525462962962964E-2</v>
      </c>
      <c r="O18" s="13">
        <v>5.3819444444444453E-3</v>
      </c>
      <c r="P18" s="13">
        <f t="shared" si="0"/>
        <v>9.1435185185185196E-3</v>
      </c>
    </row>
    <row r="19" spans="2:16" x14ac:dyDescent="0.25">
      <c r="B19" s="87">
        <v>13</v>
      </c>
      <c r="C19" s="1" t="s">
        <v>96</v>
      </c>
      <c r="D19" s="1" t="s">
        <v>97</v>
      </c>
      <c r="E19" s="12">
        <v>1.4363425925925925E-2</v>
      </c>
      <c r="F19" s="13">
        <v>6.076388888888889E-3</v>
      </c>
      <c r="G19" s="13">
        <f t="shared" si="1"/>
        <v>8.2870370370370372E-3</v>
      </c>
      <c r="H19" s="104">
        <v>38</v>
      </c>
      <c r="I19" s="15"/>
      <c r="J19" s="17"/>
      <c r="K19" s="87">
        <v>13</v>
      </c>
      <c r="L19" s="1" t="s">
        <v>90</v>
      </c>
      <c r="M19" s="1" t="s">
        <v>181</v>
      </c>
      <c r="N19" s="12">
        <v>1.3703703703703704E-2</v>
      </c>
      <c r="O19" s="13">
        <v>4.340277777777778E-3</v>
      </c>
      <c r="P19" s="13">
        <f t="shared" si="0"/>
        <v>9.3634259259259261E-3</v>
      </c>
    </row>
    <row r="20" spans="2:16" x14ac:dyDescent="0.25">
      <c r="B20" s="87">
        <v>14</v>
      </c>
      <c r="C20" s="1" t="s">
        <v>143</v>
      </c>
      <c r="D20" s="1" t="s">
        <v>144</v>
      </c>
      <c r="E20" s="12">
        <v>1.4398148148148148E-2</v>
      </c>
      <c r="F20" s="13">
        <v>4.8611111111111112E-3</v>
      </c>
      <c r="G20" s="13">
        <f t="shared" si="1"/>
        <v>9.5370370370370366E-3</v>
      </c>
      <c r="H20" s="104">
        <v>37</v>
      </c>
      <c r="I20" s="15"/>
      <c r="J20" s="17"/>
      <c r="K20" s="87">
        <v>14</v>
      </c>
      <c r="L20" s="1" t="s">
        <v>147</v>
      </c>
      <c r="M20" s="1" t="s">
        <v>83</v>
      </c>
      <c r="N20" s="12">
        <v>1.3819444444444445E-2</v>
      </c>
      <c r="O20" s="13">
        <v>4.340277777777778E-3</v>
      </c>
      <c r="P20" s="13">
        <f t="shared" si="0"/>
        <v>9.479166666666667E-3</v>
      </c>
    </row>
    <row r="21" spans="2:16" x14ac:dyDescent="0.25">
      <c r="B21" s="87">
        <v>15</v>
      </c>
      <c r="C21" s="1" t="s">
        <v>123</v>
      </c>
      <c r="D21" s="1" t="s">
        <v>159</v>
      </c>
      <c r="E21" s="12">
        <v>1.4490740740740742E-2</v>
      </c>
      <c r="F21" s="13">
        <v>5.9027777777777776E-3</v>
      </c>
      <c r="G21" s="13">
        <f t="shared" si="1"/>
        <v>8.5879629629629639E-3</v>
      </c>
      <c r="H21" s="104">
        <v>36</v>
      </c>
      <c r="I21" s="15"/>
      <c r="J21" s="17"/>
      <c r="K21" s="87">
        <v>15</v>
      </c>
      <c r="L21" s="1" t="s">
        <v>143</v>
      </c>
      <c r="M21" s="1" t="s">
        <v>144</v>
      </c>
      <c r="N21" s="12">
        <v>1.4398148148148148E-2</v>
      </c>
      <c r="O21" s="13">
        <v>4.8611111111111112E-3</v>
      </c>
      <c r="P21" s="13">
        <f t="shared" si="0"/>
        <v>9.5370370370370366E-3</v>
      </c>
    </row>
    <row r="22" spans="2:16" x14ac:dyDescent="0.25">
      <c r="B22" s="87">
        <v>16</v>
      </c>
      <c r="C22" s="1" t="s">
        <v>103</v>
      </c>
      <c r="D22" s="1" t="s">
        <v>104</v>
      </c>
      <c r="E22" s="12">
        <v>1.4525462962962964E-2</v>
      </c>
      <c r="F22" s="13">
        <v>5.3819444444444453E-3</v>
      </c>
      <c r="G22" s="13">
        <f t="shared" si="1"/>
        <v>9.1435185185185196E-3</v>
      </c>
      <c r="H22" s="104">
        <v>35</v>
      </c>
      <c r="I22" s="15"/>
      <c r="J22" s="17"/>
      <c r="K22" s="87">
        <v>16</v>
      </c>
      <c r="L22" s="1" t="s">
        <v>88</v>
      </c>
      <c r="M22" s="1" t="s">
        <v>89</v>
      </c>
      <c r="N22" s="12">
        <v>1.4259259259259261E-2</v>
      </c>
      <c r="O22" s="13">
        <v>4.5138888888888893E-3</v>
      </c>
      <c r="P22" s="13">
        <f t="shared" si="0"/>
        <v>9.745370370370373E-3</v>
      </c>
    </row>
    <row r="23" spans="2:16" x14ac:dyDescent="0.25">
      <c r="B23" s="87">
        <v>17</v>
      </c>
      <c r="C23" s="1" t="s">
        <v>111</v>
      </c>
      <c r="D23" s="1" t="s">
        <v>112</v>
      </c>
      <c r="E23" s="12">
        <v>1.4560185185185183E-2</v>
      </c>
      <c r="F23" s="13">
        <v>4.340277777777778E-3</v>
      </c>
      <c r="G23" s="13">
        <f t="shared" si="1"/>
        <v>1.0219907407407405E-2</v>
      </c>
      <c r="H23" s="104">
        <v>34</v>
      </c>
      <c r="I23" s="15"/>
      <c r="J23" s="17"/>
      <c r="K23" s="87">
        <v>17</v>
      </c>
      <c r="L23" s="1" t="s">
        <v>182</v>
      </c>
      <c r="M23" s="1" t="s">
        <v>183</v>
      </c>
      <c r="N23" s="12">
        <v>1.4814814814814814E-2</v>
      </c>
      <c r="O23" s="13">
        <v>4.8611111111111112E-3</v>
      </c>
      <c r="P23" s="13">
        <f t="shared" si="0"/>
        <v>9.9537037037037025E-3</v>
      </c>
    </row>
    <row r="24" spans="2:16" x14ac:dyDescent="0.25">
      <c r="B24" s="87">
        <v>18</v>
      </c>
      <c r="C24" s="1" t="s">
        <v>126</v>
      </c>
      <c r="D24" s="1" t="s">
        <v>127</v>
      </c>
      <c r="E24" s="12">
        <v>1.462962962962963E-2</v>
      </c>
      <c r="F24" s="13">
        <v>3.8194444444444443E-3</v>
      </c>
      <c r="G24" s="13">
        <f t="shared" si="1"/>
        <v>1.0810185185185185E-2</v>
      </c>
      <c r="H24" s="104">
        <v>33</v>
      </c>
      <c r="I24" s="15"/>
      <c r="J24" s="17"/>
      <c r="K24" s="87">
        <v>18</v>
      </c>
      <c r="L24" s="1" t="s">
        <v>111</v>
      </c>
      <c r="M24" s="1" t="s">
        <v>112</v>
      </c>
      <c r="N24" s="12">
        <v>1.4560185185185183E-2</v>
      </c>
      <c r="O24" s="13">
        <v>4.340277777777778E-3</v>
      </c>
      <c r="P24" s="13">
        <f t="shared" si="0"/>
        <v>1.0219907407407405E-2</v>
      </c>
    </row>
    <row r="25" spans="2:16" x14ac:dyDescent="0.25">
      <c r="B25" s="87">
        <v>19</v>
      </c>
      <c r="C25" s="1" t="s">
        <v>121</v>
      </c>
      <c r="D25" s="1" t="s">
        <v>122</v>
      </c>
      <c r="E25" s="12">
        <v>1.4722222222222222E-2</v>
      </c>
      <c r="F25" s="13">
        <v>4.340277777777778E-3</v>
      </c>
      <c r="G25" s="13">
        <f t="shared" si="1"/>
        <v>1.0381944444444444E-2</v>
      </c>
      <c r="H25" s="104">
        <v>32</v>
      </c>
      <c r="I25" s="15"/>
      <c r="J25" s="17"/>
      <c r="K25" s="87">
        <v>19</v>
      </c>
      <c r="L25" s="1" t="s">
        <v>121</v>
      </c>
      <c r="M25" s="1" t="s">
        <v>122</v>
      </c>
      <c r="N25" s="12">
        <v>1.4722222222222222E-2</v>
      </c>
      <c r="O25" s="13">
        <v>4.340277777777778E-3</v>
      </c>
      <c r="P25" s="13">
        <f t="shared" si="0"/>
        <v>1.0381944444444444E-2</v>
      </c>
    </row>
    <row r="26" spans="2:16" x14ac:dyDescent="0.25">
      <c r="B26" s="87">
        <v>20</v>
      </c>
      <c r="C26" s="1" t="s">
        <v>182</v>
      </c>
      <c r="D26" s="1" t="s">
        <v>183</v>
      </c>
      <c r="E26" s="12">
        <v>1.4814814814814814E-2</v>
      </c>
      <c r="F26" s="13">
        <v>4.8611111111111112E-3</v>
      </c>
      <c r="G26" s="13">
        <f t="shared" si="1"/>
        <v>9.9537037037037025E-3</v>
      </c>
      <c r="H26" s="104">
        <v>31</v>
      </c>
      <c r="I26" s="15"/>
      <c r="J26" s="17"/>
      <c r="K26" s="87">
        <v>20</v>
      </c>
      <c r="L26" s="1" t="s">
        <v>126</v>
      </c>
      <c r="M26" s="1" t="s">
        <v>127</v>
      </c>
      <c r="N26" s="12">
        <v>1.462962962962963E-2</v>
      </c>
      <c r="O26" s="13">
        <v>3.8194444444444443E-3</v>
      </c>
      <c r="P26" s="13">
        <f t="shared" si="0"/>
        <v>1.0810185185185185E-2</v>
      </c>
    </row>
    <row r="27" spans="2:16" x14ac:dyDescent="0.25">
      <c r="B27" s="87">
        <v>21</v>
      </c>
      <c r="C27" s="1" t="s">
        <v>124</v>
      </c>
      <c r="D27" s="1" t="s">
        <v>184</v>
      </c>
      <c r="E27" s="12">
        <v>1.5000000000000001E-2</v>
      </c>
      <c r="F27" s="13">
        <v>3.472222222222222E-3</v>
      </c>
      <c r="G27" s="13">
        <f t="shared" si="1"/>
        <v>1.1527777777777779E-2</v>
      </c>
      <c r="H27" s="104">
        <v>30</v>
      </c>
      <c r="I27" s="15"/>
      <c r="J27" s="17"/>
      <c r="K27" s="87">
        <v>21</v>
      </c>
      <c r="L27" s="1" t="s">
        <v>124</v>
      </c>
      <c r="M27" s="1" t="s">
        <v>184</v>
      </c>
      <c r="N27" s="12">
        <v>1.5000000000000001E-2</v>
      </c>
      <c r="O27" s="13">
        <v>3.472222222222222E-3</v>
      </c>
      <c r="P27" s="13">
        <f t="shared" si="0"/>
        <v>1.1527777777777779E-2</v>
      </c>
    </row>
    <row r="29" spans="2:16" x14ac:dyDescent="0.25">
      <c r="J29" s="53"/>
      <c r="K29" s="53"/>
      <c r="L29" s="53"/>
      <c r="M29" s="53"/>
      <c r="N29" s="53"/>
      <c r="O29" s="53"/>
    </row>
    <row r="30" spans="2:16" x14ac:dyDescent="0.25">
      <c r="J30" s="53"/>
      <c r="K30" s="53"/>
      <c r="L30" s="53"/>
      <c r="M30" s="53"/>
      <c r="N30" s="53"/>
      <c r="O30" s="53"/>
    </row>
    <row r="31" spans="2:16" x14ac:dyDescent="0.25">
      <c r="J31" s="53"/>
      <c r="K31" s="53" t="s">
        <v>27</v>
      </c>
      <c r="L31" s="53"/>
      <c r="M31" s="53"/>
      <c r="N31" s="53"/>
      <c r="O31" s="53"/>
    </row>
    <row r="32" spans="2:16" x14ac:dyDescent="0.25">
      <c r="J32" s="53"/>
      <c r="K32" s="53"/>
      <c r="L32" s="53"/>
      <c r="M32" s="53"/>
      <c r="N32" s="53"/>
      <c r="O32" s="53"/>
    </row>
    <row r="33" spans="2:16" x14ac:dyDescent="0.25">
      <c r="J33" s="53" t="s">
        <v>28</v>
      </c>
      <c r="K33" s="53"/>
      <c r="L33" s="53"/>
      <c r="M33" s="53" t="s">
        <v>29</v>
      </c>
      <c r="N33" s="53" t="s">
        <v>30</v>
      </c>
      <c r="O33" s="53" t="s">
        <v>31</v>
      </c>
    </row>
    <row r="34" spans="2:16" x14ac:dyDescent="0.25">
      <c r="J34" s="53" t="s">
        <v>32</v>
      </c>
      <c r="K34" s="53"/>
      <c r="L34" s="53"/>
      <c r="M34" s="53" t="s">
        <v>33</v>
      </c>
      <c r="N34" s="54">
        <v>6.851851851851852E-3</v>
      </c>
      <c r="O34" s="55">
        <v>41429</v>
      </c>
    </row>
    <row r="35" spans="2:16" x14ac:dyDescent="0.25">
      <c r="J35" s="53" t="s">
        <v>34</v>
      </c>
      <c r="K35" s="53"/>
      <c r="L35" s="53"/>
      <c r="M35" s="53" t="s">
        <v>35</v>
      </c>
      <c r="N35" s="54">
        <v>7.2685185185185188E-3</v>
      </c>
      <c r="O35" s="55">
        <v>41023</v>
      </c>
      <c r="P35" s="56"/>
    </row>
    <row r="36" spans="2:16" x14ac:dyDescent="0.25">
      <c r="J36" s="53" t="s">
        <v>36</v>
      </c>
      <c r="K36" s="53"/>
      <c r="L36" s="53"/>
      <c r="M36" s="53" t="s">
        <v>35</v>
      </c>
      <c r="N36" s="54">
        <v>7.2685185185185188E-3</v>
      </c>
      <c r="O36" s="55">
        <v>41023</v>
      </c>
      <c r="P36" s="56"/>
    </row>
    <row r="37" spans="2:16" x14ac:dyDescent="0.25">
      <c r="B37" s="1"/>
      <c r="J37" s="53" t="s">
        <v>37</v>
      </c>
      <c r="K37" s="53"/>
      <c r="L37" s="53"/>
      <c r="M37" s="53" t="s">
        <v>35</v>
      </c>
      <c r="N37" s="54">
        <v>7.4768518518518526E-3</v>
      </c>
      <c r="O37" s="55">
        <v>41793</v>
      </c>
    </row>
    <row r="38" spans="2:16" x14ac:dyDescent="0.25">
      <c r="B38" s="1"/>
      <c r="J38" s="53" t="s">
        <v>59</v>
      </c>
      <c r="K38" s="53"/>
      <c r="L38" s="53"/>
      <c r="M38" s="53" t="s">
        <v>60</v>
      </c>
      <c r="N38" s="54">
        <v>8.9236111111111113E-3</v>
      </c>
      <c r="O38" s="55">
        <v>42206</v>
      </c>
    </row>
    <row r="39" spans="2:16" x14ac:dyDescent="0.25">
      <c r="B39" s="1"/>
      <c r="J39" s="53" t="s">
        <v>38</v>
      </c>
      <c r="K39" s="53"/>
      <c r="L39" s="53"/>
      <c r="M39" s="53" t="s">
        <v>39</v>
      </c>
      <c r="N39" s="54">
        <v>9.432870370370371E-3</v>
      </c>
      <c r="O39" s="55">
        <v>41464</v>
      </c>
    </row>
    <row r="40" spans="2:16" x14ac:dyDescent="0.25">
      <c r="B40" s="1"/>
      <c r="J40" s="53"/>
      <c r="K40" s="53"/>
      <c r="L40" s="53"/>
      <c r="M40" s="53"/>
      <c r="N40" s="53"/>
      <c r="O40" s="55"/>
    </row>
    <row r="41" spans="2:16" x14ac:dyDescent="0.25">
      <c r="B41" s="1"/>
      <c r="J41" s="53"/>
      <c r="K41" s="53"/>
      <c r="L41" s="53"/>
      <c r="M41" s="53"/>
      <c r="N41" s="53"/>
      <c r="O41" s="55"/>
    </row>
    <row r="42" spans="2:16" x14ac:dyDescent="0.25">
      <c r="B42" s="1"/>
      <c r="J42" s="53" t="s">
        <v>40</v>
      </c>
      <c r="K42" s="53"/>
      <c r="L42" s="53"/>
      <c r="M42" s="53"/>
      <c r="N42" s="53"/>
      <c r="O42" s="55"/>
    </row>
    <row r="43" spans="2:16" x14ac:dyDescent="0.25">
      <c r="B43" s="1"/>
      <c r="J43" s="53" t="s">
        <v>41</v>
      </c>
      <c r="K43" s="53"/>
      <c r="L43" s="53"/>
      <c r="M43" s="53" t="s">
        <v>42</v>
      </c>
      <c r="N43" s="54">
        <v>7.6620370370370366E-3</v>
      </c>
      <c r="O43" s="55">
        <v>40372</v>
      </c>
    </row>
    <row r="44" spans="2:16" x14ac:dyDescent="0.25">
      <c r="B44" s="1"/>
      <c r="J44" s="53" t="s">
        <v>43</v>
      </c>
      <c r="K44" s="53"/>
      <c r="L44" s="53"/>
      <c r="M44" s="53" t="s">
        <v>44</v>
      </c>
      <c r="N44" s="54">
        <v>8.9120370370370378E-3</v>
      </c>
      <c r="O44" s="55">
        <v>40372</v>
      </c>
    </row>
    <row r="45" spans="2:16" x14ac:dyDescent="0.25">
      <c r="B45" s="1"/>
      <c r="J45" s="53" t="s">
        <v>45</v>
      </c>
      <c r="K45" s="53"/>
      <c r="L45" s="53"/>
      <c r="M45" s="53" t="s">
        <v>46</v>
      </c>
      <c r="N45" s="54">
        <v>9.1087962962962971E-3</v>
      </c>
      <c r="O45" s="55">
        <v>39945</v>
      </c>
    </row>
    <row r="46" spans="2:16" x14ac:dyDescent="0.25">
      <c r="B46" s="1"/>
      <c r="J46" s="53" t="s">
        <v>36</v>
      </c>
      <c r="K46" s="53"/>
      <c r="L46" s="53"/>
      <c r="M46" s="53" t="s">
        <v>46</v>
      </c>
      <c r="N46" s="54">
        <v>9.3287037037037036E-3</v>
      </c>
      <c r="O46" s="55">
        <v>41765</v>
      </c>
    </row>
    <row r="47" spans="2:16" x14ac:dyDescent="0.25">
      <c r="B47" s="1"/>
      <c r="J47" s="53" t="s">
        <v>37</v>
      </c>
      <c r="K47" s="53"/>
      <c r="L47" s="53"/>
      <c r="M47" s="53" t="s">
        <v>47</v>
      </c>
      <c r="N47" s="54">
        <v>1.1377314814814814E-2</v>
      </c>
      <c r="O47" s="55">
        <v>41114</v>
      </c>
    </row>
    <row r="48" spans="2:16" x14ac:dyDescent="0.25">
      <c r="B48" s="1"/>
      <c r="J48" s="53"/>
      <c r="K48" s="53"/>
      <c r="L48" s="53"/>
      <c r="M48" s="53"/>
      <c r="N48" s="53"/>
      <c r="O48" s="55"/>
    </row>
    <row r="49" spans="2:15" x14ac:dyDescent="0.25">
      <c r="B49" s="1"/>
      <c r="J49" s="53" t="s">
        <v>48</v>
      </c>
      <c r="K49" s="53"/>
      <c r="L49" s="53"/>
      <c r="M49" s="53"/>
      <c r="N49" s="53"/>
      <c r="O49" s="55"/>
    </row>
    <row r="50" spans="2:15" x14ac:dyDescent="0.25">
      <c r="B50" s="1"/>
      <c r="J50" s="53" t="s">
        <v>49</v>
      </c>
      <c r="K50" s="53"/>
      <c r="L50" s="53"/>
      <c r="M50" s="53" t="s">
        <v>50</v>
      </c>
      <c r="N50" s="54">
        <v>9.0162037037037034E-3</v>
      </c>
      <c r="O50" s="55">
        <v>40372</v>
      </c>
    </row>
    <row r="51" spans="2:15" x14ac:dyDescent="0.25">
      <c r="B51" s="1"/>
      <c r="J51" s="53" t="s">
        <v>51</v>
      </c>
      <c r="K51" s="53"/>
      <c r="L51" s="53"/>
      <c r="M51" s="53" t="s">
        <v>50</v>
      </c>
      <c r="N51" s="54">
        <v>8.1597222222222227E-3</v>
      </c>
      <c r="O51" s="55">
        <v>41114</v>
      </c>
    </row>
    <row r="52" spans="2:15" x14ac:dyDescent="0.25">
      <c r="B52" s="1"/>
      <c r="J52" s="53" t="s">
        <v>52</v>
      </c>
      <c r="K52" s="53"/>
      <c r="L52" s="53"/>
      <c r="M52" s="53" t="s">
        <v>53</v>
      </c>
      <c r="N52" s="54">
        <v>7.6388888888888886E-3</v>
      </c>
      <c r="O52" s="55">
        <v>41373</v>
      </c>
    </row>
    <row r="53" spans="2:15" x14ac:dyDescent="0.25">
      <c r="B53" s="1"/>
      <c r="J53" s="53"/>
      <c r="K53" s="53"/>
      <c r="L53" s="53"/>
      <c r="M53" s="53"/>
      <c r="N53" s="53"/>
      <c r="O53" s="55"/>
    </row>
    <row r="54" spans="2:15" x14ac:dyDescent="0.25">
      <c r="B54" s="1"/>
      <c r="J54" s="53" t="s">
        <v>54</v>
      </c>
      <c r="K54" s="53"/>
      <c r="L54" s="53"/>
      <c r="M54" s="53"/>
      <c r="N54" s="53"/>
      <c r="O54" s="55"/>
    </row>
    <row r="55" spans="2:15" x14ac:dyDescent="0.25">
      <c r="B55" s="1"/>
      <c r="J55" s="53" t="s">
        <v>49</v>
      </c>
      <c r="K55" s="53"/>
      <c r="L55" s="53"/>
      <c r="M55" s="53" t="s">
        <v>55</v>
      </c>
      <c r="N55" s="54">
        <v>1.238425925925926E-2</v>
      </c>
      <c r="O55" s="55">
        <v>41401</v>
      </c>
    </row>
    <row r="56" spans="2:15" x14ac:dyDescent="0.25">
      <c r="J56" s="53" t="s">
        <v>51</v>
      </c>
      <c r="K56" s="53"/>
      <c r="L56" s="53"/>
      <c r="M56" s="53" t="s">
        <v>56</v>
      </c>
      <c r="N56" s="54">
        <v>1.1215277777777777E-2</v>
      </c>
      <c r="O56" s="55">
        <v>41464</v>
      </c>
    </row>
    <row r="57" spans="2:15" x14ac:dyDescent="0.25">
      <c r="J57" s="53" t="s">
        <v>52</v>
      </c>
      <c r="K57" s="53"/>
      <c r="L57" s="53"/>
      <c r="M57" s="53"/>
      <c r="N57" s="53"/>
      <c r="O57" s="55"/>
    </row>
  </sheetData>
  <sortState ref="L7:P27">
    <sortCondition ref="P7:P27"/>
  </sortState>
  <mergeCells count="3">
    <mergeCell ref="C2:G2"/>
    <mergeCell ref="C4:G4"/>
    <mergeCell ref="L4:P4"/>
  </mergeCells>
  <hyperlinks>
    <hyperlink ref="B2" location="Table!A1" display="Table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2"/>
  <sheetViews>
    <sheetView workbookViewId="0">
      <selection activeCell="N28" sqref="N28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89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89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A2" s="99" t="s">
        <v>70</v>
      </c>
      <c r="B2" s="105" t="s">
        <v>75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O2" s="9"/>
    </row>
    <row r="3" spans="1:27" x14ac:dyDescent="0.25">
      <c r="B3" s="68"/>
      <c r="D3" s="89"/>
      <c r="F3" s="89"/>
      <c r="G3" s="89"/>
      <c r="H3" s="89"/>
      <c r="I3" s="89"/>
      <c r="J3" s="89"/>
      <c r="K3" s="89"/>
      <c r="L3" s="89"/>
      <c r="M3" s="89"/>
      <c r="O3" s="9"/>
    </row>
    <row r="4" spans="1:27" x14ac:dyDescent="0.25">
      <c r="B4" s="68"/>
      <c r="D4" s="89"/>
      <c r="F4" s="89"/>
      <c r="G4" s="89"/>
      <c r="H4" s="89"/>
      <c r="I4" s="89"/>
      <c r="J4" s="89"/>
      <c r="K4" s="89"/>
      <c r="L4" s="89"/>
      <c r="M4" s="89"/>
      <c r="O4" s="9"/>
      <c r="Q4" s="25" t="s">
        <v>61</v>
      </c>
    </row>
    <row r="5" spans="1:27" x14ac:dyDescent="0.25">
      <c r="O5" s="9"/>
    </row>
    <row r="6" spans="1:27" x14ac:dyDescent="0.25">
      <c r="E6" s="89" t="s">
        <v>62</v>
      </c>
      <c r="G6" s="1" t="s">
        <v>22</v>
      </c>
      <c r="I6" s="1" t="s">
        <v>63</v>
      </c>
      <c r="K6" s="1" t="s">
        <v>64</v>
      </c>
      <c r="L6" s="1" t="s">
        <v>65</v>
      </c>
      <c r="M6" s="89" t="s">
        <v>23</v>
      </c>
      <c r="O6" s="9"/>
      <c r="S6" s="89" t="s">
        <v>62</v>
      </c>
      <c r="U6" s="1" t="s">
        <v>22</v>
      </c>
      <c r="W6" s="1" t="s">
        <v>63</v>
      </c>
      <c r="Y6" s="1" t="s">
        <v>64</v>
      </c>
      <c r="Z6" s="1" t="s">
        <v>65</v>
      </c>
      <c r="AA6" s="89" t="s">
        <v>23</v>
      </c>
    </row>
    <row r="7" spans="1:27" x14ac:dyDescent="0.25">
      <c r="A7" s="3"/>
      <c r="B7" s="69" t="s">
        <v>152</v>
      </c>
      <c r="C7" s="70" t="s">
        <v>153</v>
      </c>
      <c r="D7" s="71"/>
      <c r="E7" s="72">
        <v>2.6412037037037036E-2</v>
      </c>
      <c r="F7" s="71"/>
      <c r="G7" s="72">
        <v>2.5937500000000002E-2</v>
      </c>
      <c r="H7" s="73"/>
      <c r="I7" s="74">
        <f>IF(G7="","",IF(G7&lt;E7,E7-G7,""))</f>
        <v>4.7453703703703373E-4</v>
      </c>
      <c r="J7" s="75"/>
      <c r="K7" s="76">
        <f t="shared" ref="K7:K54" si="0">(E7/G7*100.05)-100</f>
        <v>1.8804551539491143</v>
      </c>
      <c r="L7" s="77">
        <f t="shared" ref="L7:L54" si="1">K7*10</f>
        <v>18.804551539491143</v>
      </c>
      <c r="M7" s="77">
        <f t="shared" ref="M7:M54" si="2">IF(G7="","",IF(L7&gt;=50,50,IF(L7&lt;=0,0,L7)))</f>
        <v>18.804551539491143</v>
      </c>
      <c r="N7" s="4"/>
      <c r="O7" s="16"/>
      <c r="P7" s="69" t="s">
        <v>147</v>
      </c>
      <c r="Q7" s="70" t="s">
        <v>83</v>
      </c>
      <c r="R7" s="71"/>
      <c r="S7" s="72">
        <v>3.3275462962962958E-2</v>
      </c>
      <c r="T7" s="71"/>
      <c r="U7" s="72">
        <v>3.1400462962962963E-2</v>
      </c>
      <c r="V7" s="73"/>
      <c r="W7" s="74">
        <f>IF(U7="","",IF(U7&lt;S7,S7-U7,""))</f>
        <v>1.8749999999999947E-3</v>
      </c>
      <c r="X7" s="75"/>
      <c r="Y7" s="76">
        <f>(S7/U7*100.05)-100</f>
        <v>6.0242351640250575</v>
      </c>
      <c r="Z7" s="77">
        <f>Y7*10</f>
        <v>60.242351640250575</v>
      </c>
      <c r="AA7" s="77">
        <f>IF(U7="","",IF(Z7&gt;=50,50,IF(Z7&lt;=0,0,Z7)))</f>
        <v>50</v>
      </c>
    </row>
    <row r="8" spans="1:27" x14ac:dyDescent="0.25">
      <c r="A8" s="3"/>
      <c r="B8" s="69" t="s">
        <v>147</v>
      </c>
      <c r="C8" s="70" t="s">
        <v>83</v>
      </c>
      <c r="D8" s="71"/>
      <c r="E8" s="72">
        <v>3.3275462962962958E-2</v>
      </c>
      <c r="F8" s="71"/>
      <c r="G8" s="72">
        <v>3.1400462962962963E-2</v>
      </c>
      <c r="H8" s="73"/>
      <c r="I8" s="74">
        <f t="shared" ref="I8:I56" si="3">IF(G8="","",IF(G8&lt;E8,E8-G8,""))</f>
        <v>1.8749999999999947E-3</v>
      </c>
      <c r="J8" s="75"/>
      <c r="K8" s="76">
        <f t="shared" si="0"/>
        <v>6.0242351640250575</v>
      </c>
      <c r="L8" s="77">
        <f t="shared" si="1"/>
        <v>60.242351640250575</v>
      </c>
      <c r="M8" s="77">
        <f t="shared" si="2"/>
        <v>50</v>
      </c>
      <c r="N8" s="4"/>
      <c r="O8" s="17"/>
      <c r="P8" s="69" t="s">
        <v>105</v>
      </c>
      <c r="Q8" s="70" t="s">
        <v>106</v>
      </c>
      <c r="R8" s="71"/>
      <c r="S8" s="72">
        <v>3.2800925925925928E-2</v>
      </c>
      <c r="T8" s="71"/>
      <c r="U8" s="72">
        <v>3.201388888888889E-2</v>
      </c>
      <c r="V8" s="73"/>
      <c r="W8" s="74">
        <f>IF(U8="","",IF(U8&lt;S8,S8-U8,""))</f>
        <v>7.8703703703703748E-4</v>
      </c>
      <c r="X8" s="75"/>
      <c r="Y8" s="76">
        <f>(S8/U8*100.05)-100</f>
        <v>2.5096529284164717</v>
      </c>
      <c r="Z8" s="77">
        <f>Y8*10</f>
        <v>25.096529284164717</v>
      </c>
      <c r="AA8" s="77">
        <f>IF(U8="","",IF(Z8&gt;=50,50,IF(Z8&lt;=0,0,Z8)))</f>
        <v>25.096529284164717</v>
      </c>
    </row>
    <row r="9" spans="1:27" x14ac:dyDescent="0.25">
      <c r="A9" s="3"/>
      <c r="B9" s="69" t="s">
        <v>105</v>
      </c>
      <c r="C9" s="70" t="s">
        <v>106</v>
      </c>
      <c r="D9" s="71"/>
      <c r="E9" s="72">
        <v>3.2800925925925928E-2</v>
      </c>
      <c r="F9" s="71"/>
      <c r="G9" s="72">
        <v>3.201388888888889E-2</v>
      </c>
      <c r="H9" s="73"/>
      <c r="I9" s="74">
        <f t="shared" si="3"/>
        <v>7.8703703703703748E-4</v>
      </c>
      <c r="J9" s="75"/>
      <c r="K9" s="76">
        <f t="shared" si="0"/>
        <v>2.5096529284164717</v>
      </c>
      <c r="L9" s="77">
        <f t="shared" si="1"/>
        <v>25.096529284164717</v>
      </c>
      <c r="M9" s="77">
        <f t="shared" si="2"/>
        <v>25.096529284164717</v>
      </c>
      <c r="N9" s="4"/>
      <c r="O9" s="17"/>
      <c r="P9" s="69" t="s">
        <v>152</v>
      </c>
      <c r="Q9" s="70" t="s">
        <v>153</v>
      </c>
      <c r="R9" s="71"/>
      <c r="S9" s="72">
        <v>2.6412037037037036E-2</v>
      </c>
      <c r="T9" s="71"/>
      <c r="U9" s="72">
        <v>2.5937500000000002E-2</v>
      </c>
      <c r="V9" s="73"/>
      <c r="W9" s="74">
        <f>IF(U9="","",IF(U9&lt;S9,S9-U9,""))</f>
        <v>4.7453703703703373E-4</v>
      </c>
      <c r="X9" s="75"/>
      <c r="Y9" s="76">
        <f>(S9/U9*100.05)-100</f>
        <v>1.8804551539491143</v>
      </c>
      <c r="Z9" s="77">
        <f>Y9*10</f>
        <v>18.804551539491143</v>
      </c>
      <c r="AA9" s="77">
        <f>IF(U9="","",IF(Z9&gt;=50,50,IF(Z9&lt;=0,0,Z9)))</f>
        <v>18.804551539491143</v>
      </c>
    </row>
    <row r="10" spans="1:27" x14ac:dyDescent="0.25">
      <c r="A10" s="3"/>
      <c r="B10" s="69" t="s">
        <v>124</v>
      </c>
      <c r="C10" s="70" t="s">
        <v>186</v>
      </c>
      <c r="D10" s="71"/>
      <c r="E10" s="72">
        <v>3.6469907407407402E-2</v>
      </c>
      <c r="F10" s="71"/>
      <c r="G10" s="72" t="s">
        <v>185</v>
      </c>
      <c r="H10" s="73"/>
      <c r="I10" s="74" t="str">
        <f t="shared" si="3"/>
        <v/>
      </c>
      <c r="J10" s="75"/>
      <c r="K10" s="76">
        <f t="shared" si="0"/>
        <v>-7.6846275752785687E-2</v>
      </c>
      <c r="L10" s="77">
        <f t="shared" si="1"/>
        <v>-0.76846275752785687</v>
      </c>
      <c r="M10" s="77">
        <f t="shared" si="2"/>
        <v>0</v>
      </c>
      <c r="N10" s="4"/>
      <c r="O10" s="17"/>
      <c r="P10" s="69" t="s">
        <v>124</v>
      </c>
      <c r="Q10" s="70" t="s">
        <v>186</v>
      </c>
      <c r="R10" s="71"/>
      <c r="S10" s="72">
        <v>3.6469907407407402E-2</v>
      </c>
      <c r="T10" s="71"/>
      <c r="U10" s="72" t="s">
        <v>185</v>
      </c>
      <c r="V10" s="73"/>
      <c r="W10" s="74" t="str">
        <f>IF(U10="","",IF(U10&lt;S10,S10-U10,""))</f>
        <v/>
      </c>
      <c r="X10" s="75"/>
      <c r="Y10" s="76">
        <f>(S10/U10*100.05)-100</f>
        <v>-7.6846275752785687E-2</v>
      </c>
      <c r="Z10" s="77">
        <f>Y10*10</f>
        <v>-0.76846275752785687</v>
      </c>
      <c r="AA10" s="77">
        <f>IF(U10="","",IF(Z10&gt;=50,50,IF(Z10&lt;=0,0,Z10)))</f>
        <v>0</v>
      </c>
    </row>
    <row r="11" spans="1:27" x14ac:dyDescent="0.25">
      <c r="A11" s="3"/>
      <c r="B11" s="78"/>
      <c r="C11" s="78"/>
      <c r="D11" s="79"/>
      <c r="E11" s="80"/>
      <c r="G11" s="88"/>
      <c r="H11" s="89"/>
      <c r="I11" s="81" t="str">
        <f t="shared" si="3"/>
        <v/>
      </c>
      <c r="K11" s="82" t="e">
        <f t="shared" si="0"/>
        <v>#DIV/0!</v>
      </c>
      <c r="L11" s="83" t="e">
        <f t="shared" si="1"/>
        <v>#DIV/0!</v>
      </c>
      <c r="M11" s="83" t="str">
        <f t="shared" si="2"/>
        <v/>
      </c>
      <c r="N11" s="4"/>
      <c r="O11" s="1"/>
      <c r="P11" s="1"/>
      <c r="Q11" s="1"/>
    </row>
    <row r="12" spans="1:27" x14ac:dyDescent="0.25">
      <c r="A12" s="3"/>
      <c r="B12" s="78"/>
      <c r="C12" s="78"/>
      <c r="D12" s="79"/>
      <c r="E12" s="80"/>
      <c r="G12" s="88"/>
      <c r="H12" s="89"/>
      <c r="I12" s="81" t="str">
        <f t="shared" si="3"/>
        <v/>
      </c>
      <c r="K12" s="82" t="e">
        <f t="shared" si="0"/>
        <v>#DIV/0!</v>
      </c>
      <c r="L12" s="83" t="e">
        <f t="shared" si="1"/>
        <v>#DIV/0!</v>
      </c>
      <c r="M12" s="83" t="str">
        <f t="shared" si="2"/>
        <v/>
      </c>
      <c r="N12" s="4"/>
      <c r="O12" s="1"/>
      <c r="P12" s="1"/>
      <c r="Q12" s="1"/>
    </row>
    <row r="13" spans="1:27" x14ac:dyDescent="0.25">
      <c r="A13" s="3"/>
      <c r="B13" s="78"/>
      <c r="C13" s="78"/>
      <c r="D13" s="79"/>
      <c r="E13" s="80"/>
      <c r="G13" s="88"/>
      <c r="H13" s="89"/>
      <c r="I13" s="81" t="str">
        <f t="shared" si="3"/>
        <v/>
      </c>
      <c r="K13" s="82" t="e">
        <f t="shared" si="0"/>
        <v>#DIV/0!</v>
      </c>
      <c r="L13" s="83" t="e">
        <f t="shared" si="1"/>
        <v>#DIV/0!</v>
      </c>
      <c r="M13" s="83" t="str">
        <f t="shared" si="2"/>
        <v/>
      </c>
      <c r="N13" s="4"/>
      <c r="O13" s="1"/>
      <c r="P13" s="1"/>
      <c r="Q13" s="1"/>
    </row>
    <row r="14" spans="1:27" x14ac:dyDescent="0.25">
      <c r="A14" s="3"/>
      <c r="B14" s="78"/>
      <c r="C14" s="78"/>
      <c r="D14" s="79"/>
      <c r="E14" s="80"/>
      <c r="G14" s="88"/>
      <c r="H14" s="89"/>
      <c r="I14" s="81" t="str">
        <f t="shared" si="3"/>
        <v/>
      </c>
      <c r="K14" s="82" t="e">
        <f t="shared" si="0"/>
        <v>#DIV/0!</v>
      </c>
      <c r="L14" s="83" t="e">
        <f t="shared" si="1"/>
        <v>#DIV/0!</v>
      </c>
      <c r="M14" s="83" t="str">
        <f t="shared" si="2"/>
        <v/>
      </c>
      <c r="N14" s="4"/>
      <c r="O14" s="1"/>
      <c r="P14" s="1"/>
      <c r="Q14" s="1"/>
    </row>
    <row r="15" spans="1:27" x14ac:dyDescent="0.25">
      <c r="A15" s="3"/>
      <c r="B15" s="78"/>
      <c r="C15" s="78"/>
      <c r="D15" s="79"/>
      <c r="E15" s="80"/>
      <c r="G15" s="88"/>
      <c r="H15" s="89"/>
      <c r="I15" s="81" t="str">
        <f t="shared" si="3"/>
        <v/>
      </c>
      <c r="K15" s="82" t="e">
        <f t="shared" si="0"/>
        <v>#DIV/0!</v>
      </c>
      <c r="L15" s="83" t="e">
        <f t="shared" si="1"/>
        <v>#DIV/0!</v>
      </c>
      <c r="M15" s="83" t="str">
        <f t="shared" si="2"/>
        <v/>
      </c>
      <c r="N15" s="4"/>
      <c r="O15" s="1"/>
      <c r="P15" s="1"/>
      <c r="Q15" s="1"/>
    </row>
    <row r="16" spans="1:27" x14ac:dyDescent="0.25">
      <c r="A16" s="3"/>
      <c r="B16" s="78"/>
      <c r="C16" s="78"/>
      <c r="D16" s="79"/>
      <c r="E16" s="80"/>
      <c r="G16" s="88"/>
      <c r="H16" s="89"/>
      <c r="I16" s="81" t="str">
        <f t="shared" si="3"/>
        <v/>
      </c>
      <c r="K16" s="82" t="e">
        <f t="shared" si="0"/>
        <v>#DIV/0!</v>
      </c>
      <c r="L16" s="83" t="e">
        <f t="shared" si="1"/>
        <v>#DIV/0!</v>
      </c>
      <c r="M16" s="83" t="str">
        <f t="shared" si="2"/>
        <v/>
      </c>
      <c r="N16" s="4"/>
      <c r="O16" s="1"/>
      <c r="P16" s="1"/>
      <c r="Q16" s="1"/>
    </row>
    <row r="17" spans="1:17" x14ac:dyDescent="0.25">
      <c r="A17" s="3"/>
      <c r="B17" s="78"/>
      <c r="C17" s="78"/>
      <c r="D17" s="79"/>
      <c r="E17" s="80"/>
      <c r="G17" s="88"/>
      <c r="H17" s="89"/>
      <c r="I17" s="81" t="str">
        <f t="shared" si="3"/>
        <v/>
      </c>
      <c r="K17" s="82" t="e">
        <f t="shared" si="0"/>
        <v>#DIV/0!</v>
      </c>
      <c r="L17" s="83" t="e">
        <f t="shared" si="1"/>
        <v>#DIV/0!</v>
      </c>
      <c r="M17" s="83" t="str">
        <f t="shared" si="2"/>
        <v/>
      </c>
      <c r="N17" s="4"/>
      <c r="O17" s="1"/>
      <c r="P17" s="1"/>
      <c r="Q17" s="1"/>
    </row>
    <row r="18" spans="1:17" x14ac:dyDescent="0.25">
      <c r="A18" s="3"/>
      <c r="B18" s="78"/>
      <c r="C18" s="78"/>
      <c r="D18" s="79"/>
      <c r="E18" s="80"/>
      <c r="G18" s="88"/>
      <c r="H18" s="89"/>
      <c r="I18" s="81" t="str">
        <f t="shared" si="3"/>
        <v/>
      </c>
      <c r="K18" s="82" t="e">
        <f t="shared" si="0"/>
        <v>#DIV/0!</v>
      </c>
      <c r="L18" s="83" t="e">
        <f t="shared" si="1"/>
        <v>#DIV/0!</v>
      </c>
      <c r="M18" s="83" t="str">
        <f t="shared" si="2"/>
        <v/>
      </c>
      <c r="N18" s="4"/>
      <c r="O18" s="1"/>
      <c r="P18" s="1"/>
      <c r="Q18" s="1"/>
    </row>
    <row r="19" spans="1:17" x14ac:dyDescent="0.25">
      <c r="A19" s="3"/>
      <c r="B19" s="78"/>
      <c r="C19" s="78"/>
      <c r="D19" s="79"/>
      <c r="E19" s="80"/>
      <c r="G19" s="88"/>
      <c r="H19" s="89"/>
      <c r="I19" s="81" t="str">
        <f t="shared" si="3"/>
        <v/>
      </c>
      <c r="K19" s="82" t="e">
        <f t="shared" si="0"/>
        <v>#DIV/0!</v>
      </c>
      <c r="L19" s="83" t="e">
        <f t="shared" si="1"/>
        <v>#DIV/0!</v>
      </c>
      <c r="M19" s="83" t="str">
        <f t="shared" si="2"/>
        <v/>
      </c>
      <c r="N19" s="4"/>
      <c r="O19" s="1"/>
      <c r="P19" s="1"/>
      <c r="Q19" s="1"/>
    </row>
    <row r="20" spans="1:17" x14ac:dyDescent="0.25">
      <c r="A20" s="3"/>
      <c r="B20" s="78"/>
      <c r="C20" s="78"/>
      <c r="D20" s="79"/>
      <c r="E20" s="80"/>
      <c r="G20" s="88"/>
      <c r="H20" s="89"/>
      <c r="I20" s="81" t="str">
        <f t="shared" si="3"/>
        <v/>
      </c>
      <c r="K20" s="82" t="e">
        <f t="shared" si="0"/>
        <v>#DIV/0!</v>
      </c>
      <c r="L20" s="83" t="e">
        <f t="shared" si="1"/>
        <v>#DIV/0!</v>
      </c>
      <c r="M20" s="83" t="str">
        <f t="shared" si="2"/>
        <v/>
      </c>
      <c r="N20" s="4"/>
      <c r="O20" s="1"/>
      <c r="P20" s="1"/>
      <c r="Q20" s="1"/>
    </row>
    <row r="21" spans="1:17" x14ac:dyDescent="0.25">
      <c r="A21" s="3"/>
      <c r="B21" s="78"/>
      <c r="C21" s="78"/>
      <c r="D21" s="79"/>
      <c r="E21" s="80"/>
      <c r="G21" s="88"/>
      <c r="H21" s="89"/>
      <c r="I21" s="81" t="str">
        <f t="shared" si="3"/>
        <v/>
      </c>
      <c r="K21" s="82" t="e">
        <f t="shared" si="0"/>
        <v>#DIV/0!</v>
      </c>
      <c r="L21" s="83" t="e">
        <f t="shared" si="1"/>
        <v>#DIV/0!</v>
      </c>
      <c r="M21" s="83" t="str">
        <f t="shared" si="2"/>
        <v/>
      </c>
      <c r="N21" s="4"/>
      <c r="O21" s="1"/>
      <c r="P21" s="1"/>
      <c r="Q21" s="1"/>
    </row>
    <row r="22" spans="1:17" x14ac:dyDescent="0.25">
      <c r="A22" s="3"/>
      <c r="B22" s="78"/>
      <c r="C22" s="78"/>
      <c r="D22" s="79"/>
      <c r="E22" s="80"/>
      <c r="G22" s="88"/>
      <c r="H22" s="89"/>
      <c r="I22" s="81" t="str">
        <f t="shared" si="3"/>
        <v/>
      </c>
      <c r="K22" s="82" t="e">
        <f t="shared" si="0"/>
        <v>#DIV/0!</v>
      </c>
      <c r="L22" s="83" t="e">
        <f t="shared" si="1"/>
        <v>#DIV/0!</v>
      </c>
      <c r="M22" s="83" t="str">
        <f t="shared" si="2"/>
        <v/>
      </c>
      <c r="N22" s="4"/>
      <c r="O22" s="1"/>
      <c r="P22" s="1"/>
      <c r="Q22" s="1"/>
    </row>
    <row r="23" spans="1:17" x14ac:dyDescent="0.25">
      <c r="A23" s="3"/>
      <c r="B23" s="78"/>
      <c r="C23" s="78"/>
      <c r="D23" s="79"/>
      <c r="E23" s="80"/>
      <c r="G23" s="88"/>
      <c r="H23" s="89"/>
      <c r="I23" s="81" t="str">
        <f t="shared" si="3"/>
        <v/>
      </c>
      <c r="K23" s="82" t="e">
        <f t="shared" si="0"/>
        <v>#DIV/0!</v>
      </c>
      <c r="L23" s="83" t="e">
        <f t="shared" si="1"/>
        <v>#DIV/0!</v>
      </c>
      <c r="M23" s="83" t="str">
        <f t="shared" si="2"/>
        <v/>
      </c>
      <c r="N23" s="4"/>
      <c r="O23" s="1"/>
      <c r="P23" s="1"/>
      <c r="Q23" s="1"/>
    </row>
    <row r="24" spans="1:17" x14ac:dyDescent="0.25">
      <c r="A24" s="3"/>
      <c r="B24" s="78"/>
      <c r="C24" s="78"/>
      <c r="D24" s="79"/>
      <c r="E24" s="80"/>
      <c r="G24" s="88"/>
      <c r="H24" s="89"/>
      <c r="I24" s="81" t="str">
        <f t="shared" si="3"/>
        <v/>
      </c>
      <c r="K24" s="82" t="e">
        <f t="shared" si="0"/>
        <v>#DIV/0!</v>
      </c>
      <c r="L24" s="83" t="e">
        <f t="shared" si="1"/>
        <v>#DIV/0!</v>
      </c>
      <c r="M24" s="83" t="str">
        <f t="shared" si="2"/>
        <v/>
      </c>
      <c r="N24" s="4"/>
      <c r="O24" s="1"/>
      <c r="P24" s="1"/>
      <c r="Q24" s="1"/>
    </row>
    <row r="25" spans="1:17" x14ac:dyDescent="0.25">
      <c r="A25" s="3"/>
      <c r="B25" s="78"/>
      <c r="C25" s="78"/>
      <c r="D25" s="79"/>
      <c r="E25" s="80"/>
      <c r="G25" s="88"/>
      <c r="H25" s="89"/>
      <c r="I25" s="81" t="str">
        <f t="shared" si="3"/>
        <v/>
      </c>
      <c r="K25" s="82" t="e">
        <f t="shared" si="0"/>
        <v>#DIV/0!</v>
      </c>
      <c r="L25" s="83" t="e">
        <f t="shared" si="1"/>
        <v>#DIV/0!</v>
      </c>
      <c r="M25" s="83" t="str">
        <f t="shared" si="2"/>
        <v/>
      </c>
      <c r="N25" s="4"/>
      <c r="O25" s="1"/>
      <c r="P25" s="1"/>
      <c r="Q25" s="1"/>
    </row>
    <row r="26" spans="1:17" x14ac:dyDescent="0.25">
      <c r="A26" s="3"/>
      <c r="B26" s="78"/>
      <c r="C26" s="78"/>
      <c r="D26" s="79"/>
      <c r="E26" s="80"/>
      <c r="G26" s="88"/>
      <c r="H26" s="89"/>
      <c r="I26" s="81" t="str">
        <f t="shared" si="3"/>
        <v/>
      </c>
      <c r="K26" s="82" t="e">
        <f t="shared" si="0"/>
        <v>#DIV/0!</v>
      </c>
      <c r="L26" s="83" t="e">
        <f t="shared" si="1"/>
        <v>#DIV/0!</v>
      </c>
      <c r="M26" s="83" t="str">
        <f t="shared" si="2"/>
        <v/>
      </c>
      <c r="N26" s="4"/>
      <c r="O26" s="1"/>
      <c r="P26" s="1"/>
      <c r="Q26" s="1"/>
    </row>
    <row r="27" spans="1:17" x14ac:dyDescent="0.25">
      <c r="A27" s="3"/>
      <c r="B27" s="78"/>
      <c r="C27" s="78"/>
      <c r="D27" s="79"/>
      <c r="E27" s="80"/>
      <c r="G27" s="88"/>
      <c r="H27" s="89"/>
      <c r="I27" s="81" t="str">
        <f t="shared" si="3"/>
        <v/>
      </c>
      <c r="K27" s="82" t="e">
        <f t="shared" si="0"/>
        <v>#DIV/0!</v>
      </c>
      <c r="L27" s="83" t="e">
        <f t="shared" si="1"/>
        <v>#DIV/0!</v>
      </c>
      <c r="M27" s="83" t="str">
        <f t="shared" si="2"/>
        <v/>
      </c>
      <c r="N27" s="4"/>
      <c r="O27" s="1"/>
      <c r="P27" s="1"/>
      <c r="Q27" s="1"/>
    </row>
    <row r="28" spans="1:17" x14ac:dyDescent="0.25">
      <c r="A28" s="3"/>
      <c r="B28" s="78"/>
      <c r="C28" s="78"/>
      <c r="D28" s="79"/>
      <c r="E28" s="80"/>
      <c r="G28" s="88"/>
      <c r="H28" s="89"/>
      <c r="I28" s="81" t="str">
        <f t="shared" si="3"/>
        <v/>
      </c>
      <c r="K28" s="82" t="e">
        <f t="shared" si="0"/>
        <v>#DIV/0!</v>
      </c>
      <c r="L28" s="83" t="e">
        <f t="shared" si="1"/>
        <v>#DIV/0!</v>
      </c>
      <c r="M28" s="83" t="str">
        <f t="shared" si="2"/>
        <v/>
      </c>
      <c r="N28" s="4"/>
      <c r="O28" s="1"/>
      <c r="P28" s="1"/>
      <c r="Q28" s="1"/>
    </row>
    <row r="29" spans="1:17" x14ac:dyDescent="0.25">
      <c r="A29" s="3"/>
      <c r="B29" s="78"/>
      <c r="C29" s="78"/>
      <c r="D29" s="79"/>
      <c r="E29" s="80"/>
      <c r="G29" s="88"/>
      <c r="H29" s="89"/>
      <c r="I29" s="81" t="str">
        <f t="shared" si="3"/>
        <v/>
      </c>
      <c r="K29" s="82" t="e">
        <f t="shared" si="0"/>
        <v>#DIV/0!</v>
      </c>
      <c r="L29" s="83" t="e">
        <f t="shared" si="1"/>
        <v>#DIV/0!</v>
      </c>
      <c r="M29" s="83" t="str">
        <f t="shared" si="2"/>
        <v/>
      </c>
      <c r="N29" s="4"/>
      <c r="O29" s="1"/>
      <c r="P29" s="1"/>
      <c r="Q29" s="1"/>
    </row>
    <row r="30" spans="1:17" x14ac:dyDescent="0.25">
      <c r="A30" s="3"/>
      <c r="B30" s="78"/>
      <c r="C30" s="78"/>
      <c r="D30" s="79"/>
      <c r="E30" s="80"/>
      <c r="G30" s="88"/>
      <c r="H30" s="89"/>
      <c r="I30" s="81" t="str">
        <f t="shared" si="3"/>
        <v/>
      </c>
      <c r="K30" s="82" t="e">
        <f t="shared" si="0"/>
        <v>#DIV/0!</v>
      </c>
      <c r="L30" s="83" t="e">
        <f t="shared" si="1"/>
        <v>#DIV/0!</v>
      </c>
      <c r="M30" s="83" t="str">
        <f t="shared" si="2"/>
        <v/>
      </c>
      <c r="N30" s="4"/>
      <c r="O30" s="1"/>
      <c r="P30" s="1"/>
      <c r="Q30" s="1"/>
    </row>
    <row r="31" spans="1:17" x14ac:dyDescent="0.25">
      <c r="A31" s="3"/>
      <c r="B31" s="78"/>
      <c r="C31" s="78"/>
      <c r="D31" s="79"/>
      <c r="E31" s="80"/>
      <c r="G31" s="88"/>
      <c r="H31" s="89"/>
      <c r="I31" s="81" t="str">
        <f t="shared" si="3"/>
        <v/>
      </c>
      <c r="K31" s="82" t="e">
        <f t="shared" si="0"/>
        <v>#DIV/0!</v>
      </c>
      <c r="L31" s="83" t="e">
        <f t="shared" si="1"/>
        <v>#DIV/0!</v>
      </c>
      <c r="M31" s="83" t="str">
        <f t="shared" si="2"/>
        <v/>
      </c>
      <c r="N31" s="4"/>
      <c r="O31" s="1"/>
      <c r="P31" s="1"/>
      <c r="Q31" s="1"/>
    </row>
    <row r="32" spans="1:17" x14ac:dyDescent="0.25">
      <c r="A32" s="3"/>
      <c r="B32" s="78"/>
      <c r="C32" s="78"/>
      <c r="D32" s="79"/>
      <c r="E32" s="80"/>
      <c r="G32" s="88"/>
      <c r="H32" s="89"/>
      <c r="I32" s="81" t="str">
        <f t="shared" si="3"/>
        <v/>
      </c>
      <c r="K32" s="82" t="e">
        <f t="shared" si="0"/>
        <v>#DIV/0!</v>
      </c>
      <c r="L32" s="83" t="e">
        <f t="shared" si="1"/>
        <v>#DIV/0!</v>
      </c>
      <c r="M32" s="83" t="str">
        <f t="shared" si="2"/>
        <v/>
      </c>
      <c r="N32" s="4"/>
      <c r="O32" s="1"/>
      <c r="P32" s="1"/>
      <c r="Q32" s="1"/>
    </row>
    <row r="33" spans="1:17" x14ac:dyDescent="0.25">
      <c r="A33" s="3"/>
      <c r="B33" s="78"/>
      <c r="C33" s="78"/>
      <c r="D33" s="79"/>
      <c r="E33" s="80"/>
      <c r="G33" s="88"/>
      <c r="H33" s="89"/>
      <c r="I33" s="81" t="str">
        <f t="shared" si="3"/>
        <v/>
      </c>
      <c r="K33" s="82" t="e">
        <f t="shared" si="0"/>
        <v>#DIV/0!</v>
      </c>
      <c r="L33" s="83" t="e">
        <f t="shared" si="1"/>
        <v>#DIV/0!</v>
      </c>
      <c r="M33" s="83" t="str">
        <f t="shared" si="2"/>
        <v/>
      </c>
      <c r="N33" s="4"/>
      <c r="O33" s="1"/>
      <c r="P33" s="1"/>
      <c r="Q33" s="1"/>
    </row>
    <row r="34" spans="1:17" x14ac:dyDescent="0.25">
      <c r="A34" s="3"/>
      <c r="B34" s="78"/>
      <c r="C34" s="78"/>
      <c r="D34" s="79"/>
      <c r="E34" s="80"/>
      <c r="G34" s="88"/>
      <c r="H34" s="89"/>
      <c r="I34" s="81" t="str">
        <f t="shared" si="3"/>
        <v/>
      </c>
      <c r="K34" s="82" t="e">
        <f t="shared" si="0"/>
        <v>#DIV/0!</v>
      </c>
      <c r="L34" s="83" t="e">
        <f t="shared" si="1"/>
        <v>#DIV/0!</v>
      </c>
      <c r="M34" s="83" t="str">
        <f t="shared" si="2"/>
        <v/>
      </c>
      <c r="N34" s="4"/>
      <c r="O34" s="1"/>
      <c r="P34" s="1"/>
      <c r="Q34" s="1"/>
    </row>
    <row r="35" spans="1:17" x14ac:dyDescent="0.25">
      <c r="A35" s="3"/>
      <c r="B35" s="78"/>
      <c r="C35" s="78"/>
      <c r="D35" s="79"/>
      <c r="E35" s="80"/>
      <c r="G35" s="88"/>
      <c r="H35" s="89"/>
      <c r="I35" s="81" t="str">
        <f t="shared" si="3"/>
        <v/>
      </c>
      <c r="K35" s="82" t="e">
        <f t="shared" si="0"/>
        <v>#DIV/0!</v>
      </c>
      <c r="L35" s="83" t="e">
        <f t="shared" si="1"/>
        <v>#DIV/0!</v>
      </c>
      <c r="M35" s="83" t="str">
        <f t="shared" si="2"/>
        <v/>
      </c>
      <c r="N35" s="4"/>
      <c r="O35" s="1"/>
      <c r="P35" s="1"/>
      <c r="Q35" s="1"/>
    </row>
    <row r="36" spans="1:17" x14ac:dyDescent="0.25">
      <c r="A36" s="3"/>
      <c r="B36" s="78"/>
      <c r="C36" s="78"/>
      <c r="D36" s="79"/>
      <c r="E36" s="80"/>
      <c r="G36" s="88"/>
      <c r="H36" s="89"/>
      <c r="I36" s="81" t="str">
        <f t="shared" si="3"/>
        <v/>
      </c>
      <c r="K36" s="82" t="e">
        <f t="shared" si="0"/>
        <v>#DIV/0!</v>
      </c>
      <c r="L36" s="83" t="e">
        <f t="shared" si="1"/>
        <v>#DIV/0!</v>
      </c>
      <c r="M36" s="83" t="str">
        <f t="shared" si="2"/>
        <v/>
      </c>
      <c r="N36" s="4"/>
      <c r="O36" s="1"/>
      <c r="P36" s="1"/>
      <c r="Q36" s="1"/>
    </row>
    <row r="37" spans="1:17" x14ac:dyDescent="0.25">
      <c r="A37" s="3"/>
      <c r="B37" s="78"/>
      <c r="C37" s="78"/>
      <c r="D37" s="79"/>
      <c r="E37" s="80"/>
      <c r="G37" s="88"/>
      <c r="H37" s="89"/>
      <c r="I37" s="81" t="str">
        <f t="shared" si="3"/>
        <v/>
      </c>
      <c r="K37" s="82" t="e">
        <f t="shared" si="0"/>
        <v>#DIV/0!</v>
      </c>
      <c r="L37" s="83" t="e">
        <f t="shared" si="1"/>
        <v>#DIV/0!</v>
      </c>
      <c r="M37" s="83" t="str">
        <f t="shared" si="2"/>
        <v/>
      </c>
      <c r="N37" s="4"/>
      <c r="O37" s="1"/>
      <c r="P37" s="1"/>
      <c r="Q37" s="1"/>
    </row>
    <row r="38" spans="1:17" x14ac:dyDescent="0.25">
      <c r="A38" s="3"/>
      <c r="B38" s="78"/>
      <c r="C38" s="78"/>
      <c r="D38" s="79"/>
      <c r="E38" s="80"/>
      <c r="G38" s="88"/>
      <c r="H38" s="89"/>
      <c r="I38" s="81" t="str">
        <f t="shared" si="3"/>
        <v/>
      </c>
      <c r="K38" s="82" t="e">
        <f t="shared" si="0"/>
        <v>#DIV/0!</v>
      </c>
      <c r="L38" s="83" t="e">
        <f t="shared" si="1"/>
        <v>#DIV/0!</v>
      </c>
      <c r="M38" s="83" t="str">
        <f t="shared" si="2"/>
        <v/>
      </c>
      <c r="N38" s="4"/>
      <c r="O38" s="1"/>
      <c r="P38" s="1"/>
      <c r="Q38" s="1"/>
    </row>
    <row r="39" spans="1:17" x14ac:dyDescent="0.25">
      <c r="A39" s="3"/>
      <c r="B39" s="78"/>
      <c r="C39" s="78"/>
      <c r="D39" s="79"/>
      <c r="E39" s="80"/>
      <c r="G39" s="88"/>
      <c r="H39" s="89"/>
      <c r="I39" s="81" t="str">
        <f t="shared" si="3"/>
        <v/>
      </c>
      <c r="K39" s="82" t="e">
        <f t="shared" si="0"/>
        <v>#DIV/0!</v>
      </c>
      <c r="L39" s="83" t="e">
        <f t="shared" si="1"/>
        <v>#DIV/0!</v>
      </c>
      <c r="M39" s="83" t="str">
        <f t="shared" si="2"/>
        <v/>
      </c>
      <c r="N39" s="4"/>
      <c r="O39" s="1"/>
      <c r="P39" s="1"/>
      <c r="Q39" s="1"/>
    </row>
    <row r="40" spans="1:17" x14ac:dyDescent="0.25">
      <c r="A40" s="3"/>
      <c r="B40" s="78"/>
      <c r="C40" s="78"/>
      <c r="D40" s="79"/>
      <c r="E40" s="80"/>
      <c r="G40" s="88"/>
      <c r="H40" s="89"/>
      <c r="I40" s="81" t="str">
        <f t="shared" si="3"/>
        <v/>
      </c>
      <c r="K40" s="82" t="e">
        <f t="shared" si="0"/>
        <v>#DIV/0!</v>
      </c>
      <c r="L40" s="83" t="e">
        <f t="shared" si="1"/>
        <v>#DIV/0!</v>
      </c>
      <c r="M40" s="83" t="str">
        <f t="shared" si="2"/>
        <v/>
      </c>
      <c r="N40" s="4"/>
      <c r="O40" s="1"/>
      <c r="P40" s="1"/>
      <c r="Q40" s="1"/>
    </row>
    <row r="41" spans="1:17" x14ac:dyDescent="0.25">
      <c r="A41" s="3"/>
      <c r="B41" s="78"/>
      <c r="C41" s="78"/>
      <c r="D41" s="79"/>
      <c r="E41" s="80"/>
      <c r="G41" s="88"/>
      <c r="H41" s="89"/>
      <c r="I41" s="81" t="str">
        <f t="shared" si="3"/>
        <v/>
      </c>
      <c r="K41" s="82" t="e">
        <f t="shared" si="0"/>
        <v>#DIV/0!</v>
      </c>
      <c r="L41" s="83" t="e">
        <f t="shared" si="1"/>
        <v>#DIV/0!</v>
      </c>
      <c r="M41" s="83" t="str">
        <f t="shared" si="2"/>
        <v/>
      </c>
      <c r="N41" s="4"/>
      <c r="O41" s="1"/>
      <c r="P41" s="1"/>
      <c r="Q41" s="1"/>
    </row>
    <row r="42" spans="1:17" x14ac:dyDescent="0.25">
      <c r="A42" s="3"/>
      <c r="B42" s="78"/>
      <c r="C42" s="78"/>
      <c r="D42" s="79"/>
      <c r="E42" s="80"/>
      <c r="G42" s="88"/>
      <c r="H42" s="89"/>
      <c r="I42" s="81" t="str">
        <f t="shared" si="3"/>
        <v/>
      </c>
      <c r="K42" s="82" t="e">
        <f t="shared" si="0"/>
        <v>#DIV/0!</v>
      </c>
      <c r="L42" s="83" t="e">
        <f t="shared" si="1"/>
        <v>#DIV/0!</v>
      </c>
      <c r="M42" s="83" t="str">
        <f t="shared" si="2"/>
        <v/>
      </c>
      <c r="N42" s="4"/>
      <c r="O42" s="1"/>
      <c r="P42" s="1"/>
      <c r="Q42" s="1"/>
    </row>
    <row r="43" spans="1:17" x14ac:dyDescent="0.25">
      <c r="A43" s="3"/>
      <c r="B43" s="78"/>
      <c r="C43" s="78"/>
      <c r="D43" s="79"/>
      <c r="E43" s="80"/>
      <c r="G43" s="88"/>
      <c r="H43" s="89"/>
      <c r="I43" s="81" t="str">
        <f t="shared" si="3"/>
        <v/>
      </c>
      <c r="K43" s="82" t="e">
        <f t="shared" si="0"/>
        <v>#DIV/0!</v>
      </c>
      <c r="L43" s="83" t="e">
        <f t="shared" si="1"/>
        <v>#DIV/0!</v>
      </c>
      <c r="M43" s="83" t="str">
        <f t="shared" si="2"/>
        <v/>
      </c>
      <c r="N43" s="4"/>
      <c r="O43" s="1"/>
      <c r="P43" s="1"/>
      <c r="Q43" s="1"/>
    </row>
    <row r="44" spans="1:17" x14ac:dyDescent="0.25">
      <c r="A44" s="3"/>
      <c r="B44" s="78"/>
      <c r="C44" s="78"/>
      <c r="D44" s="79"/>
      <c r="E44" s="80"/>
      <c r="G44" s="88"/>
      <c r="H44" s="89"/>
      <c r="I44" s="81" t="str">
        <f t="shared" si="3"/>
        <v/>
      </c>
      <c r="K44" s="82" t="e">
        <f t="shared" si="0"/>
        <v>#DIV/0!</v>
      </c>
      <c r="L44" s="83" t="e">
        <f t="shared" si="1"/>
        <v>#DIV/0!</v>
      </c>
      <c r="M44" s="83" t="str">
        <f t="shared" si="2"/>
        <v/>
      </c>
      <c r="N44" s="4"/>
      <c r="O44" s="1"/>
      <c r="P44" s="1"/>
      <c r="Q44" s="1"/>
    </row>
    <row r="45" spans="1:17" x14ac:dyDescent="0.25">
      <c r="A45" s="3"/>
      <c r="B45" s="78"/>
      <c r="C45" s="78"/>
      <c r="D45" s="79"/>
      <c r="E45" s="80"/>
      <c r="G45" s="88"/>
      <c r="H45" s="89"/>
      <c r="I45" s="81" t="str">
        <f t="shared" si="3"/>
        <v/>
      </c>
      <c r="K45" s="82" t="e">
        <f t="shared" si="0"/>
        <v>#DIV/0!</v>
      </c>
      <c r="L45" s="83" t="e">
        <f t="shared" si="1"/>
        <v>#DIV/0!</v>
      </c>
      <c r="M45" s="83" t="str">
        <f t="shared" si="2"/>
        <v/>
      </c>
      <c r="N45" s="4"/>
      <c r="O45" s="1"/>
      <c r="P45" s="1"/>
      <c r="Q45" s="1"/>
    </row>
    <row r="46" spans="1:17" x14ac:dyDescent="0.25">
      <c r="A46" s="3"/>
      <c r="B46" s="78"/>
      <c r="C46" s="78"/>
      <c r="D46" s="79"/>
      <c r="E46" s="80"/>
      <c r="G46" s="88"/>
      <c r="H46" s="89"/>
      <c r="I46" s="81" t="str">
        <f t="shared" si="3"/>
        <v/>
      </c>
      <c r="K46" s="82" t="e">
        <f t="shared" si="0"/>
        <v>#DIV/0!</v>
      </c>
      <c r="L46" s="83" t="e">
        <f t="shared" si="1"/>
        <v>#DIV/0!</v>
      </c>
      <c r="M46" s="83" t="str">
        <f t="shared" si="2"/>
        <v/>
      </c>
      <c r="N46" s="4"/>
      <c r="O46" s="1"/>
      <c r="P46" s="1"/>
      <c r="Q46" s="1"/>
    </row>
    <row r="47" spans="1:17" x14ac:dyDescent="0.25">
      <c r="A47" s="3"/>
      <c r="B47" s="78"/>
      <c r="C47" s="78"/>
      <c r="D47" s="79"/>
      <c r="E47" s="80"/>
      <c r="G47" s="88"/>
      <c r="H47" s="89"/>
      <c r="I47" s="81" t="str">
        <f t="shared" si="3"/>
        <v/>
      </c>
      <c r="K47" s="82" t="e">
        <f t="shared" si="0"/>
        <v>#DIV/0!</v>
      </c>
      <c r="L47" s="83" t="e">
        <f t="shared" si="1"/>
        <v>#DIV/0!</v>
      </c>
      <c r="M47" s="83" t="str">
        <f t="shared" si="2"/>
        <v/>
      </c>
      <c r="N47" s="4"/>
      <c r="O47" s="1"/>
      <c r="P47" s="1"/>
      <c r="Q47" s="1"/>
    </row>
    <row r="48" spans="1:17" x14ac:dyDescent="0.25">
      <c r="A48" s="3"/>
      <c r="B48" s="78"/>
      <c r="C48" s="78"/>
      <c r="D48" s="79"/>
      <c r="E48" s="80"/>
      <c r="G48" s="88"/>
      <c r="H48" s="89"/>
      <c r="I48" s="81" t="str">
        <f t="shared" si="3"/>
        <v/>
      </c>
      <c r="K48" s="82" t="e">
        <f t="shared" si="0"/>
        <v>#DIV/0!</v>
      </c>
      <c r="L48" s="83" t="e">
        <f t="shared" si="1"/>
        <v>#DIV/0!</v>
      </c>
      <c r="M48" s="83" t="str">
        <f t="shared" si="2"/>
        <v/>
      </c>
      <c r="N48" s="4"/>
      <c r="O48" s="1"/>
      <c r="P48" s="1"/>
      <c r="Q48" s="1"/>
    </row>
    <row r="49" spans="1:17" x14ac:dyDescent="0.25">
      <c r="A49" s="3"/>
      <c r="B49" s="78"/>
      <c r="C49" s="78"/>
      <c r="D49" s="79"/>
      <c r="E49" s="80"/>
      <c r="G49" s="88"/>
      <c r="H49" s="89"/>
      <c r="I49" s="81" t="str">
        <f t="shared" si="3"/>
        <v/>
      </c>
      <c r="K49" s="82" t="e">
        <f t="shared" si="0"/>
        <v>#DIV/0!</v>
      </c>
      <c r="L49" s="83" t="e">
        <f t="shared" si="1"/>
        <v>#DIV/0!</v>
      </c>
      <c r="M49" s="83" t="str">
        <f t="shared" si="2"/>
        <v/>
      </c>
      <c r="N49" s="4"/>
      <c r="O49" s="1"/>
      <c r="P49" s="1"/>
      <c r="Q49" s="1"/>
    </row>
    <row r="50" spans="1:17" x14ac:dyDescent="0.25">
      <c r="A50" s="3"/>
      <c r="B50" s="78"/>
      <c r="C50" s="78"/>
      <c r="D50" s="79"/>
      <c r="E50" s="80"/>
      <c r="G50" s="88"/>
      <c r="H50" s="89"/>
      <c r="I50" s="81" t="str">
        <f t="shared" si="3"/>
        <v/>
      </c>
      <c r="K50" s="82" t="e">
        <f t="shared" si="0"/>
        <v>#DIV/0!</v>
      </c>
      <c r="L50" s="83" t="e">
        <f t="shared" si="1"/>
        <v>#DIV/0!</v>
      </c>
      <c r="M50" s="83" t="str">
        <f t="shared" si="2"/>
        <v/>
      </c>
      <c r="N50" s="4"/>
      <c r="O50" s="1"/>
      <c r="P50" s="1"/>
      <c r="Q50" s="1"/>
    </row>
    <row r="51" spans="1:17" x14ac:dyDescent="0.25">
      <c r="A51" s="3"/>
      <c r="B51" s="78"/>
      <c r="C51" s="78"/>
      <c r="D51" s="79"/>
      <c r="E51" s="80"/>
      <c r="G51" s="88"/>
      <c r="H51" s="89"/>
      <c r="I51" s="81" t="str">
        <f t="shared" si="3"/>
        <v/>
      </c>
      <c r="K51" s="82" t="e">
        <f t="shared" si="0"/>
        <v>#DIV/0!</v>
      </c>
      <c r="L51" s="83" t="e">
        <f t="shared" si="1"/>
        <v>#DIV/0!</v>
      </c>
      <c r="M51" s="83" t="str">
        <f t="shared" si="2"/>
        <v/>
      </c>
      <c r="N51" s="4"/>
      <c r="O51" s="1"/>
      <c r="P51" s="1"/>
      <c r="Q51" s="1"/>
    </row>
    <row r="52" spans="1:17" x14ac:dyDescent="0.25">
      <c r="A52" s="3"/>
      <c r="B52" s="78"/>
      <c r="C52" s="78"/>
      <c r="D52" s="79"/>
      <c r="E52" s="80"/>
      <c r="G52" s="88"/>
      <c r="H52" s="89"/>
      <c r="I52" s="81" t="str">
        <f t="shared" si="3"/>
        <v/>
      </c>
      <c r="K52" s="82" t="e">
        <f t="shared" si="0"/>
        <v>#DIV/0!</v>
      </c>
      <c r="L52" s="83" t="e">
        <f t="shared" si="1"/>
        <v>#DIV/0!</v>
      </c>
      <c r="M52" s="83" t="str">
        <f t="shared" si="2"/>
        <v/>
      </c>
      <c r="N52" s="4"/>
      <c r="O52" s="1"/>
      <c r="P52" s="1"/>
      <c r="Q52" s="1"/>
    </row>
    <row r="53" spans="1:17" x14ac:dyDescent="0.25">
      <c r="A53" s="3"/>
      <c r="B53" s="78"/>
      <c r="C53" s="78"/>
      <c r="D53" s="79"/>
      <c r="E53" s="80"/>
      <c r="G53" s="88"/>
      <c r="H53" s="89"/>
      <c r="I53" s="81" t="str">
        <f t="shared" si="3"/>
        <v/>
      </c>
      <c r="K53" s="82" t="e">
        <f t="shared" si="0"/>
        <v>#DIV/0!</v>
      </c>
      <c r="L53" s="83" t="e">
        <f t="shared" si="1"/>
        <v>#DIV/0!</v>
      </c>
      <c r="M53" s="83" t="str">
        <f t="shared" si="2"/>
        <v/>
      </c>
      <c r="N53" s="4"/>
      <c r="O53" s="1"/>
      <c r="P53" s="1"/>
      <c r="Q53" s="1"/>
    </row>
    <row r="54" spans="1:17" x14ac:dyDescent="0.25">
      <c r="A54" s="3"/>
      <c r="B54" s="78"/>
      <c r="C54" s="78"/>
      <c r="D54" s="79"/>
      <c r="E54" s="80"/>
      <c r="G54" s="88"/>
      <c r="H54" s="89"/>
      <c r="I54" s="81" t="str">
        <f t="shared" si="3"/>
        <v/>
      </c>
      <c r="K54" s="82" t="e">
        <f t="shared" si="0"/>
        <v>#DIV/0!</v>
      </c>
      <c r="L54" s="83" t="e">
        <f t="shared" si="1"/>
        <v>#DIV/0!</v>
      </c>
      <c r="M54" s="83" t="str">
        <f t="shared" si="2"/>
        <v/>
      </c>
      <c r="N54" s="4"/>
      <c r="O54" s="1"/>
      <c r="P54" s="1"/>
      <c r="Q54" s="1"/>
    </row>
    <row r="55" spans="1:17" x14ac:dyDescent="0.25">
      <c r="A55" s="3"/>
      <c r="B55" s="78"/>
      <c r="C55" s="78"/>
      <c r="D55" s="79"/>
      <c r="E55" s="80"/>
      <c r="G55" s="88"/>
      <c r="H55" s="89"/>
      <c r="I55" s="81" t="str">
        <f t="shared" si="3"/>
        <v/>
      </c>
      <c r="K55" s="82" t="e">
        <f t="shared" ref="K55:K61" si="4">(E55/G55*100.05)-100</f>
        <v>#DIV/0!</v>
      </c>
      <c r="L55" s="83" t="e">
        <f t="shared" ref="L55:L61" si="5">K55*10</f>
        <v>#DIV/0!</v>
      </c>
      <c r="M55" s="83" t="str">
        <f t="shared" ref="M55:M61" si="6">IF(G55="","",IF(L55&gt;=50,50,IF(L55&lt;=0,0,L55)))</f>
        <v/>
      </c>
      <c r="N55" s="4"/>
      <c r="O55" s="1"/>
      <c r="P55" s="1"/>
      <c r="Q55" s="1"/>
    </row>
    <row r="56" spans="1:17" x14ac:dyDescent="0.25">
      <c r="A56" s="3"/>
      <c r="B56" s="78"/>
      <c r="C56" s="78"/>
      <c r="D56" s="79"/>
      <c r="E56" s="80"/>
      <c r="G56" s="88"/>
      <c r="H56" s="89"/>
      <c r="I56" s="81" t="str">
        <f t="shared" si="3"/>
        <v/>
      </c>
      <c r="K56" s="82" t="e">
        <f t="shared" si="4"/>
        <v>#DIV/0!</v>
      </c>
      <c r="L56" s="83" t="e">
        <f t="shared" si="5"/>
        <v>#DIV/0!</v>
      </c>
      <c r="M56" s="83" t="str">
        <f t="shared" si="6"/>
        <v/>
      </c>
      <c r="N56" s="4"/>
      <c r="O56" s="1"/>
      <c r="P56" s="1"/>
      <c r="Q56" s="1"/>
    </row>
    <row r="57" spans="1:17" x14ac:dyDescent="0.25">
      <c r="A57" s="3"/>
      <c r="B57" s="78"/>
      <c r="C57" s="78"/>
      <c r="D57" s="79"/>
      <c r="E57" s="80"/>
      <c r="G57" s="88"/>
      <c r="H57" s="89"/>
      <c r="I57" s="81" t="str">
        <f t="shared" ref="I57:I61" si="7">IF(G57="","",IF(G57&lt;E57,E57-G57,""))</f>
        <v/>
      </c>
      <c r="K57" s="82" t="e">
        <f t="shared" si="4"/>
        <v>#DIV/0!</v>
      </c>
      <c r="L57" s="83" t="e">
        <f t="shared" si="5"/>
        <v>#DIV/0!</v>
      </c>
      <c r="M57" s="83" t="str">
        <f t="shared" si="6"/>
        <v/>
      </c>
      <c r="N57" s="4"/>
      <c r="O57" s="1"/>
      <c r="P57" s="1"/>
      <c r="Q57" s="1"/>
    </row>
    <row r="58" spans="1:17" x14ac:dyDescent="0.25">
      <c r="A58" s="3"/>
      <c r="B58" s="78"/>
      <c r="C58" s="78"/>
      <c r="D58" s="79"/>
      <c r="E58" s="80"/>
      <c r="G58" s="88"/>
      <c r="H58" s="89"/>
      <c r="I58" s="81" t="str">
        <f t="shared" si="7"/>
        <v/>
      </c>
      <c r="K58" s="82" t="e">
        <f t="shared" si="4"/>
        <v>#DIV/0!</v>
      </c>
      <c r="L58" s="83" t="e">
        <f t="shared" si="5"/>
        <v>#DIV/0!</v>
      </c>
      <c r="M58" s="83" t="str">
        <f t="shared" si="6"/>
        <v/>
      </c>
      <c r="N58" s="4"/>
      <c r="O58" s="1"/>
      <c r="P58" s="1"/>
      <c r="Q58" s="1"/>
    </row>
    <row r="59" spans="1:17" x14ac:dyDescent="0.25">
      <c r="A59" s="3"/>
      <c r="B59" s="78"/>
      <c r="C59" s="78"/>
      <c r="D59" s="79"/>
      <c r="E59" s="80"/>
      <c r="G59" s="88"/>
      <c r="H59" s="89"/>
      <c r="I59" s="81" t="str">
        <f t="shared" si="7"/>
        <v/>
      </c>
      <c r="K59" s="82" t="e">
        <f t="shared" si="4"/>
        <v>#DIV/0!</v>
      </c>
      <c r="L59" s="83" t="e">
        <f t="shared" si="5"/>
        <v>#DIV/0!</v>
      </c>
      <c r="M59" s="83" t="str">
        <f t="shared" si="6"/>
        <v/>
      </c>
      <c r="N59" s="4"/>
      <c r="O59" s="1"/>
      <c r="P59" s="1"/>
      <c r="Q59" s="1"/>
    </row>
    <row r="60" spans="1:17" x14ac:dyDescent="0.25">
      <c r="A60" s="3"/>
      <c r="B60" s="78"/>
      <c r="C60" s="78"/>
      <c r="D60" s="79"/>
      <c r="E60" s="80"/>
      <c r="G60" s="88"/>
      <c r="H60" s="89"/>
      <c r="I60" s="81" t="str">
        <f t="shared" si="7"/>
        <v/>
      </c>
      <c r="K60" s="82" t="e">
        <f t="shared" si="4"/>
        <v>#DIV/0!</v>
      </c>
      <c r="L60" s="83" t="e">
        <f t="shared" si="5"/>
        <v>#DIV/0!</v>
      </c>
      <c r="M60" s="83" t="str">
        <f t="shared" si="6"/>
        <v/>
      </c>
      <c r="N60" s="4"/>
      <c r="O60" s="1"/>
      <c r="P60" s="1"/>
      <c r="Q60" s="1"/>
    </row>
    <row r="61" spans="1:17" x14ac:dyDescent="0.25">
      <c r="A61" s="3"/>
      <c r="B61" s="78"/>
      <c r="C61" s="78"/>
      <c r="D61" s="79"/>
      <c r="E61" s="80"/>
      <c r="G61" s="88"/>
      <c r="H61" s="89"/>
      <c r="I61" s="81" t="str">
        <f t="shared" si="7"/>
        <v/>
      </c>
      <c r="K61" s="82" t="e">
        <f t="shared" si="4"/>
        <v>#DIV/0!</v>
      </c>
      <c r="L61" s="83" t="e">
        <f t="shared" si="5"/>
        <v>#DIV/0!</v>
      </c>
      <c r="M61" s="83" t="str">
        <f t="shared" si="6"/>
        <v/>
      </c>
      <c r="N61" s="4"/>
      <c r="O61" s="1"/>
      <c r="P61" s="1"/>
      <c r="Q61" s="1"/>
    </row>
    <row r="62" spans="1:17" x14ac:dyDescent="0.25">
      <c r="B62" s="28"/>
      <c r="C62" s="28"/>
      <c r="D62" s="7"/>
      <c r="E62" s="8"/>
      <c r="F62" s="7"/>
      <c r="G62" s="7"/>
      <c r="H62" s="7"/>
      <c r="I62" s="7"/>
      <c r="J62" s="7"/>
      <c r="K62" s="7"/>
      <c r="L62" s="7"/>
      <c r="M62" s="7"/>
      <c r="O62" s="1"/>
      <c r="P62" s="1"/>
      <c r="Q62" s="1"/>
    </row>
  </sheetData>
  <sortState ref="P7:AA10">
    <sortCondition descending="1" ref="AA7:AA10"/>
  </sortState>
  <mergeCells count="1">
    <mergeCell ref="B2:M2"/>
  </mergeCells>
  <hyperlinks>
    <hyperlink ref="A2" location="Table!A1" display="Table!A1"/>
  </hyperlinks>
  <pageMargins left="0.7" right="0.7" top="0.75" bottom="0.75" header="0.3" footer="0.3"/>
  <pageSetup paperSize="9" orientation="portrait" horizontalDpi="4294967292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64"/>
  <sheetViews>
    <sheetView workbookViewId="0">
      <selection activeCell="AB13" sqref="AB13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91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91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8" x14ac:dyDescent="0.25">
      <c r="A2" s="99" t="s">
        <v>70</v>
      </c>
      <c r="B2" s="105" t="s">
        <v>76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O2" s="9"/>
    </row>
    <row r="3" spans="1:28" x14ac:dyDescent="0.25">
      <c r="B3" s="68"/>
      <c r="D3" s="91"/>
      <c r="F3" s="91"/>
      <c r="G3" s="91"/>
      <c r="H3" s="91"/>
      <c r="I3" s="91"/>
      <c r="J3" s="91"/>
      <c r="K3" s="91"/>
      <c r="L3" s="91"/>
      <c r="M3" s="91"/>
      <c r="O3" s="9"/>
    </row>
    <row r="4" spans="1:28" x14ac:dyDescent="0.25">
      <c r="B4" s="68"/>
      <c r="D4" s="91"/>
      <c r="F4" s="91"/>
      <c r="G4" s="91"/>
      <c r="H4" s="91"/>
      <c r="I4" s="91"/>
      <c r="J4" s="91"/>
      <c r="K4" s="91"/>
      <c r="L4" s="91"/>
      <c r="M4" s="91"/>
      <c r="O4" s="9"/>
      <c r="Q4" s="25" t="s">
        <v>61</v>
      </c>
    </row>
    <row r="5" spans="1:28" x14ac:dyDescent="0.25">
      <c r="O5" s="9"/>
    </row>
    <row r="6" spans="1:28" x14ac:dyDescent="0.25">
      <c r="E6" s="91" t="s">
        <v>62</v>
      </c>
      <c r="G6" s="1" t="s">
        <v>22</v>
      </c>
      <c r="I6" s="1" t="s">
        <v>63</v>
      </c>
      <c r="K6" s="1" t="s">
        <v>64</v>
      </c>
      <c r="L6" s="1" t="s">
        <v>65</v>
      </c>
      <c r="M6" s="91" t="s">
        <v>23</v>
      </c>
      <c r="O6" s="9"/>
      <c r="S6" s="91" t="s">
        <v>62</v>
      </c>
      <c r="U6" s="1" t="s">
        <v>22</v>
      </c>
      <c r="W6" s="1" t="s">
        <v>63</v>
      </c>
      <c r="Y6" s="1" t="s">
        <v>64</v>
      </c>
      <c r="Z6" s="1" t="s">
        <v>65</v>
      </c>
      <c r="AA6" s="91" t="s">
        <v>23</v>
      </c>
    </row>
    <row r="7" spans="1:28" x14ac:dyDescent="0.25">
      <c r="A7" s="3"/>
      <c r="B7" s="69" t="s">
        <v>143</v>
      </c>
      <c r="C7" s="70" t="s">
        <v>144</v>
      </c>
      <c r="D7" s="71"/>
      <c r="E7" s="72">
        <v>1.4606481481481482E-2</v>
      </c>
      <c r="F7" s="71"/>
      <c r="G7" s="72">
        <v>1.4641203703703703E-2</v>
      </c>
      <c r="H7" s="73"/>
      <c r="I7" s="74" t="str">
        <f>IF(G7="","",IF(G7&lt;E7,E7-G7,""))</f>
        <v/>
      </c>
      <c r="J7" s="75"/>
      <c r="K7" s="76">
        <f t="shared" ref="K7:K63" si="0">(E7/G7*100.05)-100</f>
        <v>-0.18727272727271327</v>
      </c>
      <c r="L7" s="77">
        <f t="shared" ref="L7:L63" si="1">K7*10</f>
        <v>-1.8727272727271327</v>
      </c>
      <c r="M7" s="77">
        <f t="shared" ref="M7:M63" si="2">IF(G7="","",IF(L7&gt;=50,50,IF(L7&lt;=0,0,L7)))</f>
        <v>0</v>
      </c>
      <c r="N7" s="4"/>
      <c r="O7" s="16"/>
      <c r="P7" s="69" t="s">
        <v>92</v>
      </c>
      <c r="Q7" s="70" t="s">
        <v>128</v>
      </c>
      <c r="R7" s="71"/>
      <c r="S7" s="72">
        <v>1.2037037037037035E-2</v>
      </c>
      <c r="T7" s="71"/>
      <c r="U7" s="72">
        <v>1.1655092592592594E-2</v>
      </c>
      <c r="V7" s="73"/>
      <c r="W7" s="74">
        <v>3.819444444444417E-4</v>
      </c>
      <c r="X7" s="75"/>
      <c r="Y7" s="76">
        <v>3.328699106256181</v>
      </c>
      <c r="Z7" s="77">
        <v>33.28699106256181</v>
      </c>
      <c r="AA7" s="77">
        <v>33.28699106256181</v>
      </c>
    </row>
    <row r="8" spans="1:28" x14ac:dyDescent="0.25">
      <c r="A8" s="3"/>
      <c r="B8" s="69" t="s">
        <v>145</v>
      </c>
      <c r="C8" s="70" t="s">
        <v>146</v>
      </c>
      <c r="D8" s="71"/>
      <c r="E8" s="74">
        <v>1.8263888888888889E-2</v>
      </c>
      <c r="F8" s="71"/>
      <c r="G8" s="72">
        <v>2.0231481481481482E-2</v>
      </c>
      <c r="H8" s="73"/>
      <c r="I8" s="74" t="str">
        <f>IF(G8="","",IF(G8&lt;E8,E8-G8,""))</f>
        <v/>
      </c>
      <c r="J8" s="75"/>
      <c r="K8" s="76">
        <f t="shared" si="0"/>
        <v>-9.6802631578947427</v>
      </c>
      <c r="L8" s="77">
        <f t="shared" si="1"/>
        <v>-96.802631578947427</v>
      </c>
      <c r="M8" s="77">
        <f t="shared" si="2"/>
        <v>0</v>
      </c>
      <c r="N8" s="4"/>
      <c r="O8" s="17"/>
      <c r="P8" s="69" t="s">
        <v>152</v>
      </c>
      <c r="Q8" s="70" t="s">
        <v>153</v>
      </c>
      <c r="R8" s="71"/>
      <c r="S8" s="72">
        <v>1.2233796296296296E-2</v>
      </c>
      <c r="T8" s="71"/>
      <c r="U8" s="72">
        <v>1.1886574074074075E-2</v>
      </c>
      <c r="V8" s="73"/>
      <c r="W8" s="74">
        <v>3.4722222222222099E-4</v>
      </c>
      <c r="X8" s="75"/>
      <c r="Y8" s="76">
        <v>2.9725900681596755</v>
      </c>
      <c r="Z8" s="77">
        <v>29.725900681596755</v>
      </c>
      <c r="AA8" s="77">
        <v>29.725900681596755</v>
      </c>
    </row>
    <row r="9" spans="1:28" x14ac:dyDescent="0.25">
      <c r="A9" s="3"/>
      <c r="B9" s="69" t="s">
        <v>148</v>
      </c>
      <c r="C9" s="70" t="s">
        <v>149</v>
      </c>
      <c r="D9" s="71"/>
      <c r="E9" s="72">
        <v>1.1331018518518518E-2</v>
      </c>
      <c r="F9" s="71"/>
      <c r="G9" s="72">
        <v>1.1203703703703704E-2</v>
      </c>
      <c r="H9" s="73"/>
      <c r="I9" s="74">
        <f t="shared" ref="I9:I63" si="3">IF(G9="","",IF(G9&lt;E9,E9-G9,""))</f>
        <v>1.2731481481481448E-4</v>
      </c>
      <c r="J9" s="75"/>
      <c r="K9" s="76">
        <f t="shared" si="0"/>
        <v>1.1869318181818045</v>
      </c>
      <c r="L9" s="77">
        <f t="shared" si="1"/>
        <v>11.869318181818045</v>
      </c>
      <c r="M9" s="77">
        <f t="shared" si="2"/>
        <v>11.869318181818045</v>
      </c>
      <c r="N9" s="4"/>
      <c r="O9" s="17"/>
      <c r="P9" s="69" t="s">
        <v>109</v>
      </c>
      <c r="Q9" s="70" t="s">
        <v>110</v>
      </c>
      <c r="R9" s="71"/>
      <c r="S9" s="72">
        <v>1.1909722222222223E-2</v>
      </c>
      <c r="T9" s="71"/>
      <c r="U9" s="72">
        <v>1.1689814814814814E-2</v>
      </c>
      <c r="V9" s="73"/>
      <c r="W9" s="74">
        <v>2.1990740740740825E-4</v>
      </c>
      <c r="X9" s="75"/>
      <c r="Y9" s="76">
        <v>1.9321287128712896</v>
      </c>
      <c r="Z9" s="77">
        <v>19.321287128712896</v>
      </c>
      <c r="AA9" s="77">
        <v>19.321287128712896</v>
      </c>
    </row>
    <row r="10" spans="1:28" x14ac:dyDescent="0.25">
      <c r="A10" s="3"/>
      <c r="B10" s="69" t="s">
        <v>92</v>
      </c>
      <c r="C10" s="70" t="s">
        <v>128</v>
      </c>
      <c r="D10" s="71"/>
      <c r="E10" s="72">
        <v>1.2037037037037035E-2</v>
      </c>
      <c r="F10" s="71"/>
      <c r="G10" s="72">
        <v>1.1655092592592594E-2</v>
      </c>
      <c r="H10" s="73"/>
      <c r="I10" s="74">
        <f t="shared" si="3"/>
        <v>3.819444444444417E-4</v>
      </c>
      <c r="J10" s="75"/>
      <c r="K10" s="76">
        <f t="shared" si="0"/>
        <v>3.328699106256181</v>
      </c>
      <c r="L10" s="77">
        <f t="shared" si="1"/>
        <v>33.28699106256181</v>
      </c>
      <c r="M10" s="77">
        <f t="shared" si="2"/>
        <v>33.28699106256181</v>
      </c>
      <c r="N10" s="4"/>
      <c r="O10" s="17"/>
      <c r="P10" s="69" t="s">
        <v>148</v>
      </c>
      <c r="Q10" s="70" t="s">
        <v>149</v>
      </c>
      <c r="R10" s="71"/>
      <c r="S10" s="72">
        <v>1.1331018518518518E-2</v>
      </c>
      <c r="T10" s="71"/>
      <c r="U10" s="72">
        <v>1.1203703703703704E-2</v>
      </c>
      <c r="V10" s="73"/>
      <c r="W10" s="74">
        <v>1.2731481481481448E-4</v>
      </c>
      <c r="X10" s="75"/>
      <c r="Y10" s="76">
        <v>1.1869318181818045</v>
      </c>
      <c r="Z10" s="77">
        <v>11.869318181818045</v>
      </c>
      <c r="AA10" s="77">
        <v>11.869318181818045</v>
      </c>
    </row>
    <row r="11" spans="1:28" x14ac:dyDescent="0.25">
      <c r="A11" s="3"/>
      <c r="B11" s="69" t="s">
        <v>109</v>
      </c>
      <c r="C11" s="70" t="s">
        <v>110</v>
      </c>
      <c r="D11" s="71"/>
      <c r="E11" s="72">
        <v>1.1909722222222223E-2</v>
      </c>
      <c r="F11" s="71"/>
      <c r="G11" s="72">
        <v>1.1689814814814814E-2</v>
      </c>
      <c r="H11" s="73"/>
      <c r="I11" s="74">
        <f t="shared" si="3"/>
        <v>2.1990740740740825E-4</v>
      </c>
      <c r="J11" s="75"/>
      <c r="K11" s="76">
        <f t="shared" si="0"/>
        <v>1.9321287128712896</v>
      </c>
      <c r="L11" s="77">
        <f t="shared" si="1"/>
        <v>19.321287128712896</v>
      </c>
      <c r="M11" s="77">
        <f t="shared" si="2"/>
        <v>19.321287128712896</v>
      </c>
      <c r="N11" s="4"/>
      <c r="O11" s="17"/>
      <c r="P11" s="69" t="s">
        <v>147</v>
      </c>
      <c r="Q11" s="70" t="s">
        <v>83</v>
      </c>
      <c r="R11" s="71"/>
      <c r="S11" s="72">
        <v>1.4814814814814814E-2</v>
      </c>
      <c r="T11" s="71"/>
      <c r="U11" s="72">
        <v>1.4768518518518519E-2</v>
      </c>
      <c r="V11" s="73"/>
      <c r="W11" s="74">
        <v>4.6296296296294281E-5</v>
      </c>
      <c r="X11" s="75"/>
      <c r="Y11" s="76">
        <v>0.36363636363634555</v>
      </c>
      <c r="Z11" s="77">
        <v>3.6363636363634555</v>
      </c>
      <c r="AA11" s="77">
        <v>3.6363636363634555</v>
      </c>
    </row>
    <row r="12" spans="1:28" x14ac:dyDescent="0.25">
      <c r="A12" s="3"/>
      <c r="B12" s="69" t="s">
        <v>152</v>
      </c>
      <c r="C12" s="70" t="s">
        <v>153</v>
      </c>
      <c r="D12" s="71"/>
      <c r="E12" s="72">
        <v>1.2233796296296296E-2</v>
      </c>
      <c r="F12" s="71"/>
      <c r="G12" s="72">
        <v>1.1886574074074075E-2</v>
      </c>
      <c r="H12" s="73"/>
      <c r="I12" s="74">
        <f t="shared" si="3"/>
        <v>3.4722222222222099E-4</v>
      </c>
      <c r="J12" s="75"/>
      <c r="K12" s="76">
        <f t="shared" si="0"/>
        <v>2.9725900681596755</v>
      </c>
      <c r="L12" s="77">
        <f t="shared" si="1"/>
        <v>29.725900681596755</v>
      </c>
      <c r="M12" s="77">
        <f t="shared" si="2"/>
        <v>29.725900681596755</v>
      </c>
      <c r="N12" s="4"/>
      <c r="O12" s="17"/>
      <c r="P12" s="69" t="s">
        <v>105</v>
      </c>
      <c r="Q12" s="70" t="s">
        <v>106</v>
      </c>
      <c r="R12" s="71"/>
      <c r="S12" s="72">
        <v>1.5104166666666667E-2</v>
      </c>
      <c r="T12" s="71"/>
      <c r="U12" s="72"/>
      <c r="V12" s="73"/>
      <c r="W12" s="74" t="s">
        <v>187</v>
      </c>
      <c r="X12" s="75"/>
      <c r="Y12" s="76" t="e">
        <v>#DIV/0!</v>
      </c>
      <c r="Z12" s="77" t="e">
        <v>#DIV/0!</v>
      </c>
      <c r="AA12" s="77">
        <v>0</v>
      </c>
      <c r="AB12" s="1" t="s">
        <v>188</v>
      </c>
    </row>
    <row r="13" spans="1:28" x14ac:dyDescent="0.25">
      <c r="A13" s="3"/>
      <c r="B13" s="69" t="s">
        <v>147</v>
      </c>
      <c r="C13" s="70" t="s">
        <v>83</v>
      </c>
      <c r="D13" s="71"/>
      <c r="E13" s="72">
        <v>1.4814814814814814E-2</v>
      </c>
      <c r="F13" s="71"/>
      <c r="G13" s="72">
        <v>1.4768518518518519E-2</v>
      </c>
      <c r="H13" s="73"/>
      <c r="I13" s="74">
        <f t="shared" si="3"/>
        <v>4.6296296296294281E-5</v>
      </c>
      <c r="J13" s="75"/>
      <c r="K13" s="76">
        <f t="shared" ref="K13:K20" si="4">(E13/G13*100.05)-100</f>
        <v>0.36363636363634555</v>
      </c>
      <c r="L13" s="77">
        <f t="shared" ref="L13:L20" si="5">K13*10</f>
        <v>3.6363636363634555</v>
      </c>
      <c r="M13" s="77">
        <f t="shared" ref="M13:M20" si="6">IF(G13="","",IF(L13&gt;=50,50,IF(L13&lt;=0,0,L13)))</f>
        <v>3.6363636363634555</v>
      </c>
      <c r="N13" s="4"/>
      <c r="O13" s="16"/>
      <c r="P13" s="69" t="s">
        <v>143</v>
      </c>
      <c r="Q13" s="70" t="s">
        <v>144</v>
      </c>
      <c r="R13" s="71"/>
      <c r="S13" s="72">
        <v>1.4606481481481482E-2</v>
      </c>
      <c r="T13" s="71"/>
      <c r="U13" s="72">
        <v>1.4641203703703703E-2</v>
      </c>
      <c r="V13" s="73"/>
      <c r="W13" s="74" t="s">
        <v>187</v>
      </c>
      <c r="X13" s="75"/>
      <c r="Y13" s="76">
        <v>-0.18727272727271327</v>
      </c>
      <c r="Z13" s="77">
        <v>-1.8727272727271327</v>
      </c>
      <c r="AA13" s="77">
        <v>0</v>
      </c>
    </row>
    <row r="14" spans="1:28" x14ac:dyDescent="0.25">
      <c r="A14" s="3"/>
      <c r="B14" s="69" t="s">
        <v>105</v>
      </c>
      <c r="C14" s="70" t="s">
        <v>106</v>
      </c>
      <c r="D14" s="71"/>
      <c r="E14" s="72">
        <v>1.5104166666666667E-2</v>
      </c>
      <c r="F14" s="71"/>
      <c r="G14" s="72"/>
      <c r="H14" s="73"/>
      <c r="I14" s="74" t="str">
        <f t="shared" ref="I14:I20" si="7">IF(G14="","",IF(G14&lt;E14,E14-G14,""))</f>
        <v/>
      </c>
      <c r="J14" s="75"/>
      <c r="K14" s="76" t="e">
        <f t="shared" si="4"/>
        <v>#DIV/0!</v>
      </c>
      <c r="L14" s="77" t="e">
        <f t="shared" si="5"/>
        <v>#DIV/0!</v>
      </c>
      <c r="M14" s="77" t="str">
        <f t="shared" si="6"/>
        <v/>
      </c>
      <c r="N14" s="4"/>
      <c r="O14" s="17"/>
      <c r="P14" s="69" t="s">
        <v>145</v>
      </c>
      <c r="Q14" s="70" t="s">
        <v>146</v>
      </c>
      <c r="R14" s="71"/>
      <c r="S14" s="72">
        <v>1.8263888888888889E-2</v>
      </c>
      <c r="T14" s="71"/>
      <c r="U14" s="72">
        <v>2.0231481481481482E-2</v>
      </c>
      <c r="V14" s="73"/>
      <c r="W14" s="74" t="s">
        <v>187</v>
      </c>
      <c r="X14" s="75"/>
      <c r="Y14" s="76">
        <v>-9.6802631578947427</v>
      </c>
      <c r="Z14" s="77">
        <v>-96.802631578947427</v>
      </c>
      <c r="AA14" s="77">
        <v>0</v>
      </c>
    </row>
    <row r="15" spans="1:28" x14ac:dyDescent="0.25">
      <c r="A15" s="3"/>
      <c r="B15" s="69"/>
      <c r="C15" s="70"/>
      <c r="D15" s="71"/>
      <c r="E15" s="72"/>
      <c r="F15" s="71"/>
      <c r="G15" s="72"/>
      <c r="H15" s="73"/>
      <c r="I15" s="74" t="str">
        <f t="shared" si="7"/>
        <v/>
      </c>
      <c r="J15" s="75"/>
      <c r="K15" s="76" t="e">
        <f t="shared" si="4"/>
        <v>#DIV/0!</v>
      </c>
      <c r="L15" s="77" t="e">
        <f t="shared" si="5"/>
        <v>#DIV/0!</v>
      </c>
      <c r="M15" s="77" t="str">
        <f t="shared" si="6"/>
        <v/>
      </c>
      <c r="N15" s="4"/>
      <c r="O15" s="17"/>
      <c r="P15" s="69"/>
      <c r="Q15" s="70"/>
      <c r="R15" s="71"/>
      <c r="S15" s="72"/>
      <c r="T15" s="71"/>
      <c r="U15" s="72"/>
      <c r="V15" s="73"/>
      <c r="W15" s="74"/>
      <c r="X15" s="75"/>
      <c r="Y15" s="76"/>
      <c r="Z15" s="77"/>
      <c r="AA15" s="77"/>
    </row>
    <row r="16" spans="1:28" x14ac:dyDescent="0.25">
      <c r="A16" s="3"/>
      <c r="B16" s="69"/>
      <c r="C16" s="70"/>
      <c r="D16" s="71"/>
      <c r="E16" s="72"/>
      <c r="F16" s="71"/>
      <c r="G16" s="72"/>
      <c r="H16" s="73"/>
      <c r="I16" s="74" t="str">
        <f t="shared" si="7"/>
        <v/>
      </c>
      <c r="J16" s="75"/>
      <c r="K16" s="76" t="e">
        <f t="shared" si="4"/>
        <v>#DIV/0!</v>
      </c>
      <c r="L16" s="77" t="e">
        <f t="shared" si="5"/>
        <v>#DIV/0!</v>
      </c>
      <c r="M16" s="77" t="str">
        <f t="shared" si="6"/>
        <v/>
      </c>
      <c r="N16" s="4"/>
      <c r="O16" s="17"/>
      <c r="P16" s="69"/>
      <c r="Q16" s="70"/>
      <c r="R16" s="71"/>
      <c r="S16" s="72"/>
      <c r="T16" s="71"/>
      <c r="U16" s="72"/>
      <c r="V16" s="73"/>
      <c r="W16" s="74"/>
      <c r="X16" s="75"/>
      <c r="Y16" s="76"/>
      <c r="Z16" s="77"/>
      <c r="AA16" s="77"/>
    </row>
    <row r="17" spans="1:27" x14ac:dyDescent="0.25">
      <c r="A17" s="3"/>
      <c r="B17" s="69"/>
      <c r="C17" s="70"/>
      <c r="D17" s="71"/>
      <c r="E17" s="72"/>
      <c r="F17" s="71"/>
      <c r="G17" s="72"/>
      <c r="H17" s="73"/>
      <c r="I17" s="74" t="str">
        <f t="shared" si="7"/>
        <v/>
      </c>
      <c r="J17" s="75"/>
      <c r="K17" s="76" t="e">
        <f t="shared" si="4"/>
        <v>#DIV/0!</v>
      </c>
      <c r="L17" s="77" t="e">
        <f t="shared" si="5"/>
        <v>#DIV/0!</v>
      </c>
      <c r="M17" s="77" t="str">
        <f t="shared" si="6"/>
        <v/>
      </c>
      <c r="N17" s="4"/>
      <c r="O17" s="17"/>
      <c r="P17" s="69"/>
      <c r="Q17" s="70"/>
      <c r="R17" s="71"/>
      <c r="S17" s="72"/>
      <c r="T17" s="71"/>
      <c r="U17" s="72"/>
      <c r="V17" s="73"/>
      <c r="W17" s="74"/>
      <c r="X17" s="75"/>
      <c r="Y17" s="76"/>
      <c r="Z17" s="77"/>
      <c r="AA17" s="77"/>
    </row>
    <row r="18" spans="1:27" x14ac:dyDescent="0.25">
      <c r="A18" s="3"/>
      <c r="B18" s="69"/>
      <c r="C18" s="70"/>
      <c r="D18" s="71"/>
      <c r="E18" s="72"/>
      <c r="F18" s="71"/>
      <c r="G18" s="72"/>
      <c r="H18" s="73"/>
      <c r="I18" s="74" t="str">
        <f t="shared" si="7"/>
        <v/>
      </c>
      <c r="J18" s="75"/>
      <c r="K18" s="76" t="e">
        <f t="shared" si="4"/>
        <v>#DIV/0!</v>
      </c>
      <c r="L18" s="77" t="e">
        <f t="shared" si="5"/>
        <v>#DIV/0!</v>
      </c>
      <c r="M18" s="77" t="str">
        <f t="shared" si="6"/>
        <v/>
      </c>
      <c r="N18" s="4"/>
      <c r="O18" s="17"/>
      <c r="P18" s="69"/>
      <c r="Q18" s="70"/>
      <c r="R18" s="71"/>
      <c r="S18" s="72"/>
      <c r="T18" s="71"/>
      <c r="U18" s="72"/>
      <c r="V18" s="73"/>
      <c r="W18" s="74"/>
      <c r="X18" s="75"/>
      <c r="Y18" s="76"/>
      <c r="Z18" s="77"/>
      <c r="AA18" s="77"/>
    </row>
    <row r="19" spans="1:27" x14ac:dyDescent="0.25">
      <c r="A19" s="3"/>
      <c r="B19" s="69"/>
      <c r="C19" s="70"/>
      <c r="D19" s="71"/>
      <c r="E19" s="72"/>
      <c r="F19" s="71"/>
      <c r="G19" s="72"/>
      <c r="H19" s="73"/>
      <c r="I19" s="74" t="str">
        <f t="shared" si="7"/>
        <v/>
      </c>
      <c r="J19" s="75"/>
      <c r="K19" s="76" t="e">
        <f t="shared" si="4"/>
        <v>#DIV/0!</v>
      </c>
      <c r="L19" s="77" t="e">
        <f t="shared" si="5"/>
        <v>#DIV/0!</v>
      </c>
      <c r="M19" s="77" t="str">
        <f t="shared" si="6"/>
        <v/>
      </c>
      <c r="N19" s="4"/>
      <c r="O19" s="16"/>
      <c r="P19" s="69"/>
      <c r="Q19" s="70"/>
      <c r="R19" s="71"/>
      <c r="S19" s="72"/>
      <c r="T19" s="71"/>
      <c r="U19" s="72"/>
      <c r="V19" s="73"/>
      <c r="W19" s="74"/>
      <c r="X19" s="75"/>
      <c r="Y19" s="76"/>
      <c r="Z19" s="77"/>
      <c r="AA19" s="77"/>
    </row>
    <row r="20" spans="1:27" x14ac:dyDescent="0.25">
      <c r="A20" s="3"/>
      <c r="B20" s="69"/>
      <c r="C20" s="70"/>
      <c r="D20" s="71"/>
      <c r="E20" s="72"/>
      <c r="F20" s="71"/>
      <c r="G20" s="72"/>
      <c r="H20" s="73"/>
      <c r="I20" s="74" t="str">
        <f t="shared" si="7"/>
        <v/>
      </c>
      <c r="J20" s="75"/>
      <c r="K20" s="76" t="e">
        <f t="shared" si="4"/>
        <v>#DIV/0!</v>
      </c>
      <c r="L20" s="77" t="e">
        <f t="shared" si="5"/>
        <v>#DIV/0!</v>
      </c>
      <c r="M20" s="77" t="str">
        <f t="shared" si="6"/>
        <v/>
      </c>
      <c r="N20" s="4"/>
      <c r="O20" s="17"/>
      <c r="P20" s="69"/>
      <c r="Q20" s="70"/>
      <c r="R20" s="71"/>
      <c r="S20" s="72"/>
      <c r="T20" s="71"/>
      <c r="U20" s="72"/>
      <c r="V20" s="73"/>
      <c r="W20" s="74"/>
      <c r="X20" s="75"/>
      <c r="Y20" s="76"/>
      <c r="Z20" s="77"/>
      <c r="AA20" s="77"/>
    </row>
    <row r="21" spans="1:27" x14ac:dyDescent="0.25">
      <c r="A21" s="3"/>
      <c r="B21" s="78"/>
      <c r="C21" s="78"/>
      <c r="D21" s="79"/>
      <c r="E21" s="80"/>
      <c r="G21" s="90"/>
      <c r="H21" s="91"/>
      <c r="I21" s="81" t="str">
        <f t="shared" si="3"/>
        <v/>
      </c>
      <c r="K21" s="82" t="e">
        <f t="shared" si="0"/>
        <v>#DIV/0!</v>
      </c>
      <c r="L21" s="83" t="e">
        <f t="shared" si="1"/>
        <v>#DIV/0!</v>
      </c>
      <c r="M21" s="83" t="str">
        <f t="shared" si="2"/>
        <v/>
      </c>
      <c r="N21" s="4"/>
      <c r="O21" s="1"/>
      <c r="P21" s="1"/>
      <c r="Q21" s="1"/>
    </row>
    <row r="22" spans="1:27" x14ac:dyDescent="0.25">
      <c r="A22" s="3"/>
      <c r="B22" s="78"/>
      <c r="C22" s="78"/>
      <c r="D22" s="79"/>
      <c r="E22" s="80"/>
      <c r="G22" s="90"/>
      <c r="H22" s="91"/>
      <c r="I22" s="81" t="str">
        <f t="shared" si="3"/>
        <v/>
      </c>
      <c r="K22" s="82" t="e">
        <f t="shared" si="0"/>
        <v>#DIV/0!</v>
      </c>
      <c r="L22" s="83" t="e">
        <f t="shared" si="1"/>
        <v>#DIV/0!</v>
      </c>
      <c r="M22" s="83" t="str">
        <f t="shared" si="2"/>
        <v/>
      </c>
      <c r="N22" s="4"/>
      <c r="O22" s="1"/>
      <c r="P22" s="1"/>
      <c r="Q22" s="1"/>
    </row>
    <row r="23" spans="1:27" x14ac:dyDescent="0.25">
      <c r="A23" s="3"/>
      <c r="B23" s="78"/>
      <c r="C23" s="78"/>
      <c r="D23" s="79"/>
      <c r="E23" s="80"/>
      <c r="G23" s="90"/>
      <c r="H23" s="91"/>
      <c r="I23" s="81" t="str">
        <f t="shared" si="3"/>
        <v/>
      </c>
      <c r="K23" s="82" t="e">
        <f t="shared" si="0"/>
        <v>#DIV/0!</v>
      </c>
      <c r="L23" s="83" t="e">
        <f t="shared" si="1"/>
        <v>#DIV/0!</v>
      </c>
      <c r="M23" s="83" t="str">
        <f t="shared" si="2"/>
        <v/>
      </c>
      <c r="N23" s="4"/>
      <c r="O23" s="1"/>
      <c r="P23" s="1"/>
      <c r="Q23" s="1"/>
    </row>
    <row r="24" spans="1:27" x14ac:dyDescent="0.25">
      <c r="A24" s="3"/>
      <c r="B24" s="78"/>
      <c r="C24" s="78"/>
      <c r="D24" s="79"/>
      <c r="E24" s="80"/>
      <c r="G24" s="90"/>
      <c r="H24" s="91"/>
      <c r="I24" s="81" t="str">
        <f t="shared" si="3"/>
        <v/>
      </c>
      <c r="K24" s="82" t="e">
        <f t="shared" si="0"/>
        <v>#DIV/0!</v>
      </c>
      <c r="L24" s="83" t="e">
        <f t="shared" si="1"/>
        <v>#DIV/0!</v>
      </c>
      <c r="M24" s="83" t="str">
        <f t="shared" si="2"/>
        <v/>
      </c>
      <c r="N24" s="4"/>
      <c r="O24" s="1"/>
      <c r="P24" s="1"/>
      <c r="Q24" s="1"/>
    </row>
    <row r="25" spans="1:27" x14ac:dyDescent="0.25">
      <c r="A25" s="3"/>
      <c r="B25" s="78"/>
      <c r="C25" s="78"/>
      <c r="D25" s="79"/>
      <c r="E25" s="80"/>
      <c r="G25" s="90"/>
      <c r="H25" s="91"/>
      <c r="I25" s="81" t="str">
        <f t="shared" si="3"/>
        <v/>
      </c>
      <c r="K25" s="82" t="e">
        <f t="shared" si="0"/>
        <v>#DIV/0!</v>
      </c>
      <c r="L25" s="83" t="e">
        <f t="shared" si="1"/>
        <v>#DIV/0!</v>
      </c>
      <c r="M25" s="83" t="str">
        <f t="shared" si="2"/>
        <v/>
      </c>
      <c r="N25" s="4"/>
      <c r="O25" s="1"/>
      <c r="P25" s="1"/>
      <c r="Q25" s="1"/>
    </row>
    <row r="26" spans="1:27" x14ac:dyDescent="0.25">
      <c r="A26" s="3"/>
      <c r="B26" s="78"/>
      <c r="C26" s="78"/>
      <c r="D26" s="79"/>
      <c r="E26" s="80"/>
      <c r="G26" s="90"/>
      <c r="H26" s="91"/>
      <c r="I26" s="81" t="str">
        <f t="shared" si="3"/>
        <v/>
      </c>
      <c r="K26" s="82" t="e">
        <f t="shared" si="0"/>
        <v>#DIV/0!</v>
      </c>
      <c r="L26" s="83" t="e">
        <f t="shared" si="1"/>
        <v>#DIV/0!</v>
      </c>
      <c r="M26" s="83" t="str">
        <f t="shared" si="2"/>
        <v/>
      </c>
      <c r="N26" s="4"/>
      <c r="O26" s="1"/>
      <c r="P26" s="1"/>
      <c r="Q26" s="1"/>
    </row>
    <row r="27" spans="1:27" x14ac:dyDescent="0.25">
      <c r="A27" s="3"/>
      <c r="B27" s="78"/>
      <c r="C27" s="78"/>
      <c r="D27" s="79"/>
      <c r="E27" s="80"/>
      <c r="G27" s="90"/>
      <c r="H27" s="91"/>
      <c r="I27" s="81" t="str">
        <f t="shared" si="3"/>
        <v/>
      </c>
      <c r="K27" s="82" t="e">
        <f t="shared" si="0"/>
        <v>#DIV/0!</v>
      </c>
      <c r="L27" s="83" t="e">
        <f t="shared" si="1"/>
        <v>#DIV/0!</v>
      </c>
      <c r="M27" s="83" t="str">
        <f t="shared" si="2"/>
        <v/>
      </c>
      <c r="N27" s="4"/>
      <c r="O27" s="1"/>
      <c r="P27" s="1"/>
      <c r="Q27" s="1"/>
    </row>
    <row r="28" spans="1:27" x14ac:dyDescent="0.25">
      <c r="A28" s="3"/>
      <c r="B28" s="78"/>
      <c r="C28" s="78"/>
      <c r="D28" s="79"/>
      <c r="E28" s="80"/>
      <c r="G28" s="90"/>
      <c r="H28" s="91"/>
      <c r="I28" s="81" t="str">
        <f t="shared" si="3"/>
        <v/>
      </c>
      <c r="K28" s="82" t="e">
        <f t="shared" si="0"/>
        <v>#DIV/0!</v>
      </c>
      <c r="L28" s="83" t="e">
        <f t="shared" si="1"/>
        <v>#DIV/0!</v>
      </c>
      <c r="M28" s="83" t="str">
        <f t="shared" si="2"/>
        <v/>
      </c>
      <c r="N28" s="4"/>
      <c r="O28" s="1"/>
      <c r="P28" s="1"/>
      <c r="Q28" s="1"/>
    </row>
    <row r="29" spans="1:27" x14ac:dyDescent="0.25">
      <c r="A29" s="3"/>
      <c r="B29" s="78"/>
      <c r="C29" s="78"/>
      <c r="D29" s="79"/>
      <c r="E29" s="80"/>
      <c r="G29" s="90"/>
      <c r="H29" s="91"/>
      <c r="I29" s="81" t="str">
        <f t="shared" si="3"/>
        <v/>
      </c>
      <c r="K29" s="82" t="e">
        <f t="shared" si="0"/>
        <v>#DIV/0!</v>
      </c>
      <c r="L29" s="83" t="e">
        <f t="shared" si="1"/>
        <v>#DIV/0!</v>
      </c>
      <c r="M29" s="83" t="str">
        <f t="shared" si="2"/>
        <v/>
      </c>
      <c r="N29" s="4"/>
      <c r="O29" s="1"/>
      <c r="P29" s="1"/>
      <c r="Q29" s="1"/>
    </row>
    <row r="30" spans="1:27" x14ac:dyDescent="0.25">
      <c r="A30" s="3"/>
      <c r="B30" s="78"/>
      <c r="C30" s="78"/>
      <c r="D30" s="79"/>
      <c r="E30" s="80"/>
      <c r="G30" s="90"/>
      <c r="H30" s="91"/>
      <c r="I30" s="81" t="str">
        <f t="shared" si="3"/>
        <v/>
      </c>
      <c r="K30" s="82" t="e">
        <f t="shared" si="0"/>
        <v>#DIV/0!</v>
      </c>
      <c r="L30" s="83" t="e">
        <f t="shared" si="1"/>
        <v>#DIV/0!</v>
      </c>
      <c r="M30" s="83" t="str">
        <f t="shared" si="2"/>
        <v/>
      </c>
      <c r="N30" s="4"/>
      <c r="O30" s="1"/>
      <c r="P30" s="1"/>
      <c r="Q30" s="1"/>
    </row>
    <row r="31" spans="1:27" x14ac:dyDescent="0.25">
      <c r="A31" s="3"/>
      <c r="B31" s="78"/>
      <c r="C31" s="78"/>
      <c r="D31" s="79"/>
      <c r="E31" s="80"/>
      <c r="G31" s="90"/>
      <c r="H31" s="91"/>
      <c r="I31" s="81" t="str">
        <f t="shared" si="3"/>
        <v/>
      </c>
      <c r="K31" s="82" t="e">
        <f t="shared" si="0"/>
        <v>#DIV/0!</v>
      </c>
      <c r="L31" s="83" t="e">
        <f t="shared" si="1"/>
        <v>#DIV/0!</v>
      </c>
      <c r="M31" s="83" t="str">
        <f t="shared" si="2"/>
        <v/>
      </c>
      <c r="N31" s="4"/>
      <c r="O31" s="1"/>
      <c r="P31" s="1"/>
      <c r="Q31" s="1"/>
    </row>
    <row r="32" spans="1:27" x14ac:dyDescent="0.25">
      <c r="A32" s="3"/>
      <c r="B32" s="78"/>
      <c r="C32" s="78"/>
      <c r="D32" s="79"/>
      <c r="E32" s="80"/>
      <c r="G32" s="90"/>
      <c r="H32" s="91"/>
      <c r="I32" s="81" t="str">
        <f t="shared" si="3"/>
        <v/>
      </c>
      <c r="K32" s="82" t="e">
        <f t="shared" si="0"/>
        <v>#DIV/0!</v>
      </c>
      <c r="L32" s="83" t="e">
        <f t="shared" si="1"/>
        <v>#DIV/0!</v>
      </c>
      <c r="M32" s="83" t="str">
        <f t="shared" si="2"/>
        <v/>
      </c>
      <c r="N32" s="4"/>
      <c r="O32" s="1"/>
      <c r="P32" s="1"/>
      <c r="Q32" s="1"/>
    </row>
    <row r="33" spans="1:17" x14ac:dyDescent="0.25">
      <c r="A33" s="3"/>
      <c r="B33" s="78"/>
      <c r="C33" s="78"/>
      <c r="D33" s="79"/>
      <c r="E33" s="80"/>
      <c r="G33" s="90"/>
      <c r="H33" s="91"/>
      <c r="I33" s="81" t="str">
        <f t="shared" si="3"/>
        <v/>
      </c>
      <c r="K33" s="82" t="e">
        <f t="shared" si="0"/>
        <v>#DIV/0!</v>
      </c>
      <c r="L33" s="83" t="e">
        <f t="shared" si="1"/>
        <v>#DIV/0!</v>
      </c>
      <c r="M33" s="83" t="str">
        <f t="shared" si="2"/>
        <v/>
      </c>
      <c r="N33" s="4"/>
      <c r="O33" s="1"/>
      <c r="P33" s="1"/>
      <c r="Q33" s="1"/>
    </row>
    <row r="34" spans="1:17" x14ac:dyDescent="0.25">
      <c r="A34" s="3"/>
      <c r="B34" s="78"/>
      <c r="C34" s="78"/>
      <c r="D34" s="79"/>
      <c r="E34" s="80"/>
      <c r="G34" s="90"/>
      <c r="H34" s="91"/>
      <c r="I34" s="81" t="str">
        <f t="shared" si="3"/>
        <v/>
      </c>
      <c r="K34" s="82" t="e">
        <f t="shared" si="0"/>
        <v>#DIV/0!</v>
      </c>
      <c r="L34" s="83" t="e">
        <f t="shared" si="1"/>
        <v>#DIV/0!</v>
      </c>
      <c r="M34" s="83" t="str">
        <f t="shared" si="2"/>
        <v/>
      </c>
      <c r="N34" s="4"/>
      <c r="O34" s="1"/>
      <c r="P34" s="1"/>
      <c r="Q34" s="1"/>
    </row>
    <row r="35" spans="1:17" x14ac:dyDescent="0.25">
      <c r="A35" s="3"/>
      <c r="B35" s="78"/>
      <c r="C35" s="78"/>
      <c r="D35" s="79"/>
      <c r="E35" s="80"/>
      <c r="G35" s="90"/>
      <c r="H35" s="91"/>
      <c r="I35" s="81" t="str">
        <f t="shared" si="3"/>
        <v/>
      </c>
      <c r="K35" s="82" t="e">
        <f t="shared" si="0"/>
        <v>#DIV/0!</v>
      </c>
      <c r="L35" s="83" t="e">
        <f t="shared" si="1"/>
        <v>#DIV/0!</v>
      </c>
      <c r="M35" s="83" t="str">
        <f t="shared" si="2"/>
        <v/>
      </c>
      <c r="N35" s="4"/>
      <c r="O35" s="1"/>
      <c r="P35" s="1"/>
      <c r="Q35" s="1"/>
    </row>
    <row r="36" spans="1:17" x14ac:dyDescent="0.25">
      <c r="A36" s="3"/>
      <c r="B36" s="78"/>
      <c r="C36" s="78"/>
      <c r="D36" s="79"/>
      <c r="E36" s="80"/>
      <c r="G36" s="90"/>
      <c r="H36" s="91"/>
      <c r="I36" s="81" t="str">
        <f t="shared" si="3"/>
        <v/>
      </c>
      <c r="K36" s="82" t="e">
        <f t="shared" si="0"/>
        <v>#DIV/0!</v>
      </c>
      <c r="L36" s="83" t="e">
        <f t="shared" si="1"/>
        <v>#DIV/0!</v>
      </c>
      <c r="M36" s="83" t="str">
        <f t="shared" si="2"/>
        <v/>
      </c>
      <c r="N36" s="4"/>
      <c r="O36" s="1"/>
      <c r="P36" s="1"/>
      <c r="Q36" s="1"/>
    </row>
    <row r="37" spans="1:17" x14ac:dyDescent="0.25">
      <c r="A37" s="3"/>
      <c r="B37" s="78"/>
      <c r="C37" s="78"/>
      <c r="D37" s="79"/>
      <c r="E37" s="80"/>
      <c r="G37" s="90"/>
      <c r="H37" s="91"/>
      <c r="I37" s="81" t="str">
        <f t="shared" si="3"/>
        <v/>
      </c>
      <c r="K37" s="82" t="e">
        <f t="shared" si="0"/>
        <v>#DIV/0!</v>
      </c>
      <c r="L37" s="83" t="e">
        <f t="shared" si="1"/>
        <v>#DIV/0!</v>
      </c>
      <c r="M37" s="83" t="str">
        <f t="shared" si="2"/>
        <v/>
      </c>
      <c r="N37" s="4"/>
      <c r="O37" s="1"/>
      <c r="P37" s="1"/>
      <c r="Q37" s="1"/>
    </row>
    <row r="38" spans="1:17" x14ac:dyDescent="0.25">
      <c r="A38" s="3"/>
      <c r="B38" s="78"/>
      <c r="C38" s="78"/>
      <c r="D38" s="79"/>
      <c r="E38" s="80"/>
      <c r="G38" s="90"/>
      <c r="H38" s="91"/>
      <c r="I38" s="81" t="str">
        <f t="shared" si="3"/>
        <v/>
      </c>
      <c r="K38" s="82" t="e">
        <f t="shared" si="0"/>
        <v>#DIV/0!</v>
      </c>
      <c r="L38" s="83" t="e">
        <f t="shared" si="1"/>
        <v>#DIV/0!</v>
      </c>
      <c r="M38" s="83" t="str">
        <f t="shared" si="2"/>
        <v/>
      </c>
      <c r="N38" s="4"/>
      <c r="O38" s="1"/>
      <c r="P38" s="1"/>
      <c r="Q38" s="1"/>
    </row>
    <row r="39" spans="1:17" x14ac:dyDescent="0.25">
      <c r="A39" s="3"/>
      <c r="B39" s="78"/>
      <c r="C39" s="78"/>
      <c r="D39" s="79"/>
      <c r="E39" s="80"/>
      <c r="G39" s="90"/>
      <c r="H39" s="91"/>
      <c r="I39" s="81" t="str">
        <f t="shared" si="3"/>
        <v/>
      </c>
      <c r="K39" s="82" t="e">
        <f t="shared" si="0"/>
        <v>#DIV/0!</v>
      </c>
      <c r="L39" s="83" t="e">
        <f t="shared" si="1"/>
        <v>#DIV/0!</v>
      </c>
      <c r="M39" s="83" t="str">
        <f t="shared" si="2"/>
        <v/>
      </c>
      <c r="N39" s="4"/>
      <c r="O39" s="1"/>
      <c r="P39" s="1"/>
      <c r="Q39" s="1"/>
    </row>
    <row r="40" spans="1:17" x14ac:dyDescent="0.25">
      <c r="A40" s="3"/>
      <c r="B40" s="78"/>
      <c r="C40" s="78"/>
      <c r="D40" s="79"/>
      <c r="E40" s="80"/>
      <c r="G40" s="90"/>
      <c r="H40" s="91"/>
      <c r="I40" s="81" t="str">
        <f t="shared" si="3"/>
        <v/>
      </c>
      <c r="K40" s="82" t="e">
        <f t="shared" si="0"/>
        <v>#DIV/0!</v>
      </c>
      <c r="L40" s="83" t="e">
        <f t="shared" si="1"/>
        <v>#DIV/0!</v>
      </c>
      <c r="M40" s="83" t="str">
        <f t="shared" si="2"/>
        <v/>
      </c>
      <c r="N40" s="4"/>
      <c r="O40" s="1"/>
      <c r="P40" s="1"/>
      <c r="Q40" s="1"/>
    </row>
    <row r="41" spans="1:17" x14ac:dyDescent="0.25">
      <c r="A41" s="3"/>
      <c r="B41" s="78"/>
      <c r="C41" s="78"/>
      <c r="D41" s="79"/>
      <c r="E41" s="80"/>
      <c r="G41" s="90"/>
      <c r="H41" s="91"/>
      <c r="I41" s="81" t="str">
        <f t="shared" si="3"/>
        <v/>
      </c>
      <c r="K41" s="82" t="e">
        <f t="shared" si="0"/>
        <v>#DIV/0!</v>
      </c>
      <c r="L41" s="83" t="e">
        <f t="shared" si="1"/>
        <v>#DIV/0!</v>
      </c>
      <c r="M41" s="83" t="str">
        <f t="shared" si="2"/>
        <v/>
      </c>
      <c r="N41" s="4"/>
      <c r="O41" s="1"/>
      <c r="P41" s="1"/>
      <c r="Q41" s="1"/>
    </row>
    <row r="42" spans="1:17" x14ac:dyDescent="0.25">
      <c r="A42" s="3"/>
      <c r="B42" s="78"/>
      <c r="C42" s="78"/>
      <c r="D42" s="79"/>
      <c r="E42" s="80"/>
      <c r="G42" s="90"/>
      <c r="H42" s="91"/>
      <c r="I42" s="81" t="str">
        <f t="shared" si="3"/>
        <v/>
      </c>
      <c r="K42" s="82" t="e">
        <f t="shared" si="0"/>
        <v>#DIV/0!</v>
      </c>
      <c r="L42" s="83" t="e">
        <f t="shared" si="1"/>
        <v>#DIV/0!</v>
      </c>
      <c r="M42" s="83" t="str">
        <f t="shared" si="2"/>
        <v/>
      </c>
      <c r="N42" s="4"/>
      <c r="O42" s="1"/>
      <c r="P42" s="1"/>
      <c r="Q42" s="1"/>
    </row>
    <row r="43" spans="1:17" x14ac:dyDescent="0.25">
      <c r="A43" s="3"/>
      <c r="B43" s="78"/>
      <c r="C43" s="78"/>
      <c r="D43" s="79"/>
      <c r="E43" s="80"/>
      <c r="G43" s="90"/>
      <c r="H43" s="91"/>
      <c r="I43" s="81" t="str">
        <f t="shared" si="3"/>
        <v/>
      </c>
      <c r="K43" s="82" t="e">
        <f t="shared" si="0"/>
        <v>#DIV/0!</v>
      </c>
      <c r="L43" s="83" t="e">
        <f t="shared" si="1"/>
        <v>#DIV/0!</v>
      </c>
      <c r="M43" s="83" t="str">
        <f t="shared" si="2"/>
        <v/>
      </c>
      <c r="N43" s="4"/>
      <c r="O43" s="1"/>
      <c r="P43" s="1"/>
      <c r="Q43" s="1"/>
    </row>
    <row r="44" spans="1:17" x14ac:dyDescent="0.25">
      <c r="A44" s="3"/>
      <c r="B44" s="78"/>
      <c r="C44" s="78"/>
      <c r="D44" s="79"/>
      <c r="E44" s="80"/>
      <c r="G44" s="90"/>
      <c r="H44" s="91"/>
      <c r="I44" s="81" t="str">
        <f t="shared" si="3"/>
        <v/>
      </c>
      <c r="K44" s="82" t="e">
        <f t="shared" si="0"/>
        <v>#DIV/0!</v>
      </c>
      <c r="L44" s="83" t="e">
        <f t="shared" si="1"/>
        <v>#DIV/0!</v>
      </c>
      <c r="M44" s="83" t="str">
        <f t="shared" si="2"/>
        <v/>
      </c>
      <c r="N44" s="4"/>
      <c r="O44" s="1"/>
      <c r="P44" s="1"/>
      <c r="Q44" s="1"/>
    </row>
    <row r="45" spans="1:17" x14ac:dyDescent="0.25">
      <c r="A45" s="3"/>
      <c r="B45" s="78"/>
      <c r="C45" s="78"/>
      <c r="D45" s="79"/>
      <c r="E45" s="80"/>
      <c r="G45" s="90"/>
      <c r="H45" s="91"/>
      <c r="I45" s="81" t="str">
        <f t="shared" si="3"/>
        <v/>
      </c>
      <c r="K45" s="82" t="e">
        <f t="shared" si="0"/>
        <v>#DIV/0!</v>
      </c>
      <c r="L45" s="83" t="e">
        <f t="shared" si="1"/>
        <v>#DIV/0!</v>
      </c>
      <c r="M45" s="83" t="str">
        <f t="shared" si="2"/>
        <v/>
      </c>
      <c r="N45" s="4"/>
      <c r="O45" s="1"/>
      <c r="P45" s="1"/>
      <c r="Q45" s="1"/>
    </row>
    <row r="46" spans="1:17" x14ac:dyDescent="0.25">
      <c r="A46" s="3"/>
      <c r="B46" s="78"/>
      <c r="C46" s="78"/>
      <c r="D46" s="79"/>
      <c r="E46" s="80"/>
      <c r="G46" s="90"/>
      <c r="H46" s="91"/>
      <c r="I46" s="81" t="str">
        <f t="shared" si="3"/>
        <v/>
      </c>
      <c r="K46" s="82" t="e">
        <f t="shared" si="0"/>
        <v>#DIV/0!</v>
      </c>
      <c r="L46" s="83" t="e">
        <f t="shared" si="1"/>
        <v>#DIV/0!</v>
      </c>
      <c r="M46" s="83" t="str">
        <f t="shared" si="2"/>
        <v/>
      </c>
      <c r="N46" s="4"/>
      <c r="O46" s="1"/>
      <c r="P46" s="1"/>
      <c r="Q46" s="1"/>
    </row>
    <row r="47" spans="1:17" x14ac:dyDescent="0.25">
      <c r="A47" s="3"/>
      <c r="B47" s="78"/>
      <c r="C47" s="78"/>
      <c r="D47" s="79"/>
      <c r="E47" s="80"/>
      <c r="G47" s="90"/>
      <c r="H47" s="91"/>
      <c r="I47" s="81" t="str">
        <f t="shared" si="3"/>
        <v/>
      </c>
      <c r="K47" s="82" t="e">
        <f t="shared" si="0"/>
        <v>#DIV/0!</v>
      </c>
      <c r="L47" s="83" t="e">
        <f t="shared" si="1"/>
        <v>#DIV/0!</v>
      </c>
      <c r="M47" s="83" t="str">
        <f t="shared" si="2"/>
        <v/>
      </c>
      <c r="N47" s="4"/>
      <c r="O47" s="1"/>
      <c r="P47" s="1"/>
      <c r="Q47" s="1"/>
    </row>
    <row r="48" spans="1:17" x14ac:dyDescent="0.25">
      <c r="A48" s="3"/>
      <c r="B48" s="78"/>
      <c r="C48" s="78"/>
      <c r="D48" s="79"/>
      <c r="E48" s="80"/>
      <c r="G48" s="90"/>
      <c r="H48" s="91"/>
      <c r="I48" s="81" t="str">
        <f t="shared" si="3"/>
        <v/>
      </c>
      <c r="K48" s="82" t="e">
        <f t="shared" si="0"/>
        <v>#DIV/0!</v>
      </c>
      <c r="L48" s="83" t="e">
        <f t="shared" si="1"/>
        <v>#DIV/0!</v>
      </c>
      <c r="M48" s="83" t="str">
        <f t="shared" si="2"/>
        <v/>
      </c>
      <c r="N48" s="4"/>
      <c r="O48" s="1"/>
      <c r="P48" s="1"/>
      <c r="Q48" s="1"/>
    </row>
    <row r="49" spans="1:17" x14ac:dyDescent="0.25">
      <c r="A49" s="3"/>
      <c r="B49" s="78"/>
      <c r="C49" s="78"/>
      <c r="D49" s="79"/>
      <c r="E49" s="80"/>
      <c r="G49" s="90"/>
      <c r="H49" s="91"/>
      <c r="I49" s="81" t="str">
        <f t="shared" si="3"/>
        <v/>
      </c>
      <c r="K49" s="82" t="e">
        <f t="shared" si="0"/>
        <v>#DIV/0!</v>
      </c>
      <c r="L49" s="83" t="e">
        <f t="shared" si="1"/>
        <v>#DIV/0!</v>
      </c>
      <c r="M49" s="83" t="str">
        <f t="shared" si="2"/>
        <v/>
      </c>
      <c r="N49" s="4"/>
      <c r="O49" s="1"/>
      <c r="P49" s="1"/>
      <c r="Q49" s="1"/>
    </row>
    <row r="50" spans="1:17" x14ac:dyDescent="0.25">
      <c r="A50" s="3"/>
      <c r="B50" s="78"/>
      <c r="C50" s="78"/>
      <c r="D50" s="79"/>
      <c r="E50" s="80"/>
      <c r="G50" s="90"/>
      <c r="H50" s="91"/>
      <c r="I50" s="81" t="str">
        <f t="shared" si="3"/>
        <v/>
      </c>
      <c r="K50" s="82" t="e">
        <f t="shared" si="0"/>
        <v>#DIV/0!</v>
      </c>
      <c r="L50" s="83" t="e">
        <f t="shared" si="1"/>
        <v>#DIV/0!</v>
      </c>
      <c r="M50" s="83" t="str">
        <f t="shared" si="2"/>
        <v/>
      </c>
      <c r="N50" s="4"/>
      <c r="O50" s="1"/>
      <c r="P50" s="1"/>
      <c r="Q50" s="1"/>
    </row>
    <row r="51" spans="1:17" x14ac:dyDescent="0.25">
      <c r="A51" s="3"/>
      <c r="B51" s="78"/>
      <c r="C51" s="78"/>
      <c r="D51" s="79"/>
      <c r="E51" s="80"/>
      <c r="G51" s="90"/>
      <c r="H51" s="91"/>
      <c r="I51" s="81" t="str">
        <f t="shared" si="3"/>
        <v/>
      </c>
      <c r="K51" s="82" t="e">
        <f t="shared" si="0"/>
        <v>#DIV/0!</v>
      </c>
      <c r="L51" s="83" t="e">
        <f t="shared" si="1"/>
        <v>#DIV/0!</v>
      </c>
      <c r="M51" s="83" t="str">
        <f t="shared" si="2"/>
        <v/>
      </c>
      <c r="N51" s="4"/>
      <c r="O51" s="1"/>
      <c r="P51" s="1"/>
      <c r="Q51" s="1"/>
    </row>
    <row r="52" spans="1:17" x14ac:dyDescent="0.25">
      <c r="A52" s="3"/>
      <c r="B52" s="78"/>
      <c r="C52" s="78"/>
      <c r="D52" s="79"/>
      <c r="E52" s="80"/>
      <c r="G52" s="90"/>
      <c r="H52" s="91"/>
      <c r="I52" s="81" t="str">
        <f t="shared" si="3"/>
        <v/>
      </c>
      <c r="K52" s="82" t="e">
        <f t="shared" si="0"/>
        <v>#DIV/0!</v>
      </c>
      <c r="L52" s="83" t="e">
        <f t="shared" si="1"/>
        <v>#DIV/0!</v>
      </c>
      <c r="M52" s="83" t="str">
        <f t="shared" si="2"/>
        <v/>
      </c>
      <c r="N52" s="4"/>
      <c r="O52" s="1"/>
      <c r="P52" s="1"/>
      <c r="Q52" s="1"/>
    </row>
    <row r="53" spans="1:17" x14ac:dyDescent="0.25">
      <c r="A53" s="3"/>
      <c r="B53" s="78"/>
      <c r="C53" s="78"/>
      <c r="D53" s="79"/>
      <c r="E53" s="80"/>
      <c r="G53" s="90"/>
      <c r="H53" s="91"/>
      <c r="I53" s="81" t="str">
        <f t="shared" si="3"/>
        <v/>
      </c>
      <c r="K53" s="82" t="e">
        <f t="shared" si="0"/>
        <v>#DIV/0!</v>
      </c>
      <c r="L53" s="83" t="e">
        <f t="shared" si="1"/>
        <v>#DIV/0!</v>
      </c>
      <c r="M53" s="83" t="str">
        <f t="shared" si="2"/>
        <v/>
      </c>
      <c r="N53" s="4"/>
      <c r="O53" s="1"/>
      <c r="P53" s="1"/>
      <c r="Q53" s="1"/>
    </row>
    <row r="54" spans="1:17" x14ac:dyDescent="0.25">
      <c r="A54" s="3"/>
      <c r="B54" s="78"/>
      <c r="C54" s="78"/>
      <c r="D54" s="79"/>
      <c r="E54" s="80"/>
      <c r="G54" s="90"/>
      <c r="H54" s="91"/>
      <c r="I54" s="81" t="str">
        <f t="shared" si="3"/>
        <v/>
      </c>
      <c r="K54" s="82" t="e">
        <f t="shared" si="0"/>
        <v>#DIV/0!</v>
      </c>
      <c r="L54" s="83" t="e">
        <f t="shared" si="1"/>
        <v>#DIV/0!</v>
      </c>
      <c r="M54" s="83" t="str">
        <f t="shared" si="2"/>
        <v/>
      </c>
      <c r="N54" s="4"/>
      <c r="O54" s="1"/>
      <c r="P54" s="1"/>
      <c r="Q54" s="1"/>
    </row>
    <row r="55" spans="1:17" x14ac:dyDescent="0.25">
      <c r="A55" s="3"/>
      <c r="B55" s="78"/>
      <c r="C55" s="78"/>
      <c r="D55" s="79"/>
      <c r="E55" s="80"/>
      <c r="G55" s="90"/>
      <c r="H55" s="91"/>
      <c r="I55" s="81" t="str">
        <f t="shared" si="3"/>
        <v/>
      </c>
      <c r="K55" s="82" t="e">
        <f t="shared" si="0"/>
        <v>#DIV/0!</v>
      </c>
      <c r="L55" s="83" t="e">
        <f t="shared" si="1"/>
        <v>#DIV/0!</v>
      </c>
      <c r="M55" s="83" t="str">
        <f t="shared" si="2"/>
        <v/>
      </c>
      <c r="N55" s="4"/>
      <c r="O55" s="1"/>
      <c r="P55" s="1"/>
      <c r="Q55" s="1"/>
    </row>
    <row r="56" spans="1:17" x14ac:dyDescent="0.25">
      <c r="A56" s="3"/>
      <c r="B56" s="78"/>
      <c r="C56" s="78"/>
      <c r="D56" s="79"/>
      <c r="E56" s="80"/>
      <c r="G56" s="90"/>
      <c r="H56" s="91"/>
      <c r="I56" s="81" t="str">
        <f t="shared" si="3"/>
        <v/>
      </c>
      <c r="K56" s="82" t="e">
        <f t="shared" si="0"/>
        <v>#DIV/0!</v>
      </c>
      <c r="L56" s="83" t="e">
        <f t="shared" si="1"/>
        <v>#DIV/0!</v>
      </c>
      <c r="M56" s="83" t="str">
        <f t="shared" si="2"/>
        <v/>
      </c>
      <c r="N56" s="4"/>
      <c r="O56" s="1"/>
      <c r="P56" s="1"/>
      <c r="Q56" s="1"/>
    </row>
    <row r="57" spans="1:17" x14ac:dyDescent="0.25">
      <c r="A57" s="3"/>
      <c r="B57" s="78"/>
      <c r="C57" s="78"/>
      <c r="D57" s="79"/>
      <c r="E57" s="80"/>
      <c r="G57" s="90"/>
      <c r="H57" s="91"/>
      <c r="I57" s="81" t="str">
        <f t="shared" si="3"/>
        <v/>
      </c>
      <c r="K57" s="82" t="e">
        <f t="shared" si="0"/>
        <v>#DIV/0!</v>
      </c>
      <c r="L57" s="83" t="e">
        <f t="shared" si="1"/>
        <v>#DIV/0!</v>
      </c>
      <c r="M57" s="83" t="str">
        <f t="shared" si="2"/>
        <v/>
      </c>
      <c r="N57" s="4"/>
      <c r="O57" s="1"/>
      <c r="P57" s="1"/>
      <c r="Q57" s="1"/>
    </row>
    <row r="58" spans="1:17" x14ac:dyDescent="0.25">
      <c r="A58" s="3"/>
      <c r="B58" s="78"/>
      <c r="C58" s="78"/>
      <c r="D58" s="79"/>
      <c r="E58" s="80"/>
      <c r="G58" s="90"/>
      <c r="H58" s="91"/>
      <c r="I58" s="81" t="str">
        <f t="shared" si="3"/>
        <v/>
      </c>
      <c r="K58" s="82" t="e">
        <f t="shared" si="0"/>
        <v>#DIV/0!</v>
      </c>
      <c r="L58" s="83" t="e">
        <f t="shared" si="1"/>
        <v>#DIV/0!</v>
      </c>
      <c r="M58" s="83" t="str">
        <f t="shared" si="2"/>
        <v/>
      </c>
      <c r="N58" s="4"/>
      <c r="O58" s="1"/>
      <c r="P58" s="1"/>
      <c r="Q58" s="1"/>
    </row>
    <row r="59" spans="1:17" x14ac:dyDescent="0.25">
      <c r="A59" s="3"/>
      <c r="B59" s="78"/>
      <c r="C59" s="78"/>
      <c r="D59" s="79"/>
      <c r="E59" s="80"/>
      <c r="G59" s="90"/>
      <c r="H59" s="91"/>
      <c r="I59" s="81" t="str">
        <f t="shared" si="3"/>
        <v/>
      </c>
      <c r="K59" s="82" t="e">
        <f t="shared" si="0"/>
        <v>#DIV/0!</v>
      </c>
      <c r="L59" s="83" t="e">
        <f t="shared" si="1"/>
        <v>#DIV/0!</v>
      </c>
      <c r="M59" s="83" t="str">
        <f t="shared" si="2"/>
        <v/>
      </c>
      <c r="N59" s="4"/>
      <c r="O59" s="1"/>
      <c r="P59" s="1"/>
      <c r="Q59" s="1"/>
    </row>
    <row r="60" spans="1:17" x14ac:dyDescent="0.25">
      <c r="A60" s="3"/>
      <c r="B60" s="78"/>
      <c r="C60" s="78"/>
      <c r="D60" s="79"/>
      <c r="E60" s="80"/>
      <c r="G60" s="90"/>
      <c r="H60" s="91"/>
      <c r="I60" s="81" t="str">
        <f t="shared" si="3"/>
        <v/>
      </c>
      <c r="K60" s="82" t="e">
        <f t="shared" si="0"/>
        <v>#DIV/0!</v>
      </c>
      <c r="L60" s="83" t="e">
        <f t="shared" si="1"/>
        <v>#DIV/0!</v>
      </c>
      <c r="M60" s="83" t="str">
        <f t="shared" si="2"/>
        <v/>
      </c>
      <c r="N60" s="4"/>
      <c r="O60" s="1"/>
      <c r="P60" s="1"/>
      <c r="Q60" s="1"/>
    </row>
    <row r="61" spans="1:17" x14ac:dyDescent="0.25">
      <c r="A61" s="3"/>
      <c r="B61" s="78"/>
      <c r="C61" s="78"/>
      <c r="D61" s="79"/>
      <c r="E61" s="80"/>
      <c r="G61" s="90"/>
      <c r="H61" s="91"/>
      <c r="I61" s="81" t="str">
        <f t="shared" si="3"/>
        <v/>
      </c>
      <c r="K61" s="82" t="e">
        <f t="shared" si="0"/>
        <v>#DIV/0!</v>
      </c>
      <c r="L61" s="83" t="e">
        <f t="shared" si="1"/>
        <v>#DIV/0!</v>
      </c>
      <c r="M61" s="83" t="str">
        <f t="shared" si="2"/>
        <v/>
      </c>
      <c r="N61" s="4"/>
      <c r="O61" s="1"/>
      <c r="P61" s="1"/>
      <c r="Q61" s="1"/>
    </row>
    <row r="62" spans="1:17" x14ac:dyDescent="0.25">
      <c r="A62" s="3"/>
      <c r="B62" s="78"/>
      <c r="C62" s="78"/>
      <c r="D62" s="79"/>
      <c r="E62" s="80"/>
      <c r="G62" s="90"/>
      <c r="H62" s="91"/>
      <c r="I62" s="81" t="str">
        <f t="shared" si="3"/>
        <v/>
      </c>
      <c r="K62" s="82" t="e">
        <f t="shared" si="0"/>
        <v>#DIV/0!</v>
      </c>
      <c r="L62" s="83" t="e">
        <f t="shared" si="1"/>
        <v>#DIV/0!</v>
      </c>
      <c r="M62" s="83" t="str">
        <f t="shared" si="2"/>
        <v/>
      </c>
      <c r="N62" s="4"/>
      <c r="O62" s="1"/>
      <c r="P62" s="1"/>
      <c r="Q62" s="1"/>
    </row>
    <row r="63" spans="1:17" x14ac:dyDescent="0.25">
      <c r="A63" s="3"/>
      <c r="B63" s="78"/>
      <c r="C63" s="78"/>
      <c r="D63" s="79"/>
      <c r="E63" s="80"/>
      <c r="G63" s="90"/>
      <c r="H63" s="91"/>
      <c r="I63" s="81" t="str">
        <f t="shared" si="3"/>
        <v/>
      </c>
      <c r="K63" s="82" t="e">
        <f t="shared" si="0"/>
        <v>#DIV/0!</v>
      </c>
      <c r="L63" s="83" t="e">
        <f t="shared" si="1"/>
        <v>#DIV/0!</v>
      </c>
      <c r="M63" s="83" t="str">
        <f t="shared" si="2"/>
        <v/>
      </c>
      <c r="N63" s="4"/>
      <c r="O63" s="1"/>
      <c r="P63" s="1"/>
      <c r="Q63" s="1"/>
    </row>
    <row r="64" spans="1:17" x14ac:dyDescent="0.25">
      <c r="B64" s="28"/>
      <c r="C64" s="28"/>
      <c r="D64" s="7"/>
      <c r="E64" s="8"/>
      <c r="F64" s="7"/>
      <c r="G64" s="7"/>
      <c r="H64" s="7"/>
      <c r="I64" s="7"/>
      <c r="J64" s="7"/>
      <c r="K64" s="7"/>
      <c r="L64" s="7"/>
      <c r="M64" s="7"/>
      <c r="O64" s="1"/>
      <c r="P64" s="1"/>
      <c r="Q64" s="1"/>
    </row>
  </sheetData>
  <sortState ref="P7:AA14">
    <sortCondition descending="1" ref="AA7:AA14"/>
  </sortState>
  <mergeCells count="1">
    <mergeCell ref="B2:M2"/>
  </mergeCells>
  <hyperlinks>
    <hyperlink ref="A2" location="Table!A1" display="Table!A1"/>
  </hyperlinks>
  <pageMargins left="0.7" right="0.7" top="0.75" bottom="0.75" header="0.3" footer="0.3"/>
  <pageSetup paperSize="9" orientation="portrait" horizontalDpi="4294967292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1"/>
  <sheetViews>
    <sheetView workbookViewId="0">
      <selection activeCell="G34" sqref="G34"/>
    </sheetView>
  </sheetViews>
  <sheetFormatPr defaultRowHeight="15" x14ac:dyDescent="0.25"/>
  <cols>
    <col min="1" max="1" width="3.5703125" style="1" customWidth="1"/>
    <col min="2" max="2" width="9.140625" style="93"/>
    <col min="3" max="3" width="9.140625" style="1"/>
    <col min="4" max="4" width="12.85546875" style="1" bestFit="1" customWidth="1"/>
    <col min="5" max="6" width="9.140625" style="1"/>
    <col min="7" max="7" width="11.42578125" style="1" bestFit="1" customWidth="1"/>
    <col min="8" max="12" width="9.140625" style="1"/>
    <col min="13" max="13" width="17.5703125" style="1" bestFit="1" customWidth="1"/>
    <col min="14" max="14" width="9.140625" style="1"/>
    <col min="15" max="15" width="10.7109375" style="1" bestFit="1" customWidth="1"/>
    <col min="16" max="16" width="11.42578125" style="1" bestFit="1" customWidth="1"/>
    <col min="17" max="16384" width="9.140625" style="1"/>
  </cols>
  <sheetData>
    <row r="2" spans="2:18" x14ac:dyDescent="0.25">
      <c r="B2" s="99" t="s">
        <v>70</v>
      </c>
      <c r="C2" s="105" t="s">
        <v>77</v>
      </c>
      <c r="D2" s="105"/>
      <c r="E2" s="105"/>
      <c r="F2" s="105"/>
      <c r="G2" s="105"/>
      <c r="H2" s="9"/>
      <c r="I2" s="9"/>
      <c r="J2" s="9"/>
    </row>
    <row r="3" spans="2:18" x14ac:dyDescent="0.25">
      <c r="C3" s="92"/>
      <c r="D3" s="92"/>
      <c r="E3" s="92"/>
      <c r="F3" s="92"/>
      <c r="G3" s="92"/>
      <c r="H3" s="9"/>
      <c r="I3" s="9"/>
      <c r="J3" s="9"/>
      <c r="Q3" s="12"/>
    </row>
    <row r="4" spans="2:18" x14ac:dyDescent="0.25">
      <c r="C4" s="105" t="s">
        <v>19</v>
      </c>
      <c r="D4" s="105"/>
      <c r="E4" s="105"/>
      <c r="F4" s="105"/>
      <c r="G4" s="105"/>
      <c r="H4" s="9"/>
      <c r="I4" s="9"/>
      <c r="J4" s="9"/>
      <c r="K4" s="93"/>
      <c r="L4" s="105" t="s">
        <v>24</v>
      </c>
      <c r="M4" s="105"/>
      <c r="N4" s="105"/>
      <c r="O4" s="105"/>
      <c r="P4" s="105"/>
      <c r="Q4" s="12"/>
      <c r="R4" s="12"/>
    </row>
    <row r="5" spans="2:18" x14ac:dyDescent="0.25">
      <c r="C5" s="92"/>
      <c r="D5" s="92"/>
      <c r="E5" s="92"/>
      <c r="F5" s="92"/>
      <c r="G5" s="92"/>
      <c r="H5" s="9"/>
      <c r="I5" s="9"/>
      <c r="J5" s="9"/>
      <c r="K5" s="93"/>
      <c r="L5" s="92"/>
      <c r="M5" s="92"/>
      <c r="N5" s="92"/>
      <c r="O5" s="92"/>
      <c r="P5" s="92"/>
      <c r="Q5" s="12"/>
    </row>
    <row r="6" spans="2:18" x14ac:dyDescent="0.25">
      <c r="B6" s="92" t="s">
        <v>20</v>
      </c>
      <c r="C6" s="11" t="s">
        <v>0</v>
      </c>
      <c r="D6" s="11"/>
      <c r="E6" s="92" t="s">
        <v>21</v>
      </c>
      <c r="F6" s="92" t="s">
        <v>18</v>
      </c>
      <c r="G6" s="92" t="s">
        <v>22</v>
      </c>
      <c r="H6" s="92" t="s">
        <v>23</v>
      </c>
      <c r="I6" s="14"/>
      <c r="J6" s="16"/>
      <c r="K6" s="92" t="s">
        <v>20</v>
      </c>
      <c r="L6" s="11" t="s">
        <v>0</v>
      </c>
      <c r="M6" s="11"/>
      <c r="N6" s="92" t="s">
        <v>21</v>
      </c>
      <c r="O6" s="92" t="s">
        <v>18</v>
      </c>
      <c r="P6" s="92" t="s">
        <v>22</v>
      </c>
    </row>
    <row r="7" spans="2:18" x14ac:dyDescent="0.25">
      <c r="B7" s="93">
        <v>1</v>
      </c>
      <c r="E7" s="12"/>
      <c r="F7" s="13"/>
      <c r="G7" s="13"/>
      <c r="H7" s="93">
        <v>40</v>
      </c>
      <c r="I7" s="15"/>
      <c r="J7" s="17"/>
      <c r="K7" s="93">
        <v>1</v>
      </c>
      <c r="N7" s="12"/>
      <c r="O7" s="13"/>
      <c r="P7" s="13"/>
    </row>
    <row r="8" spans="2:18" x14ac:dyDescent="0.25">
      <c r="B8" s="93">
        <v>2</v>
      </c>
      <c r="E8" s="12"/>
      <c r="F8" s="13"/>
      <c r="G8" s="13"/>
      <c r="H8" s="93">
        <v>39</v>
      </c>
      <c r="I8" s="15"/>
      <c r="J8" s="17"/>
      <c r="K8" s="93">
        <v>2</v>
      </c>
      <c r="N8" s="12"/>
      <c r="O8" s="13"/>
      <c r="P8" s="13"/>
    </row>
    <row r="9" spans="2:18" x14ac:dyDescent="0.25">
      <c r="B9" s="93">
        <v>3</v>
      </c>
      <c r="E9" s="12"/>
      <c r="F9" s="13"/>
      <c r="G9" s="13"/>
      <c r="H9" s="93">
        <v>38</v>
      </c>
      <c r="I9" s="15"/>
      <c r="J9" s="17"/>
      <c r="K9" s="93">
        <v>3</v>
      </c>
      <c r="N9" s="12"/>
      <c r="O9" s="13"/>
      <c r="P9" s="13"/>
    </row>
    <row r="10" spans="2:18" x14ac:dyDescent="0.25">
      <c r="B10" s="93">
        <v>4</v>
      </c>
      <c r="E10" s="12"/>
      <c r="F10" s="13"/>
      <c r="G10" s="13"/>
      <c r="H10" s="93">
        <v>37</v>
      </c>
      <c r="I10" s="15"/>
      <c r="J10" s="17"/>
      <c r="K10" s="93">
        <v>4</v>
      </c>
      <c r="N10" s="12"/>
      <c r="O10" s="13"/>
      <c r="P10" s="13"/>
    </row>
    <row r="11" spans="2:18" x14ac:dyDescent="0.25">
      <c r="B11" s="93">
        <v>5</v>
      </c>
      <c r="E11" s="12"/>
      <c r="F11" s="13"/>
      <c r="G11" s="13"/>
      <c r="H11" s="93">
        <v>36</v>
      </c>
      <c r="I11" s="15"/>
      <c r="J11" s="17"/>
      <c r="K11" s="93">
        <v>5</v>
      </c>
      <c r="N11" s="12"/>
      <c r="O11" s="13"/>
      <c r="P11" s="13"/>
    </row>
    <row r="12" spans="2:18" x14ac:dyDescent="0.25">
      <c r="B12" s="93">
        <v>6</v>
      </c>
      <c r="E12" s="12"/>
      <c r="F12" s="13"/>
      <c r="G12" s="13"/>
      <c r="H12" s="93">
        <v>35</v>
      </c>
      <c r="I12" s="15"/>
      <c r="J12" s="17"/>
      <c r="K12" s="93">
        <v>6</v>
      </c>
      <c r="N12" s="12"/>
      <c r="O12" s="13"/>
      <c r="P12" s="13"/>
    </row>
    <row r="13" spans="2:18" x14ac:dyDescent="0.25">
      <c r="B13" s="93">
        <v>7</v>
      </c>
      <c r="E13" s="12"/>
      <c r="F13" s="13"/>
      <c r="G13" s="13"/>
      <c r="H13" s="93">
        <v>34</v>
      </c>
      <c r="I13" s="15"/>
      <c r="J13" s="17"/>
      <c r="K13" s="93">
        <v>7</v>
      </c>
      <c r="N13" s="12"/>
      <c r="O13" s="13"/>
      <c r="P13" s="13"/>
    </row>
    <row r="14" spans="2:18" x14ac:dyDescent="0.25">
      <c r="B14" s="93">
        <v>8</v>
      </c>
      <c r="E14" s="12"/>
      <c r="F14" s="13"/>
      <c r="G14" s="13"/>
      <c r="H14" s="93">
        <v>33</v>
      </c>
      <c r="I14" s="15"/>
      <c r="J14" s="17"/>
      <c r="K14" s="93">
        <v>8</v>
      </c>
      <c r="N14" s="12"/>
      <c r="O14" s="13"/>
      <c r="P14" s="13"/>
    </row>
    <row r="15" spans="2:18" x14ac:dyDescent="0.25">
      <c r="B15" s="93">
        <v>9</v>
      </c>
      <c r="E15" s="12"/>
      <c r="F15" s="13"/>
      <c r="G15" s="13"/>
      <c r="H15" s="93">
        <v>32</v>
      </c>
      <c r="I15" s="15"/>
      <c r="J15" s="17"/>
      <c r="K15" s="93">
        <v>9</v>
      </c>
      <c r="N15" s="12"/>
      <c r="O15" s="13"/>
      <c r="P15" s="13"/>
    </row>
    <row r="16" spans="2:18" x14ac:dyDescent="0.25">
      <c r="B16" s="93">
        <v>10</v>
      </c>
      <c r="E16" s="12"/>
      <c r="F16" s="13"/>
      <c r="G16" s="13"/>
      <c r="H16" s="93">
        <v>31</v>
      </c>
      <c r="I16" s="15"/>
      <c r="J16" s="17"/>
      <c r="K16" s="93">
        <v>10</v>
      </c>
      <c r="N16" s="12"/>
      <c r="O16" s="13"/>
      <c r="P16" s="13"/>
    </row>
    <row r="17" spans="1:16" x14ac:dyDescent="0.25">
      <c r="B17" s="93">
        <v>11</v>
      </c>
      <c r="E17" s="12"/>
      <c r="F17" s="13"/>
      <c r="G17" s="13"/>
      <c r="H17" s="93">
        <v>30</v>
      </c>
      <c r="I17" s="15"/>
      <c r="J17" s="17"/>
      <c r="K17" s="93">
        <v>11</v>
      </c>
      <c r="N17" s="12"/>
      <c r="O17" s="13"/>
      <c r="P17" s="13"/>
    </row>
    <row r="18" spans="1:16" x14ac:dyDescent="0.25">
      <c r="B18" s="93">
        <v>12</v>
      </c>
      <c r="E18" s="12"/>
      <c r="F18" s="13"/>
      <c r="G18" s="13"/>
      <c r="H18" s="93">
        <v>29</v>
      </c>
      <c r="I18" s="15"/>
      <c r="J18" s="17"/>
      <c r="K18" s="93">
        <v>12</v>
      </c>
      <c r="N18" s="12"/>
      <c r="O18" s="13"/>
      <c r="P18" s="13"/>
    </row>
    <row r="19" spans="1:16" x14ac:dyDescent="0.25">
      <c r="B19" s="93">
        <v>13</v>
      </c>
      <c r="E19" s="12"/>
      <c r="F19" s="13"/>
      <c r="G19" s="13"/>
      <c r="H19" s="93">
        <v>28</v>
      </c>
      <c r="I19" s="15"/>
      <c r="J19" s="17"/>
      <c r="K19" s="93">
        <v>13</v>
      </c>
      <c r="N19" s="12"/>
      <c r="O19" s="13"/>
      <c r="P19" s="13"/>
    </row>
    <row r="20" spans="1:16" x14ac:dyDescent="0.25">
      <c r="B20" s="93">
        <v>14</v>
      </c>
      <c r="E20" s="12"/>
      <c r="F20" s="13"/>
      <c r="G20" s="13"/>
      <c r="H20" s="93">
        <v>27</v>
      </c>
      <c r="I20" s="15"/>
      <c r="J20" s="17"/>
      <c r="K20" s="93">
        <v>14</v>
      </c>
      <c r="N20" s="12"/>
      <c r="O20" s="13"/>
      <c r="P20" s="13"/>
    </row>
    <row r="21" spans="1:16" x14ac:dyDescent="0.25">
      <c r="B21" s="93">
        <v>15</v>
      </c>
      <c r="E21" s="12"/>
      <c r="F21" s="13"/>
      <c r="G21" s="13"/>
      <c r="H21" s="93">
        <v>26</v>
      </c>
      <c r="I21" s="15"/>
      <c r="J21" s="17"/>
      <c r="K21" s="93">
        <v>15</v>
      </c>
      <c r="N21" s="12"/>
      <c r="O21" s="13"/>
      <c r="P21" s="13"/>
    </row>
    <row r="22" spans="1:16" x14ac:dyDescent="0.25">
      <c r="B22" s="93">
        <v>16</v>
      </c>
      <c r="E22" s="12"/>
      <c r="F22" s="13"/>
      <c r="G22" s="13"/>
      <c r="H22" s="93">
        <v>25</v>
      </c>
      <c r="I22" s="15"/>
      <c r="J22" s="17"/>
      <c r="K22" s="93">
        <v>16</v>
      </c>
      <c r="N22" s="12"/>
      <c r="O22" s="13"/>
      <c r="P22" s="13"/>
    </row>
    <row r="23" spans="1:16" x14ac:dyDescent="0.25">
      <c r="B23" s="93">
        <v>17</v>
      </c>
      <c r="E23" s="12"/>
      <c r="F23" s="13"/>
      <c r="G23" s="13"/>
      <c r="H23" s="93">
        <v>24</v>
      </c>
      <c r="I23" s="15"/>
      <c r="J23" s="17"/>
      <c r="K23" s="93">
        <v>17</v>
      </c>
      <c r="N23" s="12"/>
      <c r="O23" s="13"/>
      <c r="P23" s="13"/>
    </row>
    <row r="24" spans="1:16" x14ac:dyDescent="0.25">
      <c r="B24" s="93">
        <v>18</v>
      </c>
      <c r="E24" s="12"/>
      <c r="F24" s="13"/>
      <c r="G24" s="13"/>
      <c r="H24" s="93">
        <v>23</v>
      </c>
      <c r="I24" s="15"/>
      <c r="J24" s="17"/>
      <c r="K24" s="93">
        <v>18</v>
      </c>
      <c r="N24" s="12"/>
      <c r="O24" s="13"/>
      <c r="P24" s="13"/>
    </row>
    <row r="25" spans="1:16" x14ac:dyDescent="0.25">
      <c r="B25" s="93">
        <v>19</v>
      </c>
      <c r="E25" s="12"/>
      <c r="F25" s="13"/>
      <c r="G25" s="13"/>
      <c r="H25" s="93">
        <v>22</v>
      </c>
      <c r="I25" s="15"/>
      <c r="J25" s="17"/>
      <c r="K25" s="93">
        <v>19</v>
      </c>
      <c r="N25" s="12"/>
      <c r="O25" s="13"/>
      <c r="P25" s="13"/>
    </row>
    <row r="26" spans="1:16" x14ac:dyDescent="0.25">
      <c r="B26" s="93">
        <v>20</v>
      </c>
      <c r="E26" s="12"/>
      <c r="F26" s="13"/>
      <c r="G26" s="13"/>
      <c r="H26" s="93">
        <v>21</v>
      </c>
      <c r="I26" s="15"/>
      <c r="J26" s="17"/>
      <c r="K26" s="93">
        <v>20</v>
      </c>
      <c r="N26" s="12"/>
      <c r="O26" s="13"/>
      <c r="P26" s="13"/>
    </row>
    <row r="27" spans="1:16" x14ac:dyDescent="0.25">
      <c r="B27" s="93">
        <v>21</v>
      </c>
      <c r="E27" s="12"/>
      <c r="F27" s="13"/>
      <c r="G27" s="13"/>
      <c r="H27" s="93">
        <v>20</v>
      </c>
      <c r="I27" s="15"/>
      <c r="J27" s="17"/>
      <c r="K27" s="93">
        <v>21</v>
      </c>
      <c r="N27" s="12"/>
      <c r="O27" s="13"/>
      <c r="P27" s="13"/>
    </row>
    <row r="28" spans="1:16" x14ac:dyDescent="0.25">
      <c r="B28" s="93">
        <v>22</v>
      </c>
      <c r="E28" s="12"/>
      <c r="F28" s="13"/>
      <c r="G28" s="13"/>
      <c r="H28" s="93">
        <v>19</v>
      </c>
      <c r="I28" s="15"/>
      <c r="J28" s="17"/>
      <c r="K28" s="93">
        <v>22</v>
      </c>
      <c r="N28" s="12"/>
      <c r="O28" s="13"/>
      <c r="P28" s="13"/>
    </row>
    <row r="29" spans="1:16" x14ac:dyDescent="0.25">
      <c r="B29" s="93">
        <v>23</v>
      </c>
      <c r="E29" s="12"/>
      <c r="F29" s="13"/>
      <c r="G29" s="13"/>
      <c r="H29" s="93">
        <v>18</v>
      </c>
      <c r="I29" s="15"/>
      <c r="J29" s="17"/>
      <c r="K29" s="93">
        <v>23</v>
      </c>
      <c r="N29" s="12"/>
      <c r="O29" s="13"/>
      <c r="P29" s="13"/>
    </row>
    <row r="30" spans="1:16" x14ac:dyDescent="0.25">
      <c r="B30" s="93">
        <v>24</v>
      </c>
      <c r="E30" s="12"/>
      <c r="F30" s="13"/>
      <c r="G30" s="13"/>
      <c r="H30" s="93">
        <v>17</v>
      </c>
      <c r="I30" s="15"/>
      <c r="J30" s="17"/>
      <c r="K30" s="93">
        <v>24</v>
      </c>
      <c r="N30" s="12"/>
      <c r="O30" s="13"/>
      <c r="P30" s="13"/>
    </row>
    <row r="31" spans="1:16" x14ac:dyDescent="0.25">
      <c r="A31" s="18"/>
      <c r="B31" s="93">
        <v>25</v>
      </c>
      <c r="E31" s="12"/>
      <c r="F31" s="13"/>
      <c r="G31" s="13"/>
      <c r="H31" s="93">
        <v>16</v>
      </c>
      <c r="I31" s="15"/>
      <c r="J31" s="17"/>
      <c r="K31" s="93">
        <v>25</v>
      </c>
      <c r="N31" s="12"/>
      <c r="O31" s="13"/>
      <c r="P31" s="13"/>
    </row>
    <row r="32" spans="1:16" x14ac:dyDescent="0.25">
      <c r="B32" s="93">
        <v>26</v>
      </c>
      <c r="E32" s="12"/>
      <c r="F32" s="13"/>
      <c r="G32" s="13"/>
      <c r="H32" s="93">
        <v>15</v>
      </c>
      <c r="I32" s="15"/>
      <c r="J32" s="17"/>
      <c r="K32" s="93">
        <v>26</v>
      </c>
      <c r="N32" s="12"/>
      <c r="O32" s="13"/>
      <c r="P32" s="13"/>
    </row>
    <row r="33" spans="2:16" x14ac:dyDescent="0.25">
      <c r="B33" s="93">
        <v>27</v>
      </c>
      <c r="E33" s="12"/>
      <c r="F33" s="13"/>
      <c r="G33" s="13"/>
      <c r="H33" s="93">
        <v>14</v>
      </c>
      <c r="I33" s="15"/>
      <c r="J33" s="17"/>
      <c r="K33" s="93">
        <v>27</v>
      </c>
      <c r="N33" s="12"/>
      <c r="O33" s="13"/>
      <c r="P33" s="13"/>
    </row>
    <row r="35" spans="2:16" x14ac:dyDescent="0.25">
      <c r="J35" s="53"/>
      <c r="K35" s="53"/>
      <c r="L35" s="53"/>
      <c r="M35" s="53"/>
      <c r="N35" s="53"/>
      <c r="O35" s="53"/>
    </row>
    <row r="36" spans="2:16" x14ac:dyDescent="0.25">
      <c r="J36" s="53"/>
      <c r="K36" s="53"/>
      <c r="L36" s="53"/>
      <c r="M36" s="53"/>
      <c r="N36" s="53"/>
      <c r="O36" s="53"/>
    </row>
    <row r="37" spans="2:16" x14ac:dyDescent="0.25">
      <c r="J37" s="53"/>
      <c r="K37" s="53"/>
      <c r="L37" s="53"/>
      <c r="M37" s="53"/>
      <c r="N37" s="53"/>
      <c r="O37" s="53"/>
    </row>
    <row r="38" spans="2:16" x14ac:dyDescent="0.25">
      <c r="J38" s="53"/>
      <c r="K38" s="53"/>
      <c r="L38" s="53"/>
      <c r="M38" s="53"/>
      <c r="N38" s="54"/>
      <c r="O38" s="55"/>
    </row>
    <row r="39" spans="2:16" x14ac:dyDescent="0.25">
      <c r="J39" s="53"/>
      <c r="K39" s="53"/>
      <c r="L39" s="53"/>
      <c r="M39" s="53"/>
      <c r="N39" s="54"/>
      <c r="O39" s="55"/>
    </row>
    <row r="40" spans="2:16" x14ac:dyDescent="0.25">
      <c r="J40" s="53"/>
      <c r="K40" s="53"/>
      <c r="L40" s="53"/>
      <c r="M40" s="53"/>
      <c r="N40" s="54"/>
      <c r="O40" s="55"/>
    </row>
    <row r="41" spans="2:16" x14ac:dyDescent="0.25">
      <c r="J41" s="53"/>
      <c r="K41" s="53"/>
      <c r="L41" s="53"/>
      <c r="M41" s="53"/>
      <c r="N41" s="54"/>
      <c r="O41" s="55"/>
      <c r="P41" s="56"/>
    </row>
    <row r="42" spans="2:16" x14ac:dyDescent="0.25">
      <c r="J42" s="53"/>
      <c r="K42" s="53"/>
      <c r="L42" s="53"/>
      <c r="M42" s="53"/>
      <c r="N42" s="54"/>
      <c r="O42" s="55"/>
      <c r="P42" s="56"/>
    </row>
    <row r="43" spans="2:16" x14ac:dyDescent="0.25">
      <c r="B43" s="1"/>
      <c r="J43" s="53"/>
      <c r="K43" s="53"/>
      <c r="L43" s="53"/>
      <c r="M43" s="53"/>
      <c r="N43" s="54"/>
      <c r="O43" s="55"/>
    </row>
    <row r="44" spans="2:16" x14ac:dyDescent="0.25">
      <c r="B44" s="1"/>
      <c r="J44" s="53"/>
      <c r="K44" s="53"/>
      <c r="L44" s="53"/>
      <c r="M44" s="53"/>
      <c r="N44" s="53"/>
      <c r="O44" s="55"/>
    </row>
    <row r="45" spans="2:16" x14ac:dyDescent="0.25">
      <c r="B45" s="1"/>
      <c r="J45" s="53"/>
      <c r="K45" s="53"/>
      <c r="L45" s="53"/>
      <c r="M45" s="53"/>
      <c r="N45" s="53"/>
      <c r="O45" s="55"/>
    </row>
    <row r="46" spans="2:16" x14ac:dyDescent="0.25">
      <c r="B46" s="1"/>
      <c r="J46" s="53"/>
      <c r="K46" s="53"/>
      <c r="L46" s="53"/>
      <c r="M46" s="53"/>
      <c r="N46" s="53"/>
      <c r="O46" s="55"/>
    </row>
    <row r="47" spans="2:16" x14ac:dyDescent="0.25">
      <c r="B47" s="1"/>
      <c r="J47" s="53"/>
      <c r="K47" s="53"/>
      <c r="L47" s="53"/>
      <c r="M47" s="53"/>
      <c r="N47" s="54"/>
      <c r="O47" s="55"/>
    </row>
    <row r="48" spans="2:16" x14ac:dyDescent="0.25">
      <c r="B48" s="1"/>
      <c r="J48" s="53"/>
      <c r="K48" s="53"/>
      <c r="L48" s="53"/>
      <c r="M48" s="53"/>
      <c r="N48" s="54"/>
      <c r="O48" s="55"/>
    </row>
    <row r="49" spans="2:15" x14ac:dyDescent="0.25">
      <c r="B49" s="1"/>
      <c r="J49" s="53"/>
      <c r="K49" s="53"/>
      <c r="L49" s="53"/>
      <c r="M49" s="53"/>
      <c r="N49" s="54"/>
      <c r="O49" s="55"/>
    </row>
    <row r="50" spans="2:15" x14ac:dyDescent="0.25">
      <c r="B50" s="1"/>
      <c r="J50" s="53"/>
      <c r="K50" s="53"/>
      <c r="L50" s="53"/>
      <c r="M50" s="53"/>
      <c r="N50" s="54"/>
      <c r="O50" s="55"/>
    </row>
    <row r="51" spans="2:15" x14ac:dyDescent="0.25">
      <c r="B51" s="1"/>
      <c r="J51" s="53"/>
      <c r="K51" s="53"/>
      <c r="L51" s="53"/>
      <c r="M51" s="53"/>
      <c r="N51" s="54"/>
      <c r="O51" s="55"/>
    </row>
    <row r="52" spans="2:15" x14ac:dyDescent="0.25">
      <c r="B52" s="1"/>
      <c r="J52" s="53"/>
      <c r="K52" s="53"/>
      <c r="L52" s="53"/>
      <c r="M52" s="53"/>
      <c r="N52" s="53"/>
      <c r="O52" s="55"/>
    </row>
    <row r="53" spans="2:15" x14ac:dyDescent="0.25">
      <c r="B53" s="1"/>
      <c r="J53" s="53"/>
      <c r="K53" s="53"/>
      <c r="L53" s="53"/>
      <c r="M53" s="53"/>
      <c r="N53" s="53"/>
      <c r="O53" s="55"/>
    </row>
    <row r="54" spans="2:15" x14ac:dyDescent="0.25">
      <c r="B54" s="1"/>
      <c r="J54" s="53"/>
      <c r="K54" s="53"/>
      <c r="L54" s="53"/>
      <c r="M54" s="53"/>
      <c r="N54" s="54"/>
      <c r="O54" s="55"/>
    </row>
    <row r="55" spans="2:15" x14ac:dyDescent="0.25">
      <c r="B55" s="1"/>
      <c r="J55" s="53"/>
      <c r="K55" s="53"/>
      <c r="L55" s="53"/>
      <c r="M55" s="53"/>
      <c r="N55" s="54"/>
      <c r="O55" s="55"/>
    </row>
    <row r="56" spans="2:15" x14ac:dyDescent="0.25">
      <c r="B56" s="1"/>
      <c r="J56" s="53"/>
      <c r="K56" s="53"/>
      <c r="L56" s="53"/>
      <c r="M56" s="53"/>
      <c r="N56" s="54"/>
      <c r="O56" s="55"/>
    </row>
    <row r="57" spans="2:15" x14ac:dyDescent="0.25">
      <c r="B57" s="1"/>
      <c r="J57" s="53"/>
      <c r="K57" s="53"/>
      <c r="L57" s="53"/>
      <c r="M57" s="53"/>
      <c r="N57" s="53"/>
      <c r="O57" s="55"/>
    </row>
    <row r="58" spans="2:15" x14ac:dyDescent="0.25">
      <c r="B58" s="1"/>
      <c r="J58" s="53"/>
      <c r="K58" s="53"/>
      <c r="L58" s="53"/>
      <c r="M58" s="53"/>
      <c r="N58" s="53"/>
      <c r="O58" s="55"/>
    </row>
    <row r="59" spans="2:15" x14ac:dyDescent="0.25">
      <c r="B59" s="1"/>
      <c r="J59" s="53"/>
      <c r="K59" s="53"/>
      <c r="L59" s="53"/>
      <c r="M59" s="53"/>
      <c r="N59" s="54"/>
      <c r="O59" s="55"/>
    </row>
    <row r="60" spans="2:15" x14ac:dyDescent="0.25">
      <c r="B60" s="1"/>
      <c r="J60" s="53"/>
      <c r="K60" s="53"/>
      <c r="L60" s="53"/>
      <c r="M60" s="53"/>
      <c r="N60" s="54"/>
      <c r="O60" s="55"/>
    </row>
    <row r="61" spans="2:15" x14ac:dyDescent="0.25">
      <c r="B61" s="1"/>
      <c r="J61" s="53"/>
      <c r="K61" s="53"/>
      <c r="L61" s="53"/>
      <c r="M61" s="53"/>
      <c r="N61" s="53"/>
      <c r="O61" s="55"/>
    </row>
  </sheetData>
  <sortState ref="L7:P33">
    <sortCondition ref="P7:P33"/>
  </sortState>
  <mergeCells count="3">
    <mergeCell ref="C2:G2"/>
    <mergeCell ref="C4:G4"/>
    <mergeCell ref="L4:P4"/>
  </mergeCells>
  <hyperlinks>
    <hyperlink ref="B2" location="Table!A1" display="Table!A1"/>
  </hyperlink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Table</vt:lpstr>
      <vt:lpstr>SGP#1 May</vt:lpstr>
      <vt:lpstr>Clive Cookson 10km</vt:lpstr>
      <vt:lpstr>SGP#2 May</vt:lpstr>
      <vt:lpstr>Newburn RR</vt:lpstr>
      <vt:lpstr>SGP#3 June</vt:lpstr>
      <vt:lpstr>Tynedale 10km</vt:lpstr>
      <vt:lpstr>Sund 5km</vt:lpstr>
      <vt:lpstr>SGP#4 July</vt:lpstr>
      <vt:lpstr>Morpeth 10km</vt:lpstr>
      <vt:lpstr>Club Champs</vt:lpstr>
      <vt:lpstr>Tynedale 10M</vt:lpstr>
      <vt:lpstr>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 Lee</dc:creator>
  <cp:lastModifiedBy>Emily James</cp:lastModifiedBy>
  <cp:lastPrinted>2014-06-03T14:25:12Z</cp:lastPrinted>
  <dcterms:created xsi:type="dcterms:W3CDTF">2013-11-12T20:15:06Z</dcterms:created>
  <dcterms:modified xsi:type="dcterms:W3CDTF">2016-07-24T20:27:06Z</dcterms:modified>
</cp:coreProperties>
</file>