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560" yWindow="1710" windowWidth="9990" windowHeight="9990" tabRatio="652"/>
  </bookViews>
  <sheets>
    <sheet name="Table" sheetId="6" r:id="rId1"/>
    <sheet name="SGP#1 Apr" sheetId="16" r:id="rId2"/>
    <sheet name="Clive Cookson 10km" sheetId="18" r:id="rId3"/>
    <sheet name="SGP#2 May" sheetId="17" r:id="rId4"/>
    <sheet name="Newburn RR" sheetId="20" r:id="rId5"/>
    <sheet name="SGP#3 June" sheetId="19" r:id="rId6"/>
    <sheet name="Tynedale 10km" sheetId="22" r:id="rId7"/>
    <sheet name="Sund 5km" sheetId="23" r:id="rId8"/>
    <sheet name="SGP#4 July" sheetId="24" r:id="rId9"/>
    <sheet name="Morpeth 10km" sheetId="25" r:id="rId10"/>
    <sheet name="Club Champs" sheetId="26" r:id="rId11"/>
    <sheet name="Tynedale 10M" sheetId="27" r:id="rId12"/>
  </sheets>
  <definedNames>
    <definedName name="_xlnm._FilterDatabase" localSheetId="0" hidden="1">Table!$B$6:$R$96</definedName>
    <definedName name="_xlnm._FilterDatabase" localSheetId="11" hidden="1">'Tynedale 10M'!#REF!</definedName>
  </definedNames>
  <calcPr calcId="145621"/>
</workbook>
</file>

<file path=xl/calcChain.xml><?xml version="1.0" encoding="utf-8"?>
<calcChain xmlns="http://schemas.openxmlformats.org/spreadsheetml/2006/main">
  <c r="P27" i="17" l="1"/>
  <c r="P28" i="17"/>
  <c r="P33" i="17"/>
  <c r="P35" i="17"/>
  <c r="P19" i="17"/>
  <c r="P36" i="17"/>
  <c r="P32" i="17"/>
  <c r="P24" i="17"/>
  <c r="P22" i="17"/>
  <c r="P13" i="17"/>
  <c r="P26" i="17"/>
  <c r="P30" i="17"/>
  <c r="P12" i="17"/>
  <c r="P29" i="17"/>
  <c r="P31" i="17"/>
  <c r="P14" i="17"/>
  <c r="P23" i="17"/>
  <c r="P9" i="17"/>
  <c r="P11" i="17"/>
  <c r="P16" i="17"/>
  <c r="P18" i="17"/>
  <c r="P8" i="17"/>
  <c r="P25" i="17"/>
  <c r="P37" i="17"/>
  <c r="P7" i="17"/>
  <c r="P21" i="17"/>
  <c r="P10" i="17"/>
  <c r="P20" i="17"/>
  <c r="P34" i="17"/>
  <c r="P17" i="17"/>
  <c r="P15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Y26" i="18" l="1"/>
  <c r="Z26" i="18" s="1"/>
  <c r="AA26" i="18" s="1"/>
  <c r="W26" i="18"/>
  <c r="Y20" i="18"/>
  <c r="Z20" i="18" s="1"/>
  <c r="AA20" i="18" s="1"/>
  <c r="W20" i="18"/>
  <c r="Y12" i="18"/>
  <c r="Z12" i="18" s="1"/>
  <c r="AA12" i="18" s="1"/>
  <c r="W12" i="18"/>
  <c r="Y25" i="18"/>
  <c r="Z25" i="18" s="1"/>
  <c r="AA25" i="18" s="1"/>
  <c r="W25" i="18"/>
  <c r="Y24" i="18"/>
  <c r="Z24" i="18" s="1"/>
  <c r="AA24" i="18" s="1"/>
  <c r="W24" i="18"/>
  <c r="Y15" i="18"/>
  <c r="Z15" i="18" s="1"/>
  <c r="AA15" i="18" s="1"/>
  <c r="W15" i="18"/>
  <c r="Y17" i="18"/>
  <c r="Z17" i="18" s="1"/>
  <c r="AA17" i="18" s="1"/>
  <c r="W17" i="18"/>
  <c r="Y13" i="18"/>
  <c r="Z13" i="18" s="1"/>
  <c r="AA13" i="18" s="1"/>
  <c r="W13" i="18"/>
  <c r="Y9" i="18"/>
  <c r="Z9" i="18" s="1"/>
  <c r="AA9" i="18" s="1"/>
  <c r="W9" i="18"/>
  <c r="Y18" i="18"/>
  <c r="Z18" i="18" s="1"/>
  <c r="AA18" i="18" s="1"/>
  <c r="W18" i="18"/>
  <c r="Y16" i="18"/>
  <c r="Z16" i="18" s="1"/>
  <c r="AA16" i="18" s="1"/>
  <c r="W16" i="18"/>
  <c r="Y23" i="18"/>
  <c r="Z23" i="18" s="1"/>
  <c r="AA23" i="18" s="1"/>
  <c r="W23" i="18"/>
  <c r="Y19" i="18"/>
  <c r="Z19" i="18" s="1"/>
  <c r="AA19" i="18" s="1"/>
  <c r="W19" i="18"/>
  <c r="Y7" i="18"/>
  <c r="Z7" i="18" s="1"/>
  <c r="AA7" i="18" s="1"/>
  <c r="W7" i="18"/>
  <c r="Y10" i="18"/>
  <c r="Z10" i="18" s="1"/>
  <c r="AA10" i="18" s="1"/>
  <c r="W10" i="18"/>
  <c r="Y8" i="18"/>
  <c r="Z8" i="18" s="1"/>
  <c r="AA8" i="18" s="1"/>
  <c r="W8" i="18"/>
  <c r="Y21" i="18"/>
  <c r="Z21" i="18" s="1"/>
  <c r="AA21" i="18" s="1"/>
  <c r="W21" i="18"/>
  <c r="Y11" i="18"/>
  <c r="Z11" i="18" s="1"/>
  <c r="AA11" i="18" s="1"/>
  <c r="W11" i="18"/>
  <c r="Y22" i="18"/>
  <c r="Z22" i="18" s="1"/>
  <c r="AA22" i="18" s="1"/>
  <c r="W22" i="18"/>
  <c r="Y14" i="18"/>
  <c r="Z14" i="18" s="1"/>
  <c r="AA14" i="18" s="1"/>
  <c r="W14" i="18"/>
  <c r="M77" i="18" l="1"/>
  <c r="K77" i="18"/>
  <c r="L77" i="18" s="1"/>
  <c r="I77" i="18"/>
  <c r="M76" i="18"/>
  <c r="K76" i="18"/>
  <c r="L76" i="18" s="1"/>
  <c r="I76" i="18"/>
  <c r="M75" i="18"/>
  <c r="K75" i="18"/>
  <c r="L75" i="18" s="1"/>
  <c r="I75" i="18"/>
  <c r="M74" i="18"/>
  <c r="K74" i="18"/>
  <c r="L74" i="18" s="1"/>
  <c r="I74" i="18"/>
  <c r="M73" i="18"/>
  <c r="K73" i="18"/>
  <c r="L73" i="18" s="1"/>
  <c r="I73" i="18"/>
  <c r="M72" i="18"/>
  <c r="K72" i="18"/>
  <c r="L72" i="18" s="1"/>
  <c r="I72" i="18"/>
  <c r="M71" i="18"/>
  <c r="K71" i="18"/>
  <c r="L71" i="18" s="1"/>
  <c r="I71" i="18"/>
  <c r="M70" i="18"/>
  <c r="K70" i="18"/>
  <c r="L70" i="18" s="1"/>
  <c r="I70" i="18"/>
  <c r="M69" i="18"/>
  <c r="K69" i="18"/>
  <c r="L69" i="18" s="1"/>
  <c r="I69" i="18"/>
  <c r="M68" i="18"/>
  <c r="K68" i="18"/>
  <c r="L68" i="18" s="1"/>
  <c r="I68" i="18"/>
  <c r="M67" i="18"/>
  <c r="K67" i="18"/>
  <c r="L67" i="18" s="1"/>
  <c r="I67" i="18"/>
  <c r="M66" i="18"/>
  <c r="K66" i="18"/>
  <c r="L66" i="18" s="1"/>
  <c r="I66" i="18"/>
  <c r="M65" i="18"/>
  <c r="K65" i="18"/>
  <c r="L65" i="18" s="1"/>
  <c r="I65" i="18"/>
  <c r="M64" i="18"/>
  <c r="K64" i="18"/>
  <c r="L64" i="18" s="1"/>
  <c r="I64" i="18"/>
  <c r="M63" i="18"/>
  <c r="K63" i="18"/>
  <c r="L63" i="18" s="1"/>
  <c r="I63" i="18"/>
  <c r="M62" i="18"/>
  <c r="K62" i="18"/>
  <c r="L62" i="18" s="1"/>
  <c r="I62" i="18"/>
  <c r="M61" i="18"/>
  <c r="K61" i="18"/>
  <c r="L61" i="18" s="1"/>
  <c r="I61" i="18"/>
  <c r="M60" i="18"/>
  <c r="K60" i="18"/>
  <c r="L60" i="18" s="1"/>
  <c r="I60" i="18"/>
  <c r="M59" i="18"/>
  <c r="K59" i="18"/>
  <c r="L59" i="18" s="1"/>
  <c r="I59" i="18"/>
  <c r="M58" i="18"/>
  <c r="K58" i="18"/>
  <c r="L58" i="18" s="1"/>
  <c r="I58" i="18"/>
  <c r="M57" i="18"/>
  <c r="K57" i="18"/>
  <c r="L57" i="18" s="1"/>
  <c r="I57" i="18"/>
  <c r="M56" i="18"/>
  <c r="K56" i="18"/>
  <c r="L56" i="18" s="1"/>
  <c r="I56" i="18"/>
  <c r="M55" i="18"/>
  <c r="K55" i="18"/>
  <c r="L55" i="18" s="1"/>
  <c r="I55" i="18"/>
  <c r="M54" i="18"/>
  <c r="K54" i="18"/>
  <c r="L54" i="18" s="1"/>
  <c r="I54" i="18"/>
  <c r="M53" i="18"/>
  <c r="K53" i="18"/>
  <c r="L53" i="18" s="1"/>
  <c r="I53" i="18"/>
  <c r="M52" i="18"/>
  <c r="K52" i="18"/>
  <c r="L52" i="18" s="1"/>
  <c r="I52" i="18"/>
  <c r="M51" i="18"/>
  <c r="K51" i="18"/>
  <c r="L51" i="18" s="1"/>
  <c r="I51" i="18"/>
  <c r="M50" i="18"/>
  <c r="K50" i="18"/>
  <c r="L50" i="18" s="1"/>
  <c r="I50" i="18"/>
  <c r="M49" i="18"/>
  <c r="K49" i="18"/>
  <c r="L49" i="18" s="1"/>
  <c r="I49" i="18"/>
  <c r="M48" i="18"/>
  <c r="K48" i="18"/>
  <c r="L48" i="18" s="1"/>
  <c r="I48" i="18"/>
  <c r="M47" i="18"/>
  <c r="K47" i="18"/>
  <c r="L47" i="18" s="1"/>
  <c r="I47" i="18"/>
  <c r="M46" i="18"/>
  <c r="K46" i="18"/>
  <c r="L46" i="18" s="1"/>
  <c r="I46" i="18"/>
  <c r="M45" i="18"/>
  <c r="K45" i="18"/>
  <c r="L45" i="18" s="1"/>
  <c r="I45" i="18"/>
  <c r="M44" i="18"/>
  <c r="K44" i="18"/>
  <c r="L44" i="18" s="1"/>
  <c r="I44" i="18"/>
  <c r="M43" i="18"/>
  <c r="K43" i="18"/>
  <c r="L43" i="18" s="1"/>
  <c r="I43" i="18"/>
  <c r="M42" i="18"/>
  <c r="K42" i="18"/>
  <c r="L42" i="18" s="1"/>
  <c r="I42" i="18"/>
  <c r="M41" i="18"/>
  <c r="K41" i="18"/>
  <c r="L41" i="18" s="1"/>
  <c r="I41" i="18"/>
  <c r="M40" i="18"/>
  <c r="K40" i="18"/>
  <c r="L40" i="18" s="1"/>
  <c r="I40" i="18"/>
  <c r="M39" i="18"/>
  <c r="K39" i="18"/>
  <c r="L39" i="18" s="1"/>
  <c r="I39" i="18"/>
  <c r="M38" i="18"/>
  <c r="K38" i="18"/>
  <c r="L38" i="18" s="1"/>
  <c r="I38" i="18"/>
  <c r="M37" i="18"/>
  <c r="K37" i="18"/>
  <c r="L37" i="18" s="1"/>
  <c r="I37" i="18"/>
  <c r="M36" i="18"/>
  <c r="K36" i="18"/>
  <c r="L36" i="18" s="1"/>
  <c r="I36" i="18"/>
  <c r="M35" i="18"/>
  <c r="K35" i="18"/>
  <c r="L35" i="18" s="1"/>
  <c r="I35" i="18"/>
  <c r="M34" i="18"/>
  <c r="K34" i="18"/>
  <c r="L34" i="18" s="1"/>
  <c r="I34" i="18"/>
  <c r="M33" i="18"/>
  <c r="K33" i="18"/>
  <c r="L33" i="18" s="1"/>
  <c r="I33" i="18"/>
  <c r="M32" i="18"/>
  <c r="K32" i="18"/>
  <c r="L32" i="18" s="1"/>
  <c r="I32" i="18"/>
  <c r="M31" i="18"/>
  <c r="K31" i="18"/>
  <c r="L31" i="18" s="1"/>
  <c r="I31" i="18"/>
  <c r="M30" i="18"/>
  <c r="K30" i="18"/>
  <c r="L30" i="18" s="1"/>
  <c r="I30" i="18"/>
  <c r="M29" i="18"/>
  <c r="K29" i="18"/>
  <c r="L29" i="18" s="1"/>
  <c r="I29" i="18"/>
  <c r="M28" i="18"/>
  <c r="K28" i="18"/>
  <c r="L28" i="18" s="1"/>
  <c r="I28" i="18"/>
  <c r="M27" i="18"/>
  <c r="K27" i="18"/>
  <c r="L27" i="18" s="1"/>
  <c r="I27" i="18"/>
  <c r="K26" i="18"/>
  <c r="L26" i="18" s="1"/>
  <c r="M26" i="18" s="1"/>
  <c r="I26" i="18"/>
  <c r="K25" i="18"/>
  <c r="L25" i="18" s="1"/>
  <c r="M25" i="18" s="1"/>
  <c r="I25" i="18"/>
  <c r="K24" i="18"/>
  <c r="L24" i="18" s="1"/>
  <c r="M24" i="18" s="1"/>
  <c r="I24" i="18"/>
  <c r="K23" i="18"/>
  <c r="L23" i="18" s="1"/>
  <c r="M23" i="18" s="1"/>
  <c r="I23" i="18"/>
  <c r="K22" i="18"/>
  <c r="L22" i="18" s="1"/>
  <c r="M22" i="18" s="1"/>
  <c r="I22" i="18"/>
  <c r="K21" i="18"/>
  <c r="L21" i="18" s="1"/>
  <c r="M21" i="18" s="1"/>
  <c r="I21" i="18"/>
  <c r="K20" i="18"/>
  <c r="L20" i="18" s="1"/>
  <c r="M20" i="18" s="1"/>
  <c r="I20" i="18"/>
  <c r="K19" i="18"/>
  <c r="L19" i="18" s="1"/>
  <c r="M19" i="18" s="1"/>
  <c r="I19" i="18"/>
  <c r="K18" i="18"/>
  <c r="L18" i="18" s="1"/>
  <c r="M18" i="18" s="1"/>
  <c r="I18" i="18"/>
  <c r="K17" i="18"/>
  <c r="L17" i="18" s="1"/>
  <c r="M17" i="18" s="1"/>
  <c r="I17" i="18"/>
  <c r="K16" i="18"/>
  <c r="L16" i="18" s="1"/>
  <c r="M16" i="18" s="1"/>
  <c r="I16" i="18"/>
  <c r="K15" i="18"/>
  <c r="L15" i="18" s="1"/>
  <c r="M15" i="18" s="1"/>
  <c r="I15" i="18"/>
  <c r="K14" i="18"/>
  <c r="L14" i="18" s="1"/>
  <c r="M14" i="18" s="1"/>
  <c r="I14" i="18"/>
  <c r="K13" i="18"/>
  <c r="L13" i="18" s="1"/>
  <c r="M13" i="18" s="1"/>
  <c r="I13" i="18"/>
  <c r="K12" i="18"/>
  <c r="L12" i="18" s="1"/>
  <c r="M12" i="18" s="1"/>
  <c r="I12" i="18"/>
  <c r="K11" i="18"/>
  <c r="L11" i="18" s="1"/>
  <c r="M11" i="18" s="1"/>
  <c r="I11" i="18"/>
  <c r="K10" i="18"/>
  <c r="L10" i="18" s="1"/>
  <c r="M10" i="18" s="1"/>
  <c r="I10" i="18"/>
  <c r="K9" i="18"/>
  <c r="L9" i="18" s="1"/>
  <c r="M9" i="18" s="1"/>
  <c r="I9" i="18"/>
  <c r="K8" i="18"/>
  <c r="L8" i="18" s="1"/>
  <c r="M8" i="18" s="1"/>
  <c r="I8" i="18"/>
  <c r="K7" i="18"/>
  <c r="L7" i="18" s="1"/>
  <c r="M7" i="18" s="1"/>
  <c r="I7" i="18"/>
  <c r="P35" i="16" l="1"/>
  <c r="P21" i="16"/>
  <c r="P31" i="16"/>
  <c r="P32" i="16"/>
  <c r="P25" i="16"/>
  <c r="P8" i="16"/>
  <c r="P39" i="16"/>
  <c r="P26" i="16"/>
  <c r="P14" i="16"/>
  <c r="P12" i="16"/>
  <c r="P29" i="16"/>
  <c r="P36" i="16"/>
  <c r="P11" i="16"/>
  <c r="P9" i="16"/>
  <c r="P37" i="16"/>
  <c r="P27" i="16"/>
  <c r="P10" i="16"/>
  <c r="P17" i="16"/>
  <c r="P38" i="16"/>
  <c r="P33" i="16"/>
  <c r="P18" i="16"/>
  <c r="P34" i="16"/>
  <c r="P7" i="16"/>
  <c r="P16" i="16"/>
  <c r="P15" i="16"/>
  <c r="P23" i="16"/>
  <c r="P19" i="16"/>
  <c r="P22" i="16"/>
  <c r="P13" i="16"/>
  <c r="P30" i="16"/>
  <c r="P28" i="16"/>
  <c r="P24" i="16"/>
  <c r="P20" i="16"/>
  <c r="R18" i="6"/>
  <c r="R33" i="6"/>
  <c r="R16" i="6"/>
  <c r="R34" i="6"/>
  <c r="R36" i="6"/>
  <c r="R37" i="6"/>
  <c r="R25" i="6"/>
  <c r="R21" i="6"/>
  <c r="R7" i="6"/>
  <c r="R12" i="6"/>
  <c r="R40" i="6"/>
  <c r="R8" i="6"/>
  <c r="R24" i="6"/>
  <c r="R26" i="6"/>
  <c r="R13" i="6"/>
  <c r="R14" i="6"/>
  <c r="R43" i="6"/>
  <c r="R17" i="6"/>
  <c r="R10" i="6"/>
  <c r="R19" i="6"/>
  <c r="R47" i="6"/>
  <c r="R48" i="6"/>
  <c r="R31" i="6"/>
  <c r="R9" i="6"/>
  <c r="R49" i="6"/>
  <c r="R20" i="6"/>
  <c r="R23" i="6"/>
  <c r="R28" i="6"/>
  <c r="R51" i="6"/>
  <c r="R53" i="6"/>
  <c r="R22" i="6"/>
  <c r="R32" i="6"/>
  <c r="R27" i="6"/>
  <c r="R29" i="6"/>
  <c r="R30" i="6"/>
  <c r="R39" i="6"/>
  <c r="R15" i="6"/>
  <c r="R57" i="6"/>
  <c r="R58" i="6"/>
  <c r="R59" i="6"/>
  <c r="R54" i="6"/>
  <c r="R55" i="6"/>
  <c r="R35" i="6"/>
  <c r="R38" i="6"/>
  <c r="R41" i="6"/>
  <c r="R42" i="6"/>
  <c r="R44" i="6"/>
  <c r="R45" i="6"/>
  <c r="R46" i="6"/>
  <c r="R50" i="6"/>
  <c r="R52" i="6"/>
  <c r="R56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11" i="6"/>
  <c r="G28" i="16"/>
  <c r="G29" i="16"/>
  <c r="G27" i="16"/>
  <c r="G30" i="16"/>
  <c r="G31" i="16"/>
  <c r="G32" i="16"/>
  <c r="G33" i="16"/>
  <c r="G34" i="16"/>
  <c r="G35" i="16"/>
  <c r="G36" i="16"/>
  <c r="G37" i="16"/>
  <c r="G38" i="16"/>
  <c r="G39" i="16"/>
  <c r="AA34" i="6" l="1"/>
  <c r="C7" i="6" l="1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7" i="16"/>
  <c r="T8" i="6"/>
  <c r="U8" i="6"/>
  <c r="V8" i="6"/>
  <c r="W8" i="6"/>
  <c r="X8" i="6"/>
  <c r="Y8" i="6"/>
  <c r="Z8" i="6"/>
  <c r="AA8" i="6"/>
  <c r="T79" i="6"/>
  <c r="U79" i="6"/>
  <c r="V79" i="6"/>
  <c r="W79" i="6"/>
  <c r="X79" i="6"/>
  <c r="Y79" i="6"/>
  <c r="Z79" i="6"/>
  <c r="AA79" i="6"/>
  <c r="T33" i="6"/>
  <c r="U33" i="6"/>
  <c r="V33" i="6"/>
  <c r="W33" i="6"/>
  <c r="X33" i="6"/>
  <c r="Y33" i="6"/>
  <c r="Z33" i="6"/>
  <c r="AA33" i="6"/>
  <c r="T19" i="6"/>
  <c r="U19" i="6"/>
  <c r="V19" i="6"/>
  <c r="W19" i="6"/>
  <c r="X19" i="6"/>
  <c r="Y19" i="6"/>
  <c r="Z19" i="6"/>
  <c r="AA19" i="6"/>
  <c r="T57" i="6"/>
  <c r="U57" i="6"/>
  <c r="V57" i="6"/>
  <c r="W57" i="6"/>
  <c r="X57" i="6"/>
  <c r="Y57" i="6"/>
  <c r="Z57" i="6"/>
  <c r="AA57" i="6"/>
  <c r="T26" i="6"/>
  <c r="U26" i="6"/>
  <c r="V26" i="6"/>
  <c r="W26" i="6"/>
  <c r="X26" i="6"/>
  <c r="Y26" i="6"/>
  <c r="Z26" i="6"/>
  <c r="AA26" i="6"/>
  <c r="T25" i="6"/>
  <c r="U25" i="6"/>
  <c r="V25" i="6"/>
  <c r="W25" i="6"/>
  <c r="X25" i="6"/>
  <c r="Y25" i="6"/>
  <c r="Z25" i="6"/>
  <c r="AA25" i="6"/>
  <c r="T81" i="6"/>
  <c r="U81" i="6"/>
  <c r="V81" i="6"/>
  <c r="W81" i="6"/>
  <c r="X81" i="6"/>
  <c r="Y81" i="6"/>
  <c r="Z81" i="6"/>
  <c r="AA81" i="6"/>
  <c r="T63" i="6"/>
  <c r="U63" i="6"/>
  <c r="V63" i="6"/>
  <c r="W63" i="6"/>
  <c r="X63" i="6"/>
  <c r="Y63" i="6"/>
  <c r="Z63" i="6"/>
  <c r="AA63" i="6"/>
  <c r="T12" i="6"/>
  <c r="U12" i="6"/>
  <c r="V12" i="6"/>
  <c r="W12" i="6"/>
  <c r="X12" i="6"/>
  <c r="Y12" i="6"/>
  <c r="Z12" i="6"/>
  <c r="AA12" i="6"/>
  <c r="T39" i="6"/>
  <c r="U39" i="6"/>
  <c r="V39" i="6"/>
  <c r="W39" i="6"/>
  <c r="X39" i="6"/>
  <c r="Y39" i="6"/>
  <c r="Z39" i="6"/>
  <c r="AA39" i="6"/>
  <c r="T53" i="6"/>
  <c r="U53" i="6"/>
  <c r="V53" i="6"/>
  <c r="W53" i="6"/>
  <c r="X53" i="6"/>
  <c r="Y53" i="6"/>
  <c r="Z53" i="6"/>
  <c r="AA53" i="6"/>
  <c r="T62" i="6"/>
  <c r="U62" i="6"/>
  <c r="V62" i="6"/>
  <c r="W62" i="6"/>
  <c r="X62" i="6"/>
  <c r="Y62" i="6"/>
  <c r="Z62" i="6"/>
  <c r="AA62" i="6"/>
  <c r="T16" i="6"/>
  <c r="U16" i="6"/>
  <c r="V16" i="6"/>
  <c r="W16" i="6"/>
  <c r="X16" i="6"/>
  <c r="Y16" i="6"/>
  <c r="Z16" i="6"/>
  <c r="AA16" i="6"/>
  <c r="T17" i="6"/>
  <c r="U17" i="6"/>
  <c r="V17" i="6"/>
  <c r="W17" i="6"/>
  <c r="X17" i="6"/>
  <c r="Y17" i="6"/>
  <c r="Z17" i="6"/>
  <c r="AA17" i="6"/>
  <c r="T31" i="6"/>
  <c r="U31" i="6"/>
  <c r="V31" i="6"/>
  <c r="W31" i="6"/>
  <c r="X31" i="6"/>
  <c r="Y31" i="6"/>
  <c r="Z31" i="6"/>
  <c r="AA31" i="6"/>
  <c r="T27" i="6"/>
  <c r="U27" i="6"/>
  <c r="V27" i="6"/>
  <c r="W27" i="6"/>
  <c r="X27" i="6"/>
  <c r="Y27" i="6"/>
  <c r="Z27" i="6"/>
  <c r="AA27" i="6"/>
  <c r="T30" i="6"/>
  <c r="U30" i="6"/>
  <c r="V30" i="6"/>
  <c r="W30" i="6"/>
  <c r="X30" i="6"/>
  <c r="Y30" i="6"/>
  <c r="Z30" i="6"/>
  <c r="AA30" i="6"/>
  <c r="T49" i="6"/>
  <c r="U49" i="6"/>
  <c r="V49" i="6"/>
  <c r="W49" i="6"/>
  <c r="X49" i="6"/>
  <c r="Y49" i="6"/>
  <c r="Z49" i="6"/>
  <c r="AA49" i="6"/>
  <c r="T20" i="6"/>
  <c r="U20" i="6"/>
  <c r="V20" i="6"/>
  <c r="W20" i="6"/>
  <c r="X20" i="6"/>
  <c r="Y20" i="6"/>
  <c r="Z20" i="6"/>
  <c r="AA20" i="6"/>
  <c r="T87" i="6"/>
  <c r="U87" i="6"/>
  <c r="V87" i="6"/>
  <c r="W87" i="6"/>
  <c r="X87" i="6"/>
  <c r="Y87" i="6"/>
  <c r="Z87" i="6"/>
  <c r="AA87" i="6"/>
  <c r="T34" i="6"/>
  <c r="U34" i="6"/>
  <c r="V34" i="6"/>
  <c r="W34" i="6"/>
  <c r="X34" i="6"/>
  <c r="Y34" i="6"/>
  <c r="Z34" i="6"/>
  <c r="T50" i="6"/>
  <c r="U50" i="6"/>
  <c r="V50" i="6"/>
  <c r="W50" i="6"/>
  <c r="X50" i="6"/>
  <c r="Y50" i="6"/>
  <c r="Z50" i="6"/>
  <c r="AA50" i="6"/>
  <c r="T15" i="6"/>
  <c r="U15" i="6"/>
  <c r="V15" i="6"/>
  <c r="W15" i="6"/>
  <c r="X15" i="6"/>
  <c r="Y15" i="6"/>
  <c r="Z15" i="6"/>
  <c r="AA15" i="6"/>
  <c r="T67" i="6"/>
  <c r="U67" i="6"/>
  <c r="V67" i="6"/>
  <c r="W67" i="6"/>
  <c r="X67" i="6"/>
  <c r="Y67" i="6"/>
  <c r="Z67" i="6"/>
  <c r="AA67" i="6"/>
  <c r="T7" i="6"/>
  <c r="U7" i="6"/>
  <c r="V7" i="6"/>
  <c r="W7" i="6"/>
  <c r="X7" i="6"/>
  <c r="Y7" i="6"/>
  <c r="Z7" i="6"/>
  <c r="AA7" i="6"/>
  <c r="T54" i="6"/>
  <c r="U54" i="6"/>
  <c r="V54" i="6"/>
  <c r="W54" i="6"/>
  <c r="X54" i="6"/>
  <c r="Y54" i="6"/>
  <c r="Z54" i="6"/>
  <c r="AA54" i="6"/>
  <c r="T11" i="6"/>
  <c r="U11" i="6"/>
  <c r="V11" i="6"/>
  <c r="W11" i="6"/>
  <c r="X11" i="6"/>
  <c r="Y11" i="6"/>
  <c r="Z11" i="6"/>
  <c r="AA11" i="6"/>
  <c r="T29" i="6"/>
  <c r="U29" i="6"/>
  <c r="V29" i="6"/>
  <c r="W29" i="6"/>
  <c r="X29" i="6"/>
  <c r="Y29" i="6"/>
  <c r="Z29" i="6"/>
  <c r="AA29" i="6"/>
  <c r="T47" i="6"/>
  <c r="U47" i="6"/>
  <c r="V47" i="6"/>
  <c r="W47" i="6"/>
  <c r="X47" i="6"/>
  <c r="Y47" i="6"/>
  <c r="Z47" i="6"/>
  <c r="AA47" i="6"/>
  <c r="T37" i="6"/>
  <c r="U37" i="6"/>
  <c r="V37" i="6"/>
  <c r="W37" i="6"/>
  <c r="X37" i="6"/>
  <c r="Y37" i="6"/>
  <c r="Z37" i="6"/>
  <c r="AA37" i="6"/>
  <c r="T36" i="6"/>
  <c r="U36" i="6"/>
  <c r="V36" i="6"/>
  <c r="W36" i="6"/>
  <c r="X36" i="6"/>
  <c r="Y36" i="6"/>
  <c r="Z36" i="6"/>
  <c r="AA36" i="6"/>
  <c r="T13" i="6"/>
  <c r="U13" i="6"/>
  <c r="V13" i="6"/>
  <c r="W13" i="6"/>
  <c r="X13" i="6"/>
  <c r="Y13" i="6"/>
  <c r="Z13" i="6"/>
  <c r="AA13" i="6"/>
  <c r="T9" i="6"/>
  <c r="U9" i="6"/>
  <c r="V9" i="6"/>
  <c r="W9" i="6"/>
  <c r="X9" i="6"/>
  <c r="Y9" i="6"/>
  <c r="Z9" i="6"/>
  <c r="AA9" i="6"/>
  <c r="T40" i="6"/>
  <c r="U40" i="6"/>
  <c r="V40" i="6"/>
  <c r="W40" i="6"/>
  <c r="X40" i="6"/>
  <c r="Y40" i="6"/>
  <c r="Z40" i="6"/>
  <c r="AA40" i="6"/>
  <c r="T86" i="6"/>
  <c r="U86" i="6"/>
  <c r="V86" i="6"/>
  <c r="W86" i="6"/>
  <c r="X86" i="6"/>
  <c r="Y86" i="6"/>
  <c r="Z86" i="6"/>
  <c r="AA86" i="6"/>
  <c r="T21" i="6"/>
  <c r="U21" i="6"/>
  <c r="V21" i="6"/>
  <c r="W21" i="6"/>
  <c r="X21" i="6"/>
  <c r="Y21" i="6"/>
  <c r="Z21" i="6"/>
  <c r="AA21" i="6"/>
  <c r="T58" i="6"/>
  <c r="U58" i="6"/>
  <c r="V58" i="6"/>
  <c r="W58" i="6"/>
  <c r="X58" i="6"/>
  <c r="Y58" i="6"/>
  <c r="Z58" i="6"/>
  <c r="AA58" i="6"/>
  <c r="T69" i="6"/>
  <c r="U69" i="6"/>
  <c r="V69" i="6"/>
  <c r="W69" i="6"/>
  <c r="X69" i="6"/>
  <c r="Y69" i="6"/>
  <c r="Z69" i="6"/>
  <c r="AA69" i="6"/>
  <c r="T76" i="6"/>
  <c r="U76" i="6"/>
  <c r="V76" i="6"/>
  <c r="W76" i="6"/>
  <c r="X76" i="6"/>
  <c r="Y76" i="6"/>
  <c r="Z76" i="6"/>
  <c r="AA76" i="6"/>
  <c r="T65" i="6"/>
  <c r="U65" i="6"/>
  <c r="V65" i="6"/>
  <c r="W65" i="6"/>
  <c r="X65" i="6"/>
  <c r="Y65" i="6"/>
  <c r="Z65" i="6"/>
  <c r="AA65" i="6"/>
  <c r="T52" i="6"/>
  <c r="U52" i="6"/>
  <c r="V52" i="6"/>
  <c r="W52" i="6"/>
  <c r="X52" i="6"/>
  <c r="Y52" i="6"/>
  <c r="Z52" i="6"/>
  <c r="AA52" i="6"/>
  <c r="T18" i="6"/>
  <c r="U18" i="6"/>
  <c r="V18" i="6"/>
  <c r="W18" i="6"/>
  <c r="X18" i="6"/>
  <c r="Y18" i="6"/>
  <c r="Z18" i="6"/>
  <c r="AA18" i="6"/>
  <c r="T41" i="6"/>
  <c r="U41" i="6"/>
  <c r="V41" i="6"/>
  <c r="W41" i="6"/>
  <c r="X41" i="6"/>
  <c r="Y41" i="6"/>
  <c r="Z41" i="6"/>
  <c r="AA41" i="6"/>
  <c r="T51" i="6"/>
  <c r="U51" i="6"/>
  <c r="V51" i="6"/>
  <c r="W51" i="6"/>
  <c r="X51" i="6"/>
  <c r="Y51" i="6"/>
  <c r="Z51" i="6"/>
  <c r="AA51" i="6"/>
  <c r="T90" i="6"/>
  <c r="U90" i="6"/>
  <c r="V90" i="6"/>
  <c r="W90" i="6"/>
  <c r="X90" i="6"/>
  <c r="Y90" i="6"/>
  <c r="Z90" i="6"/>
  <c r="AA90" i="6"/>
  <c r="T88" i="6"/>
  <c r="U88" i="6"/>
  <c r="V88" i="6"/>
  <c r="W88" i="6"/>
  <c r="X88" i="6"/>
  <c r="Y88" i="6"/>
  <c r="Z88" i="6"/>
  <c r="AA88" i="6"/>
  <c r="T55" i="6"/>
  <c r="U55" i="6"/>
  <c r="V55" i="6"/>
  <c r="W55" i="6"/>
  <c r="X55" i="6"/>
  <c r="Y55" i="6"/>
  <c r="Z55" i="6"/>
  <c r="AA55" i="6"/>
  <c r="T48" i="6"/>
  <c r="U48" i="6"/>
  <c r="V48" i="6"/>
  <c r="W48" i="6"/>
  <c r="X48" i="6"/>
  <c r="Y48" i="6"/>
  <c r="Z48" i="6"/>
  <c r="AA48" i="6"/>
  <c r="T89" i="6"/>
  <c r="U89" i="6"/>
  <c r="V89" i="6"/>
  <c r="W89" i="6"/>
  <c r="X89" i="6"/>
  <c r="Y89" i="6"/>
  <c r="Z89" i="6"/>
  <c r="AA89" i="6"/>
  <c r="T70" i="6"/>
  <c r="U70" i="6"/>
  <c r="V70" i="6"/>
  <c r="W70" i="6"/>
  <c r="X70" i="6"/>
  <c r="Y70" i="6"/>
  <c r="Z70" i="6"/>
  <c r="AA70" i="6"/>
  <c r="T82" i="6"/>
  <c r="U82" i="6"/>
  <c r="V82" i="6"/>
  <c r="W82" i="6"/>
  <c r="X82" i="6"/>
  <c r="Y82" i="6"/>
  <c r="Z82" i="6"/>
  <c r="AA82" i="6"/>
  <c r="T84" i="6"/>
  <c r="U84" i="6"/>
  <c r="V84" i="6"/>
  <c r="W84" i="6"/>
  <c r="X84" i="6"/>
  <c r="Y84" i="6"/>
  <c r="Z84" i="6"/>
  <c r="AA84" i="6"/>
  <c r="T64" i="6"/>
  <c r="U64" i="6"/>
  <c r="V64" i="6"/>
  <c r="W64" i="6"/>
  <c r="X64" i="6"/>
  <c r="Y64" i="6"/>
  <c r="Z64" i="6"/>
  <c r="AA64" i="6"/>
  <c r="T92" i="6"/>
  <c r="U92" i="6"/>
  <c r="V92" i="6"/>
  <c r="W92" i="6"/>
  <c r="X92" i="6"/>
  <c r="Y92" i="6"/>
  <c r="Z92" i="6"/>
  <c r="AA92" i="6"/>
  <c r="T24" i="6"/>
  <c r="U24" i="6"/>
  <c r="V24" i="6"/>
  <c r="W24" i="6"/>
  <c r="X24" i="6"/>
  <c r="Y24" i="6"/>
  <c r="Z24" i="6"/>
  <c r="AA24" i="6"/>
  <c r="T38" i="6"/>
  <c r="U38" i="6"/>
  <c r="V38" i="6"/>
  <c r="W38" i="6"/>
  <c r="X38" i="6"/>
  <c r="Y38" i="6"/>
  <c r="Z38" i="6"/>
  <c r="AA38" i="6"/>
  <c r="T94" i="6"/>
  <c r="U94" i="6"/>
  <c r="V94" i="6"/>
  <c r="W94" i="6"/>
  <c r="X94" i="6"/>
  <c r="Y94" i="6"/>
  <c r="Z94" i="6"/>
  <c r="AA94" i="6"/>
  <c r="T77" i="6"/>
  <c r="U77" i="6"/>
  <c r="V77" i="6"/>
  <c r="W77" i="6"/>
  <c r="X77" i="6"/>
  <c r="Y77" i="6"/>
  <c r="Z77" i="6"/>
  <c r="AA77" i="6"/>
  <c r="T95" i="6"/>
  <c r="U95" i="6"/>
  <c r="V95" i="6"/>
  <c r="W95" i="6"/>
  <c r="X95" i="6"/>
  <c r="Y95" i="6"/>
  <c r="Z95" i="6"/>
  <c r="AA95" i="6"/>
  <c r="T68" i="6"/>
  <c r="U68" i="6"/>
  <c r="V68" i="6"/>
  <c r="W68" i="6"/>
  <c r="X68" i="6"/>
  <c r="Y68" i="6"/>
  <c r="Z68" i="6"/>
  <c r="AA68" i="6"/>
  <c r="T44" i="6"/>
  <c r="U44" i="6"/>
  <c r="V44" i="6"/>
  <c r="W44" i="6"/>
  <c r="X44" i="6"/>
  <c r="Y44" i="6"/>
  <c r="Z44" i="6"/>
  <c r="AA44" i="6"/>
  <c r="T23" i="6"/>
  <c r="U23" i="6"/>
  <c r="V23" i="6"/>
  <c r="W23" i="6"/>
  <c r="X23" i="6"/>
  <c r="Y23" i="6"/>
  <c r="Z23" i="6"/>
  <c r="AA23" i="6"/>
  <c r="T56" i="6"/>
  <c r="U56" i="6"/>
  <c r="V56" i="6"/>
  <c r="W56" i="6"/>
  <c r="X56" i="6"/>
  <c r="Y56" i="6"/>
  <c r="Z56" i="6"/>
  <c r="AA56" i="6"/>
  <c r="T10" i="6"/>
  <c r="U10" i="6"/>
  <c r="V10" i="6"/>
  <c r="W10" i="6"/>
  <c r="X10" i="6"/>
  <c r="Y10" i="6"/>
  <c r="Z10" i="6"/>
  <c r="AA10" i="6"/>
  <c r="T45" i="6"/>
  <c r="U45" i="6"/>
  <c r="V45" i="6"/>
  <c r="W45" i="6"/>
  <c r="X45" i="6"/>
  <c r="Y45" i="6"/>
  <c r="Z45" i="6"/>
  <c r="AA45" i="6"/>
  <c r="T91" i="6"/>
  <c r="U91" i="6"/>
  <c r="V91" i="6"/>
  <c r="W91" i="6"/>
  <c r="X91" i="6"/>
  <c r="Y91" i="6"/>
  <c r="Z91" i="6"/>
  <c r="AA91" i="6"/>
  <c r="T22" i="6"/>
  <c r="U22" i="6"/>
  <c r="V22" i="6"/>
  <c r="W22" i="6"/>
  <c r="X22" i="6"/>
  <c r="Y22" i="6"/>
  <c r="Z22" i="6"/>
  <c r="AA22" i="6"/>
  <c r="T32" i="6"/>
  <c r="U32" i="6"/>
  <c r="V32" i="6"/>
  <c r="W32" i="6"/>
  <c r="X32" i="6"/>
  <c r="Y32" i="6"/>
  <c r="Z32" i="6"/>
  <c r="AA32" i="6"/>
  <c r="T83" i="6"/>
  <c r="U83" i="6"/>
  <c r="V83" i="6"/>
  <c r="W83" i="6"/>
  <c r="X83" i="6"/>
  <c r="Y83" i="6"/>
  <c r="Z83" i="6"/>
  <c r="AA83" i="6"/>
  <c r="T61" i="6"/>
  <c r="U61" i="6"/>
  <c r="V61" i="6"/>
  <c r="W61" i="6"/>
  <c r="X61" i="6"/>
  <c r="Y61" i="6"/>
  <c r="Z61" i="6"/>
  <c r="AA61" i="6"/>
  <c r="T66" i="6"/>
  <c r="U66" i="6"/>
  <c r="V66" i="6"/>
  <c r="W66" i="6"/>
  <c r="X66" i="6"/>
  <c r="Y66" i="6"/>
  <c r="Z66" i="6"/>
  <c r="AA66" i="6"/>
  <c r="T42" i="6"/>
  <c r="U42" i="6"/>
  <c r="V42" i="6"/>
  <c r="W42" i="6"/>
  <c r="X42" i="6"/>
  <c r="Y42" i="6"/>
  <c r="Z42" i="6"/>
  <c r="AA42" i="6"/>
  <c r="T93" i="6"/>
  <c r="U93" i="6"/>
  <c r="V93" i="6"/>
  <c r="W93" i="6"/>
  <c r="X93" i="6"/>
  <c r="Y93" i="6"/>
  <c r="Z93" i="6"/>
  <c r="AA93" i="6"/>
  <c r="T60" i="6"/>
  <c r="U60" i="6"/>
  <c r="V60" i="6"/>
  <c r="W60" i="6"/>
  <c r="X60" i="6"/>
  <c r="Y60" i="6"/>
  <c r="Z60" i="6"/>
  <c r="AA60" i="6"/>
  <c r="T35" i="6"/>
  <c r="U35" i="6"/>
  <c r="V35" i="6"/>
  <c r="W35" i="6"/>
  <c r="X35" i="6"/>
  <c r="Y35" i="6"/>
  <c r="Z35" i="6"/>
  <c r="AA35" i="6"/>
  <c r="T75" i="6"/>
  <c r="U75" i="6"/>
  <c r="V75" i="6"/>
  <c r="W75" i="6"/>
  <c r="X75" i="6"/>
  <c r="Y75" i="6"/>
  <c r="Z75" i="6"/>
  <c r="AA75" i="6"/>
  <c r="T78" i="6"/>
  <c r="U78" i="6"/>
  <c r="V78" i="6"/>
  <c r="W78" i="6"/>
  <c r="X78" i="6"/>
  <c r="Y78" i="6"/>
  <c r="Z78" i="6"/>
  <c r="AA78" i="6"/>
  <c r="T59" i="6"/>
  <c r="U59" i="6"/>
  <c r="V59" i="6"/>
  <c r="W59" i="6"/>
  <c r="X59" i="6"/>
  <c r="Y59" i="6"/>
  <c r="Z59" i="6"/>
  <c r="AA59" i="6"/>
  <c r="T80" i="6"/>
  <c r="U80" i="6"/>
  <c r="V80" i="6"/>
  <c r="W80" i="6"/>
  <c r="X80" i="6"/>
  <c r="Y80" i="6"/>
  <c r="Z80" i="6"/>
  <c r="AA80" i="6"/>
  <c r="T85" i="6"/>
  <c r="U85" i="6"/>
  <c r="V85" i="6"/>
  <c r="W85" i="6"/>
  <c r="X85" i="6"/>
  <c r="Y85" i="6"/>
  <c r="Z85" i="6"/>
  <c r="AA85" i="6"/>
  <c r="T96" i="6"/>
  <c r="U96" i="6"/>
  <c r="V96" i="6"/>
  <c r="W96" i="6"/>
  <c r="X96" i="6"/>
  <c r="Y96" i="6"/>
  <c r="Z96" i="6"/>
  <c r="AA96" i="6"/>
  <c r="T71" i="6"/>
  <c r="U71" i="6"/>
  <c r="V71" i="6"/>
  <c r="W71" i="6"/>
  <c r="X71" i="6"/>
  <c r="Y71" i="6"/>
  <c r="Z71" i="6"/>
  <c r="AA71" i="6"/>
  <c r="T72" i="6"/>
  <c r="U72" i="6"/>
  <c r="V72" i="6"/>
  <c r="W72" i="6"/>
  <c r="X72" i="6"/>
  <c r="Y72" i="6"/>
  <c r="Z72" i="6"/>
  <c r="AA72" i="6"/>
  <c r="T73" i="6"/>
  <c r="U73" i="6"/>
  <c r="V73" i="6"/>
  <c r="W73" i="6"/>
  <c r="X73" i="6"/>
  <c r="Y73" i="6"/>
  <c r="Z73" i="6"/>
  <c r="AA73" i="6"/>
  <c r="T46" i="6"/>
  <c r="U46" i="6"/>
  <c r="V46" i="6"/>
  <c r="W46" i="6"/>
  <c r="X46" i="6"/>
  <c r="Y46" i="6"/>
  <c r="Z46" i="6"/>
  <c r="AA46" i="6"/>
  <c r="T74" i="6"/>
  <c r="U74" i="6"/>
  <c r="V74" i="6"/>
  <c r="W74" i="6"/>
  <c r="X74" i="6"/>
  <c r="Y74" i="6"/>
  <c r="Z74" i="6"/>
  <c r="AA74" i="6"/>
  <c r="T14" i="6"/>
  <c r="U14" i="6"/>
  <c r="V14" i="6"/>
  <c r="W14" i="6"/>
  <c r="X14" i="6"/>
  <c r="Y14" i="6"/>
  <c r="Z14" i="6"/>
  <c r="AA14" i="6"/>
  <c r="T28" i="6"/>
  <c r="U28" i="6"/>
  <c r="V28" i="6"/>
  <c r="W28" i="6"/>
  <c r="X28" i="6"/>
  <c r="Y28" i="6"/>
  <c r="Z28" i="6"/>
  <c r="AA28" i="6"/>
  <c r="AA43" i="6"/>
  <c r="Z43" i="6"/>
  <c r="Y43" i="6"/>
  <c r="X43" i="6"/>
  <c r="W43" i="6"/>
  <c r="V43" i="6"/>
  <c r="U43" i="6"/>
  <c r="T43" i="6"/>
  <c r="AB11" i="6" l="1"/>
  <c r="AB61" i="6"/>
  <c r="AD43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4" i="6"/>
  <c r="AD76" i="6"/>
  <c r="AD69" i="6"/>
  <c r="AD67" i="6"/>
  <c r="AD63" i="6"/>
  <c r="AD61" i="6"/>
  <c r="AD60" i="6"/>
  <c r="AD57" i="6"/>
  <c r="AD36" i="6"/>
  <c r="AD20" i="6"/>
  <c r="AD46" i="6"/>
  <c r="AD42" i="6"/>
  <c r="AD68" i="6"/>
  <c r="AD66" i="6"/>
  <c r="AD64" i="6"/>
  <c r="AD62" i="6"/>
  <c r="AD41" i="6"/>
  <c r="AD58" i="6"/>
  <c r="AD56" i="6"/>
  <c r="AD28" i="6"/>
  <c r="AD44" i="6"/>
  <c r="AD55" i="6"/>
  <c r="AD11" i="6"/>
  <c r="AD37" i="6"/>
  <c r="AD29" i="6"/>
  <c r="AD39" i="6"/>
  <c r="AD35" i="6"/>
  <c r="AD52" i="6"/>
  <c r="AD30" i="6"/>
  <c r="AD13" i="6"/>
  <c r="AD22" i="6"/>
  <c r="AD47" i="6"/>
  <c r="AD24" i="6"/>
  <c r="AD10" i="6"/>
  <c r="AD50" i="6"/>
  <c r="AD40" i="6"/>
  <c r="AD27" i="6"/>
  <c r="AD12" i="6"/>
  <c r="AD38" i="6"/>
  <c r="AD31" i="6"/>
  <c r="AD16" i="6"/>
  <c r="AD51" i="6"/>
  <c r="AD34" i="6"/>
  <c r="AD32" i="6"/>
  <c r="AD14" i="6"/>
  <c r="AD8" i="6"/>
  <c r="AD45" i="6"/>
  <c r="AB76" i="6"/>
  <c r="AB69" i="6"/>
  <c r="AD15" i="6"/>
  <c r="AD21" i="6"/>
  <c r="AD59" i="6"/>
  <c r="AD75" i="6"/>
  <c r="AD54" i="6"/>
  <c r="AD23" i="6"/>
  <c r="AD33" i="6"/>
  <c r="AD19" i="6"/>
  <c r="AD26" i="6"/>
  <c r="AB53" i="6"/>
  <c r="AD65" i="6"/>
  <c r="AD7" i="6"/>
  <c r="AD9" i="6"/>
  <c r="AD48" i="6"/>
  <c r="AD17" i="6"/>
  <c r="AD18" i="6"/>
  <c r="AD73" i="6"/>
  <c r="AD25" i="6"/>
  <c r="AD53" i="6"/>
  <c r="AD49" i="6"/>
  <c r="AD72" i="6"/>
  <c r="AD71" i="6"/>
  <c r="AD70" i="6"/>
  <c r="AB17" i="6"/>
  <c r="AB39" i="6"/>
  <c r="AB74" i="6"/>
  <c r="AB85" i="6"/>
  <c r="AB93" i="6"/>
  <c r="AB42" i="6"/>
  <c r="AB83" i="6"/>
  <c r="AB10" i="6"/>
  <c r="AB88" i="6"/>
  <c r="AB51" i="6"/>
  <c r="AB50" i="6"/>
  <c r="AB49" i="6"/>
  <c r="AB30" i="6"/>
  <c r="AB12" i="6"/>
  <c r="AB25" i="6"/>
  <c r="AB79" i="6"/>
  <c r="AB45" i="6"/>
  <c r="AB26" i="6"/>
  <c r="AB34" i="6"/>
  <c r="AB72" i="6"/>
  <c r="AB80" i="6"/>
  <c r="AB35" i="6"/>
  <c r="AB66" i="6"/>
  <c r="AB22" i="6"/>
  <c r="AB56" i="6"/>
  <c r="AB24" i="6"/>
  <c r="AB55" i="6"/>
  <c r="AB36" i="6"/>
  <c r="AB15" i="6"/>
  <c r="AB20" i="6"/>
  <c r="AB31" i="6"/>
  <c r="AB81" i="6"/>
  <c r="AB19" i="6"/>
  <c r="AB28" i="6"/>
  <c r="AB59" i="6"/>
  <c r="AB23" i="6"/>
  <c r="AB44" i="6"/>
  <c r="AB90" i="6"/>
  <c r="AB9" i="6"/>
  <c r="AB13" i="6"/>
  <c r="AB21" i="6"/>
  <c r="AB37" i="6"/>
  <c r="AB67" i="6"/>
  <c r="AB87" i="6"/>
  <c r="AB62" i="6"/>
  <c r="AB57" i="6"/>
  <c r="AB96" i="6"/>
  <c r="AB14" i="6"/>
  <c r="AB71" i="6"/>
  <c r="AB60" i="6"/>
  <c r="AB91" i="6"/>
  <c r="AB18" i="6"/>
  <c r="AB54" i="6"/>
  <c r="AB46" i="6"/>
  <c r="AB73" i="6"/>
  <c r="AB78" i="6"/>
  <c r="AB75" i="6"/>
  <c r="AB32" i="6"/>
  <c r="AB68" i="6"/>
  <c r="AB89" i="6"/>
  <c r="AB48" i="6"/>
  <c r="AB65" i="6"/>
  <c r="AB58" i="6"/>
  <c r="AB29" i="6"/>
  <c r="AB92" i="6"/>
  <c r="AB94" i="6"/>
  <c r="AB64" i="6"/>
  <c r="AB52" i="6"/>
  <c r="AB47" i="6"/>
  <c r="AB7" i="6"/>
  <c r="AB16" i="6"/>
  <c r="AB43" i="6"/>
  <c r="AB95" i="6"/>
  <c r="AB38" i="6"/>
  <c r="AB84" i="6"/>
  <c r="AB41" i="6"/>
  <c r="AB8" i="6"/>
  <c r="AB27" i="6"/>
  <c r="AB63" i="6"/>
  <c r="AB77" i="6"/>
  <c r="AB82" i="6"/>
  <c r="AB86" i="6"/>
  <c r="AB40" i="6"/>
  <c r="AB33" i="6"/>
  <c r="AB70" i="6"/>
</calcChain>
</file>

<file path=xl/sharedStrings.xml><?xml version="1.0" encoding="utf-8"?>
<sst xmlns="http://schemas.openxmlformats.org/spreadsheetml/2006/main" count="596" uniqueCount="168">
  <si>
    <t>Name</t>
  </si>
  <si>
    <t>Clive Cookson 10km</t>
  </si>
  <si>
    <t>Newburn River Run</t>
  </si>
  <si>
    <t>Tynedale 10km</t>
  </si>
  <si>
    <t>Sunderland 5km</t>
  </si>
  <si>
    <t>Morpeth 10km</t>
  </si>
  <si>
    <t>Club Championship</t>
  </si>
  <si>
    <t>Tynedale (Jelly Tea) 10 miler</t>
  </si>
  <si>
    <t>April 
SGP #1</t>
  </si>
  <si>
    <t>May 
SGP #2</t>
  </si>
  <si>
    <t>June 
SGP #3</t>
  </si>
  <si>
    <t>Participation Points (10 / event)</t>
  </si>
  <si>
    <t>Smith</t>
  </si>
  <si>
    <t>Harry</t>
  </si>
  <si>
    <t>Coates</t>
  </si>
  <si>
    <t>Tim</t>
  </si>
  <si>
    <t>Nicholson</t>
  </si>
  <si>
    <t>Mick</t>
  </si>
  <si>
    <t>Matt</t>
  </si>
  <si>
    <t>Darbyshire</t>
  </si>
  <si>
    <t>Armstrong</t>
  </si>
  <si>
    <t>Simon</t>
  </si>
  <si>
    <t>Paul</t>
  </si>
  <si>
    <t>McAleer</t>
  </si>
  <si>
    <t>Sean</t>
  </si>
  <si>
    <t>McIntyre</t>
  </si>
  <si>
    <t>Collinson</t>
  </si>
  <si>
    <t>Becki</t>
  </si>
  <si>
    <t>Newman</t>
  </si>
  <si>
    <t>Penny</t>
  </si>
  <si>
    <t>Sinclair</t>
  </si>
  <si>
    <t>Pitchford</t>
  </si>
  <si>
    <t>Lyndsey</t>
  </si>
  <si>
    <t>Thompson</t>
  </si>
  <si>
    <t>Sarah</t>
  </si>
  <si>
    <t>Tony</t>
  </si>
  <si>
    <t>Maddocks</t>
  </si>
  <si>
    <t>Lynch</t>
  </si>
  <si>
    <t>Day</t>
  </si>
  <si>
    <t>highest</t>
  </si>
  <si>
    <t>2nd</t>
  </si>
  <si>
    <t>3rd</t>
  </si>
  <si>
    <t>4th</t>
  </si>
  <si>
    <t>5th</t>
  </si>
  <si>
    <t>6th</t>
  </si>
  <si>
    <t>7th</t>
  </si>
  <si>
    <t>8th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</si>
  <si>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</si>
  <si>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</si>
  <si>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</si>
  <si>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</si>
  <si>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</si>
  <si>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</si>
  <si>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</si>
  <si>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Laura</t>
  </si>
  <si>
    <t>Change</t>
  </si>
  <si>
    <t>Dan</t>
  </si>
  <si>
    <t>Weatherill</t>
  </si>
  <si>
    <t>Av</t>
  </si>
  <si>
    <t>Current Records</t>
  </si>
  <si>
    <t>Fastest Men</t>
  </si>
  <si>
    <t>NAME</t>
  </si>
  <si>
    <t>TIME</t>
  </si>
  <si>
    <t>DATE</t>
  </si>
  <si>
    <t xml:space="preserve">Fastest Senior </t>
  </si>
  <si>
    <t>Chris Smith</t>
  </si>
  <si>
    <t>Fastest Veteran</t>
  </si>
  <si>
    <t>Brian Hetherington</t>
  </si>
  <si>
    <t>Fastest Veteran O45</t>
  </si>
  <si>
    <t>Fastest Veteran O50</t>
  </si>
  <si>
    <t>Fastest Veteran O65</t>
  </si>
  <si>
    <t>James Flynn</t>
  </si>
  <si>
    <t>Fastest Women</t>
  </si>
  <si>
    <t>Fastest Senior</t>
  </si>
  <si>
    <t>Danielle Hodgkinson</t>
  </si>
  <si>
    <t>Fastest Veteran O35</t>
  </si>
  <si>
    <t>Emma Walton</t>
  </si>
  <si>
    <t>Fastest Veteran O40</t>
  </si>
  <si>
    <t>Chrystal Skeldon</t>
  </si>
  <si>
    <t>Carole Watt</t>
  </si>
  <si>
    <t>Fastest Junior Boys</t>
  </si>
  <si>
    <t>Fastest U11</t>
  </si>
  <si>
    <t>Jack Armstrong</t>
  </si>
  <si>
    <t>Fastest U13</t>
  </si>
  <si>
    <t>Fastest U15</t>
  </si>
  <si>
    <t>Adam Hill (JB15)</t>
  </si>
  <si>
    <t>Fastest Junior Girls</t>
  </si>
  <si>
    <t>Ellen Williams</t>
  </si>
  <si>
    <t>Sophie Blackett</t>
  </si>
  <si>
    <t>Kay</t>
  </si>
  <si>
    <t>Bateman</t>
  </si>
  <si>
    <t>Michael</t>
  </si>
  <si>
    <t>Graham</t>
  </si>
  <si>
    <t>Lyon</t>
  </si>
  <si>
    <t>Darryl</t>
  </si>
  <si>
    <t>Roe</t>
  </si>
  <si>
    <t>Kya</t>
  </si>
  <si>
    <t>Morton</t>
  </si>
  <si>
    <t>Paddy</t>
  </si>
  <si>
    <t>Dinsmore</t>
  </si>
  <si>
    <t>Nick</t>
  </si>
  <si>
    <t>Zissley</t>
  </si>
  <si>
    <t>Summer Grand Prix 28th April 2015</t>
  </si>
  <si>
    <t>Overall Points
(Best 8 of 11) + Participation</t>
  </si>
  <si>
    <t>July
SGP #4</t>
  </si>
  <si>
    <t>Wallsend Harriers Summer Grand Prix 2015</t>
  </si>
  <si>
    <t>Denver</t>
  </si>
  <si>
    <t>Stretesky</t>
  </si>
  <si>
    <t>Mason</t>
  </si>
  <si>
    <t>Nina</t>
  </si>
  <si>
    <t>Wilkinson</t>
  </si>
  <si>
    <t>Marie</t>
  </si>
  <si>
    <t>Olly</t>
  </si>
  <si>
    <t>Aird</t>
  </si>
  <si>
    <t>Lynsey</t>
  </si>
  <si>
    <t>Evans</t>
  </si>
  <si>
    <t>Gill</t>
  </si>
  <si>
    <t>David</t>
  </si>
  <si>
    <t>Scoins</t>
  </si>
  <si>
    <t>Louise</t>
  </si>
  <si>
    <t>Kirby</t>
  </si>
  <si>
    <t>Dean</t>
  </si>
  <si>
    <t>Wood</t>
  </si>
  <si>
    <t>Fastest Veteran O60</t>
  </si>
  <si>
    <t>David Scoins</t>
  </si>
  <si>
    <t>(New Record)</t>
  </si>
  <si>
    <t>Filtered by points</t>
  </si>
  <si>
    <t>Pred Time</t>
  </si>
  <si>
    <t>Time Faster</t>
  </si>
  <si>
    <t>% diff</t>
  </si>
  <si>
    <t xml:space="preserve">Points (no max) </t>
  </si>
  <si>
    <t>Gavin</t>
  </si>
  <si>
    <t>Lee</t>
  </si>
  <si>
    <t>Robin</t>
  </si>
  <si>
    <t>Mowbray</t>
  </si>
  <si>
    <t>Gez</t>
  </si>
  <si>
    <t>Davidson</t>
  </si>
  <si>
    <t>Neil</t>
  </si>
  <si>
    <t>Robson</t>
  </si>
  <si>
    <t>Murphy</t>
  </si>
  <si>
    <t>Keith</t>
  </si>
  <si>
    <t>O'Donnell</t>
  </si>
  <si>
    <t>Walker</t>
  </si>
  <si>
    <t>Jeannete</t>
  </si>
  <si>
    <t>Gibson</t>
  </si>
  <si>
    <t>Julie</t>
  </si>
  <si>
    <t>Clive Cookson 10km 20th May 2015</t>
  </si>
  <si>
    <t>Jeannette</t>
  </si>
  <si>
    <t>* new runner - 10 points</t>
  </si>
  <si>
    <t>Summer Grand Prix 26th May 2015</t>
  </si>
  <si>
    <t>Callum</t>
  </si>
  <si>
    <t>Livermore</t>
  </si>
  <si>
    <t>Leanne</t>
  </si>
  <si>
    <t>Joe</t>
  </si>
  <si>
    <t>Collins</t>
  </si>
  <si>
    <t>Gillian</t>
  </si>
  <si>
    <t>Mark</t>
  </si>
  <si>
    <t>Heathcote</t>
  </si>
  <si>
    <t>Kevin</t>
  </si>
  <si>
    <t>Payne</t>
  </si>
  <si>
    <t>Anna</t>
  </si>
  <si>
    <t>French</t>
  </si>
  <si>
    <t>Williams</t>
  </si>
  <si>
    <t>Christine</t>
  </si>
  <si>
    <t>Gary</t>
  </si>
  <si>
    <t>Lewis</t>
  </si>
  <si>
    <t>Hoburn</t>
  </si>
  <si>
    <t>Hoben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</si>
</sst>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6" fillId="0" borderId="8" xfId="0" applyFont="1" applyBorder="1" applyAlignment="1">
      <alignment horizontal="center" vertical="top" wrapText="1"/>
    </xf>
    <xf numFmtId="0" fontId="0" fillId="0" borderId="8" xfId="0" applyBorder="1"/>
    <xf numFmtId="0" fontId="7" fillId="0" borderId="8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0" applyFont="1" applyBorder="1" applyAlignment="1">
      <alignment vertical="center"/>
    </xf>
    <xf numFmtId="0" fontId="1" fillId="0" borderId="9" xfId="0" applyFont="1" applyBorder="1" applyAlignment="1"/>
    <xf numFmtId="0" fontId="0" fillId="0" borderId="12" xfId="0" applyBorder="1"/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vertical="top"/>
    </xf>
    <xf numFmtId="0" fontId="9" fillId="0" borderId="8" xfId="0" applyFont="1" applyBorder="1" applyAlignment="1">
      <alignment horizontal="center" vertical="top" wrapText="1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10" fillId="0" borderId="1" xfId="0" applyFont="1" applyBorder="1"/>
    <xf numFmtId="21" fontId="10" fillId="0" borderId="1" xfId="0" applyNumberFormat="1" applyFont="1" applyBorder="1"/>
    <xf numFmtId="14" fontId="10" fillId="0" borderId="1" xfId="0" applyNumberFormat="1" applyFont="1" applyBorder="1"/>
    <xf numFmtId="0" fontId="11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3" xfId="0" applyBorder="1"/>
    <xf numFmtId="2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164" fontId="1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97"/>
  <sheetViews>
    <sheetView tabSelected="1" workbookViewId="0">
      <pane ySplit="6" topLeftCell="A7" activePane="bottomLeft" state="frozen"/>
      <selection pane="bottomLeft" activeCell="M19" sqref="M19"/>
    </sheetView>
  </sheetViews>
  <sheetFormatPr defaultRowHeight="15" x14ac:dyDescent="0.25"/>
  <cols>
    <col min="1" max="1" width="5.140625" style="1" customWidth="1"/>
    <col min="2" max="2" width="7.28515625" style="2" hidden="1" customWidth="1"/>
    <col min="3" max="3" width="7" style="2" customWidth="1"/>
    <col min="4" max="4" width="5" style="2" customWidth="1"/>
    <col min="5" max="5" width="11" style="25" customWidth="1"/>
    <col min="6" max="6" width="16" style="1" customWidth="1"/>
    <col min="7" max="7" width="11.7109375" style="1" customWidth="1"/>
    <col min="8" max="9" width="11.7109375" style="2" customWidth="1"/>
    <col min="10" max="10" width="11.7109375" style="60" customWidth="1"/>
    <col min="11" max="11" width="11.7109375" style="1" customWidth="1"/>
    <col min="12" max="12" width="11.7109375" style="65" customWidth="1"/>
    <col min="13" max="14" width="11.7109375" style="1" customWidth="1"/>
    <col min="15" max="17" width="11.7109375" style="2" customWidth="1"/>
    <col min="18" max="18" width="12.7109375" style="2" customWidth="1"/>
    <col min="19" max="27" width="9.140625" style="1" hidden="1" customWidth="1"/>
    <col min="28" max="28" width="14.28515625" style="1" customWidth="1"/>
    <col min="29" max="29" width="9.140625" style="1"/>
    <col min="30" max="30" width="0" style="1" hidden="1" customWidth="1"/>
    <col min="31" max="16384" width="9.140625" style="1"/>
  </cols>
  <sheetData>
    <row r="2" spans="1:30" x14ac:dyDescent="0.25">
      <c r="B2" s="19"/>
      <c r="C2" s="19"/>
      <c r="D2" s="19"/>
      <c r="E2" s="20" t="s">
        <v>105</v>
      </c>
      <c r="F2" s="21"/>
      <c r="G2" s="22"/>
      <c r="H2" s="22"/>
      <c r="I2" s="22"/>
      <c r="J2" s="58"/>
      <c r="K2" s="22"/>
      <c r="M2" s="22"/>
      <c r="N2" s="22"/>
    </row>
    <row r="3" spans="1:30" ht="6.75" customHeight="1" x14ac:dyDescent="0.25">
      <c r="B3" s="21"/>
      <c r="C3" s="21"/>
      <c r="D3" s="21"/>
      <c r="E3" s="21"/>
      <c r="F3" s="21"/>
      <c r="G3" s="22"/>
      <c r="H3" s="22"/>
      <c r="I3" s="23"/>
      <c r="J3" s="59"/>
      <c r="K3" s="21"/>
      <c r="M3" s="21"/>
      <c r="N3" s="24"/>
      <c r="O3" s="23"/>
      <c r="P3" s="23"/>
      <c r="Q3" s="23"/>
      <c r="R3" s="23"/>
    </row>
    <row r="4" spans="1:30" ht="6.75" customHeight="1" x14ac:dyDescent="0.25">
      <c r="N4" s="24"/>
    </row>
    <row r="5" spans="1:30" ht="6.75" customHeight="1" x14ac:dyDescent="0.25">
      <c r="B5" s="66"/>
      <c r="C5" s="6"/>
      <c r="D5" s="6"/>
      <c r="E5" s="26"/>
      <c r="F5" s="5"/>
      <c r="G5" s="5"/>
      <c r="H5" s="51"/>
      <c r="I5" s="6"/>
      <c r="J5" s="61"/>
      <c r="K5" s="63"/>
      <c r="L5" s="6"/>
      <c r="M5" s="5"/>
      <c r="N5" s="27"/>
      <c r="O5" s="6"/>
      <c r="P5" s="6"/>
      <c r="Q5" s="6"/>
      <c r="R5" s="6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30" ht="45" x14ac:dyDescent="0.25">
      <c r="A6" s="3"/>
      <c r="B6" s="49"/>
      <c r="C6" s="50" t="s">
        <v>55</v>
      </c>
      <c r="D6" s="35" t="s">
        <v>49</v>
      </c>
      <c r="E6" s="40" t="s">
        <v>0</v>
      </c>
      <c r="F6" s="44"/>
      <c r="G6" s="51" t="s">
        <v>8</v>
      </c>
      <c r="H6" s="51" t="s">
        <v>1</v>
      </c>
      <c r="I6" s="51" t="s">
        <v>9</v>
      </c>
      <c r="J6" s="51" t="s">
        <v>2</v>
      </c>
      <c r="K6" s="63" t="s">
        <v>10</v>
      </c>
      <c r="L6" s="51" t="s">
        <v>3</v>
      </c>
      <c r="M6" s="68" t="s">
        <v>4</v>
      </c>
      <c r="N6" s="51" t="s">
        <v>104</v>
      </c>
      <c r="O6" s="68" t="s">
        <v>5</v>
      </c>
      <c r="P6" s="71" t="s">
        <v>6</v>
      </c>
      <c r="Q6" s="68" t="s">
        <v>7</v>
      </c>
      <c r="R6" s="36" t="s">
        <v>11</v>
      </c>
      <c r="S6" s="37"/>
      <c r="T6" s="38" t="s">
        <v>39</v>
      </c>
      <c r="U6" s="38" t="s">
        <v>40</v>
      </c>
      <c r="V6" s="38" t="s">
        <v>41</v>
      </c>
      <c r="W6" s="38" t="s">
        <v>42</v>
      </c>
      <c r="X6" s="38" t="s">
        <v>43</v>
      </c>
      <c r="Y6" s="38" t="s">
        <v>44</v>
      </c>
      <c r="Z6" s="38" t="s">
        <v>45</v>
      </c>
      <c r="AA6" s="38" t="s">
        <v>46</v>
      </c>
      <c r="AB6" s="39" t="s">
        <v>103</v>
      </c>
      <c r="AC6" s="4"/>
      <c r="AD6" s="1" t="s">
        <v>58</v>
      </c>
    </row>
    <row r="7" spans="1:30" x14ac:dyDescent="0.25">
      <c r="A7" s="3"/>
      <c r="B7" s="30">
        <v>1</v>
      </c>
      <c r="C7" s="30">
        <f t="shared" ref="C7:C38" si="0">B7-D7</f>
        <v>0</v>
      </c>
      <c r="D7" s="30">
        <v>1</v>
      </c>
      <c r="E7" s="41" t="s">
        <v>24</v>
      </c>
      <c r="F7" s="45" t="s">
        <v>25</v>
      </c>
      <c r="G7" s="31">
        <v>31</v>
      </c>
      <c r="H7" s="31">
        <v>33</v>
      </c>
      <c r="I7" s="31">
        <v>40</v>
      </c>
      <c r="J7" s="31"/>
      <c r="K7" s="31"/>
      <c r="L7" s="31"/>
      <c r="M7" s="31"/>
      <c r="N7" s="31"/>
      <c r="O7" s="31"/>
      <c r="P7" s="31"/>
      <c r="Q7" s="31"/>
      <c r="R7" s="30">
        <f t="shared" ref="R7:R38" si="1">COUNT(G7:Q7)*10</f>
        <v>30</v>
      </c>
      <c r="S7" s="29"/>
      <c r="T7" s="29">
        <f t="shared" ref="T7:T38" si="2">IF(COUNT(G7:Q7)&gt;=1,(LARGE(G7:Q7,1)),"")</f>
        <v>40</v>
      </c>
      <c r="U7" s="29">
        <f t="shared" ref="U7:U38" si="3">IF(COUNT(G7:Q7)&gt;=2,(LARGE(G7:Q7,2)),"")</f>
        <v>33</v>
      </c>
      <c r="V7" s="29">
        <f t="shared" ref="V7:V38" si="4">IF(COUNT(G7:Q7)&gt;=3,(LARGE(G7:Q7,3)),"")</f>
        <v>31</v>
      </c>
      <c r="W7" s="29" t="str">
        <f t="shared" ref="W7:W38" si="5">IF(COUNT(G7:Q7)&gt;=4,(LARGE(G7:Q7,4)),"")</f>
        <v/>
      </c>
      <c r="X7" s="29" t="str">
        <f t="shared" ref="X7:X38" si="6">IF(COUNT(G7:Q7)&gt;=5,(LARGE(G7:Q7,5)),"")</f>
        <v/>
      </c>
      <c r="Y7" s="29" t="str">
        <f t="shared" ref="Y7:Y38" si="7">IF(COUNT(G7:Q7)&gt;=6,(LARGE(G7:Q7,6)),"")</f>
        <v/>
      </c>
      <c r="Z7" s="29" t="str">
        <f t="shared" ref="Z7:Z38" si="8">IF(COUNT(G7:Q7)&gt;=7,(LARGE(G7:Q7,7)),"")</f>
        <v/>
      </c>
      <c r="AA7" s="29" t="str">
        <f t="shared" ref="AA7:AA38" si="9">IF(COUNT(G7:Q7)&gt;=8,(LARGE(G7:Q7,8)),"")</f>
        <v/>
      </c>
      <c r="AB7" s="32">
        <f t="shared" ref="AB7:AB38" si="10">SUM(T7:AA7)+R7</f>
        <v>134</v>
      </c>
      <c r="AC7" s="4"/>
      <c r="AD7" s="52">
        <f>AVERAGE(T7:AA7)</f>
        <v>34.666666666666664</v>
      </c>
    </row>
    <row r="8" spans="1:30" x14ac:dyDescent="0.25">
      <c r="A8" s="3"/>
      <c r="B8" s="30">
        <v>4</v>
      </c>
      <c r="C8" s="30">
        <f t="shared" si="0"/>
        <v>2</v>
      </c>
      <c r="D8" s="30">
        <v>2</v>
      </c>
      <c r="E8" s="41" t="s">
        <v>56</v>
      </c>
      <c r="F8" s="45" t="s">
        <v>12</v>
      </c>
      <c r="G8" s="33">
        <v>28</v>
      </c>
      <c r="H8" s="33">
        <v>17</v>
      </c>
      <c r="I8" s="33">
        <v>30</v>
      </c>
      <c r="J8" s="33"/>
      <c r="K8" s="33"/>
      <c r="L8" s="33"/>
      <c r="M8" s="33"/>
      <c r="N8" s="33"/>
      <c r="O8" s="33"/>
      <c r="P8" s="33"/>
      <c r="Q8" s="33"/>
      <c r="R8" s="30">
        <f t="shared" si="1"/>
        <v>30</v>
      </c>
      <c r="S8" s="29"/>
      <c r="T8" s="29">
        <f t="shared" si="2"/>
        <v>30</v>
      </c>
      <c r="U8" s="29">
        <f t="shared" si="3"/>
        <v>28</v>
      </c>
      <c r="V8" s="29">
        <f t="shared" si="4"/>
        <v>17</v>
      </c>
      <c r="W8" s="29" t="str">
        <f t="shared" si="5"/>
        <v/>
      </c>
      <c r="X8" s="29" t="str">
        <f t="shared" si="6"/>
        <v/>
      </c>
      <c r="Y8" s="29" t="str">
        <f t="shared" si="7"/>
        <v/>
      </c>
      <c r="Z8" s="29" t="str">
        <f t="shared" si="8"/>
        <v/>
      </c>
      <c r="AA8" s="29" t="str">
        <f t="shared" si="9"/>
        <v/>
      </c>
      <c r="AB8" s="32">
        <f t="shared" si="10"/>
        <v>105</v>
      </c>
      <c r="AC8" s="4"/>
      <c r="AD8" s="52">
        <f t="shared" ref="AD8:AD71" si="11">AVERAGE(T8:AA8)</f>
        <v>25</v>
      </c>
    </row>
    <row r="9" spans="1:30" x14ac:dyDescent="0.25">
      <c r="A9" s="3"/>
      <c r="B9" s="30">
        <v>3</v>
      </c>
      <c r="C9" s="30">
        <f t="shared" si="0"/>
        <v>0</v>
      </c>
      <c r="D9" s="30">
        <v>3</v>
      </c>
      <c r="E9" s="41" t="s">
        <v>92</v>
      </c>
      <c r="F9" s="45" t="s">
        <v>20</v>
      </c>
      <c r="G9" s="31">
        <v>16</v>
      </c>
      <c r="H9" s="31">
        <v>31</v>
      </c>
      <c r="I9" s="31">
        <v>25</v>
      </c>
      <c r="J9" s="31"/>
      <c r="K9" s="31"/>
      <c r="L9" s="31"/>
      <c r="M9" s="31"/>
      <c r="N9" s="31"/>
      <c r="O9" s="31"/>
      <c r="P9" s="31"/>
      <c r="Q9" s="31"/>
      <c r="R9" s="30">
        <f t="shared" si="1"/>
        <v>30</v>
      </c>
      <c r="S9" s="29"/>
      <c r="T9" s="29">
        <f t="shared" si="2"/>
        <v>31</v>
      </c>
      <c r="U9" s="29">
        <f t="shared" si="3"/>
        <v>25</v>
      </c>
      <c r="V9" s="29">
        <f t="shared" si="4"/>
        <v>16</v>
      </c>
      <c r="W9" s="29" t="str">
        <f t="shared" si="5"/>
        <v/>
      </c>
      <c r="X9" s="29" t="str">
        <f t="shared" si="6"/>
        <v/>
      </c>
      <c r="Y9" s="29" t="str">
        <f t="shared" si="7"/>
        <v/>
      </c>
      <c r="Z9" s="29" t="str">
        <f t="shared" si="8"/>
        <v/>
      </c>
      <c r="AA9" s="29" t="str">
        <f t="shared" si="9"/>
        <v/>
      </c>
      <c r="AB9" s="32">
        <f t="shared" si="10"/>
        <v>102</v>
      </c>
      <c r="AC9" s="4"/>
      <c r="AD9" s="52">
        <f t="shared" si="11"/>
        <v>24</v>
      </c>
    </row>
    <row r="10" spans="1:30" x14ac:dyDescent="0.25">
      <c r="A10" s="3"/>
      <c r="B10" s="30">
        <v>5</v>
      </c>
      <c r="C10" s="30">
        <f t="shared" si="0"/>
        <v>1</v>
      </c>
      <c r="D10" s="30">
        <v>4</v>
      </c>
      <c r="E10" s="42" t="s">
        <v>18</v>
      </c>
      <c r="F10" s="46" t="s">
        <v>19</v>
      </c>
      <c r="G10" s="31">
        <v>21</v>
      </c>
      <c r="H10" s="31">
        <v>23</v>
      </c>
      <c r="I10" s="31">
        <v>27</v>
      </c>
      <c r="J10" s="31"/>
      <c r="K10" s="31"/>
      <c r="L10" s="31"/>
      <c r="M10" s="31"/>
      <c r="N10" s="31"/>
      <c r="O10" s="31"/>
      <c r="P10" s="31"/>
      <c r="Q10" s="31"/>
      <c r="R10" s="30">
        <f t="shared" si="1"/>
        <v>30</v>
      </c>
      <c r="S10" s="29"/>
      <c r="T10" s="29">
        <f t="shared" si="2"/>
        <v>27</v>
      </c>
      <c r="U10" s="29">
        <f t="shared" si="3"/>
        <v>23</v>
      </c>
      <c r="V10" s="29">
        <f t="shared" si="4"/>
        <v>21</v>
      </c>
      <c r="W10" s="29" t="str">
        <f t="shared" si="5"/>
        <v/>
      </c>
      <c r="X10" s="29" t="str">
        <f t="shared" si="6"/>
        <v/>
      </c>
      <c r="Y10" s="29" t="str">
        <f t="shared" si="7"/>
        <v/>
      </c>
      <c r="Z10" s="29" t="str">
        <f t="shared" si="8"/>
        <v/>
      </c>
      <c r="AA10" s="29" t="str">
        <f t="shared" si="9"/>
        <v/>
      </c>
      <c r="AB10" s="32">
        <f t="shared" si="10"/>
        <v>101</v>
      </c>
      <c r="AC10" s="4"/>
      <c r="AD10" s="52">
        <f t="shared" si="11"/>
        <v>23.666666666666668</v>
      </c>
    </row>
    <row r="11" spans="1:30" x14ac:dyDescent="0.25">
      <c r="A11" s="3"/>
      <c r="B11" s="30">
        <v>10</v>
      </c>
      <c r="C11" s="30">
        <f t="shared" si="0"/>
        <v>5</v>
      </c>
      <c r="D11" s="30">
        <v>5</v>
      </c>
      <c r="E11" s="41" t="s">
        <v>106</v>
      </c>
      <c r="F11" s="45" t="s">
        <v>107</v>
      </c>
      <c r="G11" s="31">
        <v>40</v>
      </c>
      <c r="H11" s="31"/>
      <c r="I11" s="31">
        <v>37</v>
      </c>
      <c r="J11" s="31"/>
      <c r="K11" s="31"/>
      <c r="L11" s="31"/>
      <c r="M11" s="31"/>
      <c r="N11" s="31"/>
      <c r="O11" s="31"/>
      <c r="P11" s="31"/>
      <c r="Q11" s="31"/>
      <c r="R11" s="30">
        <f t="shared" si="1"/>
        <v>20</v>
      </c>
      <c r="S11" s="29"/>
      <c r="T11" s="29">
        <f t="shared" si="2"/>
        <v>40</v>
      </c>
      <c r="U11" s="29">
        <f t="shared" si="3"/>
        <v>37</v>
      </c>
      <c r="V11" s="29" t="str">
        <f t="shared" si="4"/>
        <v/>
      </c>
      <c r="W11" s="29" t="str">
        <f t="shared" si="5"/>
        <v/>
      </c>
      <c r="X11" s="29" t="str">
        <f t="shared" si="6"/>
        <v/>
      </c>
      <c r="Y11" s="29" t="str">
        <f t="shared" si="7"/>
        <v/>
      </c>
      <c r="Z11" s="29" t="str">
        <f t="shared" si="8"/>
        <v/>
      </c>
      <c r="AA11" s="29" t="str">
        <f t="shared" si="9"/>
        <v/>
      </c>
      <c r="AB11" s="32">
        <f t="shared" si="10"/>
        <v>97</v>
      </c>
      <c r="AC11" s="4"/>
      <c r="AD11" s="52">
        <f t="shared" si="11"/>
        <v>38.5</v>
      </c>
    </row>
    <row r="12" spans="1:30" x14ac:dyDescent="0.25">
      <c r="A12" s="3"/>
      <c r="B12" s="30">
        <v>18</v>
      </c>
      <c r="C12" s="30">
        <f t="shared" si="0"/>
        <v>12</v>
      </c>
      <c r="D12" s="30">
        <v>6</v>
      </c>
      <c r="E12" s="41" t="s">
        <v>13</v>
      </c>
      <c r="F12" s="45" t="s">
        <v>14</v>
      </c>
      <c r="G12" s="33">
        <v>30</v>
      </c>
      <c r="H12" s="33"/>
      <c r="I12" s="33">
        <v>34</v>
      </c>
      <c r="J12" s="33"/>
      <c r="K12" s="33"/>
      <c r="L12" s="33"/>
      <c r="M12" s="33"/>
      <c r="N12" s="33"/>
      <c r="O12" s="33"/>
      <c r="P12" s="33"/>
      <c r="Q12" s="33"/>
      <c r="R12" s="30">
        <f t="shared" si="1"/>
        <v>20</v>
      </c>
      <c r="S12" s="29"/>
      <c r="T12" s="29">
        <f t="shared" si="2"/>
        <v>34</v>
      </c>
      <c r="U12" s="29">
        <f t="shared" si="3"/>
        <v>30</v>
      </c>
      <c r="V12" s="29" t="str">
        <f t="shared" si="4"/>
        <v/>
      </c>
      <c r="W12" s="29" t="str">
        <f t="shared" si="5"/>
        <v/>
      </c>
      <c r="X12" s="29" t="str">
        <f t="shared" si="6"/>
        <v/>
      </c>
      <c r="Y12" s="29" t="str">
        <f t="shared" si="7"/>
        <v/>
      </c>
      <c r="Z12" s="29" t="str">
        <f t="shared" si="8"/>
        <v/>
      </c>
      <c r="AA12" s="29" t="str">
        <f t="shared" si="9"/>
        <v/>
      </c>
      <c r="AB12" s="32">
        <f t="shared" si="10"/>
        <v>84</v>
      </c>
      <c r="AC12" s="4"/>
      <c r="AD12" s="52">
        <f t="shared" si="11"/>
        <v>32</v>
      </c>
    </row>
    <row r="13" spans="1:30" x14ac:dyDescent="0.25">
      <c r="A13" s="3"/>
      <c r="B13" s="30">
        <v>26</v>
      </c>
      <c r="C13" s="30">
        <f t="shared" si="0"/>
        <v>19</v>
      </c>
      <c r="D13" s="30">
        <v>7</v>
      </c>
      <c r="E13" s="41" t="s">
        <v>112</v>
      </c>
      <c r="F13" s="45" t="s">
        <v>113</v>
      </c>
      <c r="G13" s="33">
        <v>25</v>
      </c>
      <c r="H13" s="33"/>
      <c r="I13" s="33">
        <v>39</v>
      </c>
      <c r="J13" s="33"/>
      <c r="K13" s="33"/>
      <c r="L13" s="33"/>
      <c r="M13" s="33"/>
      <c r="N13" s="33"/>
      <c r="O13" s="33"/>
      <c r="P13" s="33"/>
      <c r="Q13" s="33"/>
      <c r="R13" s="30">
        <f t="shared" si="1"/>
        <v>20</v>
      </c>
      <c r="S13" s="29"/>
      <c r="T13" s="29">
        <f t="shared" si="2"/>
        <v>39</v>
      </c>
      <c r="U13" s="29">
        <f t="shared" si="3"/>
        <v>25</v>
      </c>
      <c r="V13" s="29" t="str">
        <f t="shared" si="4"/>
        <v/>
      </c>
      <c r="W13" s="29" t="str">
        <f t="shared" si="5"/>
        <v/>
      </c>
      <c r="X13" s="29" t="str">
        <f t="shared" si="6"/>
        <v/>
      </c>
      <c r="Y13" s="29" t="str">
        <f t="shared" si="7"/>
        <v/>
      </c>
      <c r="Z13" s="29" t="str">
        <f t="shared" si="8"/>
        <v/>
      </c>
      <c r="AA13" s="29" t="str">
        <f t="shared" si="9"/>
        <v/>
      </c>
      <c r="AB13" s="32">
        <f t="shared" si="10"/>
        <v>84</v>
      </c>
      <c r="AC13" s="4"/>
      <c r="AD13" s="52">
        <f t="shared" si="11"/>
        <v>32</v>
      </c>
    </row>
    <row r="14" spans="1:30" x14ac:dyDescent="0.25">
      <c r="A14" s="3"/>
      <c r="B14" s="30">
        <v>15</v>
      </c>
      <c r="C14" s="30">
        <f t="shared" si="0"/>
        <v>7</v>
      </c>
      <c r="D14" s="30">
        <v>8</v>
      </c>
      <c r="E14" s="41" t="s">
        <v>21</v>
      </c>
      <c r="F14" s="45" t="s">
        <v>93</v>
      </c>
      <c r="G14" s="33">
        <v>24</v>
      </c>
      <c r="H14" s="33">
        <v>1</v>
      </c>
      <c r="I14" s="33">
        <v>28</v>
      </c>
      <c r="J14" s="33"/>
      <c r="K14" s="33"/>
      <c r="L14" s="33"/>
      <c r="M14" s="33"/>
      <c r="N14" s="33"/>
      <c r="O14" s="33"/>
      <c r="P14" s="33"/>
      <c r="Q14" s="33"/>
      <c r="R14" s="30">
        <f t="shared" si="1"/>
        <v>30</v>
      </c>
      <c r="S14" s="29"/>
      <c r="T14" s="29">
        <f t="shared" si="2"/>
        <v>28</v>
      </c>
      <c r="U14" s="29">
        <f t="shared" si="3"/>
        <v>24</v>
      </c>
      <c r="V14" s="29">
        <f t="shared" si="4"/>
        <v>1</v>
      </c>
      <c r="W14" s="29" t="str">
        <f t="shared" si="5"/>
        <v/>
      </c>
      <c r="X14" s="29" t="str">
        <f t="shared" si="6"/>
        <v/>
      </c>
      <c r="Y14" s="29" t="str">
        <f t="shared" si="7"/>
        <v/>
      </c>
      <c r="Z14" s="29" t="str">
        <f t="shared" si="8"/>
        <v/>
      </c>
      <c r="AA14" s="29" t="str">
        <f t="shared" si="9"/>
        <v/>
      </c>
      <c r="AB14" s="32">
        <f t="shared" si="10"/>
        <v>83</v>
      </c>
      <c r="AC14" s="4"/>
      <c r="AD14" s="52">
        <f t="shared" si="11"/>
        <v>17.666666666666668</v>
      </c>
    </row>
    <row r="15" spans="1:30" x14ac:dyDescent="0.25">
      <c r="A15" s="3"/>
      <c r="B15" s="30">
        <v>23</v>
      </c>
      <c r="C15" s="30">
        <f t="shared" si="0"/>
        <v>14</v>
      </c>
      <c r="D15" s="30">
        <v>9</v>
      </c>
      <c r="E15" s="41" t="s">
        <v>140</v>
      </c>
      <c r="F15" s="45" t="s">
        <v>141</v>
      </c>
      <c r="G15" s="31"/>
      <c r="H15" s="31">
        <v>27</v>
      </c>
      <c r="I15" s="31">
        <v>35</v>
      </c>
      <c r="J15" s="31"/>
      <c r="K15" s="31"/>
      <c r="L15" s="31"/>
      <c r="M15" s="31"/>
      <c r="N15" s="31"/>
      <c r="O15" s="31"/>
      <c r="P15" s="31"/>
      <c r="Q15" s="31"/>
      <c r="R15" s="30">
        <f t="shared" si="1"/>
        <v>20</v>
      </c>
      <c r="S15" s="29"/>
      <c r="T15" s="29">
        <f t="shared" si="2"/>
        <v>35</v>
      </c>
      <c r="U15" s="29">
        <f t="shared" si="3"/>
        <v>27</v>
      </c>
      <c r="V15" s="29" t="str">
        <f t="shared" si="4"/>
        <v/>
      </c>
      <c r="W15" s="29" t="str">
        <f t="shared" si="5"/>
        <v/>
      </c>
      <c r="X15" s="29" t="str">
        <f t="shared" si="6"/>
        <v/>
      </c>
      <c r="Y15" s="29" t="str">
        <f t="shared" si="7"/>
        <v/>
      </c>
      <c r="Z15" s="29" t="str">
        <f t="shared" si="8"/>
        <v/>
      </c>
      <c r="AA15" s="29" t="str">
        <f t="shared" si="9"/>
        <v/>
      </c>
      <c r="AB15" s="32">
        <f t="shared" si="10"/>
        <v>82</v>
      </c>
      <c r="AC15" s="4"/>
      <c r="AD15" s="52">
        <f t="shared" si="11"/>
        <v>31</v>
      </c>
    </row>
    <row r="16" spans="1:30" x14ac:dyDescent="0.25">
      <c r="A16" s="3"/>
      <c r="B16" s="30">
        <v>2</v>
      </c>
      <c r="C16" s="30">
        <f t="shared" si="0"/>
        <v>-8</v>
      </c>
      <c r="D16" s="30">
        <v>10</v>
      </c>
      <c r="E16" s="41" t="s">
        <v>34</v>
      </c>
      <c r="F16" s="45" t="s">
        <v>37</v>
      </c>
      <c r="G16" s="31">
        <v>37</v>
      </c>
      <c r="H16" s="31">
        <v>23</v>
      </c>
      <c r="I16" s="31"/>
      <c r="J16" s="31"/>
      <c r="K16" s="31"/>
      <c r="L16" s="31"/>
      <c r="M16" s="31"/>
      <c r="N16" s="31"/>
      <c r="O16" s="31"/>
      <c r="P16" s="31"/>
      <c r="Q16" s="31"/>
      <c r="R16" s="30">
        <f t="shared" si="1"/>
        <v>20</v>
      </c>
      <c r="S16" s="29"/>
      <c r="T16" s="29">
        <f t="shared" si="2"/>
        <v>37</v>
      </c>
      <c r="U16" s="29">
        <f t="shared" si="3"/>
        <v>23</v>
      </c>
      <c r="V16" s="29" t="str">
        <f t="shared" si="4"/>
        <v/>
      </c>
      <c r="W16" s="29" t="str">
        <f t="shared" si="5"/>
        <v/>
      </c>
      <c r="X16" s="29" t="str">
        <f t="shared" si="6"/>
        <v/>
      </c>
      <c r="Y16" s="29" t="str">
        <f t="shared" si="7"/>
        <v/>
      </c>
      <c r="Z16" s="29" t="str">
        <f t="shared" si="8"/>
        <v/>
      </c>
      <c r="AA16" s="29" t="str">
        <f t="shared" si="9"/>
        <v/>
      </c>
      <c r="AB16" s="32">
        <f t="shared" si="10"/>
        <v>80</v>
      </c>
      <c r="AC16" s="4"/>
      <c r="AD16" s="52">
        <f t="shared" si="11"/>
        <v>30</v>
      </c>
    </row>
    <row r="17" spans="1:30" x14ac:dyDescent="0.25">
      <c r="A17" s="3"/>
      <c r="B17" s="30">
        <v>29</v>
      </c>
      <c r="C17" s="30">
        <f t="shared" si="0"/>
        <v>18</v>
      </c>
      <c r="D17" s="30">
        <v>11</v>
      </c>
      <c r="E17" s="41" t="s">
        <v>114</v>
      </c>
      <c r="F17" s="45" t="s">
        <v>12</v>
      </c>
      <c r="G17" s="31">
        <v>22</v>
      </c>
      <c r="H17" s="31"/>
      <c r="I17" s="31">
        <v>38</v>
      </c>
      <c r="J17" s="31"/>
      <c r="K17" s="31"/>
      <c r="L17" s="31"/>
      <c r="M17" s="31"/>
      <c r="N17" s="31"/>
      <c r="O17" s="31"/>
      <c r="P17" s="31"/>
      <c r="Q17" s="31"/>
      <c r="R17" s="30">
        <f t="shared" si="1"/>
        <v>20</v>
      </c>
      <c r="S17" s="29"/>
      <c r="T17" s="29">
        <f t="shared" si="2"/>
        <v>38</v>
      </c>
      <c r="U17" s="29">
        <f t="shared" si="3"/>
        <v>22</v>
      </c>
      <c r="V17" s="29" t="str">
        <f t="shared" si="4"/>
        <v/>
      </c>
      <c r="W17" s="29" t="str">
        <f t="shared" si="5"/>
        <v/>
      </c>
      <c r="X17" s="29" t="str">
        <f t="shared" si="6"/>
        <v/>
      </c>
      <c r="Y17" s="29" t="str">
        <f t="shared" si="7"/>
        <v/>
      </c>
      <c r="Z17" s="29" t="str">
        <f t="shared" si="8"/>
        <v/>
      </c>
      <c r="AA17" s="29" t="str">
        <f t="shared" si="9"/>
        <v/>
      </c>
      <c r="AB17" s="32">
        <f t="shared" si="10"/>
        <v>80</v>
      </c>
      <c r="AC17" s="4"/>
      <c r="AD17" s="52">
        <f t="shared" si="11"/>
        <v>30</v>
      </c>
    </row>
    <row r="18" spans="1:30" x14ac:dyDescent="0.25">
      <c r="A18" s="3"/>
      <c r="B18" s="30">
        <v>11</v>
      </c>
      <c r="C18" s="30">
        <f t="shared" si="0"/>
        <v>-1</v>
      </c>
      <c r="D18" s="30">
        <v>12</v>
      </c>
      <c r="E18" s="43" t="s">
        <v>96</v>
      </c>
      <c r="F18" s="47" t="s">
        <v>97</v>
      </c>
      <c r="G18" s="31">
        <v>39</v>
      </c>
      <c r="H18" s="31"/>
      <c r="I18" s="31">
        <v>17</v>
      </c>
      <c r="J18" s="31"/>
      <c r="K18" s="31"/>
      <c r="L18" s="31"/>
      <c r="M18" s="31"/>
      <c r="N18" s="31"/>
      <c r="O18" s="31"/>
      <c r="P18" s="31"/>
      <c r="Q18" s="31"/>
      <c r="R18" s="30">
        <f t="shared" si="1"/>
        <v>20</v>
      </c>
      <c r="S18" s="29"/>
      <c r="T18" s="29">
        <f t="shared" si="2"/>
        <v>39</v>
      </c>
      <c r="U18" s="29">
        <f t="shared" si="3"/>
        <v>17</v>
      </c>
      <c r="V18" s="29" t="str">
        <f t="shared" si="4"/>
        <v/>
      </c>
      <c r="W18" s="29" t="str">
        <f t="shared" si="5"/>
        <v/>
      </c>
      <c r="X18" s="29" t="str">
        <f t="shared" si="6"/>
        <v/>
      </c>
      <c r="Y18" s="29" t="str">
        <f t="shared" si="7"/>
        <v/>
      </c>
      <c r="Z18" s="29" t="str">
        <f t="shared" si="8"/>
        <v/>
      </c>
      <c r="AA18" s="29" t="str">
        <f t="shared" si="9"/>
        <v/>
      </c>
      <c r="AB18" s="32">
        <f t="shared" si="10"/>
        <v>76</v>
      </c>
      <c r="AC18" s="4"/>
      <c r="AD18" s="52">
        <f t="shared" si="11"/>
        <v>28</v>
      </c>
    </row>
    <row r="19" spans="1:30" x14ac:dyDescent="0.25">
      <c r="A19" s="3"/>
      <c r="B19" s="30">
        <v>19</v>
      </c>
      <c r="C19" s="30">
        <f t="shared" si="0"/>
        <v>6</v>
      </c>
      <c r="D19" s="30">
        <v>13</v>
      </c>
      <c r="E19" s="41" t="s">
        <v>56</v>
      </c>
      <c r="F19" s="45" t="s">
        <v>57</v>
      </c>
      <c r="G19" s="31">
        <v>20</v>
      </c>
      <c r="H19" s="31">
        <v>0</v>
      </c>
      <c r="I19" s="31">
        <v>22</v>
      </c>
      <c r="J19" s="31"/>
      <c r="K19" s="31"/>
      <c r="L19" s="31"/>
      <c r="M19" s="31"/>
      <c r="N19" s="31"/>
      <c r="O19" s="31"/>
      <c r="P19" s="31"/>
      <c r="Q19" s="31"/>
      <c r="R19" s="30">
        <f t="shared" si="1"/>
        <v>30</v>
      </c>
      <c r="S19" s="29"/>
      <c r="T19" s="29">
        <f t="shared" si="2"/>
        <v>22</v>
      </c>
      <c r="U19" s="29">
        <f t="shared" si="3"/>
        <v>20</v>
      </c>
      <c r="V19" s="29">
        <f t="shared" si="4"/>
        <v>0</v>
      </c>
      <c r="W19" s="29" t="str">
        <f t="shared" si="5"/>
        <v/>
      </c>
      <c r="X19" s="29" t="str">
        <f t="shared" si="6"/>
        <v/>
      </c>
      <c r="Y19" s="29" t="str">
        <f t="shared" si="7"/>
        <v/>
      </c>
      <c r="Z19" s="29" t="str">
        <f t="shared" si="8"/>
        <v/>
      </c>
      <c r="AA19" s="29" t="str">
        <f t="shared" si="9"/>
        <v/>
      </c>
      <c r="AB19" s="32">
        <f t="shared" si="10"/>
        <v>72</v>
      </c>
      <c r="AC19" s="4"/>
      <c r="AD19" s="52">
        <f t="shared" si="11"/>
        <v>14</v>
      </c>
    </row>
    <row r="20" spans="1:30" x14ac:dyDescent="0.25">
      <c r="A20" s="3"/>
      <c r="B20" s="30">
        <v>34</v>
      </c>
      <c r="C20" s="30">
        <f t="shared" si="0"/>
        <v>20</v>
      </c>
      <c r="D20" s="30">
        <v>14</v>
      </c>
      <c r="E20" s="41" t="s">
        <v>54</v>
      </c>
      <c r="F20" s="45" t="s">
        <v>31</v>
      </c>
      <c r="G20" s="31">
        <v>14</v>
      </c>
      <c r="H20" s="31"/>
      <c r="I20" s="31">
        <v>33</v>
      </c>
      <c r="J20" s="31"/>
      <c r="K20" s="31"/>
      <c r="L20" s="31"/>
      <c r="M20" s="31"/>
      <c r="N20" s="31"/>
      <c r="O20" s="31"/>
      <c r="P20" s="31"/>
      <c r="Q20" s="31"/>
      <c r="R20" s="30">
        <f t="shared" si="1"/>
        <v>20</v>
      </c>
      <c r="S20" s="29"/>
      <c r="T20" s="29">
        <f t="shared" si="2"/>
        <v>33</v>
      </c>
      <c r="U20" s="29">
        <f t="shared" si="3"/>
        <v>14</v>
      </c>
      <c r="V20" s="29" t="str">
        <f t="shared" si="4"/>
        <v/>
      </c>
      <c r="W20" s="29" t="str">
        <f t="shared" si="5"/>
        <v/>
      </c>
      <c r="X20" s="29" t="str">
        <f t="shared" si="6"/>
        <v/>
      </c>
      <c r="Y20" s="29" t="str">
        <f t="shared" si="7"/>
        <v/>
      </c>
      <c r="Z20" s="29" t="str">
        <f t="shared" si="8"/>
        <v/>
      </c>
      <c r="AA20" s="29" t="str">
        <f t="shared" si="9"/>
        <v/>
      </c>
      <c r="AB20" s="32">
        <f t="shared" si="10"/>
        <v>67</v>
      </c>
      <c r="AC20" s="4"/>
      <c r="AD20" s="52">
        <f t="shared" si="11"/>
        <v>23.5</v>
      </c>
    </row>
    <row r="21" spans="1:30" x14ac:dyDescent="0.25">
      <c r="A21" s="3"/>
      <c r="B21" s="30">
        <v>17</v>
      </c>
      <c r="C21" s="30">
        <f t="shared" si="0"/>
        <v>2</v>
      </c>
      <c r="D21" s="30">
        <v>15</v>
      </c>
      <c r="E21" s="41" t="s">
        <v>22</v>
      </c>
      <c r="F21" s="45" t="s">
        <v>23</v>
      </c>
      <c r="G21" s="31">
        <v>32</v>
      </c>
      <c r="H21" s="31"/>
      <c r="I21" s="31">
        <v>14</v>
      </c>
      <c r="J21" s="31"/>
      <c r="K21" s="31"/>
      <c r="L21" s="31"/>
      <c r="M21" s="31"/>
      <c r="N21" s="31"/>
      <c r="O21" s="31"/>
      <c r="P21" s="31"/>
      <c r="Q21" s="31"/>
      <c r="R21" s="30">
        <f t="shared" si="1"/>
        <v>20</v>
      </c>
      <c r="S21" s="29"/>
      <c r="T21" s="29">
        <f t="shared" si="2"/>
        <v>32</v>
      </c>
      <c r="U21" s="29">
        <f t="shared" si="3"/>
        <v>14</v>
      </c>
      <c r="V21" s="29" t="str">
        <f t="shared" si="4"/>
        <v/>
      </c>
      <c r="W21" s="29" t="str">
        <f t="shared" si="5"/>
        <v/>
      </c>
      <c r="X21" s="29" t="str">
        <f t="shared" si="6"/>
        <v/>
      </c>
      <c r="Y21" s="29" t="str">
        <f t="shared" si="7"/>
        <v/>
      </c>
      <c r="Z21" s="29" t="str">
        <f t="shared" si="8"/>
        <v/>
      </c>
      <c r="AA21" s="29" t="str">
        <f t="shared" si="9"/>
        <v/>
      </c>
      <c r="AB21" s="32">
        <f t="shared" si="10"/>
        <v>66</v>
      </c>
      <c r="AC21" s="4"/>
      <c r="AD21" s="52">
        <f t="shared" si="11"/>
        <v>23</v>
      </c>
    </row>
    <row r="22" spans="1:30" x14ac:dyDescent="0.25">
      <c r="A22" s="3"/>
      <c r="B22" s="30">
        <v>25</v>
      </c>
      <c r="C22" s="30">
        <f t="shared" si="0"/>
        <v>9</v>
      </c>
      <c r="D22" s="30">
        <v>16</v>
      </c>
      <c r="E22" s="42" t="s">
        <v>117</v>
      </c>
      <c r="F22" s="48" t="s">
        <v>118</v>
      </c>
      <c r="G22" s="31">
        <v>10</v>
      </c>
      <c r="H22" s="31">
        <v>6</v>
      </c>
      <c r="I22" s="31">
        <v>18</v>
      </c>
      <c r="J22" s="31"/>
      <c r="K22" s="31"/>
      <c r="L22" s="31"/>
      <c r="M22" s="31"/>
      <c r="N22" s="31"/>
      <c r="O22" s="31"/>
      <c r="P22" s="31"/>
      <c r="Q22" s="31"/>
      <c r="R22" s="30">
        <f t="shared" si="1"/>
        <v>30</v>
      </c>
      <c r="S22" s="29"/>
      <c r="T22" s="29">
        <f t="shared" si="2"/>
        <v>18</v>
      </c>
      <c r="U22" s="29">
        <f t="shared" si="3"/>
        <v>10</v>
      </c>
      <c r="V22" s="29">
        <f t="shared" si="4"/>
        <v>6</v>
      </c>
      <c r="W22" s="29" t="str">
        <f t="shared" si="5"/>
        <v/>
      </c>
      <c r="X22" s="29" t="str">
        <f t="shared" si="6"/>
        <v/>
      </c>
      <c r="Y22" s="29" t="str">
        <f t="shared" si="7"/>
        <v/>
      </c>
      <c r="Z22" s="29" t="str">
        <f t="shared" si="8"/>
        <v/>
      </c>
      <c r="AA22" s="29" t="str">
        <f t="shared" si="9"/>
        <v/>
      </c>
      <c r="AB22" s="32">
        <f t="shared" si="10"/>
        <v>64</v>
      </c>
      <c r="AC22" s="4"/>
      <c r="AD22" s="52">
        <f t="shared" si="11"/>
        <v>11.333333333333334</v>
      </c>
    </row>
    <row r="23" spans="1:30" x14ac:dyDescent="0.25">
      <c r="A23" s="3"/>
      <c r="B23" s="30">
        <v>35</v>
      </c>
      <c r="C23" s="30">
        <f t="shared" si="0"/>
        <v>18</v>
      </c>
      <c r="D23" s="30">
        <v>17</v>
      </c>
      <c r="E23" s="42" t="s">
        <v>100</v>
      </c>
      <c r="F23" s="46" t="s">
        <v>101</v>
      </c>
      <c r="G23" s="31">
        <v>13</v>
      </c>
      <c r="H23" s="31"/>
      <c r="I23" s="31">
        <v>31</v>
      </c>
      <c r="J23" s="31"/>
      <c r="K23" s="31"/>
      <c r="L23" s="31"/>
      <c r="M23" s="31"/>
      <c r="N23" s="31"/>
      <c r="O23" s="31"/>
      <c r="P23" s="31"/>
      <c r="Q23" s="31"/>
      <c r="R23" s="30">
        <f t="shared" si="1"/>
        <v>20</v>
      </c>
      <c r="S23" s="29"/>
      <c r="T23" s="29">
        <f t="shared" si="2"/>
        <v>31</v>
      </c>
      <c r="U23" s="29">
        <f t="shared" si="3"/>
        <v>13</v>
      </c>
      <c r="V23" s="29" t="str">
        <f t="shared" si="4"/>
        <v/>
      </c>
      <c r="W23" s="29" t="str">
        <f t="shared" si="5"/>
        <v/>
      </c>
      <c r="X23" s="29" t="str">
        <f t="shared" si="6"/>
        <v/>
      </c>
      <c r="Y23" s="29" t="str">
        <f t="shared" si="7"/>
        <v/>
      </c>
      <c r="Z23" s="29" t="str">
        <f t="shared" si="8"/>
        <v/>
      </c>
      <c r="AA23" s="29" t="str">
        <f t="shared" si="9"/>
        <v/>
      </c>
      <c r="AB23" s="32">
        <f t="shared" si="10"/>
        <v>64</v>
      </c>
      <c r="AC23" s="4"/>
      <c r="AD23" s="52">
        <f t="shared" si="11"/>
        <v>22</v>
      </c>
    </row>
    <row r="24" spans="1:30" x14ac:dyDescent="0.25">
      <c r="A24" s="3"/>
      <c r="B24" s="30">
        <v>22</v>
      </c>
      <c r="C24" s="30">
        <f t="shared" si="0"/>
        <v>4</v>
      </c>
      <c r="D24" s="30">
        <v>18</v>
      </c>
      <c r="E24" s="43" t="s">
        <v>17</v>
      </c>
      <c r="F24" s="47" t="s">
        <v>38</v>
      </c>
      <c r="G24" s="34">
        <v>27</v>
      </c>
      <c r="H24" s="34"/>
      <c r="I24" s="34">
        <v>16</v>
      </c>
      <c r="J24" s="34"/>
      <c r="K24" s="34"/>
      <c r="L24" s="34"/>
      <c r="M24" s="34"/>
      <c r="N24" s="34"/>
      <c r="O24" s="34"/>
      <c r="P24" s="34"/>
      <c r="Q24" s="34"/>
      <c r="R24" s="30">
        <f t="shared" si="1"/>
        <v>20</v>
      </c>
      <c r="S24" s="29"/>
      <c r="T24" s="29">
        <f t="shared" si="2"/>
        <v>27</v>
      </c>
      <c r="U24" s="29">
        <f t="shared" si="3"/>
        <v>16</v>
      </c>
      <c r="V24" s="29" t="str">
        <f t="shared" si="4"/>
        <v/>
      </c>
      <c r="W24" s="29" t="str">
        <f t="shared" si="5"/>
        <v/>
      </c>
      <c r="X24" s="29" t="str">
        <f t="shared" si="6"/>
        <v/>
      </c>
      <c r="Y24" s="29" t="str">
        <f t="shared" si="7"/>
        <v/>
      </c>
      <c r="Z24" s="29" t="str">
        <f t="shared" si="8"/>
        <v/>
      </c>
      <c r="AA24" s="29" t="str">
        <f t="shared" si="9"/>
        <v/>
      </c>
      <c r="AB24" s="32">
        <f t="shared" si="10"/>
        <v>63</v>
      </c>
      <c r="AC24" s="4"/>
      <c r="AD24" s="52">
        <f t="shared" si="11"/>
        <v>21.5</v>
      </c>
    </row>
    <row r="25" spans="1:30" x14ac:dyDescent="0.25">
      <c r="A25" s="3"/>
      <c r="B25" s="30">
        <v>6</v>
      </c>
      <c r="C25" s="30">
        <f t="shared" si="0"/>
        <v>-13</v>
      </c>
      <c r="D25" s="30">
        <v>19</v>
      </c>
      <c r="E25" s="41" t="s">
        <v>32</v>
      </c>
      <c r="F25" s="45" t="s">
        <v>33</v>
      </c>
      <c r="G25" s="31">
        <v>33</v>
      </c>
      <c r="H25" s="31">
        <v>8</v>
      </c>
      <c r="I25" s="31"/>
      <c r="J25" s="31"/>
      <c r="K25" s="31"/>
      <c r="L25" s="31"/>
      <c r="M25" s="31"/>
      <c r="N25" s="31"/>
      <c r="O25" s="31"/>
      <c r="P25" s="31"/>
      <c r="Q25" s="31"/>
      <c r="R25" s="30">
        <f t="shared" si="1"/>
        <v>20</v>
      </c>
      <c r="S25" s="29"/>
      <c r="T25" s="29">
        <f t="shared" si="2"/>
        <v>33</v>
      </c>
      <c r="U25" s="29">
        <f t="shared" si="3"/>
        <v>8</v>
      </c>
      <c r="V25" s="29" t="str">
        <f t="shared" si="4"/>
        <v/>
      </c>
      <c r="W25" s="29" t="str">
        <f t="shared" si="5"/>
        <v/>
      </c>
      <c r="X25" s="29" t="str">
        <f t="shared" si="6"/>
        <v/>
      </c>
      <c r="Y25" s="29" t="str">
        <f t="shared" si="7"/>
        <v/>
      </c>
      <c r="Z25" s="29" t="str">
        <f t="shared" si="8"/>
        <v/>
      </c>
      <c r="AA25" s="29" t="str">
        <f t="shared" si="9"/>
        <v/>
      </c>
      <c r="AB25" s="32">
        <f t="shared" si="10"/>
        <v>61</v>
      </c>
      <c r="AC25" s="4"/>
      <c r="AD25" s="52">
        <f t="shared" si="11"/>
        <v>20.5</v>
      </c>
    </row>
    <row r="26" spans="1:30" x14ac:dyDescent="0.25">
      <c r="A26" s="3"/>
      <c r="B26" s="30">
        <v>24</v>
      </c>
      <c r="C26" s="30">
        <f t="shared" si="0"/>
        <v>4</v>
      </c>
      <c r="D26" s="30">
        <v>20</v>
      </c>
      <c r="E26" s="41" t="s">
        <v>111</v>
      </c>
      <c r="F26" s="45" t="s">
        <v>26</v>
      </c>
      <c r="G26" s="31">
        <v>26</v>
      </c>
      <c r="H26" s="31"/>
      <c r="I26" s="31">
        <v>15</v>
      </c>
      <c r="J26" s="31"/>
      <c r="K26" s="31"/>
      <c r="L26" s="31"/>
      <c r="M26" s="31"/>
      <c r="N26" s="31"/>
      <c r="O26" s="31"/>
      <c r="P26" s="31"/>
      <c r="Q26" s="31"/>
      <c r="R26" s="30">
        <f t="shared" si="1"/>
        <v>20</v>
      </c>
      <c r="S26" s="29"/>
      <c r="T26" s="29">
        <f t="shared" si="2"/>
        <v>26</v>
      </c>
      <c r="U26" s="29">
        <f t="shared" si="3"/>
        <v>15</v>
      </c>
      <c r="V26" s="29" t="str">
        <f t="shared" si="4"/>
        <v/>
      </c>
      <c r="W26" s="29" t="str">
        <f t="shared" si="5"/>
        <v/>
      </c>
      <c r="X26" s="29" t="str">
        <f t="shared" si="6"/>
        <v/>
      </c>
      <c r="Y26" s="29" t="str">
        <f t="shared" si="7"/>
        <v/>
      </c>
      <c r="Z26" s="29" t="str">
        <f t="shared" si="8"/>
        <v/>
      </c>
      <c r="AA26" s="29" t="str">
        <f t="shared" si="9"/>
        <v/>
      </c>
      <c r="AB26" s="32">
        <f t="shared" si="10"/>
        <v>61</v>
      </c>
      <c r="AC26" s="4"/>
      <c r="AD26" s="52">
        <f t="shared" si="11"/>
        <v>20.5</v>
      </c>
    </row>
    <row r="27" spans="1:30" x14ac:dyDescent="0.25">
      <c r="A27" s="3"/>
      <c r="B27" s="30">
        <v>7</v>
      </c>
      <c r="C27" s="30">
        <f t="shared" si="0"/>
        <v>-14</v>
      </c>
      <c r="D27" s="30">
        <v>21</v>
      </c>
      <c r="E27" s="41" t="s">
        <v>137</v>
      </c>
      <c r="F27" s="45" t="s">
        <v>20</v>
      </c>
      <c r="G27" s="31"/>
      <c r="H27" s="31">
        <v>50</v>
      </c>
      <c r="I27" s="31"/>
      <c r="J27" s="31"/>
      <c r="K27" s="31"/>
      <c r="L27" s="31"/>
      <c r="M27" s="31"/>
      <c r="N27" s="31"/>
      <c r="O27" s="31"/>
      <c r="P27" s="31"/>
      <c r="Q27" s="31"/>
      <c r="R27" s="30">
        <f t="shared" si="1"/>
        <v>10</v>
      </c>
      <c r="S27" s="29"/>
      <c r="T27" s="29">
        <f t="shared" si="2"/>
        <v>50</v>
      </c>
      <c r="U27" s="29" t="str">
        <f t="shared" si="3"/>
        <v/>
      </c>
      <c r="V27" s="29" t="str">
        <f t="shared" si="4"/>
        <v/>
      </c>
      <c r="W27" s="29" t="str">
        <f t="shared" si="5"/>
        <v/>
      </c>
      <c r="X27" s="29" t="str">
        <f t="shared" si="6"/>
        <v/>
      </c>
      <c r="Y27" s="29" t="str">
        <f t="shared" si="7"/>
        <v/>
      </c>
      <c r="Z27" s="29" t="str">
        <f t="shared" si="8"/>
        <v/>
      </c>
      <c r="AA27" s="29" t="str">
        <f t="shared" si="9"/>
        <v/>
      </c>
      <c r="AB27" s="32">
        <f t="shared" si="10"/>
        <v>60</v>
      </c>
      <c r="AC27" s="4"/>
      <c r="AD27" s="52">
        <f t="shared" si="11"/>
        <v>50</v>
      </c>
    </row>
    <row r="28" spans="1:30" x14ac:dyDescent="0.25">
      <c r="A28" s="3"/>
      <c r="B28" s="30">
        <v>36</v>
      </c>
      <c r="C28" s="30">
        <f t="shared" si="0"/>
        <v>14</v>
      </c>
      <c r="D28" s="30">
        <v>22</v>
      </c>
      <c r="E28" s="41" t="s">
        <v>116</v>
      </c>
      <c r="F28" s="45" t="s">
        <v>57</v>
      </c>
      <c r="G28" s="31">
        <v>12</v>
      </c>
      <c r="H28" s="31"/>
      <c r="I28" s="31">
        <v>26</v>
      </c>
      <c r="J28" s="31"/>
      <c r="K28" s="31"/>
      <c r="L28" s="31"/>
      <c r="M28" s="31"/>
      <c r="N28" s="31"/>
      <c r="O28" s="31"/>
      <c r="P28" s="31"/>
      <c r="Q28" s="31"/>
      <c r="R28" s="30">
        <f t="shared" si="1"/>
        <v>20</v>
      </c>
      <c r="S28" s="29"/>
      <c r="T28" s="29">
        <f t="shared" si="2"/>
        <v>26</v>
      </c>
      <c r="U28" s="29">
        <f t="shared" si="3"/>
        <v>12</v>
      </c>
      <c r="V28" s="29" t="str">
        <f t="shared" si="4"/>
        <v/>
      </c>
      <c r="W28" s="29" t="str">
        <f t="shared" si="5"/>
        <v/>
      </c>
      <c r="X28" s="29" t="str">
        <f t="shared" si="6"/>
        <v/>
      </c>
      <c r="Y28" s="29" t="str">
        <f t="shared" si="7"/>
        <v/>
      </c>
      <c r="Z28" s="29" t="str">
        <f t="shared" si="8"/>
        <v/>
      </c>
      <c r="AA28" s="29" t="str">
        <f t="shared" si="9"/>
        <v/>
      </c>
      <c r="AB28" s="32">
        <f t="shared" si="10"/>
        <v>58</v>
      </c>
      <c r="AC28" s="4"/>
      <c r="AD28" s="52">
        <f t="shared" si="11"/>
        <v>19</v>
      </c>
    </row>
    <row r="29" spans="1:30" x14ac:dyDescent="0.25">
      <c r="A29" s="3"/>
      <c r="B29" s="30">
        <v>8</v>
      </c>
      <c r="C29" s="30">
        <f t="shared" si="0"/>
        <v>-15</v>
      </c>
      <c r="D29" s="30">
        <v>23</v>
      </c>
      <c r="E29" s="41" t="s">
        <v>135</v>
      </c>
      <c r="F29" s="45" t="s">
        <v>136</v>
      </c>
      <c r="G29" s="31"/>
      <c r="H29" s="31">
        <v>47</v>
      </c>
      <c r="I29" s="31"/>
      <c r="J29" s="31"/>
      <c r="K29" s="31"/>
      <c r="L29" s="31"/>
      <c r="M29" s="31"/>
      <c r="N29" s="31"/>
      <c r="O29" s="31"/>
      <c r="P29" s="31"/>
      <c r="Q29" s="31"/>
      <c r="R29" s="30">
        <f t="shared" si="1"/>
        <v>10</v>
      </c>
      <c r="S29" s="29"/>
      <c r="T29" s="29">
        <f t="shared" si="2"/>
        <v>47</v>
      </c>
      <c r="U29" s="29" t="str">
        <f t="shared" si="3"/>
        <v/>
      </c>
      <c r="V29" s="29" t="str">
        <f t="shared" si="4"/>
        <v/>
      </c>
      <c r="W29" s="29" t="str">
        <f t="shared" si="5"/>
        <v/>
      </c>
      <c r="X29" s="29" t="str">
        <f t="shared" si="6"/>
        <v/>
      </c>
      <c r="Y29" s="29" t="str">
        <f t="shared" si="7"/>
        <v/>
      </c>
      <c r="Z29" s="29" t="str">
        <f t="shared" si="8"/>
        <v/>
      </c>
      <c r="AA29" s="29" t="str">
        <f t="shared" si="9"/>
        <v/>
      </c>
      <c r="AB29" s="32">
        <f t="shared" si="10"/>
        <v>57</v>
      </c>
      <c r="AC29" s="4"/>
      <c r="AD29" s="52">
        <f t="shared" si="11"/>
        <v>47</v>
      </c>
    </row>
    <row r="30" spans="1:30" x14ac:dyDescent="0.25">
      <c r="A30" s="3"/>
      <c r="B30" s="30">
        <v>9</v>
      </c>
      <c r="C30" s="30">
        <f t="shared" si="0"/>
        <v>-15</v>
      </c>
      <c r="D30" s="30">
        <v>24</v>
      </c>
      <c r="E30" s="41" t="s">
        <v>54</v>
      </c>
      <c r="F30" s="45" t="s">
        <v>139</v>
      </c>
      <c r="G30" s="31"/>
      <c r="H30" s="31">
        <v>46</v>
      </c>
      <c r="I30" s="31"/>
      <c r="J30" s="31"/>
      <c r="K30" s="31"/>
      <c r="L30" s="31"/>
      <c r="M30" s="31"/>
      <c r="N30" s="31"/>
      <c r="O30" s="31"/>
      <c r="P30" s="31"/>
      <c r="Q30" s="31"/>
      <c r="R30" s="30">
        <f t="shared" si="1"/>
        <v>10</v>
      </c>
      <c r="S30" s="29"/>
      <c r="T30" s="29">
        <f t="shared" si="2"/>
        <v>46</v>
      </c>
      <c r="U30" s="29" t="str">
        <f t="shared" si="3"/>
        <v/>
      </c>
      <c r="V30" s="29" t="str">
        <f t="shared" si="4"/>
        <v/>
      </c>
      <c r="W30" s="29" t="str">
        <f t="shared" si="5"/>
        <v/>
      </c>
      <c r="X30" s="29" t="str">
        <f t="shared" si="6"/>
        <v/>
      </c>
      <c r="Y30" s="29" t="str">
        <f t="shared" si="7"/>
        <v/>
      </c>
      <c r="Z30" s="29" t="str">
        <f t="shared" si="8"/>
        <v/>
      </c>
      <c r="AA30" s="29" t="str">
        <f t="shared" si="9"/>
        <v/>
      </c>
      <c r="AB30" s="32">
        <f t="shared" si="10"/>
        <v>56</v>
      </c>
      <c r="AC30" s="4"/>
      <c r="AD30" s="52">
        <f t="shared" si="11"/>
        <v>46</v>
      </c>
    </row>
    <row r="31" spans="1:30" x14ac:dyDescent="0.25">
      <c r="A31" s="3"/>
      <c r="B31" s="30">
        <v>32</v>
      </c>
      <c r="C31" s="30">
        <f t="shared" si="0"/>
        <v>7</v>
      </c>
      <c r="D31" s="30">
        <v>25</v>
      </c>
      <c r="E31" s="41" t="s">
        <v>15</v>
      </c>
      <c r="F31" s="45" t="s">
        <v>16</v>
      </c>
      <c r="G31" s="31">
        <v>17</v>
      </c>
      <c r="H31" s="31"/>
      <c r="I31" s="31">
        <v>19</v>
      </c>
      <c r="J31" s="31"/>
      <c r="K31" s="31"/>
      <c r="L31" s="31"/>
      <c r="M31" s="31"/>
      <c r="N31" s="31"/>
      <c r="O31" s="31"/>
      <c r="P31" s="31"/>
      <c r="Q31" s="31"/>
      <c r="R31" s="30">
        <f t="shared" si="1"/>
        <v>20</v>
      </c>
      <c r="S31" s="29"/>
      <c r="T31" s="29">
        <f t="shared" si="2"/>
        <v>19</v>
      </c>
      <c r="U31" s="29">
        <f t="shared" si="3"/>
        <v>17</v>
      </c>
      <c r="V31" s="29" t="str">
        <f t="shared" si="4"/>
        <v/>
      </c>
      <c r="W31" s="29" t="str">
        <f t="shared" si="5"/>
        <v/>
      </c>
      <c r="X31" s="29" t="str">
        <f t="shared" si="6"/>
        <v/>
      </c>
      <c r="Y31" s="29" t="str">
        <f t="shared" si="7"/>
        <v/>
      </c>
      <c r="Z31" s="29" t="str">
        <f t="shared" si="8"/>
        <v/>
      </c>
      <c r="AA31" s="29" t="str">
        <f t="shared" si="9"/>
        <v/>
      </c>
      <c r="AB31" s="32">
        <f t="shared" si="10"/>
        <v>56</v>
      </c>
      <c r="AC31" s="4"/>
      <c r="AD31" s="52">
        <f t="shared" si="11"/>
        <v>18</v>
      </c>
    </row>
    <row r="32" spans="1:30" x14ac:dyDescent="0.25">
      <c r="A32" s="3"/>
      <c r="B32" s="30">
        <v>28</v>
      </c>
      <c r="C32" s="30">
        <f t="shared" si="0"/>
        <v>2</v>
      </c>
      <c r="D32" s="30">
        <v>26</v>
      </c>
      <c r="E32" s="42" t="s">
        <v>35</v>
      </c>
      <c r="F32" s="46" t="s">
        <v>36</v>
      </c>
      <c r="G32" s="31">
        <v>10</v>
      </c>
      <c r="H32" s="31">
        <v>3</v>
      </c>
      <c r="I32" s="31">
        <v>12</v>
      </c>
      <c r="J32" s="31"/>
      <c r="K32" s="31"/>
      <c r="L32" s="31"/>
      <c r="M32" s="31"/>
      <c r="N32" s="31"/>
      <c r="O32" s="31"/>
      <c r="P32" s="31"/>
      <c r="Q32" s="31"/>
      <c r="R32" s="30">
        <f t="shared" si="1"/>
        <v>30</v>
      </c>
      <c r="S32" s="29"/>
      <c r="T32" s="29">
        <f t="shared" si="2"/>
        <v>12</v>
      </c>
      <c r="U32" s="29">
        <f t="shared" si="3"/>
        <v>10</v>
      </c>
      <c r="V32" s="29">
        <f t="shared" si="4"/>
        <v>3</v>
      </c>
      <c r="W32" s="29" t="str">
        <f t="shared" si="5"/>
        <v/>
      </c>
      <c r="X32" s="29" t="str">
        <f t="shared" si="6"/>
        <v/>
      </c>
      <c r="Y32" s="29" t="str">
        <f t="shared" si="7"/>
        <v/>
      </c>
      <c r="Z32" s="29" t="str">
        <f t="shared" si="8"/>
        <v/>
      </c>
      <c r="AA32" s="29" t="str">
        <f t="shared" si="9"/>
        <v/>
      </c>
      <c r="AB32" s="32">
        <f t="shared" si="10"/>
        <v>55</v>
      </c>
      <c r="AC32" s="4"/>
      <c r="AD32" s="52">
        <f t="shared" si="11"/>
        <v>8.3333333333333339</v>
      </c>
    </row>
    <row r="33" spans="1:30" x14ac:dyDescent="0.25">
      <c r="A33" s="3"/>
      <c r="B33" s="30">
        <v>12</v>
      </c>
      <c r="C33" s="30">
        <f t="shared" si="0"/>
        <v>-15</v>
      </c>
      <c r="D33" s="30">
        <v>27</v>
      </c>
      <c r="E33" s="41" t="s">
        <v>108</v>
      </c>
      <c r="F33" s="45" t="s">
        <v>107</v>
      </c>
      <c r="G33" s="31">
        <v>38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0">
        <f t="shared" si="1"/>
        <v>10</v>
      </c>
      <c r="S33" s="29"/>
      <c r="T33" s="29">
        <f t="shared" si="2"/>
        <v>38</v>
      </c>
      <c r="U33" s="29" t="str">
        <f t="shared" si="3"/>
        <v/>
      </c>
      <c r="V33" s="29" t="str">
        <f t="shared" si="4"/>
        <v/>
      </c>
      <c r="W33" s="29" t="str">
        <f t="shared" si="5"/>
        <v/>
      </c>
      <c r="X33" s="29" t="str">
        <f t="shared" si="6"/>
        <v/>
      </c>
      <c r="Y33" s="29" t="str">
        <f t="shared" si="7"/>
        <v/>
      </c>
      <c r="Z33" s="29" t="str">
        <f t="shared" si="8"/>
        <v/>
      </c>
      <c r="AA33" s="29" t="str">
        <f t="shared" si="9"/>
        <v/>
      </c>
      <c r="AB33" s="32">
        <f t="shared" si="10"/>
        <v>48</v>
      </c>
      <c r="AC33" s="4"/>
      <c r="AD33" s="52">
        <f t="shared" si="11"/>
        <v>38</v>
      </c>
    </row>
    <row r="34" spans="1:30" x14ac:dyDescent="0.25">
      <c r="A34" s="3"/>
      <c r="B34" s="30">
        <v>13</v>
      </c>
      <c r="C34" s="30">
        <f t="shared" si="0"/>
        <v>-15</v>
      </c>
      <c r="D34" s="30">
        <v>28</v>
      </c>
      <c r="E34" s="41" t="s">
        <v>98</v>
      </c>
      <c r="F34" s="45" t="s">
        <v>99</v>
      </c>
      <c r="G34" s="31">
        <v>36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0">
        <f t="shared" si="1"/>
        <v>10</v>
      </c>
      <c r="S34" s="29"/>
      <c r="T34" s="29">
        <f t="shared" si="2"/>
        <v>36</v>
      </c>
      <c r="U34" s="29" t="str">
        <f t="shared" si="3"/>
        <v/>
      </c>
      <c r="V34" s="29" t="str">
        <f t="shared" si="4"/>
        <v/>
      </c>
      <c r="W34" s="29" t="str">
        <f t="shared" si="5"/>
        <v/>
      </c>
      <c r="X34" s="29" t="str">
        <f t="shared" si="6"/>
        <v/>
      </c>
      <c r="Y34" s="29" t="str">
        <f t="shared" si="7"/>
        <v/>
      </c>
      <c r="Z34" s="29" t="str">
        <f t="shared" si="8"/>
        <v/>
      </c>
      <c r="AA34" s="29" t="str">
        <f t="shared" si="9"/>
        <v/>
      </c>
      <c r="AB34" s="32">
        <f t="shared" si="10"/>
        <v>46</v>
      </c>
      <c r="AC34" s="4"/>
      <c r="AD34" s="52">
        <f t="shared" si="11"/>
        <v>36</v>
      </c>
    </row>
    <row r="35" spans="1:30" x14ac:dyDescent="0.25">
      <c r="A35" s="3"/>
      <c r="B35" s="30">
        <v>44</v>
      </c>
      <c r="C35" s="30">
        <f t="shared" si="0"/>
        <v>15</v>
      </c>
      <c r="D35" s="30">
        <v>29</v>
      </c>
      <c r="E35" s="43" t="s">
        <v>150</v>
      </c>
      <c r="F35" s="47" t="s">
        <v>151</v>
      </c>
      <c r="G35" s="31"/>
      <c r="H35" s="31"/>
      <c r="I35" s="31">
        <v>36</v>
      </c>
      <c r="J35" s="31"/>
      <c r="K35" s="31"/>
      <c r="L35" s="31"/>
      <c r="M35" s="31"/>
      <c r="N35" s="31"/>
      <c r="O35" s="31"/>
      <c r="P35" s="31"/>
      <c r="Q35" s="31"/>
      <c r="R35" s="30">
        <f t="shared" si="1"/>
        <v>10</v>
      </c>
      <c r="S35" s="29"/>
      <c r="T35" s="29">
        <f t="shared" si="2"/>
        <v>36</v>
      </c>
      <c r="U35" s="29" t="str">
        <f t="shared" si="3"/>
        <v/>
      </c>
      <c r="V35" s="29" t="str">
        <f t="shared" si="4"/>
        <v/>
      </c>
      <c r="W35" s="29" t="str">
        <f t="shared" si="5"/>
        <v/>
      </c>
      <c r="X35" s="29" t="str">
        <f t="shared" si="6"/>
        <v/>
      </c>
      <c r="Y35" s="29" t="str">
        <f t="shared" si="7"/>
        <v/>
      </c>
      <c r="Z35" s="29" t="str">
        <f t="shared" si="8"/>
        <v/>
      </c>
      <c r="AA35" s="29" t="str">
        <f t="shared" si="9"/>
        <v/>
      </c>
      <c r="AB35" s="32">
        <f t="shared" si="10"/>
        <v>46</v>
      </c>
      <c r="AC35" s="4"/>
      <c r="AD35" s="52">
        <f t="shared" si="11"/>
        <v>36</v>
      </c>
    </row>
    <row r="36" spans="1:30" x14ac:dyDescent="0.25">
      <c r="A36" s="3"/>
      <c r="B36" s="30">
        <v>14</v>
      </c>
      <c r="C36" s="30">
        <f t="shared" si="0"/>
        <v>-16</v>
      </c>
      <c r="D36" s="30">
        <v>30</v>
      </c>
      <c r="E36" s="41" t="s">
        <v>27</v>
      </c>
      <c r="F36" s="45" t="s">
        <v>28</v>
      </c>
      <c r="G36" s="31">
        <v>35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0">
        <f t="shared" si="1"/>
        <v>10</v>
      </c>
      <c r="S36" s="29"/>
      <c r="T36" s="29">
        <f t="shared" si="2"/>
        <v>35</v>
      </c>
      <c r="U36" s="29" t="str">
        <f t="shared" si="3"/>
        <v/>
      </c>
      <c r="V36" s="29" t="str">
        <f t="shared" si="4"/>
        <v/>
      </c>
      <c r="W36" s="29" t="str">
        <f t="shared" si="5"/>
        <v/>
      </c>
      <c r="X36" s="29" t="str">
        <f t="shared" si="6"/>
        <v/>
      </c>
      <c r="Y36" s="29" t="str">
        <f t="shared" si="7"/>
        <v/>
      </c>
      <c r="Z36" s="29" t="str">
        <f t="shared" si="8"/>
        <v/>
      </c>
      <c r="AA36" s="29" t="str">
        <f t="shared" si="9"/>
        <v/>
      </c>
      <c r="AB36" s="32">
        <f t="shared" si="10"/>
        <v>45</v>
      </c>
      <c r="AC36" s="4"/>
      <c r="AD36" s="52">
        <f t="shared" si="11"/>
        <v>35</v>
      </c>
    </row>
    <row r="37" spans="1:30" x14ac:dyDescent="0.25">
      <c r="A37" s="3"/>
      <c r="B37" s="30">
        <v>16</v>
      </c>
      <c r="C37" s="30">
        <f t="shared" si="0"/>
        <v>-15</v>
      </c>
      <c r="D37" s="30">
        <v>31</v>
      </c>
      <c r="E37" s="41" t="s">
        <v>22</v>
      </c>
      <c r="F37" s="45" t="s">
        <v>107</v>
      </c>
      <c r="G37" s="31">
        <v>34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0">
        <f t="shared" si="1"/>
        <v>10</v>
      </c>
      <c r="S37" s="29"/>
      <c r="T37" s="29">
        <f t="shared" si="2"/>
        <v>34</v>
      </c>
      <c r="U37" s="29" t="str">
        <f t="shared" si="3"/>
        <v/>
      </c>
      <c r="V37" s="29" t="str">
        <f t="shared" si="4"/>
        <v/>
      </c>
      <c r="W37" s="29" t="str">
        <f t="shared" si="5"/>
        <v/>
      </c>
      <c r="X37" s="29" t="str">
        <f t="shared" si="6"/>
        <v/>
      </c>
      <c r="Y37" s="29" t="str">
        <f t="shared" si="7"/>
        <v/>
      </c>
      <c r="Z37" s="29" t="str">
        <f t="shared" si="8"/>
        <v/>
      </c>
      <c r="AA37" s="29" t="str">
        <f t="shared" si="9"/>
        <v/>
      </c>
      <c r="AB37" s="32">
        <f t="shared" si="10"/>
        <v>44</v>
      </c>
      <c r="AC37" s="4"/>
      <c r="AD37" s="52">
        <f t="shared" si="11"/>
        <v>34</v>
      </c>
    </row>
    <row r="38" spans="1:30" x14ac:dyDescent="0.25">
      <c r="A38" s="3"/>
      <c r="B38" s="30">
        <v>45</v>
      </c>
      <c r="C38" s="30">
        <f t="shared" si="0"/>
        <v>13</v>
      </c>
      <c r="D38" s="30">
        <v>32</v>
      </c>
      <c r="E38" s="42" t="s">
        <v>152</v>
      </c>
      <c r="F38" s="46" t="s">
        <v>12</v>
      </c>
      <c r="G38" s="31"/>
      <c r="H38" s="31"/>
      <c r="I38" s="31">
        <v>32</v>
      </c>
      <c r="J38" s="31"/>
      <c r="K38" s="31"/>
      <c r="L38" s="31"/>
      <c r="M38" s="31"/>
      <c r="N38" s="31"/>
      <c r="O38" s="31"/>
      <c r="P38" s="31"/>
      <c r="Q38" s="31"/>
      <c r="R38" s="30">
        <f t="shared" si="1"/>
        <v>10</v>
      </c>
      <c r="S38" s="29"/>
      <c r="T38" s="29">
        <f t="shared" si="2"/>
        <v>32</v>
      </c>
      <c r="U38" s="29" t="str">
        <f t="shared" si="3"/>
        <v/>
      </c>
      <c r="V38" s="29" t="str">
        <f t="shared" si="4"/>
        <v/>
      </c>
      <c r="W38" s="29" t="str">
        <f t="shared" si="5"/>
        <v/>
      </c>
      <c r="X38" s="29" t="str">
        <f t="shared" si="6"/>
        <v/>
      </c>
      <c r="Y38" s="29" t="str">
        <f t="shared" si="7"/>
        <v/>
      </c>
      <c r="Z38" s="29" t="str">
        <f t="shared" si="8"/>
        <v/>
      </c>
      <c r="AA38" s="29" t="str">
        <f t="shared" si="9"/>
        <v/>
      </c>
      <c r="AB38" s="32">
        <f t="shared" si="10"/>
        <v>42</v>
      </c>
      <c r="AC38" s="4"/>
      <c r="AD38" s="52">
        <f t="shared" si="11"/>
        <v>32</v>
      </c>
    </row>
    <row r="39" spans="1:30" x14ac:dyDescent="0.25">
      <c r="A39" s="3"/>
      <c r="B39" s="30">
        <v>20</v>
      </c>
      <c r="C39" s="30">
        <f t="shared" ref="C39:C70" si="12">B39-D39</f>
        <v>-13</v>
      </c>
      <c r="D39" s="30">
        <v>33</v>
      </c>
      <c r="E39" s="41" t="s">
        <v>133</v>
      </c>
      <c r="F39" s="45" t="s">
        <v>134</v>
      </c>
      <c r="G39" s="31"/>
      <c r="H39" s="31">
        <v>30</v>
      </c>
      <c r="I39" s="31"/>
      <c r="J39" s="31"/>
      <c r="K39" s="31"/>
      <c r="L39" s="31"/>
      <c r="M39" s="31"/>
      <c r="N39" s="31"/>
      <c r="O39" s="31"/>
      <c r="P39" s="31"/>
      <c r="Q39" s="31"/>
      <c r="R39" s="30">
        <f t="shared" ref="R39:R70" si="13">COUNT(G39:Q39)*10</f>
        <v>10</v>
      </c>
      <c r="S39" s="29"/>
      <c r="T39" s="29">
        <f t="shared" ref="T39:T59" si="14">IF(COUNT(G39:Q39)&gt;=1,(LARGE(G39:Q39,1)),"")</f>
        <v>30</v>
      </c>
      <c r="U39" s="29" t="str">
        <f t="shared" ref="U39:U59" si="15">IF(COUNT(G39:Q39)&gt;=2,(LARGE(G39:Q39,2)),"")</f>
        <v/>
      </c>
      <c r="V39" s="29" t="str">
        <f t="shared" ref="V39:V59" si="16">IF(COUNT(G39:Q39)&gt;=3,(LARGE(G39:Q39,3)),"")</f>
        <v/>
      </c>
      <c r="W39" s="29" t="str">
        <f t="shared" ref="W39:W59" si="17">IF(COUNT(G39:Q39)&gt;=4,(LARGE(G39:Q39,4)),"")</f>
        <v/>
      </c>
      <c r="X39" s="29" t="str">
        <f t="shared" ref="X39:X59" si="18">IF(COUNT(G39:Q39)&gt;=5,(LARGE(G39:Q39,5)),"")</f>
        <v/>
      </c>
      <c r="Y39" s="29" t="str">
        <f t="shared" ref="Y39:Y59" si="19">IF(COUNT(G39:Q39)&gt;=6,(LARGE(G39:Q39,6)),"")</f>
        <v/>
      </c>
      <c r="Z39" s="29" t="str">
        <f t="shared" ref="Z39:Z59" si="20">IF(COUNT(G39:Q39)&gt;=7,(LARGE(G39:Q39,7)),"")</f>
        <v/>
      </c>
      <c r="AA39" s="29" t="str">
        <f t="shared" ref="AA39:AA59" si="21">IF(COUNT(G39:Q39)&gt;=8,(LARGE(G39:Q39,8)),"")</f>
        <v/>
      </c>
      <c r="AB39" s="32">
        <f t="shared" ref="AB39:AB70" si="22">SUM(T39:AA39)+R39</f>
        <v>40</v>
      </c>
      <c r="AC39" s="4"/>
      <c r="AD39" s="52">
        <f t="shared" si="11"/>
        <v>30</v>
      </c>
    </row>
    <row r="40" spans="1:30" x14ac:dyDescent="0.25">
      <c r="A40" s="3"/>
      <c r="B40" s="30">
        <v>21</v>
      </c>
      <c r="C40" s="30">
        <f t="shared" si="12"/>
        <v>-13</v>
      </c>
      <c r="D40" s="30">
        <v>34</v>
      </c>
      <c r="E40" s="41" t="s">
        <v>109</v>
      </c>
      <c r="F40" s="45" t="s">
        <v>110</v>
      </c>
      <c r="G40" s="31">
        <v>29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0">
        <f t="shared" si="13"/>
        <v>10</v>
      </c>
      <c r="S40" s="29"/>
      <c r="T40" s="29">
        <f t="shared" si="14"/>
        <v>29</v>
      </c>
      <c r="U40" s="29" t="str">
        <f t="shared" si="15"/>
        <v/>
      </c>
      <c r="V40" s="29" t="str">
        <f t="shared" si="16"/>
        <v/>
      </c>
      <c r="W40" s="29" t="str">
        <f t="shared" si="17"/>
        <v/>
      </c>
      <c r="X40" s="29" t="str">
        <f t="shared" si="18"/>
        <v/>
      </c>
      <c r="Y40" s="29" t="str">
        <f t="shared" si="19"/>
        <v/>
      </c>
      <c r="Z40" s="29" t="str">
        <f t="shared" si="20"/>
        <v/>
      </c>
      <c r="AA40" s="29" t="str">
        <f t="shared" si="21"/>
        <v/>
      </c>
      <c r="AB40" s="32">
        <f t="shared" si="22"/>
        <v>39</v>
      </c>
      <c r="AC40" s="4"/>
      <c r="AD40" s="52">
        <f t="shared" si="11"/>
        <v>29</v>
      </c>
    </row>
    <row r="41" spans="1:30" x14ac:dyDescent="0.25">
      <c r="A41" s="3"/>
      <c r="B41" s="30">
        <v>46</v>
      </c>
      <c r="C41" s="30">
        <f t="shared" si="12"/>
        <v>11</v>
      </c>
      <c r="D41" s="30">
        <v>35</v>
      </c>
      <c r="E41" s="42" t="s">
        <v>153</v>
      </c>
      <c r="F41" s="46" t="s">
        <v>154</v>
      </c>
      <c r="G41" s="31"/>
      <c r="H41" s="31"/>
      <c r="I41" s="31">
        <v>29</v>
      </c>
      <c r="J41" s="31"/>
      <c r="K41" s="31"/>
      <c r="L41" s="31"/>
      <c r="M41" s="31"/>
      <c r="N41" s="31"/>
      <c r="O41" s="31"/>
      <c r="P41" s="31"/>
      <c r="Q41" s="31"/>
      <c r="R41" s="30">
        <f t="shared" si="13"/>
        <v>10</v>
      </c>
      <c r="S41" s="29"/>
      <c r="T41" s="29">
        <f t="shared" si="14"/>
        <v>29</v>
      </c>
      <c r="U41" s="29" t="str">
        <f t="shared" si="15"/>
        <v/>
      </c>
      <c r="V41" s="29" t="str">
        <f t="shared" si="16"/>
        <v/>
      </c>
      <c r="W41" s="29" t="str">
        <f t="shared" si="17"/>
        <v/>
      </c>
      <c r="X41" s="29" t="str">
        <f t="shared" si="18"/>
        <v/>
      </c>
      <c r="Y41" s="29" t="str">
        <f t="shared" si="19"/>
        <v/>
      </c>
      <c r="Z41" s="29" t="str">
        <f t="shared" si="20"/>
        <v/>
      </c>
      <c r="AA41" s="29" t="str">
        <f t="shared" si="21"/>
        <v/>
      </c>
      <c r="AB41" s="32">
        <f t="shared" si="22"/>
        <v>39</v>
      </c>
      <c r="AC41" s="4"/>
      <c r="AD41" s="52">
        <f t="shared" si="11"/>
        <v>29</v>
      </c>
    </row>
    <row r="42" spans="1:30" x14ac:dyDescent="0.25">
      <c r="A42" s="3"/>
      <c r="B42" s="30">
        <v>47</v>
      </c>
      <c r="C42" s="30">
        <f t="shared" si="12"/>
        <v>11</v>
      </c>
      <c r="D42" s="30">
        <v>36</v>
      </c>
      <c r="E42" s="42" t="s">
        <v>156</v>
      </c>
      <c r="F42" s="46" t="s">
        <v>157</v>
      </c>
      <c r="G42" s="31"/>
      <c r="H42" s="31"/>
      <c r="I42" s="31">
        <v>24</v>
      </c>
      <c r="J42" s="31"/>
      <c r="K42" s="31"/>
      <c r="L42" s="31"/>
      <c r="M42" s="31"/>
      <c r="N42" s="31"/>
      <c r="O42" s="31"/>
      <c r="P42" s="31"/>
      <c r="Q42" s="31"/>
      <c r="R42" s="30">
        <f t="shared" si="13"/>
        <v>10</v>
      </c>
      <c r="S42" s="29"/>
      <c r="T42" s="29">
        <f t="shared" si="14"/>
        <v>24</v>
      </c>
      <c r="U42" s="29" t="str">
        <f t="shared" si="15"/>
        <v/>
      </c>
      <c r="V42" s="29" t="str">
        <f t="shared" si="16"/>
        <v/>
      </c>
      <c r="W42" s="29" t="str">
        <f t="shared" si="17"/>
        <v/>
      </c>
      <c r="X42" s="29" t="str">
        <f t="shared" si="18"/>
        <v/>
      </c>
      <c r="Y42" s="29" t="str">
        <f t="shared" si="19"/>
        <v/>
      </c>
      <c r="Z42" s="29" t="str">
        <f t="shared" si="20"/>
        <v/>
      </c>
      <c r="AA42" s="29" t="str">
        <f t="shared" si="21"/>
        <v/>
      </c>
      <c r="AB42" s="32">
        <f t="shared" si="22"/>
        <v>34</v>
      </c>
      <c r="AC42" s="4"/>
      <c r="AD42" s="52">
        <f t="shared" si="11"/>
        <v>24</v>
      </c>
    </row>
    <row r="43" spans="1:30" x14ac:dyDescent="0.25">
      <c r="A43" s="3"/>
      <c r="B43" s="30">
        <v>27</v>
      </c>
      <c r="C43" s="30">
        <f t="shared" si="12"/>
        <v>-10</v>
      </c>
      <c r="D43" s="30">
        <v>37</v>
      </c>
      <c r="E43" s="41" t="s">
        <v>29</v>
      </c>
      <c r="F43" s="45" t="s">
        <v>30</v>
      </c>
      <c r="G43" s="33">
        <v>23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0">
        <f t="shared" si="13"/>
        <v>10</v>
      </c>
      <c r="S43" s="29"/>
      <c r="T43" s="29">
        <f t="shared" si="14"/>
        <v>23</v>
      </c>
      <c r="U43" s="29" t="str">
        <f t="shared" si="15"/>
        <v/>
      </c>
      <c r="V43" s="29" t="str">
        <f t="shared" si="16"/>
        <v/>
      </c>
      <c r="W43" s="29" t="str">
        <f t="shared" si="17"/>
        <v/>
      </c>
      <c r="X43" s="29" t="str">
        <f t="shared" si="18"/>
        <v/>
      </c>
      <c r="Y43" s="29" t="str">
        <f t="shared" si="19"/>
        <v/>
      </c>
      <c r="Z43" s="29" t="str">
        <f t="shared" si="20"/>
        <v/>
      </c>
      <c r="AA43" s="29" t="str">
        <f t="shared" si="21"/>
        <v/>
      </c>
      <c r="AB43" s="32">
        <f t="shared" si="22"/>
        <v>33</v>
      </c>
      <c r="AC43" s="4"/>
      <c r="AD43" s="52">
        <f t="shared" si="11"/>
        <v>23</v>
      </c>
    </row>
    <row r="44" spans="1:30" x14ac:dyDescent="0.25">
      <c r="A44" s="3"/>
      <c r="B44" s="30">
        <v>48</v>
      </c>
      <c r="C44" s="30">
        <f t="shared" si="12"/>
        <v>10</v>
      </c>
      <c r="D44" s="30">
        <v>38</v>
      </c>
      <c r="E44" s="42" t="s">
        <v>158</v>
      </c>
      <c r="F44" s="46" t="s">
        <v>159</v>
      </c>
      <c r="G44" s="31"/>
      <c r="H44" s="31"/>
      <c r="I44" s="31">
        <v>23</v>
      </c>
      <c r="J44" s="31"/>
      <c r="K44" s="31"/>
      <c r="L44" s="31"/>
      <c r="M44" s="31"/>
      <c r="N44" s="31"/>
      <c r="O44" s="31"/>
      <c r="P44" s="31"/>
      <c r="Q44" s="31"/>
      <c r="R44" s="30">
        <f t="shared" si="13"/>
        <v>10</v>
      </c>
      <c r="S44" s="29"/>
      <c r="T44" s="29">
        <f t="shared" si="14"/>
        <v>23</v>
      </c>
      <c r="U44" s="29" t="str">
        <f t="shared" si="15"/>
        <v/>
      </c>
      <c r="V44" s="29" t="str">
        <f t="shared" si="16"/>
        <v/>
      </c>
      <c r="W44" s="29" t="str">
        <f t="shared" si="17"/>
        <v/>
      </c>
      <c r="X44" s="29" t="str">
        <f t="shared" si="18"/>
        <v/>
      </c>
      <c r="Y44" s="29" t="str">
        <f t="shared" si="19"/>
        <v/>
      </c>
      <c r="Z44" s="29" t="str">
        <f t="shared" si="20"/>
        <v/>
      </c>
      <c r="AA44" s="29" t="str">
        <f t="shared" si="21"/>
        <v/>
      </c>
      <c r="AB44" s="32">
        <f t="shared" si="22"/>
        <v>33</v>
      </c>
      <c r="AC44" s="4"/>
      <c r="AD44" s="52">
        <f t="shared" si="11"/>
        <v>23</v>
      </c>
    </row>
    <row r="45" spans="1:30" x14ac:dyDescent="0.25">
      <c r="A45" s="3"/>
      <c r="B45" s="30">
        <v>49</v>
      </c>
      <c r="C45" s="30">
        <f t="shared" si="12"/>
        <v>10</v>
      </c>
      <c r="D45" s="30">
        <v>39</v>
      </c>
      <c r="E45" s="42" t="s">
        <v>160</v>
      </c>
      <c r="F45" s="48" t="s">
        <v>161</v>
      </c>
      <c r="G45" s="31"/>
      <c r="H45" s="31"/>
      <c r="I45" s="31">
        <v>21</v>
      </c>
      <c r="J45" s="31"/>
      <c r="K45" s="31"/>
      <c r="L45" s="31"/>
      <c r="M45" s="31"/>
      <c r="N45" s="31"/>
      <c r="O45" s="31"/>
      <c r="P45" s="31"/>
      <c r="Q45" s="31"/>
      <c r="R45" s="30">
        <f t="shared" si="13"/>
        <v>10</v>
      </c>
      <c r="S45" s="29"/>
      <c r="T45" s="29">
        <f t="shared" si="14"/>
        <v>21</v>
      </c>
      <c r="U45" s="29" t="str">
        <f t="shared" si="15"/>
        <v/>
      </c>
      <c r="V45" s="29" t="str">
        <f t="shared" si="16"/>
        <v/>
      </c>
      <c r="W45" s="29" t="str">
        <f t="shared" si="17"/>
        <v/>
      </c>
      <c r="X45" s="29" t="str">
        <f t="shared" si="18"/>
        <v/>
      </c>
      <c r="Y45" s="29" t="str">
        <f t="shared" si="19"/>
        <v/>
      </c>
      <c r="Z45" s="29" t="str">
        <f t="shared" si="20"/>
        <v/>
      </c>
      <c r="AA45" s="29" t="str">
        <f t="shared" si="21"/>
        <v/>
      </c>
      <c r="AB45" s="32">
        <f t="shared" si="22"/>
        <v>31</v>
      </c>
      <c r="AC45" s="4"/>
      <c r="AD45" s="52">
        <f t="shared" si="11"/>
        <v>21</v>
      </c>
    </row>
    <row r="46" spans="1:30" x14ac:dyDescent="0.25">
      <c r="A46" s="3"/>
      <c r="B46" s="30">
        <v>50</v>
      </c>
      <c r="C46" s="30">
        <f t="shared" si="12"/>
        <v>10</v>
      </c>
      <c r="D46" s="30">
        <v>40</v>
      </c>
      <c r="E46" s="43" t="s">
        <v>145</v>
      </c>
      <c r="F46" s="47" t="s">
        <v>162</v>
      </c>
      <c r="G46" s="31"/>
      <c r="H46" s="31"/>
      <c r="I46" s="31">
        <v>20</v>
      </c>
      <c r="J46" s="31"/>
      <c r="K46" s="31"/>
      <c r="L46" s="31"/>
      <c r="M46" s="31"/>
      <c r="N46" s="31"/>
      <c r="O46" s="31"/>
      <c r="P46" s="31"/>
      <c r="Q46" s="31"/>
      <c r="R46" s="30">
        <f t="shared" si="13"/>
        <v>10</v>
      </c>
      <c r="S46" s="29"/>
      <c r="T46" s="29">
        <f t="shared" si="14"/>
        <v>20</v>
      </c>
      <c r="U46" s="29" t="str">
        <f t="shared" si="15"/>
        <v/>
      </c>
      <c r="V46" s="29" t="str">
        <f t="shared" si="16"/>
        <v/>
      </c>
      <c r="W46" s="29" t="str">
        <f t="shared" si="17"/>
        <v/>
      </c>
      <c r="X46" s="29" t="str">
        <f t="shared" si="18"/>
        <v/>
      </c>
      <c r="Y46" s="29" t="str">
        <f t="shared" si="19"/>
        <v/>
      </c>
      <c r="Z46" s="29" t="str">
        <f t="shared" si="20"/>
        <v/>
      </c>
      <c r="AA46" s="29" t="str">
        <f t="shared" si="21"/>
        <v/>
      </c>
      <c r="AB46" s="32">
        <f t="shared" si="22"/>
        <v>30</v>
      </c>
      <c r="AC46" s="4"/>
      <c r="AD46" s="52">
        <f t="shared" si="11"/>
        <v>20</v>
      </c>
    </row>
    <row r="47" spans="1:30" x14ac:dyDescent="0.25">
      <c r="A47" s="3"/>
      <c r="B47" s="30">
        <v>30</v>
      </c>
      <c r="C47" s="30">
        <f t="shared" si="12"/>
        <v>-11</v>
      </c>
      <c r="D47" s="30">
        <v>41</v>
      </c>
      <c r="E47" s="41" t="s">
        <v>119</v>
      </c>
      <c r="F47" s="45" t="s">
        <v>120</v>
      </c>
      <c r="G47" s="31">
        <v>19</v>
      </c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0">
        <f t="shared" si="13"/>
        <v>10</v>
      </c>
      <c r="S47" s="29"/>
      <c r="T47" s="29">
        <f t="shared" si="14"/>
        <v>19</v>
      </c>
      <c r="U47" s="29" t="str">
        <f t="shared" si="15"/>
        <v/>
      </c>
      <c r="V47" s="29" t="str">
        <f t="shared" si="16"/>
        <v/>
      </c>
      <c r="W47" s="29" t="str">
        <f t="shared" si="17"/>
        <v/>
      </c>
      <c r="X47" s="29" t="str">
        <f t="shared" si="18"/>
        <v/>
      </c>
      <c r="Y47" s="29" t="str">
        <f t="shared" si="19"/>
        <v/>
      </c>
      <c r="Z47" s="29" t="str">
        <f t="shared" si="20"/>
        <v/>
      </c>
      <c r="AA47" s="29" t="str">
        <f t="shared" si="21"/>
        <v/>
      </c>
      <c r="AB47" s="32">
        <f t="shared" si="22"/>
        <v>29</v>
      </c>
      <c r="AC47" s="4"/>
      <c r="AD47" s="52">
        <f t="shared" si="11"/>
        <v>19</v>
      </c>
    </row>
    <row r="48" spans="1:30" x14ac:dyDescent="0.25">
      <c r="A48" s="3"/>
      <c r="B48" s="30">
        <v>31</v>
      </c>
      <c r="C48" s="30">
        <f t="shared" si="12"/>
        <v>-11</v>
      </c>
      <c r="D48" s="30">
        <v>42</v>
      </c>
      <c r="E48" s="43" t="s">
        <v>121</v>
      </c>
      <c r="F48" s="47" t="s">
        <v>122</v>
      </c>
      <c r="G48" s="31">
        <v>18</v>
      </c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0">
        <f t="shared" si="13"/>
        <v>10</v>
      </c>
      <c r="S48" s="29"/>
      <c r="T48" s="29">
        <f t="shared" si="14"/>
        <v>18</v>
      </c>
      <c r="U48" s="29" t="str">
        <f t="shared" si="15"/>
        <v/>
      </c>
      <c r="V48" s="29" t="str">
        <f t="shared" si="16"/>
        <v/>
      </c>
      <c r="W48" s="29" t="str">
        <f t="shared" si="17"/>
        <v/>
      </c>
      <c r="X48" s="29" t="str">
        <f t="shared" si="18"/>
        <v/>
      </c>
      <c r="Y48" s="29" t="str">
        <f t="shared" si="19"/>
        <v/>
      </c>
      <c r="Z48" s="29" t="str">
        <f t="shared" si="20"/>
        <v/>
      </c>
      <c r="AA48" s="29" t="str">
        <f t="shared" si="21"/>
        <v/>
      </c>
      <c r="AB48" s="32">
        <f t="shared" si="22"/>
        <v>28</v>
      </c>
      <c r="AC48" s="4"/>
      <c r="AD48" s="52">
        <f t="shared" si="11"/>
        <v>18</v>
      </c>
    </row>
    <row r="49" spans="1:30" x14ac:dyDescent="0.25">
      <c r="A49" s="3"/>
      <c r="B49" s="30">
        <v>33</v>
      </c>
      <c r="C49" s="30">
        <f t="shared" si="12"/>
        <v>-10</v>
      </c>
      <c r="D49" s="30">
        <v>43</v>
      </c>
      <c r="E49" s="41" t="s">
        <v>91</v>
      </c>
      <c r="F49" s="45" t="s">
        <v>115</v>
      </c>
      <c r="G49" s="31">
        <v>15</v>
      </c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0">
        <f t="shared" si="13"/>
        <v>10</v>
      </c>
      <c r="S49" s="29"/>
      <c r="T49" s="29">
        <f t="shared" si="14"/>
        <v>15</v>
      </c>
      <c r="U49" s="29" t="str">
        <f t="shared" si="15"/>
        <v/>
      </c>
      <c r="V49" s="29" t="str">
        <f t="shared" si="16"/>
        <v/>
      </c>
      <c r="W49" s="29" t="str">
        <f t="shared" si="17"/>
        <v/>
      </c>
      <c r="X49" s="29" t="str">
        <f t="shared" si="18"/>
        <v/>
      </c>
      <c r="Y49" s="29" t="str">
        <f t="shared" si="19"/>
        <v/>
      </c>
      <c r="Z49" s="29" t="str">
        <f t="shared" si="20"/>
        <v/>
      </c>
      <c r="AA49" s="29" t="str">
        <f t="shared" si="21"/>
        <v/>
      </c>
      <c r="AB49" s="32">
        <f t="shared" si="22"/>
        <v>25</v>
      </c>
      <c r="AC49" s="4"/>
      <c r="AD49" s="52">
        <f t="shared" si="11"/>
        <v>15</v>
      </c>
    </row>
    <row r="50" spans="1:30" x14ac:dyDescent="0.25">
      <c r="A50" s="3"/>
      <c r="B50" s="30">
        <v>51</v>
      </c>
      <c r="C50" s="30">
        <f t="shared" si="12"/>
        <v>7</v>
      </c>
      <c r="D50" s="30">
        <v>44</v>
      </c>
      <c r="E50" s="41" t="s">
        <v>163</v>
      </c>
      <c r="F50" s="45" t="s">
        <v>107</v>
      </c>
      <c r="G50" s="31"/>
      <c r="H50" s="31"/>
      <c r="I50" s="31">
        <v>13</v>
      </c>
      <c r="J50" s="31"/>
      <c r="K50" s="31"/>
      <c r="L50" s="31"/>
      <c r="M50" s="31"/>
      <c r="N50" s="31"/>
      <c r="O50" s="31"/>
      <c r="P50" s="31"/>
      <c r="Q50" s="31"/>
      <c r="R50" s="30">
        <f t="shared" si="13"/>
        <v>10</v>
      </c>
      <c r="S50" s="29"/>
      <c r="T50" s="29">
        <f t="shared" si="14"/>
        <v>13</v>
      </c>
      <c r="U50" s="29" t="str">
        <f t="shared" si="15"/>
        <v/>
      </c>
      <c r="V50" s="29" t="str">
        <f t="shared" si="16"/>
        <v/>
      </c>
      <c r="W50" s="29" t="str">
        <f t="shared" si="17"/>
        <v/>
      </c>
      <c r="X50" s="29" t="str">
        <f t="shared" si="18"/>
        <v/>
      </c>
      <c r="Y50" s="29" t="str">
        <f t="shared" si="19"/>
        <v/>
      </c>
      <c r="Z50" s="29" t="str">
        <f t="shared" si="20"/>
        <v/>
      </c>
      <c r="AA50" s="29" t="str">
        <f t="shared" si="21"/>
        <v/>
      </c>
      <c r="AB50" s="32">
        <f t="shared" si="22"/>
        <v>23</v>
      </c>
      <c r="AC50" s="4"/>
      <c r="AD50" s="52">
        <f t="shared" si="11"/>
        <v>13</v>
      </c>
    </row>
    <row r="51" spans="1:30" x14ac:dyDescent="0.25">
      <c r="A51" s="3"/>
      <c r="B51" s="30">
        <v>37</v>
      </c>
      <c r="C51" s="30">
        <f t="shared" si="12"/>
        <v>-8</v>
      </c>
      <c r="D51" s="30">
        <v>45</v>
      </c>
      <c r="E51" s="43" t="s">
        <v>89</v>
      </c>
      <c r="F51" s="47" t="s">
        <v>90</v>
      </c>
      <c r="G51" s="31">
        <v>11</v>
      </c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0">
        <f t="shared" si="13"/>
        <v>10</v>
      </c>
      <c r="S51" s="29"/>
      <c r="T51" s="29">
        <f t="shared" si="14"/>
        <v>11</v>
      </c>
      <c r="U51" s="29" t="str">
        <f t="shared" si="15"/>
        <v/>
      </c>
      <c r="V51" s="29" t="str">
        <f t="shared" si="16"/>
        <v/>
      </c>
      <c r="W51" s="29" t="str">
        <f t="shared" si="17"/>
        <v/>
      </c>
      <c r="X51" s="29" t="str">
        <f t="shared" si="18"/>
        <v/>
      </c>
      <c r="Y51" s="29" t="str">
        <f t="shared" si="19"/>
        <v/>
      </c>
      <c r="Z51" s="29" t="str">
        <f t="shared" si="20"/>
        <v/>
      </c>
      <c r="AA51" s="29" t="str">
        <f t="shared" si="21"/>
        <v/>
      </c>
      <c r="AB51" s="32">
        <f t="shared" si="22"/>
        <v>21</v>
      </c>
      <c r="AC51" s="4"/>
      <c r="AD51" s="52">
        <f t="shared" si="11"/>
        <v>11</v>
      </c>
    </row>
    <row r="52" spans="1:30" x14ac:dyDescent="0.25">
      <c r="A52" s="3"/>
      <c r="B52" s="30">
        <v>52</v>
      </c>
      <c r="C52" s="30">
        <f t="shared" si="12"/>
        <v>6</v>
      </c>
      <c r="D52" s="30">
        <v>46</v>
      </c>
      <c r="E52" s="43" t="s">
        <v>164</v>
      </c>
      <c r="F52" s="47" t="s">
        <v>165</v>
      </c>
      <c r="G52" s="31"/>
      <c r="H52" s="31"/>
      <c r="I52" s="31">
        <v>11</v>
      </c>
      <c r="J52" s="31"/>
      <c r="K52" s="31"/>
      <c r="L52" s="31"/>
      <c r="M52" s="31"/>
      <c r="N52" s="31"/>
      <c r="O52" s="31"/>
      <c r="P52" s="31"/>
      <c r="Q52" s="31"/>
      <c r="R52" s="30">
        <f t="shared" si="13"/>
        <v>10</v>
      </c>
      <c r="S52" s="29"/>
      <c r="T52" s="29">
        <f t="shared" si="14"/>
        <v>11</v>
      </c>
      <c r="U52" s="29" t="str">
        <f t="shared" si="15"/>
        <v/>
      </c>
      <c r="V52" s="29" t="str">
        <f t="shared" si="16"/>
        <v/>
      </c>
      <c r="W52" s="29" t="str">
        <f t="shared" si="17"/>
        <v/>
      </c>
      <c r="X52" s="29" t="str">
        <f t="shared" si="18"/>
        <v/>
      </c>
      <c r="Y52" s="29" t="str">
        <f t="shared" si="19"/>
        <v/>
      </c>
      <c r="Z52" s="29" t="str">
        <f t="shared" si="20"/>
        <v/>
      </c>
      <c r="AA52" s="29" t="str">
        <f t="shared" si="21"/>
        <v/>
      </c>
      <c r="AB52" s="32">
        <f t="shared" si="22"/>
        <v>21</v>
      </c>
      <c r="AC52" s="4"/>
      <c r="AD52" s="52">
        <f t="shared" si="11"/>
        <v>11</v>
      </c>
    </row>
    <row r="53" spans="1:30" x14ac:dyDescent="0.25">
      <c r="A53" s="3"/>
      <c r="B53" s="30">
        <v>38</v>
      </c>
      <c r="C53" s="30">
        <f t="shared" si="12"/>
        <v>-9</v>
      </c>
      <c r="D53" s="30">
        <v>47</v>
      </c>
      <c r="E53" s="41" t="s">
        <v>94</v>
      </c>
      <c r="F53" s="45" t="s">
        <v>95</v>
      </c>
      <c r="G53" s="31">
        <v>10</v>
      </c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0">
        <f t="shared" si="13"/>
        <v>10</v>
      </c>
      <c r="S53" s="29"/>
      <c r="T53" s="29">
        <f t="shared" si="14"/>
        <v>10</v>
      </c>
      <c r="U53" s="29" t="str">
        <f t="shared" si="15"/>
        <v/>
      </c>
      <c r="V53" s="29" t="str">
        <f t="shared" si="16"/>
        <v/>
      </c>
      <c r="W53" s="29" t="str">
        <f t="shared" si="17"/>
        <v/>
      </c>
      <c r="X53" s="29" t="str">
        <f t="shared" si="18"/>
        <v/>
      </c>
      <c r="Y53" s="29" t="str">
        <f t="shared" si="19"/>
        <v/>
      </c>
      <c r="Z53" s="29" t="str">
        <f t="shared" si="20"/>
        <v/>
      </c>
      <c r="AA53" s="29" t="str">
        <f t="shared" si="21"/>
        <v/>
      </c>
      <c r="AB53" s="32">
        <f t="shared" si="22"/>
        <v>20</v>
      </c>
      <c r="AC53" s="4"/>
      <c r="AD53" s="52">
        <f t="shared" si="11"/>
        <v>10</v>
      </c>
    </row>
    <row r="54" spans="1:30" x14ac:dyDescent="0.25">
      <c r="A54" s="3"/>
      <c r="B54" s="30">
        <v>39</v>
      </c>
      <c r="C54" s="30">
        <f t="shared" si="12"/>
        <v>-9</v>
      </c>
      <c r="D54" s="30">
        <v>48</v>
      </c>
      <c r="E54" s="41" t="s">
        <v>34</v>
      </c>
      <c r="F54" s="45" t="s">
        <v>138</v>
      </c>
      <c r="G54" s="31"/>
      <c r="H54" s="31">
        <v>10</v>
      </c>
      <c r="I54" s="31"/>
      <c r="J54" s="31"/>
      <c r="K54" s="31"/>
      <c r="L54" s="31"/>
      <c r="M54" s="31"/>
      <c r="N54" s="31"/>
      <c r="O54" s="31"/>
      <c r="P54" s="31"/>
      <c r="Q54" s="31"/>
      <c r="R54" s="30">
        <f t="shared" si="13"/>
        <v>10</v>
      </c>
      <c r="S54" s="29"/>
      <c r="T54" s="29">
        <f t="shared" si="14"/>
        <v>10</v>
      </c>
      <c r="U54" s="29" t="str">
        <f t="shared" si="15"/>
        <v/>
      </c>
      <c r="V54" s="29" t="str">
        <f t="shared" si="16"/>
        <v/>
      </c>
      <c r="W54" s="29" t="str">
        <f t="shared" si="17"/>
        <v/>
      </c>
      <c r="X54" s="29" t="str">
        <f t="shared" si="18"/>
        <v/>
      </c>
      <c r="Y54" s="29" t="str">
        <f t="shared" si="19"/>
        <v/>
      </c>
      <c r="Z54" s="29" t="str">
        <f t="shared" si="20"/>
        <v/>
      </c>
      <c r="AA54" s="29" t="str">
        <f t="shared" si="21"/>
        <v/>
      </c>
      <c r="AB54" s="32">
        <f t="shared" si="22"/>
        <v>20</v>
      </c>
      <c r="AC54" s="4"/>
      <c r="AD54" s="52">
        <f t="shared" si="11"/>
        <v>10</v>
      </c>
    </row>
    <row r="55" spans="1:30" x14ac:dyDescent="0.25">
      <c r="A55" s="3"/>
      <c r="B55" s="30">
        <v>40</v>
      </c>
      <c r="C55" s="30">
        <f t="shared" si="12"/>
        <v>-9</v>
      </c>
      <c r="D55" s="30">
        <v>49</v>
      </c>
      <c r="E55" s="43" t="s">
        <v>147</v>
      </c>
      <c r="F55" s="47" t="s">
        <v>144</v>
      </c>
      <c r="G55" s="31"/>
      <c r="H55" s="31">
        <v>10</v>
      </c>
      <c r="I55" s="31"/>
      <c r="J55" s="31"/>
      <c r="K55" s="31"/>
      <c r="L55" s="31"/>
      <c r="M55" s="31"/>
      <c r="N55" s="31"/>
      <c r="O55" s="31"/>
      <c r="P55" s="31"/>
      <c r="Q55" s="31"/>
      <c r="R55" s="30">
        <f t="shared" si="13"/>
        <v>10</v>
      </c>
      <c r="S55" s="29"/>
      <c r="T55" s="29">
        <f t="shared" si="14"/>
        <v>10</v>
      </c>
      <c r="U55" s="29" t="str">
        <f t="shared" si="15"/>
        <v/>
      </c>
      <c r="V55" s="29" t="str">
        <f t="shared" si="16"/>
        <v/>
      </c>
      <c r="W55" s="29" t="str">
        <f t="shared" si="17"/>
        <v/>
      </c>
      <c r="X55" s="29" t="str">
        <f t="shared" si="18"/>
        <v/>
      </c>
      <c r="Y55" s="29" t="str">
        <f t="shared" si="19"/>
        <v/>
      </c>
      <c r="Z55" s="29" t="str">
        <f t="shared" si="20"/>
        <v/>
      </c>
      <c r="AA55" s="29" t="str">
        <f t="shared" si="21"/>
        <v/>
      </c>
      <c r="AB55" s="32">
        <f t="shared" si="22"/>
        <v>20</v>
      </c>
      <c r="AC55" s="4"/>
      <c r="AD55" s="52">
        <f t="shared" si="11"/>
        <v>10</v>
      </c>
    </row>
    <row r="56" spans="1:30" x14ac:dyDescent="0.25">
      <c r="A56" s="3"/>
      <c r="B56" s="30">
        <v>53</v>
      </c>
      <c r="C56" s="30">
        <f t="shared" si="12"/>
        <v>3</v>
      </c>
      <c r="D56" s="30">
        <v>50</v>
      </c>
      <c r="E56" s="43" t="s">
        <v>153</v>
      </c>
      <c r="F56" s="47" t="s">
        <v>167</v>
      </c>
      <c r="G56" s="31"/>
      <c r="H56" s="31"/>
      <c r="I56" s="31">
        <v>10</v>
      </c>
      <c r="J56" s="31"/>
      <c r="K56" s="31"/>
      <c r="L56" s="31"/>
      <c r="M56" s="31"/>
      <c r="N56" s="31"/>
      <c r="O56" s="31"/>
      <c r="P56" s="31"/>
      <c r="Q56" s="31"/>
      <c r="R56" s="30">
        <f t="shared" si="13"/>
        <v>10</v>
      </c>
      <c r="S56" s="29"/>
      <c r="T56" s="29">
        <f t="shared" si="14"/>
        <v>10</v>
      </c>
      <c r="U56" s="29" t="str">
        <f t="shared" si="15"/>
        <v/>
      </c>
      <c r="V56" s="29" t="str">
        <f t="shared" si="16"/>
        <v/>
      </c>
      <c r="W56" s="29" t="str">
        <f t="shared" si="17"/>
        <v/>
      </c>
      <c r="X56" s="29" t="str">
        <f t="shared" si="18"/>
        <v/>
      </c>
      <c r="Y56" s="29" t="str">
        <f t="shared" si="19"/>
        <v/>
      </c>
      <c r="Z56" s="29" t="str">
        <f t="shared" si="20"/>
        <v/>
      </c>
      <c r="AA56" s="29" t="str">
        <f t="shared" si="21"/>
        <v/>
      </c>
      <c r="AB56" s="32">
        <f t="shared" si="22"/>
        <v>20</v>
      </c>
      <c r="AC56" s="4"/>
      <c r="AD56" s="52">
        <f t="shared" si="11"/>
        <v>10</v>
      </c>
    </row>
    <row r="57" spans="1:30" x14ac:dyDescent="0.25">
      <c r="A57" s="3"/>
      <c r="B57" s="30">
        <v>41</v>
      </c>
      <c r="C57" s="30">
        <f t="shared" si="12"/>
        <v>-10</v>
      </c>
      <c r="D57" s="30">
        <v>51</v>
      </c>
      <c r="E57" s="41" t="s">
        <v>131</v>
      </c>
      <c r="F57" s="45" t="s">
        <v>132</v>
      </c>
      <c r="G57" s="31"/>
      <c r="H57" s="31">
        <v>4</v>
      </c>
      <c r="I57" s="31"/>
      <c r="J57" s="31"/>
      <c r="K57" s="31"/>
      <c r="L57" s="31"/>
      <c r="M57" s="31"/>
      <c r="N57" s="31"/>
      <c r="O57" s="31"/>
      <c r="P57" s="31"/>
      <c r="Q57" s="31"/>
      <c r="R57" s="30">
        <f t="shared" si="13"/>
        <v>10</v>
      </c>
      <c r="S57" s="29"/>
      <c r="T57" s="29">
        <f t="shared" si="14"/>
        <v>4</v>
      </c>
      <c r="U57" s="29" t="str">
        <f t="shared" si="15"/>
        <v/>
      </c>
      <c r="V57" s="29" t="str">
        <f t="shared" si="16"/>
        <v/>
      </c>
      <c r="W57" s="29" t="str">
        <f t="shared" si="17"/>
        <v/>
      </c>
      <c r="X57" s="29" t="str">
        <f t="shared" si="18"/>
        <v/>
      </c>
      <c r="Y57" s="29" t="str">
        <f t="shared" si="19"/>
        <v/>
      </c>
      <c r="Z57" s="29" t="str">
        <f t="shared" si="20"/>
        <v/>
      </c>
      <c r="AA57" s="29" t="str">
        <f t="shared" si="21"/>
        <v/>
      </c>
      <c r="AB57" s="32">
        <f t="shared" si="22"/>
        <v>14</v>
      </c>
      <c r="AC57" s="4"/>
      <c r="AD57" s="52">
        <f t="shared" si="11"/>
        <v>4</v>
      </c>
    </row>
    <row r="58" spans="1:30" x14ac:dyDescent="0.25">
      <c r="A58" s="3"/>
      <c r="B58" s="30">
        <v>42</v>
      </c>
      <c r="C58" s="30">
        <f t="shared" si="12"/>
        <v>-10</v>
      </c>
      <c r="D58" s="30">
        <v>52</v>
      </c>
      <c r="E58" s="41" t="s">
        <v>132</v>
      </c>
      <c r="F58" s="45" t="s">
        <v>142</v>
      </c>
      <c r="G58" s="31"/>
      <c r="H58" s="31">
        <v>0</v>
      </c>
      <c r="I58" s="31"/>
      <c r="J58" s="31"/>
      <c r="K58" s="31"/>
      <c r="L58" s="31"/>
      <c r="M58" s="31"/>
      <c r="N58" s="31"/>
      <c r="O58" s="31"/>
      <c r="P58" s="31"/>
      <c r="Q58" s="31"/>
      <c r="R58" s="30">
        <f t="shared" si="13"/>
        <v>10</v>
      </c>
      <c r="S58" s="29"/>
      <c r="T58" s="29">
        <f t="shared" si="14"/>
        <v>0</v>
      </c>
      <c r="U58" s="29" t="str">
        <f t="shared" si="15"/>
        <v/>
      </c>
      <c r="V58" s="29" t="str">
        <f t="shared" si="16"/>
        <v/>
      </c>
      <c r="W58" s="29" t="str">
        <f t="shared" si="17"/>
        <v/>
      </c>
      <c r="X58" s="29" t="str">
        <f t="shared" si="18"/>
        <v/>
      </c>
      <c r="Y58" s="29" t="str">
        <f t="shared" si="19"/>
        <v/>
      </c>
      <c r="Z58" s="29" t="str">
        <f t="shared" si="20"/>
        <v/>
      </c>
      <c r="AA58" s="29" t="str">
        <f t="shared" si="21"/>
        <v/>
      </c>
      <c r="AB58" s="32">
        <f t="shared" si="22"/>
        <v>10</v>
      </c>
      <c r="AC58" s="4"/>
      <c r="AD58" s="52">
        <f t="shared" si="11"/>
        <v>0</v>
      </c>
    </row>
    <row r="59" spans="1:30" x14ac:dyDescent="0.25">
      <c r="A59" s="3"/>
      <c r="B59" s="30">
        <v>43</v>
      </c>
      <c r="C59" s="30">
        <f t="shared" si="12"/>
        <v>-10</v>
      </c>
      <c r="D59" s="30">
        <v>53</v>
      </c>
      <c r="E59" s="43" t="s">
        <v>145</v>
      </c>
      <c r="F59" s="47" t="s">
        <v>26</v>
      </c>
      <c r="G59" s="31"/>
      <c r="H59" s="31">
        <v>0</v>
      </c>
      <c r="I59" s="31"/>
      <c r="J59" s="31"/>
      <c r="K59" s="31"/>
      <c r="L59" s="31"/>
      <c r="M59" s="31"/>
      <c r="N59" s="31"/>
      <c r="O59" s="31"/>
      <c r="P59" s="31"/>
      <c r="Q59" s="31"/>
      <c r="R59" s="30">
        <f t="shared" si="13"/>
        <v>10</v>
      </c>
      <c r="S59" s="29"/>
      <c r="T59" s="29">
        <f t="shared" si="14"/>
        <v>0</v>
      </c>
      <c r="U59" s="29" t="str">
        <f t="shared" si="15"/>
        <v/>
      </c>
      <c r="V59" s="29" t="str">
        <f t="shared" si="16"/>
        <v/>
      </c>
      <c r="W59" s="29" t="str">
        <f t="shared" si="17"/>
        <v/>
      </c>
      <c r="X59" s="29" t="str">
        <f t="shared" si="18"/>
        <v/>
      </c>
      <c r="Y59" s="29" t="str">
        <f t="shared" si="19"/>
        <v/>
      </c>
      <c r="Z59" s="29" t="str">
        <f t="shared" si="20"/>
        <v/>
      </c>
      <c r="AA59" s="29" t="str">
        <f t="shared" si="21"/>
        <v/>
      </c>
      <c r="AB59" s="32">
        <f t="shared" si="22"/>
        <v>10</v>
      </c>
      <c r="AC59" s="4"/>
      <c r="AD59" s="52">
        <f t="shared" si="11"/>
        <v>0</v>
      </c>
    </row>
    <row r="60" spans="1:30" x14ac:dyDescent="0.25">
      <c r="A60" s="3"/>
      <c r="B60" s="30">
        <v>54</v>
      </c>
      <c r="C60" s="30">
        <f t="shared" si="12"/>
        <v>0</v>
      </c>
      <c r="D60" s="30">
        <v>54</v>
      </c>
      <c r="E60" s="42"/>
      <c r="F60" s="46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0">
        <f t="shared" ref="R60:R71" si="23">COUNT(G60:Q60)*10</f>
        <v>0</v>
      </c>
      <c r="S60" s="29"/>
      <c r="T60" s="29" t="str">
        <f t="shared" ref="T60:T70" si="24">IF(COUNT(G60:Q60)&gt;=1,(LARGE(G60:Q60,1)),"")</f>
        <v/>
      </c>
      <c r="U60" s="29" t="str">
        <f t="shared" ref="U60:U70" si="25">IF(COUNT(G60:Q60)&gt;=2,(LARGE(G60:Q60,2)),"")</f>
        <v/>
      </c>
      <c r="V60" s="29" t="str">
        <f t="shared" ref="V60:V70" si="26">IF(COUNT(G60:Q60)&gt;=3,(LARGE(G60:Q60,3)),"")</f>
        <v/>
      </c>
      <c r="W60" s="29" t="str">
        <f t="shared" ref="W60:W70" si="27">IF(COUNT(G60:Q60)&gt;=4,(LARGE(G60:Q60,4)),"")</f>
        <v/>
      </c>
      <c r="X60" s="29" t="str">
        <f t="shared" ref="X60:X70" si="28">IF(COUNT(G60:Q60)&gt;=5,(LARGE(G60:Q60,5)),"")</f>
        <v/>
      </c>
      <c r="Y60" s="29" t="str">
        <f t="shared" ref="Y60:Y70" si="29">IF(COUNT(G60:Q60)&gt;=6,(LARGE(G60:Q60,6)),"")</f>
        <v/>
      </c>
      <c r="Z60" s="29" t="str">
        <f t="shared" ref="Z60:Z70" si="30">IF(COUNT(G60:Q60)&gt;=7,(LARGE(G60:Q60,7)),"")</f>
        <v/>
      </c>
      <c r="AA60" s="29" t="str">
        <f t="shared" ref="AA60:AA70" si="31">IF(COUNT(G60:Q60)&gt;=8,(LARGE(G60:Q60,8)),"")</f>
        <v/>
      </c>
      <c r="AB60" s="32">
        <f t="shared" ref="AB60:AB70" si="32">SUM(T60:AA60)+R60</f>
        <v>0</v>
      </c>
      <c r="AC60" s="4"/>
      <c r="AD60" s="52" t="e">
        <f t="shared" si="11"/>
        <v>#DIV/0!</v>
      </c>
    </row>
    <row r="61" spans="1:30" x14ac:dyDescent="0.25">
      <c r="A61" s="3"/>
      <c r="B61" s="30">
        <v>55</v>
      </c>
      <c r="C61" s="30">
        <f t="shared" si="12"/>
        <v>0</v>
      </c>
      <c r="D61" s="30">
        <v>55</v>
      </c>
      <c r="E61" s="42"/>
      <c r="F61" s="46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0">
        <f t="shared" si="23"/>
        <v>0</v>
      </c>
      <c r="S61" s="29"/>
      <c r="T61" s="29" t="str">
        <f t="shared" si="24"/>
        <v/>
      </c>
      <c r="U61" s="29" t="str">
        <f t="shared" si="25"/>
        <v/>
      </c>
      <c r="V61" s="29" t="str">
        <f t="shared" si="26"/>
        <v/>
      </c>
      <c r="W61" s="29" t="str">
        <f t="shared" si="27"/>
        <v/>
      </c>
      <c r="X61" s="29" t="str">
        <f t="shared" si="28"/>
        <v/>
      </c>
      <c r="Y61" s="29" t="str">
        <f t="shared" si="29"/>
        <v/>
      </c>
      <c r="Z61" s="29" t="str">
        <f t="shared" si="30"/>
        <v/>
      </c>
      <c r="AA61" s="29" t="str">
        <f t="shared" si="31"/>
        <v/>
      </c>
      <c r="AB61" s="32">
        <f t="shared" si="32"/>
        <v>0</v>
      </c>
      <c r="AC61" s="4"/>
      <c r="AD61" s="52" t="e">
        <f t="shared" si="11"/>
        <v>#DIV/0!</v>
      </c>
    </row>
    <row r="62" spans="1:30" x14ac:dyDescent="0.25">
      <c r="A62" s="3"/>
      <c r="B62" s="30">
        <v>56</v>
      </c>
      <c r="C62" s="30">
        <f t="shared" si="12"/>
        <v>0</v>
      </c>
      <c r="D62" s="30">
        <v>56</v>
      </c>
      <c r="E62" s="41"/>
      <c r="F62" s="45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0">
        <f t="shared" si="23"/>
        <v>0</v>
      </c>
      <c r="S62" s="29"/>
      <c r="T62" s="29" t="str">
        <f t="shared" si="24"/>
        <v/>
      </c>
      <c r="U62" s="29" t="str">
        <f t="shared" si="25"/>
        <v/>
      </c>
      <c r="V62" s="29" t="str">
        <f t="shared" si="26"/>
        <v/>
      </c>
      <c r="W62" s="29" t="str">
        <f t="shared" si="27"/>
        <v/>
      </c>
      <c r="X62" s="29" t="str">
        <f t="shared" si="28"/>
        <v/>
      </c>
      <c r="Y62" s="29" t="str">
        <f t="shared" si="29"/>
        <v/>
      </c>
      <c r="Z62" s="29" t="str">
        <f t="shared" si="30"/>
        <v/>
      </c>
      <c r="AA62" s="29" t="str">
        <f t="shared" si="31"/>
        <v/>
      </c>
      <c r="AB62" s="32">
        <f t="shared" si="32"/>
        <v>0</v>
      </c>
      <c r="AC62" s="4"/>
      <c r="AD62" s="52" t="e">
        <f t="shared" si="11"/>
        <v>#DIV/0!</v>
      </c>
    </row>
    <row r="63" spans="1:30" x14ac:dyDescent="0.25">
      <c r="A63" s="3"/>
      <c r="B63" s="30">
        <v>57</v>
      </c>
      <c r="C63" s="30">
        <f t="shared" si="12"/>
        <v>0</v>
      </c>
      <c r="D63" s="30">
        <v>57</v>
      </c>
      <c r="E63" s="41"/>
      <c r="F63" s="45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0">
        <f t="shared" si="23"/>
        <v>0</v>
      </c>
      <c r="S63" s="29"/>
      <c r="T63" s="29" t="str">
        <f t="shared" si="24"/>
        <v/>
      </c>
      <c r="U63" s="29" t="str">
        <f t="shared" si="25"/>
        <v/>
      </c>
      <c r="V63" s="29" t="str">
        <f t="shared" si="26"/>
        <v/>
      </c>
      <c r="W63" s="29" t="str">
        <f t="shared" si="27"/>
        <v/>
      </c>
      <c r="X63" s="29" t="str">
        <f t="shared" si="28"/>
        <v/>
      </c>
      <c r="Y63" s="29" t="str">
        <f t="shared" si="29"/>
        <v/>
      </c>
      <c r="Z63" s="29" t="str">
        <f t="shared" si="30"/>
        <v/>
      </c>
      <c r="AA63" s="29" t="str">
        <f t="shared" si="31"/>
        <v/>
      </c>
      <c r="AB63" s="32">
        <f t="shared" si="32"/>
        <v>0</v>
      </c>
      <c r="AC63" s="4"/>
      <c r="AD63" s="52" t="e">
        <f t="shared" si="11"/>
        <v>#DIV/0!</v>
      </c>
    </row>
    <row r="64" spans="1:30" x14ac:dyDescent="0.25">
      <c r="A64" s="3"/>
      <c r="B64" s="30">
        <v>58</v>
      </c>
      <c r="C64" s="30">
        <f t="shared" si="12"/>
        <v>0</v>
      </c>
      <c r="D64" s="30">
        <v>58</v>
      </c>
      <c r="E64" s="43"/>
      <c r="F64" s="47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0">
        <f t="shared" si="23"/>
        <v>0</v>
      </c>
      <c r="S64" s="29"/>
      <c r="T64" s="29" t="str">
        <f t="shared" si="24"/>
        <v/>
      </c>
      <c r="U64" s="29" t="str">
        <f t="shared" si="25"/>
        <v/>
      </c>
      <c r="V64" s="29" t="str">
        <f t="shared" si="26"/>
        <v/>
      </c>
      <c r="W64" s="29" t="str">
        <f t="shared" si="27"/>
        <v/>
      </c>
      <c r="X64" s="29" t="str">
        <f t="shared" si="28"/>
        <v/>
      </c>
      <c r="Y64" s="29" t="str">
        <f t="shared" si="29"/>
        <v/>
      </c>
      <c r="Z64" s="29" t="str">
        <f t="shared" si="30"/>
        <v/>
      </c>
      <c r="AA64" s="29" t="str">
        <f t="shared" si="31"/>
        <v/>
      </c>
      <c r="AB64" s="32">
        <f t="shared" si="32"/>
        <v>0</v>
      </c>
      <c r="AC64" s="4"/>
      <c r="AD64" s="52" t="e">
        <f t="shared" si="11"/>
        <v>#DIV/0!</v>
      </c>
    </row>
    <row r="65" spans="1:30" x14ac:dyDescent="0.25">
      <c r="A65" s="3"/>
      <c r="B65" s="30">
        <v>59</v>
      </c>
      <c r="C65" s="30">
        <f t="shared" si="12"/>
        <v>0</v>
      </c>
      <c r="D65" s="30">
        <v>59</v>
      </c>
      <c r="E65" s="42"/>
      <c r="F65" s="48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0">
        <f t="shared" si="23"/>
        <v>0</v>
      </c>
      <c r="S65" s="29"/>
      <c r="T65" s="29" t="str">
        <f t="shared" si="24"/>
        <v/>
      </c>
      <c r="U65" s="29" t="str">
        <f t="shared" si="25"/>
        <v/>
      </c>
      <c r="V65" s="29" t="str">
        <f t="shared" si="26"/>
        <v/>
      </c>
      <c r="W65" s="29" t="str">
        <f t="shared" si="27"/>
        <v/>
      </c>
      <c r="X65" s="29" t="str">
        <f t="shared" si="28"/>
        <v/>
      </c>
      <c r="Y65" s="29" t="str">
        <f t="shared" si="29"/>
        <v/>
      </c>
      <c r="Z65" s="29" t="str">
        <f t="shared" si="30"/>
        <v/>
      </c>
      <c r="AA65" s="29" t="str">
        <f t="shared" si="31"/>
        <v/>
      </c>
      <c r="AB65" s="32">
        <f t="shared" si="32"/>
        <v>0</v>
      </c>
      <c r="AC65" s="4"/>
      <c r="AD65" s="52" t="e">
        <f t="shared" si="11"/>
        <v>#DIV/0!</v>
      </c>
    </row>
    <row r="66" spans="1:30" x14ac:dyDescent="0.25">
      <c r="A66" s="3"/>
      <c r="B66" s="30">
        <v>60</v>
      </c>
      <c r="C66" s="30">
        <f t="shared" si="12"/>
        <v>0</v>
      </c>
      <c r="D66" s="30">
        <v>60</v>
      </c>
      <c r="E66" s="43"/>
      <c r="F66" s="47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0">
        <f t="shared" si="23"/>
        <v>0</v>
      </c>
      <c r="S66" s="29"/>
      <c r="T66" s="29" t="str">
        <f t="shared" si="24"/>
        <v/>
      </c>
      <c r="U66" s="29" t="str">
        <f t="shared" si="25"/>
        <v/>
      </c>
      <c r="V66" s="29" t="str">
        <f t="shared" si="26"/>
        <v/>
      </c>
      <c r="W66" s="29" t="str">
        <f t="shared" si="27"/>
        <v/>
      </c>
      <c r="X66" s="29" t="str">
        <f t="shared" si="28"/>
        <v/>
      </c>
      <c r="Y66" s="29" t="str">
        <f t="shared" si="29"/>
        <v/>
      </c>
      <c r="Z66" s="29" t="str">
        <f t="shared" si="30"/>
        <v/>
      </c>
      <c r="AA66" s="29" t="str">
        <f t="shared" si="31"/>
        <v/>
      </c>
      <c r="AB66" s="32">
        <f t="shared" si="32"/>
        <v>0</v>
      </c>
      <c r="AC66" s="4"/>
      <c r="AD66" s="52" t="e">
        <f t="shared" si="11"/>
        <v>#DIV/0!</v>
      </c>
    </row>
    <row r="67" spans="1:30" x14ac:dyDescent="0.25">
      <c r="A67" s="3"/>
      <c r="B67" s="30">
        <v>61</v>
      </c>
      <c r="C67" s="30">
        <f t="shared" si="12"/>
        <v>0</v>
      </c>
      <c r="D67" s="30">
        <v>61</v>
      </c>
      <c r="E67" s="41"/>
      <c r="F67" s="45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0">
        <f t="shared" si="23"/>
        <v>0</v>
      </c>
      <c r="S67" s="29"/>
      <c r="T67" s="29" t="str">
        <f t="shared" si="24"/>
        <v/>
      </c>
      <c r="U67" s="29" t="str">
        <f t="shared" si="25"/>
        <v/>
      </c>
      <c r="V67" s="29" t="str">
        <f t="shared" si="26"/>
        <v/>
      </c>
      <c r="W67" s="29" t="str">
        <f t="shared" si="27"/>
        <v/>
      </c>
      <c r="X67" s="29" t="str">
        <f t="shared" si="28"/>
        <v/>
      </c>
      <c r="Y67" s="29" t="str">
        <f t="shared" si="29"/>
        <v/>
      </c>
      <c r="Z67" s="29" t="str">
        <f t="shared" si="30"/>
        <v/>
      </c>
      <c r="AA67" s="29" t="str">
        <f t="shared" si="31"/>
        <v/>
      </c>
      <c r="AB67" s="32">
        <f t="shared" si="32"/>
        <v>0</v>
      </c>
      <c r="AC67" s="4"/>
      <c r="AD67" s="52" t="e">
        <f t="shared" si="11"/>
        <v>#DIV/0!</v>
      </c>
    </row>
    <row r="68" spans="1:30" x14ac:dyDescent="0.25">
      <c r="A68" s="3"/>
      <c r="B68" s="30">
        <v>62</v>
      </c>
      <c r="C68" s="30">
        <f t="shared" si="12"/>
        <v>0</v>
      </c>
      <c r="D68" s="30">
        <v>62</v>
      </c>
      <c r="E68" s="43"/>
      <c r="F68" s="47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0">
        <f t="shared" si="23"/>
        <v>0</v>
      </c>
      <c r="S68" s="29"/>
      <c r="T68" s="29" t="str">
        <f t="shared" si="24"/>
        <v/>
      </c>
      <c r="U68" s="29" t="str">
        <f t="shared" si="25"/>
        <v/>
      </c>
      <c r="V68" s="29" t="str">
        <f t="shared" si="26"/>
        <v/>
      </c>
      <c r="W68" s="29" t="str">
        <f t="shared" si="27"/>
        <v/>
      </c>
      <c r="X68" s="29" t="str">
        <f t="shared" si="28"/>
        <v/>
      </c>
      <c r="Y68" s="29" t="str">
        <f t="shared" si="29"/>
        <v/>
      </c>
      <c r="Z68" s="29" t="str">
        <f t="shared" si="30"/>
        <v/>
      </c>
      <c r="AA68" s="29" t="str">
        <f t="shared" si="31"/>
        <v/>
      </c>
      <c r="AB68" s="32">
        <f t="shared" si="32"/>
        <v>0</v>
      </c>
      <c r="AC68" s="4"/>
      <c r="AD68" s="52" t="e">
        <f t="shared" si="11"/>
        <v>#DIV/0!</v>
      </c>
    </row>
    <row r="69" spans="1:30" x14ac:dyDescent="0.25">
      <c r="A69" s="3"/>
      <c r="B69" s="30">
        <v>63</v>
      </c>
      <c r="C69" s="30">
        <f t="shared" si="12"/>
        <v>0</v>
      </c>
      <c r="D69" s="30">
        <v>63</v>
      </c>
      <c r="E69" s="42"/>
      <c r="F69" s="46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0">
        <f t="shared" si="23"/>
        <v>0</v>
      </c>
      <c r="S69" s="29"/>
      <c r="T69" s="29" t="str">
        <f t="shared" si="24"/>
        <v/>
      </c>
      <c r="U69" s="29" t="str">
        <f t="shared" si="25"/>
        <v/>
      </c>
      <c r="V69" s="29" t="str">
        <f t="shared" si="26"/>
        <v/>
      </c>
      <c r="W69" s="29" t="str">
        <f t="shared" si="27"/>
        <v/>
      </c>
      <c r="X69" s="29" t="str">
        <f t="shared" si="28"/>
        <v/>
      </c>
      <c r="Y69" s="29" t="str">
        <f t="shared" si="29"/>
        <v/>
      </c>
      <c r="Z69" s="29" t="str">
        <f t="shared" si="30"/>
        <v/>
      </c>
      <c r="AA69" s="29" t="str">
        <f t="shared" si="31"/>
        <v/>
      </c>
      <c r="AB69" s="32">
        <f t="shared" si="32"/>
        <v>0</v>
      </c>
      <c r="AC69" s="4"/>
      <c r="AD69" s="52" t="e">
        <f t="shared" si="11"/>
        <v>#DIV/0!</v>
      </c>
    </row>
    <row r="70" spans="1:30" x14ac:dyDescent="0.25">
      <c r="A70" s="3"/>
      <c r="B70" s="30">
        <v>64</v>
      </c>
      <c r="C70" s="30">
        <f t="shared" si="12"/>
        <v>0</v>
      </c>
      <c r="D70" s="30">
        <v>64</v>
      </c>
      <c r="E70" s="43"/>
      <c r="F70" s="47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0">
        <f t="shared" si="23"/>
        <v>0</v>
      </c>
      <c r="S70" s="29"/>
      <c r="T70" s="29" t="str">
        <f t="shared" si="24"/>
        <v/>
      </c>
      <c r="U70" s="29" t="str">
        <f t="shared" si="25"/>
        <v/>
      </c>
      <c r="V70" s="29" t="str">
        <f t="shared" si="26"/>
        <v/>
      </c>
      <c r="W70" s="29" t="str">
        <f t="shared" si="27"/>
        <v/>
      </c>
      <c r="X70" s="29" t="str">
        <f t="shared" si="28"/>
        <v/>
      </c>
      <c r="Y70" s="29" t="str">
        <f t="shared" si="29"/>
        <v/>
      </c>
      <c r="Z70" s="29" t="str">
        <f t="shared" si="30"/>
        <v/>
      </c>
      <c r="AA70" s="29" t="str">
        <f t="shared" si="31"/>
        <v/>
      </c>
      <c r="AB70" s="32">
        <f t="shared" si="32"/>
        <v>0</v>
      </c>
      <c r="AC70" s="4"/>
      <c r="AD70" s="52" t="e">
        <f t="shared" si="11"/>
        <v>#DIV/0!</v>
      </c>
    </row>
    <row r="71" spans="1:30" x14ac:dyDescent="0.25">
      <c r="A71" s="3"/>
      <c r="B71" s="30">
        <v>65</v>
      </c>
      <c r="C71" s="30">
        <f t="shared" ref="C71:C85" si="33">B71-D71</f>
        <v>0</v>
      </c>
      <c r="D71" s="30">
        <v>65</v>
      </c>
      <c r="E71" s="43"/>
      <c r="F71" s="47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0">
        <f t="shared" si="23"/>
        <v>0</v>
      </c>
      <c r="S71" s="29"/>
      <c r="T71" s="29" t="str">
        <f t="shared" ref="T71:T96" si="34">IF(COUNT(G71:Q71)&gt;=1,(LARGE(G71:Q71,1)),"")</f>
        <v/>
      </c>
      <c r="U71" s="29" t="str">
        <f t="shared" ref="U71:U96" si="35">IF(COUNT(G71:Q71)&gt;=2,(LARGE(G71:Q71,2)),"")</f>
        <v/>
      </c>
      <c r="V71" s="29" t="str">
        <f t="shared" ref="V71:V96" si="36">IF(COUNT(G71:Q71)&gt;=3,(LARGE(G71:Q71,3)),"")</f>
        <v/>
      </c>
      <c r="W71" s="29" t="str">
        <f t="shared" ref="W71:W96" si="37">IF(COUNT(G71:Q71)&gt;=4,(LARGE(G71:Q71,4)),"")</f>
        <v/>
      </c>
      <c r="X71" s="29" t="str">
        <f t="shared" ref="X71:X96" si="38">IF(COUNT(G71:Q71)&gt;=5,(LARGE(G71:Q71,5)),"")</f>
        <v/>
      </c>
      <c r="Y71" s="29" t="str">
        <f t="shared" ref="Y71:Y96" si="39">IF(COUNT(G71:Q71)&gt;=6,(LARGE(G71:Q71,6)),"")</f>
        <v/>
      </c>
      <c r="Z71" s="29" t="str">
        <f t="shared" ref="Z71:Z96" si="40">IF(COUNT(G71:Q71)&gt;=7,(LARGE(G71:Q71,7)),"")</f>
        <v/>
      </c>
      <c r="AA71" s="29" t="str">
        <f t="shared" ref="AA71:AA96" si="41">IF(COUNT(G71:Q71)&gt;=8,(LARGE(G71:Q71,8)),"")</f>
        <v/>
      </c>
      <c r="AB71" s="32">
        <f t="shared" ref="AB71:AB96" si="42">SUM(T71:AA71)+R71</f>
        <v>0</v>
      </c>
      <c r="AC71" s="4"/>
      <c r="AD71" s="52" t="e">
        <f t="shared" si="11"/>
        <v>#DIV/0!</v>
      </c>
    </row>
    <row r="72" spans="1:30" x14ac:dyDescent="0.25">
      <c r="A72" s="3"/>
      <c r="B72" s="30">
        <v>66</v>
      </c>
      <c r="C72" s="30">
        <f t="shared" si="33"/>
        <v>0</v>
      </c>
      <c r="D72" s="30">
        <v>66</v>
      </c>
      <c r="E72" s="42"/>
      <c r="F72" s="46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0">
        <f t="shared" ref="R72:R96" si="43">COUNT(G72:Q72)*10</f>
        <v>0</v>
      </c>
      <c r="S72" s="29"/>
      <c r="T72" s="29" t="str">
        <f t="shared" si="34"/>
        <v/>
      </c>
      <c r="U72" s="29" t="str">
        <f t="shared" si="35"/>
        <v/>
      </c>
      <c r="V72" s="29" t="str">
        <f t="shared" si="36"/>
        <v/>
      </c>
      <c r="W72" s="29" t="str">
        <f t="shared" si="37"/>
        <v/>
      </c>
      <c r="X72" s="29" t="str">
        <f t="shared" si="38"/>
        <v/>
      </c>
      <c r="Y72" s="29" t="str">
        <f t="shared" si="39"/>
        <v/>
      </c>
      <c r="Z72" s="29" t="str">
        <f t="shared" si="40"/>
        <v/>
      </c>
      <c r="AA72" s="29" t="str">
        <f t="shared" si="41"/>
        <v/>
      </c>
      <c r="AB72" s="32">
        <f t="shared" si="42"/>
        <v>0</v>
      </c>
      <c r="AC72" s="4"/>
      <c r="AD72" s="52" t="e">
        <f t="shared" ref="AD72:AD96" si="44">AVERAGE(T72:AA72)</f>
        <v>#DIV/0!</v>
      </c>
    </row>
    <row r="73" spans="1:30" x14ac:dyDescent="0.25">
      <c r="A73" s="3"/>
      <c r="B73" s="30">
        <v>67</v>
      </c>
      <c r="C73" s="30">
        <f t="shared" si="33"/>
        <v>0</v>
      </c>
      <c r="D73" s="30">
        <v>67</v>
      </c>
      <c r="E73" s="42"/>
      <c r="F73" s="46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0">
        <f t="shared" si="43"/>
        <v>0</v>
      </c>
      <c r="S73" s="29"/>
      <c r="T73" s="29" t="str">
        <f t="shared" si="34"/>
        <v/>
      </c>
      <c r="U73" s="29" t="str">
        <f t="shared" si="35"/>
        <v/>
      </c>
      <c r="V73" s="29" t="str">
        <f t="shared" si="36"/>
        <v/>
      </c>
      <c r="W73" s="29" t="str">
        <f t="shared" si="37"/>
        <v/>
      </c>
      <c r="X73" s="29" t="str">
        <f t="shared" si="38"/>
        <v/>
      </c>
      <c r="Y73" s="29" t="str">
        <f t="shared" si="39"/>
        <v/>
      </c>
      <c r="Z73" s="29" t="str">
        <f t="shared" si="40"/>
        <v/>
      </c>
      <c r="AA73" s="29" t="str">
        <f t="shared" si="41"/>
        <v/>
      </c>
      <c r="AB73" s="32">
        <f t="shared" si="42"/>
        <v>0</v>
      </c>
      <c r="AC73" s="4"/>
      <c r="AD73" s="52" t="e">
        <f t="shared" si="44"/>
        <v>#DIV/0!</v>
      </c>
    </row>
    <row r="74" spans="1:30" x14ac:dyDescent="0.25">
      <c r="A74" s="3"/>
      <c r="B74" s="30">
        <v>68</v>
      </c>
      <c r="C74" s="30">
        <f t="shared" si="33"/>
        <v>0</v>
      </c>
      <c r="D74" s="30">
        <v>68</v>
      </c>
      <c r="E74" s="42"/>
      <c r="F74" s="46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0">
        <f t="shared" si="43"/>
        <v>0</v>
      </c>
      <c r="S74" s="29"/>
      <c r="T74" s="29" t="str">
        <f t="shared" si="34"/>
        <v/>
      </c>
      <c r="U74" s="29" t="str">
        <f t="shared" si="35"/>
        <v/>
      </c>
      <c r="V74" s="29" t="str">
        <f t="shared" si="36"/>
        <v/>
      </c>
      <c r="W74" s="29" t="str">
        <f t="shared" si="37"/>
        <v/>
      </c>
      <c r="X74" s="29" t="str">
        <f t="shared" si="38"/>
        <v/>
      </c>
      <c r="Y74" s="29" t="str">
        <f t="shared" si="39"/>
        <v/>
      </c>
      <c r="Z74" s="29" t="str">
        <f t="shared" si="40"/>
        <v/>
      </c>
      <c r="AA74" s="29" t="str">
        <f t="shared" si="41"/>
        <v/>
      </c>
      <c r="AB74" s="32">
        <f t="shared" si="42"/>
        <v>0</v>
      </c>
      <c r="AC74" s="4"/>
      <c r="AD74" s="52" t="e">
        <f t="shared" si="44"/>
        <v>#DIV/0!</v>
      </c>
    </row>
    <row r="75" spans="1:30" x14ac:dyDescent="0.25">
      <c r="A75" s="3"/>
      <c r="B75" s="30">
        <v>69</v>
      </c>
      <c r="C75" s="30">
        <f t="shared" si="33"/>
        <v>0</v>
      </c>
      <c r="D75" s="30">
        <v>69</v>
      </c>
      <c r="E75" s="42"/>
      <c r="F75" s="46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0">
        <f t="shared" si="43"/>
        <v>0</v>
      </c>
      <c r="S75" s="29"/>
      <c r="T75" s="29" t="str">
        <f t="shared" si="34"/>
        <v/>
      </c>
      <c r="U75" s="29" t="str">
        <f t="shared" si="35"/>
        <v/>
      </c>
      <c r="V75" s="29" t="str">
        <f t="shared" si="36"/>
        <v/>
      </c>
      <c r="W75" s="29" t="str">
        <f t="shared" si="37"/>
        <v/>
      </c>
      <c r="X75" s="29" t="str">
        <f t="shared" si="38"/>
        <v/>
      </c>
      <c r="Y75" s="29" t="str">
        <f t="shared" si="39"/>
        <v/>
      </c>
      <c r="Z75" s="29" t="str">
        <f t="shared" si="40"/>
        <v/>
      </c>
      <c r="AA75" s="29" t="str">
        <f t="shared" si="41"/>
        <v/>
      </c>
      <c r="AB75" s="32">
        <f t="shared" si="42"/>
        <v>0</v>
      </c>
      <c r="AC75" s="4"/>
      <c r="AD75" s="52" t="e">
        <f t="shared" si="44"/>
        <v>#DIV/0!</v>
      </c>
    </row>
    <row r="76" spans="1:30" x14ac:dyDescent="0.25">
      <c r="A76" s="3"/>
      <c r="B76" s="30">
        <v>70</v>
      </c>
      <c r="C76" s="30">
        <f t="shared" si="33"/>
        <v>0</v>
      </c>
      <c r="D76" s="30">
        <v>70</v>
      </c>
      <c r="E76" s="43"/>
      <c r="F76" s="47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0">
        <f t="shared" si="43"/>
        <v>0</v>
      </c>
      <c r="S76" s="29"/>
      <c r="T76" s="29" t="str">
        <f t="shared" si="34"/>
        <v/>
      </c>
      <c r="U76" s="29" t="str">
        <f t="shared" si="35"/>
        <v/>
      </c>
      <c r="V76" s="29" t="str">
        <f t="shared" si="36"/>
        <v/>
      </c>
      <c r="W76" s="29" t="str">
        <f t="shared" si="37"/>
        <v/>
      </c>
      <c r="X76" s="29" t="str">
        <f t="shared" si="38"/>
        <v/>
      </c>
      <c r="Y76" s="29" t="str">
        <f t="shared" si="39"/>
        <v/>
      </c>
      <c r="Z76" s="29" t="str">
        <f t="shared" si="40"/>
        <v/>
      </c>
      <c r="AA76" s="29" t="str">
        <f t="shared" si="41"/>
        <v/>
      </c>
      <c r="AB76" s="32">
        <f t="shared" si="42"/>
        <v>0</v>
      </c>
      <c r="AC76" s="4"/>
      <c r="AD76" s="52" t="e">
        <f t="shared" si="44"/>
        <v>#DIV/0!</v>
      </c>
    </row>
    <row r="77" spans="1:30" x14ac:dyDescent="0.25">
      <c r="A77" s="3"/>
      <c r="B77" s="30">
        <v>71</v>
      </c>
      <c r="C77" s="30">
        <f t="shared" si="33"/>
        <v>0</v>
      </c>
      <c r="D77" s="30">
        <v>71</v>
      </c>
      <c r="E77" s="43"/>
      <c r="F77" s="47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0">
        <f t="shared" si="43"/>
        <v>0</v>
      </c>
      <c r="S77" s="29"/>
      <c r="T77" s="29" t="str">
        <f t="shared" si="34"/>
        <v/>
      </c>
      <c r="U77" s="29" t="str">
        <f t="shared" si="35"/>
        <v/>
      </c>
      <c r="V77" s="29" t="str">
        <f t="shared" si="36"/>
        <v/>
      </c>
      <c r="W77" s="29" t="str">
        <f t="shared" si="37"/>
        <v/>
      </c>
      <c r="X77" s="29" t="str">
        <f t="shared" si="38"/>
        <v/>
      </c>
      <c r="Y77" s="29" t="str">
        <f t="shared" si="39"/>
        <v/>
      </c>
      <c r="Z77" s="29" t="str">
        <f t="shared" si="40"/>
        <v/>
      </c>
      <c r="AA77" s="29" t="str">
        <f t="shared" si="41"/>
        <v/>
      </c>
      <c r="AB77" s="32">
        <f t="shared" si="42"/>
        <v>0</v>
      </c>
      <c r="AC77" s="4"/>
      <c r="AD77" s="52" t="e">
        <f t="shared" si="44"/>
        <v>#DIV/0!</v>
      </c>
    </row>
    <row r="78" spans="1:30" x14ac:dyDescent="0.25">
      <c r="A78" s="3"/>
      <c r="B78" s="30">
        <v>72</v>
      </c>
      <c r="C78" s="30">
        <f t="shared" si="33"/>
        <v>0</v>
      </c>
      <c r="D78" s="30">
        <v>72</v>
      </c>
      <c r="E78" s="42"/>
      <c r="F78" s="46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0">
        <f t="shared" si="43"/>
        <v>0</v>
      </c>
      <c r="S78" s="29"/>
      <c r="T78" s="29" t="str">
        <f t="shared" si="34"/>
        <v/>
      </c>
      <c r="U78" s="29" t="str">
        <f t="shared" si="35"/>
        <v/>
      </c>
      <c r="V78" s="29" t="str">
        <f t="shared" si="36"/>
        <v/>
      </c>
      <c r="W78" s="29" t="str">
        <f t="shared" si="37"/>
        <v/>
      </c>
      <c r="X78" s="29" t="str">
        <f t="shared" si="38"/>
        <v/>
      </c>
      <c r="Y78" s="29" t="str">
        <f t="shared" si="39"/>
        <v/>
      </c>
      <c r="Z78" s="29" t="str">
        <f t="shared" si="40"/>
        <v/>
      </c>
      <c r="AA78" s="29" t="str">
        <f t="shared" si="41"/>
        <v/>
      </c>
      <c r="AB78" s="32">
        <f t="shared" si="42"/>
        <v>0</v>
      </c>
      <c r="AC78" s="4"/>
      <c r="AD78" s="52" t="e">
        <f t="shared" si="44"/>
        <v>#DIV/0!</v>
      </c>
    </row>
    <row r="79" spans="1:30" x14ac:dyDescent="0.25">
      <c r="A79" s="3"/>
      <c r="B79" s="30">
        <v>73</v>
      </c>
      <c r="C79" s="30">
        <f t="shared" si="33"/>
        <v>0</v>
      </c>
      <c r="D79" s="30">
        <v>73</v>
      </c>
      <c r="E79" s="41"/>
      <c r="F79" s="45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0">
        <f t="shared" si="43"/>
        <v>0</v>
      </c>
      <c r="S79" s="29"/>
      <c r="T79" s="29" t="str">
        <f t="shared" si="34"/>
        <v/>
      </c>
      <c r="U79" s="29" t="str">
        <f t="shared" si="35"/>
        <v/>
      </c>
      <c r="V79" s="29" t="str">
        <f t="shared" si="36"/>
        <v/>
      </c>
      <c r="W79" s="29" t="str">
        <f t="shared" si="37"/>
        <v/>
      </c>
      <c r="X79" s="29" t="str">
        <f t="shared" si="38"/>
        <v/>
      </c>
      <c r="Y79" s="29" t="str">
        <f t="shared" si="39"/>
        <v/>
      </c>
      <c r="Z79" s="29" t="str">
        <f t="shared" si="40"/>
        <v/>
      </c>
      <c r="AA79" s="29" t="str">
        <f t="shared" si="41"/>
        <v/>
      </c>
      <c r="AB79" s="32">
        <f t="shared" si="42"/>
        <v>0</v>
      </c>
      <c r="AC79" s="4"/>
      <c r="AD79" s="52" t="e">
        <f t="shared" si="44"/>
        <v>#DIV/0!</v>
      </c>
    </row>
    <row r="80" spans="1:30" x14ac:dyDescent="0.25">
      <c r="A80" s="3"/>
      <c r="B80" s="30">
        <v>74</v>
      </c>
      <c r="C80" s="30">
        <f t="shared" si="33"/>
        <v>0</v>
      </c>
      <c r="D80" s="30">
        <v>74</v>
      </c>
      <c r="E80" s="42"/>
      <c r="F80" s="46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0">
        <f t="shared" si="43"/>
        <v>0</v>
      </c>
      <c r="S80" s="29"/>
      <c r="T80" s="29" t="str">
        <f t="shared" si="34"/>
        <v/>
      </c>
      <c r="U80" s="29" t="str">
        <f t="shared" si="35"/>
        <v/>
      </c>
      <c r="V80" s="29" t="str">
        <f t="shared" si="36"/>
        <v/>
      </c>
      <c r="W80" s="29" t="str">
        <f t="shared" si="37"/>
        <v/>
      </c>
      <c r="X80" s="29" t="str">
        <f t="shared" si="38"/>
        <v/>
      </c>
      <c r="Y80" s="29" t="str">
        <f t="shared" si="39"/>
        <v/>
      </c>
      <c r="Z80" s="29" t="str">
        <f t="shared" si="40"/>
        <v/>
      </c>
      <c r="AA80" s="29" t="str">
        <f t="shared" si="41"/>
        <v/>
      </c>
      <c r="AB80" s="32">
        <f t="shared" si="42"/>
        <v>0</v>
      </c>
      <c r="AC80" s="4"/>
      <c r="AD80" s="52" t="e">
        <f t="shared" si="44"/>
        <v>#DIV/0!</v>
      </c>
    </row>
    <row r="81" spans="1:30" x14ac:dyDescent="0.25">
      <c r="A81" s="3"/>
      <c r="B81" s="30">
        <v>75</v>
      </c>
      <c r="C81" s="30">
        <f t="shared" si="33"/>
        <v>0</v>
      </c>
      <c r="D81" s="30">
        <v>75</v>
      </c>
      <c r="E81" s="41"/>
      <c r="F81" s="45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0">
        <f t="shared" si="43"/>
        <v>0</v>
      </c>
      <c r="S81" s="29"/>
      <c r="T81" s="29" t="str">
        <f t="shared" si="34"/>
        <v/>
      </c>
      <c r="U81" s="29" t="str">
        <f t="shared" si="35"/>
        <v/>
      </c>
      <c r="V81" s="29" t="str">
        <f t="shared" si="36"/>
        <v/>
      </c>
      <c r="W81" s="29" t="str">
        <f t="shared" si="37"/>
        <v/>
      </c>
      <c r="X81" s="29" t="str">
        <f t="shared" si="38"/>
        <v/>
      </c>
      <c r="Y81" s="29" t="str">
        <f t="shared" si="39"/>
        <v/>
      </c>
      <c r="Z81" s="29" t="str">
        <f t="shared" si="40"/>
        <v/>
      </c>
      <c r="AA81" s="29" t="str">
        <f t="shared" si="41"/>
        <v/>
      </c>
      <c r="AB81" s="32">
        <f t="shared" si="42"/>
        <v>0</v>
      </c>
      <c r="AC81" s="4"/>
      <c r="AD81" s="52" t="e">
        <f t="shared" si="44"/>
        <v>#DIV/0!</v>
      </c>
    </row>
    <row r="82" spans="1:30" x14ac:dyDescent="0.25">
      <c r="A82" s="3"/>
      <c r="B82" s="30">
        <v>76</v>
      </c>
      <c r="C82" s="30">
        <f t="shared" si="33"/>
        <v>0</v>
      </c>
      <c r="D82" s="30">
        <v>76</v>
      </c>
      <c r="E82" s="43"/>
      <c r="F82" s="47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0">
        <f t="shared" si="43"/>
        <v>0</v>
      </c>
      <c r="S82" s="29"/>
      <c r="T82" s="29" t="str">
        <f t="shared" si="34"/>
        <v/>
      </c>
      <c r="U82" s="29" t="str">
        <f t="shared" si="35"/>
        <v/>
      </c>
      <c r="V82" s="29" t="str">
        <f t="shared" si="36"/>
        <v/>
      </c>
      <c r="W82" s="29" t="str">
        <f t="shared" si="37"/>
        <v/>
      </c>
      <c r="X82" s="29" t="str">
        <f t="shared" si="38"/>
        <v/>
      </c>
      <c r="Y82" s="29" t="str">
        <f t="shared" si="39"/>
        <v/>
      </c>
      <c r="Z82" s="29" t="str">
        <f t="shared" si="40"/>
        <v/>
      </c>
      <c r="AA82" s="29" t="str">
        <f t="shared" si="41"/>
        <v/>
      </c>
      <c r="AB82" s="32">
        <f t="shared" si="42"/>
        <v>0</v>
      </c>
      <c r="AC82" s="4"/>
      <c r="AD82" s="52" t="e">
        <f t="shared" si="44"/>
        <v>#DIV/0!</v>
      </c>
    </row>
    <row r="83" spans="1:30" x14ac:dyDescent="0.25">
      <c r="A83" s="3"/>
      <c r="B83" s="30">
        <v>77</v>
      </c>
      <c r="C83" s="30">
        <f t="shared" si="33"/>
        <v>0</v>
      </c>
      <c r="D83" s="30">
        <v>77</v>
      </c>
      <c r="E83" s="42"/>
      <c r="F83" s="48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0">
        <f t="shared" si="43"/>
        <v>0</v>
      </c>
      <c r="S83" s="29"/>
      <c r="T83" s="29" t="str">
        <f t="shared" si="34"/>
        <v/>
      </c>
      <c r="U83" s="29" t="str">
        <f t="shared" si="35"/>
        <v/>
      </c>
      <c r="V83" s="29" t="str">
        <f t="shared" si="36"/>
        <v/>
      </c>
      <c r="W83" s="29" t="str">
        <f t="shared" si="37"/>
        <v/>
      </c>
      <c r="X83" s="29" t="str">
        <f t="shared" si="38"/>
        <v/>
      </c>
      <c r="Y83" s="29" t="str">
        <f t="shared" si="39"/>
        <v/>
      </c>
      <c r="Z83" s="29" t="str">
        <f t="shared" si="40"/>
        <v/>
      </c>
      <c r="AA83" s="29" t="str">
        <f t="shared" si="41"/>
        <v/>
      </c>
      <c r="AB83" s="32">
        <f t="shared" si="42"/>
        <v>0</v>
      </c>
      <c r="AC83" s="4"/>
      <c r="AD83" s="52" t="e">
        <f t="shared" si="44"/>
        <v>#DIV/0!</v>
      </c>
    </row>
    <row r="84" spans="1:30" x14ac:dyDescent="0.25">
      <c r="A84" s="3"/>
      <c r="B84" s="30">
        <v>78</v>
      </c>
      <c r="C84" s="30">
        <f t="shared" si="33"/>
        <v>0</v>
      </c>
      <c r="D84" s="30">
        <v>78</v>
      </c>
      <c r="E84" s="42"/>
      <c r="F84" s="46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0">
        <f t="shared" si="43"/>
        <v>0</v>
      </c>
      <c r="S84" s="29"/>
      <c r="T84" s="29" t="str">
        <f t="shared" si="34"/>
        <v/>
      </c>
      <c r="U84" s="29" t="str">
        <f t="shared" si="35"/>
        <v/>
      </c>
      <c r="V84" s="29" t="str">
        <f t="shared" si="36"/>
        <v/>
      </c>
      <c r="W84" s="29" t="str">
        <f t="shared" si="37"/>
        <v/>
      </c>
      <c r="X84" s="29" t="str">
        <f t="shared" si="38"/>
        <v/>
      </c>
      <c r="Y84" s="29" t="str">
        <f t="shared" si="39"/>
        <v/>
      </c>
      <c r="Z84" s="29" t="str">
        <f t="shared" si="40"/>
        <v/>
      </c>
      <c r="AA84" s="29" t="str">
        <f t="shared" si="41"/>
        <v/>
      </c>
      <c r="AB84" s="32">
        <f t="shared" si="42"/>
        <v>0</v>
      </c>
      <c r="AC84" s="4"/>
      <c r="AD84" s="52" t="e">
        <f t="shared" si="44"/>
        <v>#DIV/0!</v>
      </c>
    </row>
    <row r="85" spans="1:30" x14ac:dyDescent="0.25">
      <c r="A85" s="3"/>
      <c r="B85" s="30">
        <v>79</v>
      </c>
      <c r="C85" s="30">
        <f t="shared" si="33"/>
        <v>0</v>
      </c>
      <c r="D85" s="30">
        <v>79</v>
      </c>
      <c r="E85" s="42"/>
      <c r="F85" s="46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0">
        <f t="shared" si="43"/>
        <v>0</v>
      </c>
      <c r="S85" s="29"/>
      <c r="T85" s="29" t="str">
        <f t="shared" si="34"/>
        <v/>
      </c>
      <c r="U85" s="29" t="str">
        <f t="shared" si="35"/>
        <v/>
      </c>
      <c r="V85" s="29" t="str">
        <f t="shared" si="36"/>
        <v/>
      </c>
      <c r="W85" s="29" t="str">
        <f t="shared" si="37"/>
        <v/>
      </c>
      <c r="X85" s="29" t="str">
        <f t="shared" si="38"/>
        <v/>
      </c>
      <c r="Y85" s="29" t="str">
        <f t="shared" si="39"/>
        <v/>
      </c>
      <c r="Z85" s="29" t="str">
        <f t="shared" si="40"/>
        <v/>
      </c>
      <c r="AA85" s="29" t="str">
        <f t="shared" si="41"/>
        <v/>
      </c>
      <c r="AB85" s="32">
        <f t="shared" si="42"/>
        <v>0</v>
      </c>
      <c r="AC85" s="4"/>
      <c r="AD85" s="52" t="e">
        <f t="shared" si="44"/>
        <v>#DIV/0!</v>
      </c>
    </row>
    <row r="86" spans="1:30" x14ac:dyDescent="0.25">
      <c r="A86" s="3"/>
      <c r="B86" s="30">
        <v>80</v>
      </c>
      <c r="C86" s="30">
        <f t="shared" ref="C86:C96" si="45">B86-D86</f>
        <v>0</v>
      </c>
      <c r="D86" s="30">
        <v>80</v>
      </c>
      <c r="E86" s="41"/>
      <c r="F86" s="45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0">
        <f t="shared" si="43"/>
        <v>0</v>
      </c>
      <c r="S86" s="29"/>
      <c r="T86" s="29" t="str">
        <f t="shared" si="34"/>
        <v/>
      </c>
      <c r="U86" s="29" t="str">
        <f t="shared" si="35"/>
        <v/>
      </c>
      <c r="V86" s="29" t="str">
        <f t="shared" si="36"/>
        <v/>
      </c>
      <c r="W86" s="29" t="str">
        <f t="shared" si="37"/>
        <v/>
      </c>
      <c r="X86" s="29" t="str">
        <f t="shared" si="38"/>
        <v/>
      </c>
      <c r="Y86" s="29" t="str">
        <f t="shared" si="39"/>
        <v/>
      </c>
      <c r="Z86" s="29" t="str">
        <f t="shared" si="40"/>
        <v/>
      </c>
      <c r="AA86" s="29" t="str">
        <f t="shared" si="41"/>
        <v/>
      </c>
      <c r="AB86" s="32">
        <f t="shared" si="42"/>
        <v>0</v>
      </c>
      <c r="AC86" s="4"/>
      <c r="AD86" s="52" t="e">
        <f t="shared" si="44"/>
        <v>#DIV/0!</v>
      </c>
    </row>
    <row r="87" spans="1:30" x14ac:dyDescent="0.25">
      <c r="A87" s="3"/>
      <c r="B87" s="30">
        <v>81</v>
      </c>
      <c r="C87" s="30">
        <f t="shared" si="45"/>
        <v>0</v>
      </c>
      <c r="D87" s="30">
        <v>81</v>
      </c>
      <c r="E87" s="41"/>
      <c r="F87" s="45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0">
        <f t="shared" si="43"/>
        <v>0</v>
      </c>
      <c r="S87" s="29"/>
      <c r="T87" s="29" t="str">
        <f t="shared" si="34"/>
        <v/>
      </c>
      <c r="U87" s="29" t="str">
        <f t="shared" si="35"/>
        <v/>
      </c>
      <c r="V87" s="29" t="str">
        <f t="shared" si="36"/>
        <v/>
      </c>
      <c r="W87" s="29" t="str">
        <f t="shared" si="37"/>
        <v/>
      </c>
      <c r="X87" s="29" t="str">
        <f t="shared" si="38"/>
        <v/>
      </c>
      <c r="Y87" s="29" t="str">
        <f t="shared" si="39"/>
        <v/>
      </c>
      <c r="Z87" s="29" t="str">
        <f t="shared" si="40"/>
        <v/>
      </c>
      <c r="AA87" s="29" t="str">
        <f t="shared" si="41"/>
        <v/>
      </c>
      <c r="AB87" s="32">
        <f t="shared" si="42"/>
        <v>0</v>
      </c>
      <c r="AC87" s="4"/>
      <c r="AD87" s="52" t="e">
        <f t="shared" si="44"/>
        <v>#DIV/0!</v>
      </c>
    </row>
    <row r="88" spans="1:30" x14ac:dyDescent="0.25">
      <c r="A88" s="3"/>
      <c r="B88" s="30">
        <v>82</v>
      </c>
      <c r="C88" s="30">
        <f t="shared" si="45"/>
        <v>0</v>
      </c>
      <c r="D88" s="30">
        <v>82</v>
      </c>
      <c r="E88" s="43"/>
      <c r="F88" s="47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0">
        <f t="shared" si="43"/>
        <v>0</v>
      </c>
      <c r="S88" s="29"/>
      <c r="T88" s="29" t="str">
        <f t="shared" si="34"/>
        <v/>
      </c>
      <c r="U88" s="29" t="str">
        <f t="shared" si="35"/>
        <v/>
      </c>
      <c r="V88" s="29" t="str">
        <f t="shared" si="36"/>
        <v/>
      </c>
      <c r="W88" s="29" t="str">
        <f t="shared" si="37"/>
        <v/>
      </c>
      <c r="X88" s="29" t="str">
        <f t="shared" si="38"/>
        <v/>
      </c>
      <c r="Y88" s="29" t="str">
        <f t="shared" si="39"/>
        <v/>
      </c>
      <c r="Z88" s="29" t="str">
        <f t="shared" si="40"/>
        <v/>
      </c>
      <c r="AA88" s="29" t="str">
        <f t="shared" si="41"/>
        <v/>
      </c>
      <c r="AB88" s="32">
        <f t="shared" si="42"/>
        <v>0</v>
      </c>
      <c r="AC88" s="4"/>
      <c r="AD88" s="52" t="e">
        <f t="shared" si="44"/>
        <v>#DIV/0!</v>
      </c>
    </row>
    <row r="89" spans="1:30" x14ac:dyDescent="0.25">
      <c r="A89" s="3"/>
      <c r="B89" s="30">
        <v>83</v>
      </c>
      <c r="C89" s="30">
        <f t="shared" si="45"/>
        <v>0</v>
      </c>
      <c r="D89" s="30">
        <v>83</v>
      </c>
      <c r="E89" s="43"/>
      <c r="F89" s="47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0">
        <f t="shared" si="43"/>
        <v>0</v>
      </c>
      <c r="S89" s="29"/>
      <c r="T89" s="29" t="str">
        <f t="shared" si="34"/>
        <v/>
      </c>
      <c r="U89" s="29" t="str">
        <f t="shared" si="35"/>
        <v/>
      </c>
      <c r="V89" s="29" t="str">
        <f t="shared" si="36"/>
        <v/>
      </c>
      <c r="W89" s="29" t="str">
        <f t="shared" si="37"/>
        <v/>
      </c>
      <c r="X89" s="29" t="str">
        <f t="shared" si="38"/>
        <v/>
      </c>
      <c r="Y89" s="29" t="str">
        <f t="shared" si="39"/>
        <v/>
      </c>
      <c r="Z89" s="29" t="str">
        <f t="shared" si="40"/>
        <v/>
      </c>
      <c r="AA89" s="29" t="str">
        <f t="shared" si="41"/>
        <v/>
      </c>
      <c r="AB89" s="32">
        <f t="shared" si="42"/>
        <v>0</v>
      </c>
      <c r="AC89" s="4"/>
      <c r="AD89" s="52" t="e">
        <f t="shared" si="44"/>
        <v>#DIV/0!</v>
      </c>
    </row>
    <row r="90" spans="1:30" x14ac:dyDescent="0.25">
      <c r="A90" s="3"/>
      <c r="B90" s="30">
        <v>84</v>
      </c>
      <c r="C90" s="30">
        <f t="shared" si="45"/>
        <v>0</v>
      </c>
      <c r="D90" s="30">
        <v>84</v>
      </c>
      <c r="E90" s="42"/>
      <c r="F90" s="46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0">
        <f t="shared" si="43"/>
        <v>0</v>
      </c>
      <c r="S90" s="29"/>
      <c r="T90" s="29" t="str">
        <f t="shared" si="34"/>
        <v/>
      </c>
      <c r="U90" s="29" t="str">
        <f t="shared" si="35"/>
        <v/>
      </c>
      <c r="V90" s="29" t="str">
        <f t="shared" si="36"/>
        <v/>
      </c>
      <c r="W90" s="29" t="str">
        <f t="shared" si="37"/>
        <v/>
      </c>
      <c r="X90" s="29" t="str">
        <f t="shared" si="38"/>
        <v/>
      </c>
      <c r="Y90" s="29" t="str">
        <f t="shared" si="39"/>
        <v/>
      </c>
      <c r="Z90" s="29" t="str">
        <f t="shared" si="40"/>
        <v/>
      </c>
      <c r="AA90" s="29" t="str">
        <f t="shared" si="41"/>
        <v/>
      </c>
      <c r="AB90" s="32">
        <f t="shared" si="42"/>
        <v>0</v>
      </c>
      <c r="AC90" s="4"/>
      <c r="AD90" s="52" t="e">
        <f t="shared" si="44"/>
        <v>#DIV/0!</v>
      </c>
    </row>
    <row r="91" spans="1:30" x14ac:dyDescent="0.25">
      <c r="A91" s="3"/>
      <c r="B91" s="30">
        <v>85</v>
      </c>
      <c r="C91" s="30">
        <f t="shared" si="45"/>
        <v>0</v>
      </c>
      <c r="D91" s="30">
        <v>85</v>
      </c>
      <c r="E91" s="42"/>
      <c r="F91" s="46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0">
        <f t="shared" si="43"/>
        <v>0</v>
      </c>
      <c r="S91" s="29"/>
      <c r="T91" s="29" t="str">
        <f t="shared" si="34"/>
        <v/>
      </c>
      <c r="U91" s="29" t="str">
        <f t="shared" si="35"/>
        <v/>
      </c>
      <c r="V91" s="29" t="str">
        <f t="shared" si="36"/>
        <v/>
      </c>
      <c r="W91" s="29" t="str">
        <f t="shared" si="37"/>
        <v/>
      </c>
      <c r="X91" s="29" t="str">
        <f t="shared" si="38"/>
        <v/>
      </c>
      <c r="Y91" s="29" t="str">
        <f t="shared" si="39"/>
        <v/>
      </c>
      <c r="Z91" s="29" t="str">
        <f t="shared" si="40"/>
        <v/>
      </c>
      <c r="AA91" s="29" t="str">
        <f t="shared" si="41"/>
        <v/>
      </c>
      <c r="AB91" s="32">
        <f t="shared" si="42"/>
        <v>0</v>
      </c>
      <c r="AC91" s="4"/>
      <c r="AD91" s="52" t="e">
        <f t="shared" si="44"/>
        <v>#DIV/0!</v>
      </c>
    </row>
    <row r="92" spans="1:30" x14ac:dyDescent="0.25">
      <c r="A92" s="3"/>
      <c r="B92" s="30">
        <v>86</v>
      </c>
      <c r="C92" s="30">
        <f t="shared" si="45"/>
        <v>0</v>
      </c>
      <c r="D92" s="30">
        <v>86</v>
      </c>
      <c r="E92" s="42"/>
      <c r="F92" s="46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0">
        <f t="shared" si="43"/>
        <v>0</v>
      </c>
      <c r="S92" s="29"/>
      <c r="T92" s="29" t="str">
        <f t="shared" si="34"/>
        <v/>
      </c>
      <c r="U92" s="29" t="str">
        <f t="shared" si="35"/>
        <v/>
      </c>
      <c r="V92" s="29" t="str">
        <f t="shared" si="36"/>
        <v/>
      </c>
      <c r="W92" s="29" t="str">
        <f t="shared" si="37"/>
        <v/>
      </c>
      <c r="X92" s="29" t="str">
        <f t="shared" si="38"/>
        <v/>
      </c>
      <c r="Y92" s="29" t="str">
        <f t="shared" si="39"/>
        <v/>
      </c>
      <c r="Z92" s="29" t="str">
        <f t="shared" si="40"/>
        <v/>
      </c>
      <c r="AA92" s="29" t="str">
        <f t="shared" si="41"/>
        <v/>
      </c>
      <c r="AB92" s="32">
        <f t="shared" si="42"/>
        <v>0</v>
      </c>
      <c r="AC92" s="4"/>
      <c r="AD92" s="52" t="e">
        <f t="shared" si="44"/>
        <v>#DIV/0!</v>
      </c>
    </row>
    <row r="93" spans="1:30" x14ac:dyDescent="0.25">
      <c r="A93" s="3"/>
      <c r="B93" s="30">
        <v>87</v>
      </c>
      <c r="C93" s="30">
        <f t="shared" si="45"/>
        <v>0</v>
      </c>
      <c r="D93" s="30">
        <v>87</v>
      </c>
      <c r="E93" s="42"/>
      <c r="F93" s="46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0">
        <f t="shared" si="43"/>
        <v>0</v>
      </c>
      <c r="S93" s="29"/>
      <c r="T93" s="29" t="str">
        <f t="shared" si="34"/>
        <v/>
      </c>
      <c r="U93" s="29" t="str">
        <f t="shared" si="35"/>
        <v/>
      </c>
      <c r="V93" s="29" t="str">
        <f t="shared" si="36"/>
        <v/>
      </c>
      <c r="W93" s="29" t="str">
        <f t="shared" si="37"/>
        <v/>
      </c>
      <c r="X93" s="29" t="str">
        <f t="shared" si="38"/>
        <v/>
      </c>
      <c r="Y93" s="29" t="str">
        <f t="shared" si="39"/>
        <v/>
      </c>
      <c r="Z93" s="29" t="str">
        <f t="shared" si="40"/>
        <v/>
      </c>
      <c r="AA93" s="29" t="str">
        <f t="shared" si="41"/>
        <v/>
      </c>
      <c r="AB93" s="32">
        <f t="shared" si="42"/>
        <v>0</v>
      </c>
      <c r="AC93" s="4"/>
      <c r="AD93" s="52" t="e">
        <f t="shared" si="44"/>
        <v>#DIV/0!</v>
      </c>
    </row>
    <row r="94" spans="1:30" x14ac:dyDescent="0.25">
      <c r="A94" s="3"/>
      <c r="B94" s="30">
        <v>88</v>
      </c>
      <c r="C94" s="30">
        <f t="shared" si="45"/>
        <v>0</v>
      </c>
      <c r="D94" s="30">
        <v>88</v>
      </c>
      <c r="E94" s="42"/>
      <c r="F94" s="46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0">
        <f t="shared" si="43"/>
        <v>0</v>
      </c>
      <c r="S94" s="29"/>
      <c r="T94" s="29" t="str">
        <f t="shared" si="34"/>
        <v/>
      </c>
      <c r="U94" s="29" t="str">
        <f t="shared" si="35"/>
        <v/>
      </c>
      <c r="V94" s="29" t="str">
        <f t="shared" si="36"/>
        <v/>
      </c>
      <c r="W94" s="29" t="str">
        <f t="shared" si="37"/>
        <v/>
      </c>
      <c r="X94" s="29" t="str">
        <f t="shared" si="38"/>
        <v/>
      </c>
      <c r="Y94" s="29" t="str">
        <f t="shared" si="39"/>
        <v/>
      </c>
      <c r="Z94" s="29" t="str">
        <f t="shared" si="40"/>
        <v/>
      </c>
      <c r="AA94" s="29" t="str">
        <f t="shared" si="41"/>
        <v/>
      </c>
      <c r="AB94" s="32">
        <f t="shared" si="42"/>
        <v>0</v>
      </c>
      <c r="AC94" s="4"/>
      <c r="AD94" s="52" t="e">
        <f t="shared" si="44"/>
        <v>#DIV/0!</v>
      </c>
    </row>
    <row r="95" spans="1:30" x14ac:dyDescent="0.25">
      <c r="A95" s="3"/>
      <c r="B95" s="30">
        <v>89</v>
      </c>
      <c r="C95" s="30">
        <f t="shared" si="45"/>
        <v>0</v>
      </c>
      <c r="D95" s="30">
        <v>89</v>
      </c>
      <c r="E95" s="43"/>
      <c r="F95" s="47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0">
        <f t="shared" si="43"/>
        <v>0</v>
      </c>
      <c r="S95" s="29"/>
      <c r="T95" s="29" t="str">
        <f t="shared" si="34"/>
        <v/>
      </c>
      <c r="U95" s="29" t="str">
        <f t="shared" si="35"/>
        <v/>
      </c>
      <c r="V95" s="29" t="str">
        <f t="shared" si="36"/>
        <v/>
      </c>
      <c r="W95" s="29" t="str">
        <f t="shared" si="37"/>
        <v/>
      </c>
      <c r="X95" s="29" t="str">
        <f t="shared" si="38"/>
        <v/>
      </c>
      <c r="Y95" s="29" t="str">
        <f t="shared" si="39"/>
        <v/>
      </c>
      <c r="Z95" s="29" t="str">
        <f t="shared" si="40"/>
        <v/>
      </c>
      <c r="AA95" s="29" t="str">
        <f t="shared" si="41"/>
        <v/>
      </c>
      <c r="AB95" s="32">
        <f t="shared" si="42"/>
        <v>0</v>
      </c>
      <c r="AC95" s="4"/>
      <c r="AD95" s="52" t="e">
        <f t="shared" si="44"/>
        <v>#DIV/0!</v>
      </c>
    </row>
    <row r="96" spans="1:30" x14ac:dyDescent="0.25">
      <c r="A96" s="3"/>
      <c r="B96" s="30">
        <v>90</v>
      </c>
      <c r="C96" s="30">
        <f t="shared" si="45"/>
        <v>0</v>
      </c>
      <c r="D96" s="30">
        <v>90</v>
      </c>
      <c r="E96" s="42"/>
      <c r="F96" s="48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0">
        <f t="shared" si="43"/>
        <v>0</v>
      </c>
      <c r="S96" s="29"/>
      <c r="T96" s="29" t="str">
        <f t="shared" si="34"/>
        <v/>
      </c>
      <c r="U96" s="29" t="str">
        <f t="shared" si="35"/>
        <v/>
      </c>
      <c r="V96" s="29" t="str">
        <f t="shared" si="36"/>
        <v/>
      </c>
      <c r="W96" s="29" t="str">
        <f t="shared" si="37"/>
        <v/>
      </c>
      <c r="X96" s="29" t="str">
        <f t="shared" si="38"/>
        <v/>
      </c>
      <c r="Y96" s="29" t="str">
        <f t="shared" si="39"/>
        <v/>
      </c>
      <c r="Z96" s="29" t="str">
        <f t="shared" si="40"/>
        <v/>
      </c>
      <c r="AA96" s="29" t="str">
        <f t="shared" si="41"/>
        <v/>
      </c>
      <c r="AB96" s="32">
        <f t="shared" si="42"/>
        <v>0</v>
      </c>
      <c r="AC96" s="4"/>
      <c r="AD96" s="52" t="e">
        <f t="shared" si="44"/>
        <v>#DIV/0!</v>
      </c>
    </row>
    <row r="97" spans="2:28" x14ac:dyDescent="0.25">
      <c r="B97" s="8"/>
      <c r="C97" s="8"/>
      <c r="D97" s="8"/>
      <c r="E97" s="28"/>
      <c r="F97" s="7"/>
      <c r="G97" s="7"/>
      <c r="H97" s="8"/>
      <c r="I97" s="8"/>
      <c r="J97" s="62"/>
      <c r="K97" s="7"/>
      <c r="L97" s="8"/>
      <c r="M97" s="7"/>
      <c r="N97" s="7"/>
      <c r="O97" s="8"/>
      <c r="P97" s="8"/>
      <c r="Q97" s="8"/>
      <c r="R97" s="8"/>
      <c r="S97" s="7"/>
      <c r="T97" s="7"/>
      <c r="U97" s="7"/>
      <c r="V97" s="7"/>
      <c r="W97" s="7"/>
      <c r="X97" s="7"/>
      <c r="Y97" s="7"/>
      <c r="Z97" s="7"/>
      <c r="AA97" s="7"/>
      <c r="AB97" s="7"/>
    </row>
  </sheetData>
  <autoFilter ref="B6:R96"/>
  <sortState ref="D7:AB59">
    <sortCondition descending="1" ref="AB7:AB59"/>
  </sortState>
  <phoneticPr fontId="3" type="noConversion"/>
  <conditionalFormatting sqref="C7:C96">
    <cfRule type="iconSet" priority="3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"/>
  <sheetViews>
    <sheetView workbookViewId="0">
      <selection sqref="A1:XFD1048576"/>
    </sheetView>
  </sheetViews>
  <sheetFormatPr defaultRowHeight="15" x14ac:dyDescent="0.25"/>
  <cols>
    <col min="1" max="1" width="9.140625" style="1"/>
    <col min="2" max="3" width="9.140625" style="25"/>
    <col min="4" max="4" width="9.140625" style="1"/>
    <col min="5" max="5" width="9.140625" style="69"/>
    <col min="6" max="14" width="9.140625" style="1"/>
    <col min="15" max="15" width="9.140625" style="69"/>
    <col min="16" max="17" width="9.140625" style="25"/>
    <col min="18" max="16384" width="9.140625" style="1"/>
  </cols>
  <sheetData/>
  <sortState ref="P6:AA31">
    <sortCondition descending="1" ref="AA6:AA3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"/>
  <sheetViews>
    <sheetView workbookViewId="0">
      <selection sqref="A1:XFD1048576"/>
    </sheetView>
  </sheetViews>
  <sheetFormatPr defaultRowHeight="15" x14ac:dyDescent="0.25"/>
  <cols>
    <col min="1" max="1" width="9.140625" style="1"/>
    <col min="2" max="3" width="9.140625" style="25"/>
    <col min="4" max="10" width="9.140625" style="1"/>
    <col min="11" max="12" width="9.140625" style="25"/>
    <col min="13" max="16384" width="9.140625" style="1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"/>
  <sheetViews>
    <sheetView workbookViewId="0">
      <selection sqref="A1:XFD1048576"/>
    </sheetView>
  </sheetViews>
  <sheetFormatPr defaultRowHeight="15" x14ac:dyDescent="0.25"/>
  <cols>
    <col min="1" max="1" width="9.140625" style="1"/>
    <col min="2" max="3" width="9.140625" style="25"/>
    <col min="4" max="4" width="9.140625" style="1"/>
    <col min="5" max="5" width="9.140625" style="70"/>
    <col min="6" max="12" width="9.140625" style="1"/>
    <col min="13" max="13" width="9.140625" style="70"/>
    <col min="14" max="15" width="9.140625" style="25"/>
    <col min="16" max="16384" width="9.140625" style="1"/>
  </cols>
  <sheetData/>
  <sortState ref="N6:Y19">
    <sortCondition descending="1" ref="V6:V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topLeftCell="A4" workbookViewId="0">
      <selection activeCell="G16" sqref="G16"/>
    </sheetView>
  </sheetViews>
  <sheetFormatPr defaultRowHeight="15" x14ac:dyDescent="0.25"/>
  <cols>
    <col min="1" max="1" width="3.5703125" style="1" customWidth="1"/>
    <col min="2" max="2" width="9.140625" style="2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6" x14ac:dyDescent="0.25">
      <c r="C2" s="92" t="s">
        <v>102</v>
      </c>
      <c r="D2" s="92"/>
      <c r="E2" s="92"/>
      <c r="F2" s="92"/>
      <c r="G2" s="92"/>
      <c r="H2" s="9"/>
      <c r="I2" s="9"/>
      <c r="J2" s="9"/>
    </row>
    <row r="3" spans="2:16" x14ac:dyDescent="0.25">
      <c r="C3" s="10"/>
      <c r="D3" s="10"/>
      <c r="E3" s="10"/>
      <c r="F3" s="10"/>
      <c r="G3" s="10"/>
      <c r="H3" s="9"/>
      <c r="I3" s="9"/>
      <c r="J3" s="9"/>
    </row>
    <row r="4" spans="2:16" x14ac:dyDescent="0.25">
      <c r="C4" s="92" t="s">
        <v>48</v>
      </c>
      <c r="D4" s="92"/>
      <c r="E4" s="92"/>
      <c r="F4" s="92"/>
      <c r="G4" s="92"/>
      <c r="H4" s="9"/>
      <c r="I4" s="9"/>
      <c r="J4" s="9"/>
      <c r="K4" s="2"/>
      <c r="L4" s="92" t="s">
        <v>53</v>
      </c>
      <c r="M4" s="92"/>
      <c r="N4" s="92"/>
      <c r="O4" s="92"/>
      <c r="P4" s="92"/>
    </row>
    <row r="5" spans="2:16" x14ac:dyDescent="0.25">
      <c r="C5" s="10"/>
      <c r="D5" s="10"/>
      <c r="E5" s="10"/>
      <c r="F5" s="10"/>
      <c r="G5" s="10"/>
      <c r="H5" s="9"/>
      <c r="I5" s="9"/>
      <c r="J5" s="9"/>
      <c r="K5" s="2"/>
      <c r="L5" s="10"/>
      <c r="M5" s="10"/>
      <c r="N5" s="10"/>
      <c r="O5" s="10"/>
      <c r="P5" s="10"/>
    </row>
    <row r="6" spans="2:16" x14ac:dyDescent="0.25">
      <c r="B6" s="10" t="s">
        <v>49</v>
      </c>
      <c r="C6" s="11" t="s">
        <v>0</v>
      </c>
      <c r="D6" s="11"/>
      <c r="E6" s="10" t="s">
        <v>50</v>
      </c>
      <c r="F6" s="10" t="s">
        <v>47</v>
      </c>
      <c r="G6" s="10" t="s">
        <v>51</v>
      </c>
      <c r="H6" s="10" t="s">
        <v>52</v>
      </c>
      <c r="I6" s="14"/>
      <c r="J6" s="16"/>
      <c r="K6" s="10" t="s">
        <v>49</v>
      </c>
      <c r="L6" s="11" t="s">
        <v>0</v>
      </c>
      <c r="M6" s="11"/>
      <c r="N6" s="10" t="s">
        <v>50</v>
      </c>
      <c r="O6" s="10" t="s">
        <v>47</v>
      </c>
      <c r="P6" s="10" t="s">
        <v>51</v>
      </c>
    </row>
    <row r="7" spans="2:16" x14ac:dyDescent="0.25">
      <c r="B7" s="2">
        <v>1</v>
      </c>
      <c r="C7" s="1" t="s">
        <v>106</v>
      </c>
      <c r="D7" s="1" t="s">
        <v>107</v>
      </c>
      <c r="E7" s="12">
        <v>1.2604166666666666E-2</v>
      </c>
      <c r="F7" s="13">
        <v>3.472222222222222E-3</v>
      </c>
      <c r="G7" s="13">
        <f>E7-F7</f>
        <v>9.1319444444444443E-3</v>
      </c>
      <c r="H7" s="2">
        <v>40</v>
      </c>
      <c r="I7" s="15"/>
      <c r="J7" s="17"/>
      <c r="K7" s="72">
        <v>1</v>
      </c>
      <c r="L7" s="1" t="s">
        <v>13</v>
      </c>
      <c r="M7" s="1" t="s">
        <v>14</v>
      </c>
      <c r="N7" s="12">
        <v>1.3935185185185184E-2</v>
      </c>
      <c r="O7" s="13">
        <v>6.7708333333333336E-3</v>
      </c>
      <c r="P7" s="13">
        <f t="shared" ref="P7:P39" si="0">N7-O7</f>
        <v>7.1643518518518506E-3</v>
      </c>
    </row>
    <row r="8" spans="2:16" x14ac:dyDescent="0.25">
      <c r="B8" s="2">
        <v>2</v>
      </c>
      <c r="C8" s="1" t="s">
        <v>96</v>
      </c>
      <c r="D8" s="1" t="s">
        <v>97</v>
      </c>
      <c r="E8" s="12">
        <v>1.3275462962962963E-2</v>
      </c>
      <c r="F8" s="13">
        <v>3.8194444444444443E-3</v>
      </c>
      <c r="G8" s="13">
        <f t="shared" ref="G8:G26" si="1">E8-F8</f>
        <v>9.4560185185185181E-3</v>
      </c>
      <c r="H8" s="2">
        <v>39</v>
      </c>
      <c r="I8" s="15"/>
      <c r="J8" s="17"/>
      <c r="K8" s="72">
        <v>2</v>
      </c>
      <c r="L8" s="1" t="s">
        <v>100</v>
      </c>
      <c r="M8" s="1" t="s">
        <v>101</v>
      </c>
      <c r="N8" s="12">
        <v>1.4351851851851852E-2</v>
      </c>
      <c r="O8" s="13">
        <v>6.7708333333333336E-3</v>
      </c>
      <c r="P8" s="13">
        <f t="shared" si="0"/>
        <v>7.5810185185185182E-3</v>
      </c>
    </row>
    <row r="9" spans="2:16" x14ac:dyDescent="0.25">
      <c r="B9" s="2">
        <v>3</v>
      </c>
      <c r="C9" s="1" t="s">
        <v>108</v>
      </c>
      <c r="D9" s="1" t="s">
        <v>107</v>
      </c>
      <c r="E9" s="12">
        <v>1.3287037037037036E-2</v>
      </c>
      <c r="F9" s="13">
        <v>3.645833333333333E-3</v>
      </c>
      <c r="G9" s="13">
        <f t="shared" si="1"/>
        <v>9.6412037037037039E-3</v>
      </c>
      <c r="H9" s="72">
        <v>38</v>
      </c>
      <c r="I9" s="15"/>
      <c r="J9" s="17"/>
      <c r="K9" s="72">
        <v>3</v>
      </c>
      <c r="L9" s="1" t="s">
        <v>18</v>
      </c>
      <c r="M9" s="1" t="s">
        <v>19</v>
      </c>
      <c r="N9" s="12">
        <v>1.4201388888888888E-2</v>
      </c>
      <c r="O9" s="13">
        <v>6.5972222222222222E-3</v>
      </c>
      <c r="P9" s="13">
        <f t="shared" si="0"/>
        <v>7.6041666666666662E-3</v>
      </c>
    </row>
    <row r="10" spans="2:16" x14ac:dyDescent="0.25">
      <c r="B10" s="2">
        <v>4</v>
      </c>
      <c r="C10" s="1" t="s">
        <v>34</v>
      </c>
      <c r="D10" s="1" t="s">
        <v>37</v>
      </c>
      <c r="E10" s="12">
        <v>1.3460648148148147E-2</v>
      </c>
      <c r="F10" s="13">
        <v>3.645833333333333E-3</v>
      </c>
      <c r="G10" s="13">
        <f t="shared" si="1"/>
        <v>9.8148148148148144E-3</v>
      </c>
      <c r="H10" s="72">
        <v>37</v>
      </c>
      <c r="I10" s="15"/>
      <c r="J10" s="17"/>
      <c r="K10" s="72">
        <v>4</v>
      </c>
      <c r="L10" s="1" t="s">
        <v>21</v>
      </c>
      <c r="M10" s="1" t="s">
        <v>93</v>
      </c>
      <c r="N10" s="12">
        <v>1.4131944444444445E-2</v>
      </c>
      <c r="O10" s="13">
        <v>6.4236111111111117E-3</v>
      </c>
      <c r="P10" s="13">
        <f t="shared" si="0"/>
        <v>7.7083333333333335E-3</v>
      </c>
    </row>
    <row r="11" spans="2:16" x14ac:dyDescent="0.25">
      <c r="B11" s="2">
        <v>5</v>
      </c>
      <c r="C11" s="1" t="s">
        <v>98</v>
      </c>
      <c r="D11" s="1" t="s">
        <v>99</v>
      </c>
      <c r="E11" s="12">
        <v>1.3692129629629629E-2</v>
      </c>
      <c r="F11" s="13">
        <v>5.7291666666666671E-3</v>
      </c>
      <c r="G11" s="13">
        <f t="shared" si="1"/>
        <v>7.9629629629629616E-3</v>
      </c>
      <c r="H11" s="72">
        <v>36</v>
      </c>
      <c r="I11" s="15"/>
      <c r="J11" s="17"/>
      <c r="K11" s="72">
        <v>5</v>
      </c>
      <c r="L11" s="1" t="s">
        <v>56</v>
      </c>
      <c r="M11" s="1" t="s">
        <v>57</v>
      </c>
      <c r="N11" s="12">
        <v>1.4212962962962962E-2</v>
      </c>
      <c r="O11" s="13">
        <v>6.4236111111111117E-3</v>
      </c>
      <c r="P11" s="13">
        <f t="shared" si="0"/>
        <v>7.7893518518518503E-3</v>
      </c>
    </row>
    <row r="12" spans="2:16" x14ac:dyDescent="0.25">
      <c r="B12" s="2">
        <v>6</v>
      </c>
      <c r="C12" s="1" t="s">
        <v>27</v>
      </c>
      <c r="D12" s="1" t="s">
        <v>28</v>
      </c>
      <c r="E12" s="12">
        <v>1.3761574074074074E-2</v>
      </c>
      <c r="F12" s="13">
        <v>4.5138888888888893E-3</v>
      </c>
      <c r="G12" s="13">
        <f t="shared" si="1"/>
        <v>9.2476851851851852E-3</v>
      </c>
      <c r="H12" s="72">
        <v>35</v>
      </c>
      <c r="I12" s="15"/>
      <c r="J12" s="17"/>
      <c r="K12" s="72">
        <v>6</v>
      </c>
      <c r="L12" s="1" t="s">
        <v>15</v>
      </c>
      <c r="M12" s="1" t="s">
        <v>16</v>
      </c>
      <c r="N12" s="12">
        <v>1.4247685185185184E-2</v>
      </c>
      <c r="O12" s="13">
        <v>6.4236111111111117E-3</v>
      </c>
      <c r="P12" s="13">
        <f t="shared" si="0"/>
        <v>7.8240740740740736E-3</v>
      </c>
    </row>
    <row r="13" spans="2:16" x14ac:dyDescent="0.25">
      <c r="B13" s="2">
        <v>7</v>
      </c>
      <c r="C13" s="1" t="s">
        <v>22</v>
      </c>
      <c r="D13" s="1" t="s">
        <v>107</v>
      </c>
      <c r="E13" s="12">
        <v>1.3807870370370371E-2</v>
      </c>
      <c r="F13" s="13">
        <v>4.6874999999999998E-3</v>
      </c>
      <c r="G13" s="13">
        <f t="shared" si="1"/>
        <v>9.1203703703703724E-3</v>
      </c>
      <c r="H13" s="72">
        <v>34</v>
      </c>
      <c r="I13" s="15"/>
      <c r="J13" s="17"/>
      <c r="K13" s="72">
        <v>7</v>
      </c>
      <c r="L13" s="1" t="s">
        <v>98</v>
      </c>
      <c r="M13" s="1" t="s">
        <v>99</v>
      </c>
      <c r="N13" s="12">
        <v>1.3692129629629629E-2</v>
      </c>
      <c r="O13" s="13">
        <v>5.7291666666666671E-3</v>
      </c>
      <c r="P13" s="13">
        <f t="shared" si="0"/>
        <v>7.9629629629629616E-3</v>
      </c>
    </row>
    <row r="14" spans="2:16" x14ac:dyDescent="0.25">
      <c r="B14" s="2">
        <v>8</v>
      </c>
      <c r="C14" s="1" t="s">
        <v>32</v>
      </c>
      <c r="D14" s="1" t="s">
        <v>33</v>
      </c>
      <c r="E14" s="12">
        <v>1.383101851851852E-2</v>
      </c>
      <c r="F14" s="13">
        <v>4.5138888888888893E-3</v>
      </c>
      <c r="G14" s="13">
        <f t="shared" si="1"/>
        <v>9.3171296296296301E-3</v>
      </c>
      <c r="H14" s="72">
        <v>33</v>
      </c>
      <c r="I14" s="15"/>
      <c r="J14" s="17"/>
      <c r="K14" s="72">
        <v>8</v>
      </c>
      <c r="L14" s="1" t="s">
        <v>92</v>
      </c>
      <c r="M14" s="1" t="s">
        <v>20</v>
      </c>
      <c r="N14" s="12">
        <v>1.4270833333333335E-2</v>
      </c>
      <c r="O14" s="13">
        <v>6.2499999999999995E-3</v>
      </c>
      <c r="P14" s="13">
        <f t="shared" si="0"/>
        <v>8.0208333333333347E-3</v>
      </c>
    </row>
    <row r="15" spans="2:16" x14ac:dyDescent="0.25">
      <c r="B15" s="2">
        <v>9</v>
      </c>
      <c r="C15" s="1" t="s">
        <v>22</v>
      </c>
      <c r="D15" s="1" t="s">
        <v>23</v>
      </c>
      <c r="E15" s="12">
        <v>1.3854166666666666E-2</v>
      </c>
      <c r="F15" s="13">
        <v>5.5555555555555558E-3</v>
      </c>
      <c r="G15" s="13">
        <f t="shared" si="1"/>
        <v>8.2986111111111108E-3</v>
      </c>
      <c r="H15" s="72">
        <v>32</v>
      </c>
      <c r="I15" s="15"/>
      <c r="J15" s="17"/>
      <c r="K15" s="72">
        <v>9</v>
      </c>
      <c r="L15" s="1" t="s">
        <v>22</v>
      </c>
      <c r="M15" s="1" t="s">
        <v>23</v>
      </c>
      <c r="N15" s="12">
        <v>1.3854166666666666E-2</v>
      </c>
      <c r="O15" s="13">
        <v>5.5555555555555558E-3</v>
      </c>
      <c r="P15" s="13">
        <f t="shared" si="0"/>
        <v>8.2986111111111108E-3</v>
      </c>
    </row>
    <row r="16" spans="2:16" x14ac:dyDescent="0.25">
      <c r="B16" s="2">
        <v>10</v>
      </c>
      <c r="C16" s="1" t="s">
        <v>24</v>
      </c>
      <c r="D16" s="1" t="s">
        <v>25</v>
      </c>
      <c r="E16" s="12">
        <v>1.3923611111111111E-2</v>
      </c>
      <c r="F16" s="13">
        <v>5.5555555555555558E-3</v>
      </c>
      <c r="G16" s="13">
        <f t="shared" si="1"/>
        <v>8.3680555555555557E-3</v>
      </c>
      <c r="H16" s="72">
        <v>31</v>
      </c>
      <c r="I16" s="15"/>
      <c r="J16" s="17"/>
      <c r="K16" s="72">
        <v>10</v>
      </c>
      <c r="L16" s="1" t="s">
        <v>24</v>
      </c>
      <c r="M16" s="1" t="s">
        <v>25</v>
      </c>
      <c r="N16" s="12">
        <v>1.3923611111111111E-2</v>
      </c>
      <c r="O16" s="13">
        <v>5.5555555555555558E-3</v>
      </c>
      <c r="P16" s="13">
        <f t="shared" si="0"/>
        <v>8.3680555555555557E-3</v>
      </c>
    </row>
    <row r="17" spans="1:16" x14ac:dyDescent="0.25">
      <c r="B17" s="2">
        <v>11</v>
      </c>
      <c r="C17" s="1" t="s">
        <v>13</v>
      </c>
      <c r="D17" s="1" t="s">
        <v>14</v>
      </c>
      <c r="E17" s="12">
        <v>1.3935185185185184E-2</v>
      </c>
      <c r="F17" s="13">
        <v>6.7708333333333336E-3</v>
      </c>
      <c r="G17" s="13">
        <f t="shared" si="1"/>
        <v>7.1643518518518506E-3</v>
      </c>
      <c r="H17" s="72">
        <v>30</v>
      </c>
      <c r="I17" s="15"/>
      <c r="J17" s="17"/>
      <c r="K17" s="72">
        <v>11</v>
      </c>
      <c r="L17" s="1" t="s">
        <v>112</v>
      </c>
      <c r="M17" s="1" t="s">
        <v>113</v>
      </c>
      <c r="N17" s="12">
        <v>1.4120370370370368E-2</v>
      </c>
      <c r="O17" s="13">
        <v>5.3819444444444453E-3</v>
      </c>
      <c r="P17" s="13">
        <f t="shared" si="0"/>
        <v>8.7384259259259238E-3</v>
      </c>
    </row>
    <row r="18" spans="1:16" x14ac:dyDescent="0.25">
      <c r="B18" s="2">
        <v>12</v>
      </c>
      <c r="C18" s="1" t="s">
        <v>109</v>
      </c>
      <c r="D18" s="1" t="s">
        <v>110</v>
      </c>
      <c r="E18" s="12">
        <v>1.3946759259259258E-2</v>
      </c>
      <c r="F18" s="13">
        <v>3.472222222222222E-3</v>
      </c>
      <c r="G18" s="13">
        <f t="shared" si="1"/>
        <v>1.0474537037037036E-2</v>
      </c>
      <c r="H18" s="72">
        <v>29</v>
      </c>
      <c r="I18" s="15"/>
      <c r="J18" s="17"/>
      <c r="K18" s="72">
        <v>12</v>
      </c>
      <c r="L18" s="1" t="s">
        <v>56</v>
      </c>
      <c r="M18" s="1" t="s">
        <v>12</v>
      </c>
      <c r="N18" s="12">
        <v>1.3993055555555555E-2</v>
      </c>
      <c r="O18" s="13">
        <v>5.208333333333333E-3</v>
      </c>
      <c r="P18" s="13">
        <f t="shared" si="0"/>
        <v>8.7847222222222215E-3</v>
      </c>
    </row>
    <row r="19" spans="1:16" x14ac:dyDescent="0.25">
      <c r="B19" s="2">
        <v>13</v>
      </c>
      <c r="C19" s="1" t="s">
        <v>56</v>
      </c>
      <c r="D19" s="1" t="s">
        <v>12</v>
      </c>
      <c r="E19" s="12">
        <v>1.3993055555555555E-2</v>
      </c>
      <c r="F19" s="13">
        <v>5.208333333333333E-3</v>
      </c>
      <c r="G19" s="13">
        <f t="shared" si="1"/>
        <v>8.7847222222222215E-3</v>
      </c>
      <c r="H19" s="72">
        <v>28</v>
      </c>
      <c r="I19" s="15"/>
      <c r="J19" s="17"/>
      <c r="K19" s="72">
        <v>13</v>
      </c>
      <c r="L19" s="1" t="s">
        <v>22</v>
      </c>
      <c r="M19" s="1" t="s">
        <v>107</v>
      </c>
      <c r="N19" s="12">
        <v>1.3807870370370371E-2</v>
      </c>
      <c r="O19" s="13">
        <v>4.6874999999999998E-3</v>
      </c>
      <c r="P19" s="13">
        <f t="shared" si="0"/>
        <v>9.1203703703703724E-3</v>
      </c>
    </row>
    <row r="20" spans="1:16" x14ac:dyDescent="0.25">
      <c r="B20" s="2">
        <v>14</v>
      </c>
      <c r="C20" s="1" t="s">
        <v>17</v>
      </c>
      <c r="D20" s="1" t="s">
        <v>38</v>
      </c>
      <c r="E20" s="12">
        <v>1.4108796296296295E-2</v>
      </c>
      <c r="F20" s="13">
        <v>3.645833333333333E-3</v>
      </c>
      <c r="G20" s="13">
        <f t="shared" si="1"/>
        <v>1.0462962962962962E-2</v>
      </c>
      <c r="H20" s="72">
        <v>27</v>
      </c>
      <c r="I20" s="15"/>
      <c r="J20" s="17"/>
      <c r="K20" s="72">
        <v>14</v>
      </c>
      <c r="L20" s="1" t="s">
        <v>106</v>
      </c>
      <c r="M20" s="1" t="s">
        <v>107</v>
      </c>
      <c r="N20" s="12">
        <v>1.2604166666666666E-2</v>
      </c>
      <c r="O20" s="13">
        <v>3.472222222222222E-3</v>
      </c>
      <c r="P20" s="13">
        <f t="shared" si="0"/>
        <v>9.1319444444444443E-3</v>
      </c>
    </row>
    <row r="21" spans="1:16" x14ac:dyDescent="0.25">
      <c r="B21" s="2">
        <v>15</v>
      </c>
      <c r="C21" s="1" t="s">
        <v>111</v>
      </c>
      <c r="D21" s="1" t="s">
        <v>26</v>
      </c>
      <c r="E21" s="12">
        <v>1.4120370370370368E-2</v>
      </c>
      <c r="F21" s="13">
        <v>2.4305555555555556E-3</v>
      </c>
      <c r="G21" s="13">
        <f t="shared" si="1"/>
        <v>1.1689814814814813E-2</v>
      </c>
      <c r="H21" s="72">
        <v>26</v>
      </c>
      <c r="I21" s="15"/>
      <c r="J21" s="17"/>
      <c r="K21" s="72">
        <v>15</v>
      </c>
      <c r="L21" s="1" t="s">
        <v>117</v>
      </c>
      <c r="M21" s="1" t="s">
        <v>118</v>
      </c>
      <c r="N21" s="12">
        <v>1.4560185185185183E-2</v>
      </c>
      <c r="O21" s="13">
        <v>5.3819444444444453E-3</v>
      </c>
      <c r="P21" s="13">
        <f t="shared" si="0"/>
        <v>9.1782407407407368E-3</v>
      </c>
    </row>
    <row r="22" spans="1:16" x14ac:dyDescent="0.25">
      <c r="B22" s="2">
        <v>16</v>
      </c>
      <c r="C22" s="1" t="s">
        <v>112</v>
      </c>
      <c r="D22" s="1" t="s">
        <v>113</v>
      </c>
      <c r="E22" s="12">
        <v>1.4120370370370368E-2</v>
      </c>
      <c r="F22" s="13">
        <v>5.3819444444444453E-3</v>
      </c>
      <c r="G22" s="13">
        <f t="shared" si="1"/>
        <v>8.7384259259259238E-3</v>
      </c>
      <c r="H22" s="72">
        <v>25</v>
      </c>
      <c r="I22" s="15"/>
      <c r="J22" s="17"/>
      <c r="K22" s="72">
        <v>16</v>
      </c>
      <c r="L22" s="1" t="s">
        <v>27</v>
      </c>
      <c r="M22" s="1" t="s">
        <v>28</v>
      </c>
      <c r="N22" s="12">
        <v>1.3761574074074074E-2</v>
      </c>
      <c r="O22" s="13">
        <v>4.5138888888888893E-3</v>
      </c>
      <c r="P22" s="13">
        <f t="shared" si="0"/>
        <v>9.2476851851851852E-3</v>
      </c>
    </row>
    <row r="23" spans="1:16" x14ac:dyDescent="0.25">
      <c r="B23" s="2">
        <v>17</v>
      </c>
      <c r="C23" s="1" t="s">
        <v>21</v>
      </c>
      <c r="D23" s="1" t="s">
        <v>93</v>
      </c>
      <c r="E23" s="12">
        <v>1.4131944444444445E-2</v>
      </c>
      <c r="F23" s="13">
        <v>6.4236111111111117E-3</v>
      </c>
      <c r="G23" s="13">
        <f t="shared" si="1"/>
        <v>7.7083333333333335E-3</v>
      </c>
      <c r="H23" s="72">
        <v>24</v>
      </c>
      <c r="I23" s="15"/>
      <c r="J23" s="17"/>
      <c r="K23" s="72">
        <v>17</v>
      </c>
      <c r="L23" s="1" t="s">
        <v>32</v>
      </c>
      <c r="M23" s="1" t="s">
        <v>33</v>
      </c>
      <c r="N23" s="12">
        <v>1.383101851851852E-2</v>
      </c>
      <c r="O23" s="13">
        <v>4.5138888888888893E-3</v>
      </c>
      <c r="P23" s="13">
        <f t="shared" si="0"/>
        <v>9.3171296296296301E-3</v>
      </c>
    </row>
    <row r="24" spans="1:16" x14ac:dyDescent="0.25">
      <c r="B24" s="2">
        <v>18</v>
      </c>
      <c r="C24" s="1" t="s">
        <v>29</v>
      </c>
      <c r="D24" s="1" t="s">
        <v>30</v>
      </c>
      <c r="E24" s="12">
        <v>1.4143518518518519E-2</v>
      </c>
      <c r="F24" s="13">
        <v>4.5138888888888893E-3</v>
      </c>
      <c r="G24" s="13">
        <f t="shared" si="1"/>
        <v>9.6296296296296303E-3</v>
      </c>
      <c r="H24" s="72">
        <v>23</v>
      </c>
      <c r="I24" s="15"/>
      <c r="J24" s="17"/>
      <c r="K24" s="72">
        <v>18</v>
      </c>
      <c r="L24" s="1" t="s">
        <v>96</v>
      </c>
      <c r="M24" s="1" t="s">
        <v>97</v>
      </c>
      <c r="N24" s="12">
        <v>1.3275462962962963E-2</v>
      </c>
      <c r="O24" s="13">
        <v>3.8194444444444443E-3</v>
      </c>
      <c r="P24" s="13">
        <f t="shared" si="0"/>
        <v>9.4560185185185181E-3</v>
      </c>
    </row>
    <row r="25" spans="1:16" x14ac:dyDescent="0.25">
      <c r="B25" s="2">
        <v>19</v>
      </c>
      <c r="C25" s="1" t="s">
        <v>114</v>
      </c>
      <c r="D25" s="1" t="s">
        <v>12</v>
      </c>
      <c r="E25" s="12">
        <v>1.4155092592592592E-2</v>
      </c>
      <c r="F25" s="13">
        <v>2.6041666666666665E-3</v>
      </c>
      <c r="G25" s="13">
        <f t="shared" si="1"/>
        <v>1.1550925925925926E-2</v>
      </c>
      <c r="H25" s="72">
        <v>22</v>
      </c>
      <c r="I25" s="15"/>
      <c r="J25" s="17"/>
      <c r="K25" s="72">
        <v>19</v>
      </c>
      <c r="L25" s="1" t="s">
        <v>116</v>
      </c>
      <c r="M25" s="1" t="s">
        <v>57</v>
      </c>
      <c r="N25" s="12">
        <v>1.4374999999999999E-2</v>
      </c>
      <c r="O25" s="13">
        <v>4.8611111111111112E-3</v>
      </c>
      <c r="P25" s="13">
        <f t="shared" si="0"/>
        <v>9.5138888888888877E-3</v>
      </c>
    </row>
    <row r="26" spans="1:16" x14ac:dyDescent="0.25">
      <c r="B26" s="2">
        <v>20</v>
      </c>
      <c r="C26" s="1" t="s">
        <v>18</v>
      </c>
      <c r="D26" s="1" t="s">
        <v>19</v>
      </c>
      <c r="E26" s="12">
        <v>1.4201388888888888E-2</v>
      </c>
      <c r="F26" s="13">
        <v>6.5972222222222222E-3</v>
      </c>
      <c r="G26" s="13">
        <f t="shared" si="1"/>
        <v>7.6041666666666662E-3</v>
      </c>
      <c r="H26" s="72">
        <v>21</v>
      </c>
      <c r="I26" s="15"/>
      <c r="J26" s="17"/>
      <c r="K26" s="72">
        <v>20</v>
      </c>
      <c r="L26" s="1" t="s">
        <v>91</v>
      </c>
      <c r="M26" s="1" t="s">
        <v>115</v>
      </c>
      <c r="N26" s="12">
        <v>1.4282407407407409E-2</v>
      </c>
      <c r="O26" s="13">
        <v>4.6874999999999998E-3</v>
      </c>
      <c r="P26" s="13">
        <f t="shared" si="0"/>
        <v>9.5949074074074096E-3</v>
      </c>
    </row>
    <row r="27" spans="1:16" x14ac:dyDescent="0.25">
      <c r="B27" s="72">
        <v>21</v>
      </c>
      <c r="C27" s="1" t="s">
        <v>56</v>
      </c>
      <c r="D27" s="1" t="s">
        <v>57</v>
      </c>
      <c r="E27" s="12">
        <v>1.4212962962962962E-2</v>
      </c>
      <c r="F27" s="13">
        <v>6.4236111111111117E-3</v>
      </c>
      <c r="G27" s="13">
        <f>E27-F27</f>
        <v>7.7893518518518503E-3</v>
      </c>
      <c r="H27" s="72">
        <v>20</v>
      </c>
      <c r="I27" s="15"/>
      <c r="J27" s="17"/>
      <c r="K27" s="72">
        <v>21</v>
      </c>
      <c r="L27" s="1" t="s">
        <v>29</v>
      </c>
      <c r="M27" s="1" t="s">
        <v>30</v>
      </c>
      <c r="N27" s="12">
        <v>1.4143518518518519E-2</v>
      </c>
      <c r="O27" s="13">
        <v>4.5138888888888893E-3</v>
      </c>
      <c r="P27" s="13">
        <f t="shared" si="0"/>
        <v>9.6296296296296303E-3</v>
      </c>
    </row>
    <row r="28" spans="1:16" x14ac:dyDescent="0.25">
      <c r="B28" s="72">
        <v>22</v>
      </c>
      <c r="C28" s="1" t="s">
        <v>119</v>
      </c>
      <c r="D28" s="1" t="s">
        <v>120</v>
      </c>
      <c r="E28" s="12">
        <v>1.4224537037037037E-2</v>
      </c>
      <c r="F28" s="13">
        <v>3.1249999999999997E-3</v>
      </c>
      <c r="G28" s="13">
        <f t="shared" ref="G28:G39" si="2">E28-F28</f>
        <v>1.1099537037037038E-2</v>
      </c>
      <c r="H28" s="72">
        <v>19</v>
      </c>
      <c r="I28" s="15"/>
      <c r="J28" s="17"/>
      <c r="K28" s="72">
        <v>22</v>
      </c>
      <c r="L28" s="1" t="s">
        <v>108</v>
      </c>
      <c r="M28" s="1" t="s">
        <v>107</v>
      </c>
      <c r="N28" s="12">
        <v>1.3287037037037036E-2</v>
      </c>
      <c r="O28" s="13">
        <v>3.645833333333333E-3</v>
      </c>
      <c r="P28" s="13">
        <f t="shared" si="0"/>
        <v>9.6412037037037039E-3</v>
      </c>
    </row>
    <row r="29" spans="1:16" x14ac:dyDescent="0.25">
      <c r="B29" s="72">
        <v>23</v>
      </c>
      <c r="C29" s="1" t="s">
        <v>121</v>
      </c>
      <c r="D29" s="1" t="s">
        <v>122</v>
      </c>
      <c r="E29" s="12">
        <v>1.4236111111111111E-2</v>
      </c>
      <c r="F29" s="13">
        <v>4.5138888888888893E-3</v>
      </c>
      <c r="G29" s="13">
        <f t="shared" si="2"/>
        <v>9.7222222222222224E-3</v>
      </c>
      <c r="H29" s="72">
        <v>18</v>
      </c>
      <c r="I29" s="15"/>
      <c r="J29" s="17"/>
      <c r="K29" s="72">
        <v>23</v>
      </c>
      <c r="L29" s="1" t="s">
        <v>121</v>
      </c>
      <c r="M29" s="1" t="s">
        <v>122</v>
      </c>
      <c r="N29" s="12">
        <v>1.4236111111111111E-2</v>
      </c>
      <c r="O29" s="13">
        <v>4.5138888888888893E-3</v>
      </c>
      <c r="P29" s="13">
        <f t="shared" si="0"/>
        <v>9.7222222222222224E-3</v>
      </c>
    </row>
    <row r="30" spans="1:16" x14ac:dyDescent="0.25">
      <c r="B30" s="72">
        <v>24</v>
      </c>
      <c r="C30" s="1" t="s">
        <v>15</v>
      </c>
      <c r="D30" s="1" t="s">
        <v>16</v>
      </c>
      <c r="E30" s="12">
        <v>1.4247685185185184E-2</v>
      </c>
      <c r="F30" s="13">
        <v>6.4236111111111117E-3</v>
      </c>
      <c r="G30" s="13">
        <f t="shared" si="2"/>
        <v>7.8240740740740736E-3</v>
      </c>
      <c r="H30" s="72">
        <v>17</v>
      </c>
      <c r="I30" s="15"/>
      <c r="J30" s="17"/>
      <c r="K30" s="72">
        <v>24</v>
      </c>
      <c r="L30" s="1" t="s">
        <v>34</v>
      </c>
      <c r="M30" s="1" t="s">
        <v>37</v>
      </c>
      <c r="N30" s="12">
        <v>1.3460648148148147E-2</v>
      </c>
      <c r="O30" s="13">
        <v>3.645833333333333E-3</v>
      </c>
      <c r="P30" s="13">
        <f t="shared" si="0"/>
        <v>9.8148148148148144E-3</v>
      </c>
    </row>
    <row r="31" spans="1:16" x14ac:dyDescent="0.25">
      <c r="A31" s="18"/>
      <c r="B31" s="72">
        <v>25</v>
      </c>
      <c r="C31" s="1" t="s">
        <v>92</v>
      </c>
      <c r="D31" s="1" t="s">
        <v>20</v>
      </c>
      <c r="E31" s="12">
        <v>1.4270833333333335E-2</v>
      </c>
      <c r="F31" s="13">
        <v>6.2499999999999995E-3</v>
      </c>
      <c r="G31" s="13">
        <f t="shared" si="2"/>
        <v>8.0208333333333347E-3</v>
      </c>
      <c r="H31" s="72">
        <v>16</v>
      </c>
      <c r="I31" s="15"/>
      <c r="J31" s="17"/>
      <c r="K31" s="72">
        <v>25</v>
      </c>
      <c r="L31" s="1" t="s">
        <v>94</v>
      </c>
      <c r="M31" s="1" t="s">
        <v>95</v>
      </c>
      <c r="N31" s="12">
        <v>1.4525462962962964E-2</v>
      </c>
      <c r="O31" s="13">
        <v>4.6874999999999998E-3</v>
      </c>
      <c r="P31" s="13">
        <f t="shared" si="0"/>
        <v>9.837962962962965E-3</v>
      </c>
    </row>
    <row r="32" spans="1:16" x14ac:dyDescent="0.25">
      <c r="B32" s="72">
        <v>26</v>
      </c>
      <c r="C32" s="1" t="s">
        <v>91</v>
      </c>
      <c r="D32" s="1" t="s">
        <v>115</v>
      </c>
      <c r="E32" s="12">
        <v>1.4282407407407409E-2</v>
      </c>
      <c r="F32" s="13">
        <v>4.6874999999999998E-3</v>
      </c>
      <c r="G32" s="13">
        <f t="shared" si="2"/>
        <v>9.5949074074074096E-3</v>
      </c>
      <c r="H32" s="72">
        <v>15</v>
      </c>
      <c r="I32" s="15"/>
      <c r="J32" s="17"/>
      <c r="K32" s="72">
        <v>26</v>
      </c>
      <c r="L32" s="1" t="s">
        <v>89</v>
      </c>
      <c r="M32" s="1" t="s">
        <v>90</v>
      </c>
      <c r="N32" s="12">
        <v>1.4490740740740742E-2</v>
      </c>
      <c r="O32" s="13">
        <v>4.340277777777778E-3</v>
      </c>
      <c r="P32" s="13">
        <f t="shared" si="0"/>
        <v>1.0150462962962964E-2</v>
      </c>
    </row>
    <row r="33" spans="2:16" x14ac:dyDescent="0.25">
      <c r="B33" s="72">
        <v>27</v>
      </c>
      <c r="C33" s="1" t="s">
        <v>54</v>
      </c>
      <c r="D33" s="1" t="s">
        <v>31</v>
      </c>
      <c r="E33" s="12">
        <v>1.4317129629629631E-2</v>
      </c>
      <c r="F33" s="13">
        <v>1.736111111111111E-3</v>
      </c>
      <c r="G33" s="13">
        <f t="shared" si="2"/>
        <v>1.2581018518518519E-2</v>
      </c>
      <c r="H33" s="72">
        <v>14</v>
      </c>
      <c r="I33" s="15"/>
      <c r="J33" s="17"/>
      <c r="K33" s="72">
        <v>27</v>
      </c>
      <c r="L33" s="1" t="s">
        <v>17</v>
      </c>
      <c r="M33" s="1" t="s">
        <v>38</v>
      </c>
      <c r="N33" s="12">
        <v>1.4108796296296295E-2</v>
      </c>
      <c r="O33" s="13">
        <v>3.645833333333333E-3</v>
      </c>
      <c r="P33" s="13">
        <f t="shared" si="0"/>
        <v>1.0462962962962962E-2</v>
      </c>
    </row>
    <row r="34" spans="2:16" x14ac:dyDescent="0.25">
      <c r="B34" s="72">
        <v>28</v>
      </c>
      <c r="C34" s="1" t="s">
        <v>100</v>
      </c>
      <c r="D34" s="1" t="s">
        <v>101</v>
      </c>
      <c r="E34" s="12">
        <v>1.4351851851851852E-2</v>
      </c>
      <c r="F34" s="13">
        <v>6.7708333333333336E-3</v>
      </c>
      <c r="G34" s="13">
        <f t="shared" si="2"/>
        <v>7.5810185185185182E-3</v>
      </c>
      <c r="H34" s="72">
        <v>13</v>
      </c>
      <c r="I34" s="15"/>
      <c r="J34" s="17"/>
      <c r="K34" s="72">
        <v>28</v>
      </c>
      <c r="L34" s="1" t="s">
        <v>109</v>
      </c>
      <c r="M34" s="1" t="s">
        <v>110</v>
      </c>
      <c r="N34" s="12">
        <v>1.3946759259259258E-2</v>
      </c>
      <c r="O34" s="13">
        <v>3.472222222222222E-3</v>
      </c>
      <c r="P34" s="13">
        <f t="shared" si="0"/>
        <v>1.0474537037037036E-2</v>
      </c>
    </row>
    <row r="35" spans="2:16" x14ac:dyDescent="0.25">
      <c r="B35" s="72">
        <v>29</v>
      </c>
      <c r="C35" s="1" t="s">
        <v>116</v>
      </c>
      <c r="D35" s="1" t="s">
        <v>57</v>
      </c>
      <c r="E35" s="12">
        <v>1.4374999999999999E-2</v>
      </c>
      <c r="F35" s="13">
        <v>4.8611111111111112E-3</v>
      </c>
      <c r="G35" s="13">
        <f t="shared" si="2"/>
        <v>9.5138888888888877E-3</v>
      </c>
      <c r="H35" s="72">
        <v>12</v>
      </c>
      <c r="I35" s="15"/>
      <c r="J35" s="17"/>
      <c r="K35" s="72">
        <v>29</v>
      </c>
      <c r="L35" s="1" t="s">
        <v>35</v>
      </c>
      <c r="M35" s="1" t="s">
        <v>36</v>
      </c>
      <c r="N35" s="12">
        <v>1.4814814814814814E-2</v>
      </c>
      <c r="O35" s="13">
        <v>3.9930555555555561E-3</v>
      </c>
      <c r="P35" s="13">
        <f t="shared" si="0"/>
        <v>1.0821759259259257E-2</v>
      </c>
    </row>
    <row r="36" spans="2:16" x14ac:dyDescent="0.25">
      <c r="B36" s="72">
        <v>30</v>
      </c>
      <c r="C36" s="1" t="s">
        <v>89</v>
      </c>
      <c r="D36" s="1" t="s">
        <v>90</v>
      </c>
      <c r="E36" s="12">
        <v>1.4490740740740742E-2</v>
      </c>
      <c r="F36" s="13">
        <v>4.340277777777778E-3</v>
      </c>
      <c r="G36" s="13">
        <f t="shared" si="2"/>
        <v>1.0150462962962964E-2</v>
      </c>
      <c r="H36" s="72">
        <v>11</v>
      </c>
      <c r="I36" s="15"/>
      <c r="J36" s="17"/>
      <c r="K36" s="72">
        <v>30</v>
      </c>
      <c r="L36" s="1" t="s">
        <v>119</v>
      </c>
      <c r="M36" s="1" t="s">
        <v>120</v>
      </c>
      <c r="N36" s="12">
        <v>1.4224537037037037E-2</v>
      </c>
      <c r="O36" s="13">
        <v>3.1249999999999997E-3</v>
      </c>
      <c r="P36" s="13">
        <f t="shared" si="0"/>
        <v>1.1099537037037038E-2</v>
      </c>
    </row>
    <row r="37" spans="2:16" x14ac:dyDescent="0.25">
      <c r="B37" s="72">
        <v>31</v>
      </c>
      <c r="C37" s="1" t="s">
        <v>94</v>
      </c>
      <c r="D37" s="1" t="s">
        <v>95</v>
      </c>
      <c r="E37" s="12">
        <v>1.4525462962962964E-2</v>
      </c>
      <c r="F37" s="13">
        <v>4.6874999999999998E-3</v>
      </c>
      <c r="G37" s="13">
        <f t="shared" si="2"/>
        <v>9.837962962962965E-3</v>
      </c>
      <c r="H37" s="72">
        <v>10</v>
      </c>
      <c r="I37" s="15"/>
      <c r="J37" s="17"/>
      <c r="K37" s="72">
        <v>31</v>
      </c>
      <c r="L37" s="1" t="s">
        <v>114</v>
      </c>
      <c r="M37" s="1" t="s">
        <v>12</v>
      </c>
      <c r="N37" s="12">
        <v>1.4155092592592592E-2</v>
      </c>
      <c r="O37" s="13">
        <v>2.6041666666666665E-3</v>
      </c>
      <c r="P37" s="13">
        <f t="shared" si="0"/>
        <v>1.1550925925925926E-2</v>
      </c>
    </row>
    <row r="38" spans="2:16" x14ac:dyDescent="0.25">
      <c r="B38" s="72">
        <v>32</v>
      </c>
      <c r="C38" s="1" t="s">
        <v>117</v>
      </c>
      <c r="D38" s="1" t="s">
        <v>118</v>
      </c>
      <c r="E38" s="12">
        <v>1.4560185185185183E-2</v>
      </c>
      <c r="F38" s="13">
        <v>5.3819444444444453E-3</v>
      </c>
      <c r="G38" s="13">
        <f t="shared" si="2"/>
        <v>9.1782407407407368E-3</v>
      </c>
      <c r="H38" s="72">
        <v>10</v>
      </c>
      <c r="I38" s="15"/>
      <c r="J38" s="17"/>
      <c r="K38" s="72">
        <v>32</v>
      </c>
      <c r="L38" s="1" t="s">
        <v>111</v>
      </c>
      <c r="M38" s="1" t="s">
        <v>26</v>
      </c>
      <c r="N38" s="12">
        <v>1.4120370370370368E-2</v>
      </c>
      <c r="O38" s="13">
        <v>2.4305555555555556E-3</v>
      </c>
      <c r="P38" s="13">
        <f t="shared" si="0"/>
        <v>1.1689814814814813E-2</v>
      </c>
    </row>
    <row r="39" spans="2:16" x14ac:dyDescent="0.25">
      <c r="B39" s="72">
        <v>33</v>
      </c>
      <c r="C39" s="1" t="s">
        <v>35</v>
      </c>
      <c r="D39" s="1" t="s">
        <v>36</v>
      </c>
      <c r="E39" s="12">
        <v>1.4814814814814814E-2</v>
      </c>
      <c r="F39" s="13">
        <v>3.9930555555555561E-3</v>
      </c>
      <c r="G39" s="13">
        <f t="shared" si="2"/>
        <v>1.0821759259259257E-2</v>
      </c>
      <c r="H39" s="72">
        <v>10</v>
      </c>
      <c r="I39" s="15"/>
      <c r="J39" s="17"/>
      <c r="K39" s="72">
        <v>33</v>
      </c>
      <c r="L39" s="1" t="s">
        <v>54</v>
      </c>
      <c r="M39" s="1" t="s">
        <v>31</v>
      </c>
      <c r="N39" s="12">
        <v>1.4317129629629631E-2</v>
      </c>
      <c r="O39" s="13">
        <v>1.736111111111111E-3</v>
      </c>
      <c r="P39" s="13">
        <f t="shared" si="0"/>
        <v>1.2581018518518519E-2</v>
      </c>
    </row>
    <row r="41" spans="2:16" x14ac:dyDescent="0.25">
      <c r="J41" s="54"/>
      <c r="K41" s="54" t="s">
        <v>59</v>
      </c>
      <c r="L41" s="54"/>
      <c r="M41" s="54"/>
      <c r="N41" s="54"/>
      <c r="O41" s="54"/>
    </row>
    <row r="42" spans="2:16" x14ac:dyDescent="0.25">
      <c r="J42" s="54"/>
      <c r="K42" s="54"/>
      <c r="L42" s="54"/>
      <c r="M42" s="54"/>
      <c r="N42" s="54"/>
      <c r="O42" s="54"/>
    </row>
    <row r="43" spans="2:16" x14ac:dyDescent="0.25">
      <c r="J43" s="54" t="s">
        <v>60</v>
      </c>
      <c r="K43" s="54"/>
      <c r="L43" s="54"/>
      <c r="M43" s="54" t="s">
        <v>61</v>
      </c>
      <c r="N43" s="54" t="s">
        <v>62</v>
      </c>
      <c r="O43" s="54" t="s">
        <v>63</v>
      </c>
    </row>
    <row r="44" spans="2:16" x14ac:dyDescent="0.25">
      <c r="J44" s="54" t="s">
        <v>64</v>
      </c>
      <c r="K44" s="54"/>
      <c r="L44" s="54"/>
      <c r="M44" s="54" t="s">
        <v>65</v>
      </c>
      <c r="N44" s="55">
        <v>6.851851851851852E-3</v>
      </c>
      <c r="O44" s="56">
        <v>41429</v>
      </c>
    </row>
    <row r="45" spans="2:16" x14ac:dyDescent="0.25">
      <c r="J45" s="54" t="s">
        <v>66</v>
      </c>
      <c r="K45" s="54"/>
      <c r="L45" s="54"/>
      <c r="M45" s="54" t="s">
        <v>67</v>
      </c>
      <c r="N45" s="55">
        <v>7.2685185185185188E-3</v>
      </c>
      <c r="O45" s="56">
        <v>41023</v>
      </c>
    </row>
    <row r="46" spans="2:16" x14ac:dyDescent="0.25">
      <c r="J46" s="54" t="s">
        <v>68</v>
      </c>
      <c r="K46" s="54"/>
      <c r="L46" s="54"/>
      <c r="M46" s="54" t="s">
        <v>67</v>
      </c>
      <c r="N46" s="55">
        <v>7.2685185185185188E-3</v>
      </c>
      <c r="O46" s="56">
        <v>41023</v>
      </c>
    </row>
    <row r="47" spans="2:16" x14ac:dyDescent="0.25">
      <c r="J47" s="54" t="s">
        <v>69</v>
      </c>
      <c r="K47" s="54"/>
      <c r="L47" s="54"/>
      <c r="M47" s="54" t="s">
        <v>67</v>
      </c>
      <c r="N47" s="55">
        <v>7.4768518518518526E-3</v>
      </c>
      <c r="O47" s="56">
        <v>41793</v>
      </c>
      <c r="P47" s="57"/>
    </row>
    <row r="48" spans="2:16" x14ac:dyDescent="0.25">
      <c r="B48" s="72"/>
      <c r="J48" s="54" t="s">
        <v>123</v>
      </c>
      <c r="K48" s="54"/>
      <c r="L48" s="54"/>
      <c r="M48" s="54" t="s">
        <v>124</v>
      </c>
      <c r="N48" s="55">
        <v>9.1782407407407403E-3</v>
      </c>
      <c r="O48" s="56">
        <v>42122</v>
      </c>
      <c r="P48" s="57" t="s">
        <v>125</v>
      </c>
    </row>
    <row r="49" spans="10:15" s="1" customFormat="1" x14ac:dyDescent="0.25">
      <c r="J49" s="54" t="s">
        <v>70</v>
      </c>
      <c r="K49" s="54"/>
      <c r="L49" s="54"/>
      <c r="M49" s="54" t="s">
        <v>71</v>
      </c>
      <c r="N49" s="55">
        <v>9.432870370370371E-3</v>
      </c>
      <c r="O49" s="56">
        <v>41464</v>
      </c>
    </row>
    <row r="50" spans="10:15" s="1" customFormat="1" x14ac:dyDescent="0.25">
      <c r="J50" s="54"/>
      <c r="K50" s="54"/>
      <c r="L50" s="54"/>
      <c r="M50" s="54"/>
      <c r="N50" s="54"/>
      <c r="O50" s="56"/>
    </row>
    <row r="51" spans="10:15" s="1" customFormat="1" x14ac:dyDescent="0.25">
      <c r="J51" s="54"/>
      <c r="K51" s="54"/>
      <c r="L51" s="54"/>
      <c r="M51" s="54"/>
      <c r="N51" s="54"/>
      <c r="O51" s="56"/>
    </row>
    <row r="52" spans="10:15" s="1" customFormat="1" x14ac:dyDescent="0.25">
      <c r="J52" s="54" t="s">
        <v>72</v>
      </c>
      <c r="K52" s="54"/>
      <c r="L52" s="54"/>
      <c r="M52" s="54"/>
      <c r="N52" s="54"/>
      <c r="O52" s="56"/>
    </row>
    <row r="53" spans="10:15" s="1" customFormat="1" x14ac:dyDescent="0.25">
      <c r="J53" s="54" t="s">
        <v>73</v>
      </c>
      <c r="K53" s="54"/>
      <c r="L53" s="54"/>
      <c r="M53" s="54" t="s">
        <v>74</v>
      </c>
      <c r="N53" s="55">
        <v>7.6620370370370366E-3</v>
      </c>
      <c r="O53" s="56">
        <v>40372</v>
      </c>
    </row>
    <row r="54" spans="10:15" s="1" customFormat="1" x14ac:dyDescent="0.25">
      <c r="J54" s="54" t="s">
        <v>75</v>
      </c>
      <c r="K54" s="54"/>
      <c r="L54" s="54"/>
      <c r="M54" s="54" t="s">
        <v>76</v>
      </c>
      <c r="N54" s="55">
        <v>8.9120370370370378E-3</v>
      </c>
      <c r="O54" s="56">
        <v>40372</v>
      </c>
    </row>
    <row r="55" spans="10:15" s="1" customFormat="1" x14ac:dyDescent="0.25">
      <c r="J55" s="54" t="s">
        <v>77</v>
      </c>
      <c r="K55" s="54"/>
      <c r="L55" s="54"/>
      <c r="M55" s="54" t="s">
        <v>78</v>
      </c>
      <c r="N55" s="55">
        <v>9.1087962962962971E-3</v>
      </c>
      <c r="O55" s="56">
        <v>39945</v>
      </c>
    </row>
    <row r="56" spans="10:15" s="1" customFormat="1" x14ac:dyDescent="0.25">
      <c r="J56" s="54" t="s">
        <v>68</v>
      </c>
      <c r="K56" s="54"/>
      <c r="L56" s="54"/>
      <c r="M56" s="54" t="s">
        <v>78</v>
      </c>
      <c r="N56" s="55">
        <v>9.3287037037037036E-3</v>
      </c>
      <c r="O56" s="56">
        <v>41765</v>
      </c>
    </row>
    <row r="57" spans="10:15" s="1" customFormat="1" x14ac:dyDescent="0.25">
      <c r="J57" s="54" t="s">
        <v>69</v>
      </c>
      <c r="K57" s="54"/>
      <c r="L57" s="54"/>
      <c r="M57" s="54" t="s">
        <v>79</v>
      </c>
      <c r="N57" s="55">
        <v>1.1377314814814814E-2</v>
      </c>
      <c r="O57" s="56">
        <v>41114</v>
      </c>
    </row>
    <row r="58" spans="10:15" s="1" customFormat="1" x14ac:dyDescent="0.25">
      <c r="J58" s="54"/>
      <c r="K58" s="54"/>
      <c r="L58" s="54"/>
      <c r="M58" s="54"/>
      <c r="N58" s="54"/>
      <c r="O58" s="56"/>
    </row>
    <row r="59" spans="10:15" s="1" customFormat="1" x14ac:dyDescent="0.25">
      <c r="J59" s="54" t="s">
        <v>80</v>
      </c>
      <c r="K59" s="54"/>
      <c r="L59" s="54"/>
      <c r="M59" s="54"/>
      <c r="N59" s="54"/>
      <c r="O59" s="56"/>
    </row>
    <row r="60" spans="10:15" s="1" customFormat="1" x14ac:dyDescent="0.25">
      <c r="J60" s="54" t="s">
        <v>81</v>
      </c>
      <c r="K60" s="54"/>
      <c r="L60" s="54"/>
      <c r="M60" s="54" t="s">
        <v>82</v>
      </c>
      <c r="N60" s="55">
        <v>9.0162037037037034E-3</v>
      </c>
      <c r="O60" s="56">
        <v>40372</v>
      </c>
    </row>
    <row r="61" spans="10:15" s="1" customFormat="1" x14ac:dyDescent="0.25">
      <c r="J61" s="54" t="s">
        <v>83</v>
      </c>
      <c r="K61" s="54"/>
      <c r="L61" s="54"/>
      <c r="M61" s="54" t="s">
        <v>82</v>
      </c>
      <c r="N61" s="55">
        <v>8.1597222222222227E-3</v>
      </c>
      <c r="O61" s="56">
        <v>41114</v>
      </c>
    </row>
    <row r="62" spans="10:15" s="1" customFormat="1" x14ac:dyDescent="0.25">
      <c r="J62" s="54" t="s">
        <v>84</v>
      </c>
      <c r="K62" s="54"/>
      <c r="L62" s="54"/>
      <c r="M62" s="54" t="s">
        <v>85</v>
      </c>
      <c r="N62" s="55">
        <v>7.6388888888888886E-3</v>
      </c>
      <c r="O62" s="56">
        <v>41373</v>
      </c>
    </row>
    <row r="63" spans="10:15" s="1" customFormat="1" x14ac:dyDescent="0.25">
      <c r="J63" s="54"/>
      <c r="K63" s="54"/>
      <c r="L63" s="54"/>
      <c r="M63" s="54"/>
      <c r="N63" s="54"/>
      <c r="O63" s="56"/>
    </row>
    <row r="64" spans="10:15" s="1" customFormat="1" x14ac:dyDescent="0.25">
      <c r="J64" s="54" t="s">
        <v>86</v>
      </c>
      <c r="K64" s="54"/>
      <c r="L64" s="54"/>
      <c r="M64" s="54"/>
      <c r="N64" s="54"/>
      <c r="O64" s="56"/>
    </row>
    <row r="65" spans="10:15" s="1" customFormat="1" x14ac:dyDescent="0.25">
      <c r="J65" s="54" t="s">
        <v>81</v>
      </c>
      <c r="K65" s="54"/>
      <c r="L65" s="54"/>
      <c r="M65" s="54" t="s">
        <v>87</v>
      </c>
      <c r="N65" s="55">
        <v>1.238425925925926E-2</v>
      </c>
      <c r="O65" s="56">
        <v>41401</v>
      </c>
    </row>
    <row r="66" spans="10:15" s="1" customFormat="1" x14ac:dyDescent="0.25">
      <c r="J66" s="54" t="s">
        <v>83</v>
      </c>
      <c r="K66" s="54"/>
      <c r="L66" s="54"/>
      <c r="M66" s="54" t="s">
        <v>88</v>
      </c>
      <c r="N66" s="55">
        <v>1.1215277777777777E-2</v>
      </c>
      <c r="O66" s="56">
        <v>41464</v>
      </c>
    </row>
    <row r="67" spans="10:15" s="1" customFormat="1" x14ac:dyDescent="0.25">
      <c r="J67" s="54" t="s">
        <v>84</v>
      </c>
      <c r="K67" s="54"/>
      <c r="L67" s="54"/>
      <c r="M67" s="54"/>
      <c r="N67" s="54"/>
      <c r="O67" s="56"/>
    </row>
  </sheetData>
  <sortState ref="K7:P39">
    <sortCondition ref="P7:P39"/>
  </sortState>
  <mergeCells count="3">
    <mergeCell ref="C2:G2"/>
    <mergeCell ref="C4:G4"/>
    <mergeCell ref="L4:P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8"/>
  <sheetViews>
    <sheetView workbookViewId="0">
      <selection activeCell="AB24" sqref="AB24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7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72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92" t="s">
        <v>146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O2" s="9"/>
    </row>
    <row r="3" spans="1:27" x14ac:dyDescent="0.25">
      <c r="B3" s="76"/>
      <c r="D3" s="72"/>
      <c r="F3" s="72"/>
      <c r="G3" s="72"/>
      <c r="H3" s="72"/>
      <c r="I3" s="72"/>
      <c r="J3" s="72"/>
      <c r="K3" s="72"/>
      <c r="L3" s="72"/>
      <c r="M3" s="72"/>
      <c r="O3" s="9"/>
    </row>
    <row r="4" spans="1:27" x14ac:dyDescent="0.25">
      <c r="B4" s="76"/>
      <c r="D4" s="72"/>
      <c r="F4" s="72"/>
      <c r="G4" s="72"/>
      <c r="H4" s="72"/>
      <c r="I4" s="72"/>
      <c r="J4" s="72"/>
      <c r="K4" s="72"/>
      <c r="L4" s="72"/>
      <c r="M4" s="72"/>
      <c r="O4" s="9"/>
      <c r="Q4" s="25" t="s">
        <v>126</v>
      </c>
    </row>
    <row r="5" spans="1:27" x14ac:dyDescent="0.25">
      <c r="O5" s="9"/>
    </row>
    <row r="6" spans="1:27" x14ac:dyDescent="0.25">
      <c r="E6" s="72" t="s">
        <v>127</v>
      </c>
      <c r="G6" s="1" t="s">
        <v>51</v>
      </c>
      <c r="I6" s="1" t="s">
        <v>128</v>
      </c>
      <c r="K6" s="1" t="s">
        <v>129</v>
      </c>
      <c r="L6" s="1" t="s">
        <v>130</v>
      </c>
      <c r="M6" s="72" t="s">
        <v>52</v>
      </c>
      <c r="O6" s="9"/>
      <c r="S6" s="72" t="s">
        <v>127</v>
      </c>
      <c r="U6" s="1" t="s">
        <v>51</v>
      </c>
      <c r="W6" s="1" t="s">
        <v>128</v>
      </c>
      <c r="Y6" s="1" t="s">
        <v>129</v>
      </c>
      <c r="Z6" s="1" t="s">
        <v>130</v>
      </c>
      <c r="AA6" s="72" t="s">
        <v>52</v>
      </c>
    </row>
    <row r="7" spans="1:27" x14ac:dyDescent="0.25">
      <c r="A7" s="3"/>
      <c r="B7" s="77" t="s">
        <v>18</v>
      </c>
      <c r="C7" s="78" t="s">
        <v>19</v>
      </c>
      <c r="D7" s="79"/>
      <c r="E7" s="80">
        <v>2.5199537037037041E-2</v>
      </c>
      <c r="F7" s="79"/>
      <c r="G7" s="80">
        <v>2.4641203703703703E-2</v>
      </c>
      <c r="H7" s="81"/>
      <c r="I7" s="82">
        <f>IF(G7="","",IF(G7&lt;E7,E7-G7,""))</f>
        <v>5.5833333333333776E-4</v>
      </c>
      <c r="J7" s="83"/>
      <c r="K7" s="84">
        <f t="shared" ref="K7:K65" si="0">(E7/G7*100.05)-100</f>
        <v>2.3169854391733509</v>
      </c>
      <c r="L7" s="85">
        <f t="shared" ref="L7:L65" si="1">K7*10</f>
        <v>23.169854391733509</v>
      </c>
      <c r="M7" s="85">
        <f t="shared" ref="M7:M65" si="2">IF(G7="","",IF(L7&gt;=50,50,IF(L7&lt;=0,0,L7)))</f>
        <v>23.169854391733509</v>
      </c>
      <c r="N7" s="4"/>
      <c r="O7" s="16"/>
      <c r="P7" s="77" t="s">
        <v>137</v>
      </c>
      <c r="Q7" s="78" t="s">
        <v>20</v>
      </c>
      <c r="R7" s="79"/>
      <c r="S7" s="80">
        <v>2.9153906039852899E-2</v>
      </c>
      <c r="T7" s="79"/>
      <c r="U7" s="80">
        <v>2.7372685185185184E-2</v>
      </c>
      <c r="V7" s="81"/>
      <c r="W7" s="82">
        <f t="shared" ref="W7:W26" si="3">IF(U7="","",IF(U7&lt;S7,S7-U7,""))</f>
        <v>1.7812208546677151E-3</v>
      </c>
      <c r="X7" s="83"/>
      <c r="Y7" s="84">
        <f t="shared" ref="Y7:Y26" si="4">(S7/U7*100.05)-100</f>
        <v>6.5605467477468125</v>
      </c>
      <c r="Z7" s="85">
        <f t="shared" ref="Z7:Z26" si="5">Y7*10</f>
        <v>65.605467477468125</v>
      </c>
      <c r="AA7" s="85">
        <f t="shared" ref="AA7:AA26" si="6">IF(U7="","",IF(Z7&gt;=50,50,IF(Z7&lt;=0,0,Z7)))</f>
        <v>50</v>
      </c>
    </row>
    <row r="8" spans="1:27" x14ac:dyDescent="0.25">
      <c r="A8" s="3"/>
      <c r="B8" s="77" t="s">
        <v>56</v>
      </c>
      <c r="C8" s="78" t="s">
        <v>57</v>
      </c>
      <c r="D8" s="79"/>
      <c r="E8" s="80">
        <v>2.5426768091015139E-2</v>
      </c>
      <c r="F8" s="79"/>
      <c r="G8" s="80">
        <v>2.5636574074074072E-2</v>
      </c>
      <c r="H8" s="81"/>
      <c r="I8" s="82" t="str">
        <f>IF(G8="","",IF(G8&lt;E8,E8-G8,""))</f>
        <v/>
      </c>
      <c r="J8" s="83"/>
      <c r="K8" s="84">
        <f t="shared" si="0"/>
        <v>-0.76879460743836603</v>
      </c>
      <c r="L8" s="85">
        <f t="shared" si="1"/>
        <v>-7.6879460743836603</v>
      </c>
      <c r="M8" s="85">
        <f t="shared" si="2"/>
        <v>0</v>
      </c>
      <c r="N8" s="4"/>
      <c r="O8" s="17"/>
      <c r="P8" s="77" t="s">
        <v>135</v>
      </c>
      <c r="Q8" s="78" t="s">
        <v>136</v>
      </c>
      <c r="R8" s="79"/>
      <c r="S8" s="80">
        <v>2.8438425925925933E-2</v>
      </c>
      <c r="T8" s="79"/>
      <c r="U8" s="80">
        <v>2.7175925925925926E-2</v>
      </c>
      <c r="V8" s="81"/>
      <c r="W8" s="82">
        <f t="shared" si="3"/>
        <v>1.2625000000000067E-3</v>
      </c>
      <c r="X8" s="83"/>
      <c r="Y8" s="84">
        <f t="shared" si="4"/>
        <v>4.6979787052811162</v>
      </c>
      <c r="Z8" s="85">
        <f t="shared" si="5"/>
        <v>46.979787052811162</v>
      </c>
      <c r="AA8" s="85">
        <f t="shared" si="6"/>
        <v>46.979787052811162</v>
      </c>
    </row>
    <row r="9" spans="1:27" x14ac:dyDescent="0.25">
      <c r="A9" s="3"/>
      <c r="B9" s="77" t="s">
        <v>92</v>
      </c>
      <c r="C9" s="78" t="s">
        <v>20</v>
      </c>
      <c r="D9" s="79"/>
      <c r="E9" s="80">
        <v>2.6549074074074079E-2</v>
      </c>
      <c r="F9" s="79"/>
      <c r="G9" s="80">
        <v>2.5763888888888892E-2</v>
      </c>
      <c r="H9" s="81"/>
      <c r="I9" s="82">
        <f t="shared" ref="I9:I67" si="7">IF(G9="","",IF(G9&lt;E9,E9-G9,""))</f>
        <v>7.8518518518518737E-4</v>
      </c>
      <c r="J9" s="83"/>
      <c r="K9" s="84">
        <f t="shared" si="0"/>
        <v>3.0991428571428656</v>
      </c>
      <c r="L9" s="85">
        <f t="shared" si="1"/>
        <v>30.991428571428656</v>
      </c>
      <c r="M9" s="85">
        <f t="shared" si="2"/>
        <v>30.991428571428656</v>
      </c>
      <c r="N9" s="4"/>
      <c r="O9" s="17"/>
      <c r="P9" s="77" t="s">
        <v>54</v>
      </c>
      <c r="Q9" s="78" t="s">
        <v>139</v>
      </c>
      <c r="R9" s="79"/>
      <c r="S9" s="80">
        <v>3.0714291730736941E-2</v>
      </c>
      <c r="T9" s="79"/>
      <c r="U9" s="80">
        <v>2.9374999999999998E-2</v>
      </c>
      <c r="V9" s="81"/>
      <c r="W9" s="82">
        <f t="shared" si="3"/>
        <v>1.3392917307369426E-3</v>
      </c>
      <c r="X9" s="83"/>
      <c r="Y9" s="84">
        <f t="shared" si="4"/>
        <v>4.6115706437525574</v>
      </c>
      <c r="Z9" s="85">
        <f t="shared" si="5"/>
        <v>46.115706437525574</v>
      </c>
      <c r="AA9" s="85">
        <f t="shared" si="6"/>
        <v>46.115706437525574</v>
      </c>
    </row>
    <row r="10" spans="1:27" x14ac:dyDescent="0.25">
      <c r="A10" s="3"/>
      <c r="B10" s="77" t="s">
        <v>21</v>
      </c>
      <c r="C10" s="78" t="s">
        <v>93</v>
      </c>
      <c r="D10" s="79"/>
      <c r="E10" s="80">
        <v>2.5893314294520003E-2</v>
      </c>
      <c r="F10" s="79"/>
      <c r="G10" s="80">
        <v>2.5891203703703704E-2</v>
      </c>
      <c r="H10" s="81"/>
      <c r="I10" s="82">
        <f t="shared" si="7"/>
        <v>2.1105908162982745E-6</v>
      </c>
      <c r="J10" s="83"/>
      <c r="K10" s="84">
        <f t="shared" si="0"/>
        <v>5.8155843721550582E-2</v>
      </c>
      <c r="L10" s="85">
        <f t="shared" si="1"/>
        <v>0.58155843721550582</v>
      </c>
      <c r="M10" s="85">
        <f t="shared" si="2"/>
        <v>0.58155843721550582</v>
      </c>
      <c r="N10" s="4"/>
      <c r="O10" s="17"/>
      <c r="P10" s="77" t="s">
        <v>24</v>
      </c>
      <c r="Q10" s="78" t="s">
        <v>25</v>
      </c>
      <c r="R10" s="79"/>
      <c r="S10" s="80">
        <v>2.8109408761168114E-2</v>
      </c>
      <c r="T10" s="79"/>
      <c r="U10" s="80">
        <v>2.7222222222222228E-2</v>
      </c>
      <c r="V10" s="81"/>
      <c r="W10" s="82">
        <f t="shared" si="3"/>
        <v>8.8718653894588606E-4</v>
      </c>
      <c r="X10" s="83"/>
      <c r="Y10" s="84">
        <f t="shared" si="4"/>
        <v>3.3106821183421289</v>
      </c>
      <c r="Z10" s="85">
        <f t="shared" si="5"/>
        <v>33.106821183421289</v>
      </c>
      <c r="AA10" s="85">
        <f t="shared" si="6"/>
        <v>33.106821183421289</v>
      </c>
    </row>
    <row r="11" spans="1:27" x14ac:dyDescent="0.25">
      <c r="A11" s="3"/>
      <c r="B11" s="77" t="s">
        <v>135</v>
      </c>
      <c r="C11" s="78" t="s">
        <v>136</v>
      </c>
      <c r="D11" s="79"/>
      <c r="E11" s="80">
        <v>2.8438425925925933E-2</v>
      </c>
      <c r="F11" s="79"/>
      <c r="G11" s="80">
        <v>2.7175925925925926E-2</v>
      </c>
      <c r="H11" s="81"/>
      <c r="I11" s="82">
        <f t="shared" si="7"/>
        <v>1.2625000000000067E-3</v>
      </c>
      <c r="J11" s="83"/>
      <c r="K11" s="84">
        <f t="shared" si="0"/>
        <v>4.6979787052811162</v>
      </c>
      <c r="L11" s="85">
        <f t="shared" si="1"/>
        <v>46.979787052811162</v>
      </c>
      <c r="M11" s="85">
        <f t="shared" si="2"/>
        <v>46.979787052811162</v>
      </c>
      <c r="N11" s="4"/>
      <c r="O11" s="17"/>
      <c r="P11" s="77" t="s">
        <v>92</v>
      </c>
      <c r="Q11" s="78" t="s">
        <v>20</v>
      </c>
      <c r="R11" s="79"/>
      <c r="S11" s="80">
        <v>2.6549074074074079E-2</v>
      </c>
      <c r="T11" s="79"/>
      <c r="U11" s="80">
        <v>2.5763888888888892E-2</v>
      </c>
      <c r="V11" s="81"/>
      <c r="W11" s="82">
        <f t="shared" si="3"/>
        <v>7.8518518518518737E-4</v>
      </c>
      <c r="X11" s="83"/>
      <c r="Y11" s="84">
        <f t="shared" si="4"/>
        <v>3.0991428571428656</v>
      </c>
      <c r="Z11" s="85">
        <f t="shared" si="5"/>
        <v>30.991428571428656</v>
      </c>
      <c r="AA11" s="85">
        <f t="shared" si="6"/>
        <v>30.991428571428656</v>
      </c>
    </row>
    <row r="12" spans="1:27" x14ac:dyDescent="0.25">
      <c r="A12" s="3"/>
      <c r="B12" s="77" t="s">
        <v>24</v>
      </c>
      <c r="C12" s="78" t="s">
        <v>25</v>
      </c>
      <c r="D12" s="79"/>
      <c r="E12" s="80">
        <v>2.8109408761168114E-2</v>
      </c>
      <c r="F12" s="79"/>
      <c r="G12" s="80">
        <v>2.7222222222222228E-2</v>
      </c>
      <c r="H12" s="81"/>
      <c r="I12" s="82">
        <f t="shared" si="7"/>
        <v>8.8718653894588606E-4</v>
      </c>
      <c r="J12" s="83"/>
      <c r="K12" s="84">
        <f t="shared" si="0"/>
        <v>3.3106821183421289</v>
      </c>
      <c r="L12" s="85">
        <f t="shared" si="1"/>
        <v>33.106821183421289</v>
      </c>
      <c r="M12" s="85">
        <f t="shared" si="2"/>
        <v>33.106821183421289</v>
      </c>
      <c r="N12" s="4"/>
      <c r="O12" s="17"/>
      <c r="P12" s="77" t="s">
        <v>133</v>
      </c>
      <c r="Q12" s="78" t="s">
        <v>134</v>
      </c>
      <c r="R12" s="79"/>
      <c r="S12" s="80">
        <v>3.4166666666666672E-2</v>
      </c>
      <c r="T12" s="79"/>
      <c r="U12" s="80">
        <v>3.3194444444444443E-2</v>
      </c>
      <c r="V12" s="81"/>
      <c r="W12" s="82">
        <f t="shared" si="3"/>
        <v>9.7222222222222848E-4</v>
      </c>
      <c r="X12" s="83"/>
      <c r="Y12" s="84">
        <f t="shared" si="4"/>
        <v>2.9803347280334833</v>
      </c>
      <c r="Z12" s="85">
        <f t="shared" si="5"/>
        <v>29.803347280334833</v>
      </c>
      <c r="AA12" s="85">
        <f t="shared" si="6"/>
        <v>29.803347280334833</v>
      </c>
    </row>
    <row r="13" spans="1:27" x14ac:dyDescent="0.25">
      <c r="A13" s="3"/>
      <c r="B13" s="77" t="s">
        <v>137</v>
      </c>
      <c r="C13" s="78" t="s">
        <v>20</v>
      </c>
      <c r="D13" s="79"/>
      <c r="E13" s="80">
        <v>2.9153906039852899E-2</v>
      </c>
      <c r="F13" s="79"/>
      <c r="G13" s="80">
        <v>2.7372685185185184E-2</v>
      </c>
      <c r="H13" s="81"/>
      <c r="I13" s="82">
        <f t="shared" si="7"/>
        <v>1.7812208546677151E-3</v>
      </c>
      <c r="J13" s="83"/>
      <c r="K13" s="84">
        <f t="shared" si="0"/>
        <v>6.5605467477468125</v>
      </c>
      <c r="L13" s="85">
        <f t="shared" si="1"/>
        <v>65.605467477468125</v>
      </c>
      <c r="M13" s="85">
        <f t="shared" si="2"/>
        <v>50</v>
      </c>
      <c r="N13" s="4"/>
      <c r="O13" s="17"/>
      <c r="P13" s="77" t="s">
        <v>140</v>
      </c>
      <c r="Q13" s="78" t="s">
        <v>141</v>
      </c>
      <c r="R13" s="79"/>
      <c r="S13" s="80">
        <v>3.0636534030152797E-2</v>
      </c>
      <c r="T13" s="79"/>
      <c r="U13" s="80">
        <v>2.9837962962962965E-2</v>
      </c>
      <c r="V13" s="81"/>
      <c r="W13" s="82">
        <f t="shared" si="3"/>
        <v>7.9857106718983148E-4</v>
      </c>
      <c r="X13" s="83"/>
      <c r="Y13" s="84">
        <f t="shared" si="4"/>
        <v>2.7276973807332752</v>
      </c>
      <c r="Z13" s="85">
        <f t="shared" si="5"/>
        <v>27.276973807332752</v>
      </c>
      <c r="AA13" s="85">
        <f t="shared" si="6"/>
        <v>27.276973807332752</v>
      </c>
    </row>
    <row r="14" spans="1:27" x14ac:dyDescent="0.25">
      <c r="A14" s="3"/>
      <c r="B14" s="77" t="s">
        <v>131</v>
      </c>
      <c r="C14" s="78" t="s">
        <v>132</v>
      </c>
      <c r="D14" s="79"/>
      <c r="E14" s="80">
        <v>2.8143981481481482E-2</v>
      </c>
      <c r="F14" s="79"/>
      <c r="G14" s="80">
        <v>2.8043981481481479E-2</v>
      </c>
      <c r="H14" s="81"/>
      <c r="I14" s="82">
        <f t="shared" si="7"/>
        <v>1.0000000000000286E-4</v>
      </c>
      <c r="J14" s="83"/>
      <c r="K14" s="84">
        <f t="shared" si="0"/>
        <v>0.40676104003303237</v>
      </c>
      <c r="L14" s="85">
        <f t="shared" si="1"/>
        <v>4.0676104003303237</v>
      </c>
      <c r="M14" s="85">
        <f t="shared" si="2"/>
        <v>4.0676104003303237</v>
      </c>
      <c r="N14" s="4"/>
      <c r="O14" s="17"/>
      <c r="P14" s="77" t="s">
        <v>18</v>
      </c>
      <c r="Q14" s="78" t="s">
        <v>19</v>
      </c>
      <c r="R14" s="79"/>
      <c r="S14" s="80">
        <v>2.5199537037037041E-2</v>
      </c>
      <c r="T14" s="79"/>
      <c r="U14" s="80">
        <v>2.4641203703703703E-2</v>
      </c>
      <c r="V14" s="81"/>
      <c r="W14" s="82">
        <f t="shared" si="3"/>
        <v>5.5833333333333776E-4</v>
      </c>
      <c r="X14" s="83"/>
      <c r="Y14" s="84">
        <f t="shared" si="4"/>
        <v>2.3169854391733509</v>
      </c>
      <c r="Z14" s="85">
        <f t="shared" si="5"/>
        <v>23.169854391733509</v>
      </c>
      <c r="AA14" s="85">
        <f t="shared" si="6"/>
        <v>23.169854391733509</v>
      </c>
    </row>
    <row r="15" spans="1:27" x14ac:dyDescent="0.25">
      <c r="A15" s="3"/>
      <c r="B15" s="77" t="s">
        <v>34</v>
      </c>
      <c r="C15" s="78" t="s">
        <v>138</v>
      </c>
      <c r="D15" s="79"/>
      <c r="E15" s="80"/>
      <c r="F15" s="79"/>
      <c r="G15" s="80">
        <v>2.8587962962962964E-2</v>
      </c>
      <c r="H15" s="81"/>
      <c r="I15" s="82" t="str">
        <f t="shared" si="7"/>
        <v/>
      </c>
      <c r="J15" s="83"/>
      <c r="K15" s="84">
        <f t="shared" si="0"/>
        <v>-100</v>
      </c>
      <c r="L15" s="85">
        <f t="shared" si="1"/>
        <v>-1000</v>
      </c>
      <c r="M15" s="85">
        <f t="shared" si="2"/>
        <v>0</v>
      </c>
      <c r="N15" s="4"/>
      <c r="O15" s="17"/>
      <c r="P15" s="77" t="s">
        <v>34</v>
      </c>
      <c r="Q15" s="78" t="s">
        <v>37</v>
      </c>
      <c r="R15" s="79"/>
      <c r="S15" s="80">
        <v>3.2969265047677124E-2</v>
      </c>
      <c r="T15" s="79"/>
      <c r="U15" s="80">
        <v>3.2256944444444442E-2</v>
      </c>
      <c r="V15" s="81"/>
      <c r="W15" s="82">
        <f t="shared" si="3"/>
        <v>7.1232060323268148E-4</v>
      </c>
      <c r="X15" s="83"/>
      <c r="Y15" s="84">
        <f t="shared" si="4"/>
        <v>2.2593746813549842</v>
      </c>
      <c r="Z15" s="85">
        <f t="shared" si="5"/>
        <v>22.593746813549842</v>
      </c>
      <c r="AA15" s="85">
        <f t="shared" si="6"/>
        <v>22.593746813549842</v>
      </c>
    </row>
    <row r="16" spans="1:27" x14ac:dyDescent="0.25">
      <c r="A16" s="3"/>
      <c r="B16" s="77" t="s">
        <v>56</v>
      </c>
      <c r="C16" s="78" t="s">
        <v>12</v>
      </c>
      <c r="D16" s="79"/>
      <c r="E16" s="80">
        <v>2.9509047371682706E-2</v>
      </c>
      <c r="F16" s="79"/>
      <c r="G16" s="80">
        <v>2.9027777777777777E-2</v>
      </c>
      <c r="H16" s="81"/>
      <c r="I16" s="82">
        <f t="shared" si="7"/>
        <v>4.8126959390492816E-4</v>
      </c>
      <c r="J16" s="83"/>
      <c r="K16" s="84">
        <f t="shared" si="0"/>
        <v>1.7087912184945111</v>
      </c>
      <c r="L16" s="85">
        <f t="shared" si="1"/>
        <v>17.087912184945111</v>
      </c>
      <c r="M16" s="85">
        <f t="shared" si="2"/>
        <v>17.087912184945111</v>
      </c>
      <c r="N16" s="4"/>
      <c r="O16" s="17"/>
      <c r="P16" s="77" t="s">
        <v>56</v>
      </c>
      <c r="Q16" s="78" t="s">
        <v>12</v>
      </c>
      <c r="R16" s="79"/>
      <c r="S16" s="80">
        <v>2.9509047371682706E-2</v>
      </c>
      <c r="T16" s="79"/>
      <c r="U16" s="80">
        <v>2.9027777777777777E-2</v>
      </c>
      <c r="V16" s="81"/>
      <c r="W16" s="82">
        <f t="shared" si="3"/>
        <v>4.8126959390492816E-4</v>
      </c>
      <c r="X16" s="83"/>
      <c r="Y16" s="84">
        <f t="shared" si="4"/>
        <v>1.7087912184945111</v>
      </c>
      <c r="Z16" s="85">
        <f t="shared" si="5"/>
        <v>17.087912184945111</v>
      </c>
      <c r="AA16" s="85">
        <f t="shared" si="6"/>
        <v>17.087912184945111</v>
      </c>
    </row>
    <row r="17" spans="1:28" x14ac:dyDescent="0.25">
      <c r="A17" s="3"/>
      <c r="B17" s="77" t="s">
        <v>117</v>
      </c>
      <c r="C17" s="78" t="s">
        <v>118</v>
      </c>
      <c r="D17" s="79"/>
      <c r="E17" s="80">
        <v>2.949351851851852E-2</v>
      </c>
      <c r="F17" s="79"/>
      <c r="G17" s="80">
        <v>2.9328703703703704E-2</v>
      </c>
      <c r="H17" s="81"/>
      <c r="I17" s="82">
        <f t="shared" si="7"/>
        <v>1.6481481481481555E-4</v>
      </c>
      <c r="J17" s="83"/>
      <c r="K17" s="84">
        <f t="shared" si="0"/>
        <v>0.61223835832674922</v>
      </c>
      <c r="L17" s="85">
        <f t="shared" si="1"/>
        <v>6.1223835832674922</v>
      </c>
      <c r="M17" s="85">
        <f t="shared" si="2"/>
        <v>6.1223835832674922</v>
      </c>
      <c r="N17" s="4"/>
      <c r="O17" s="17"/>
      <c r="P17" s="77" t="s">
        <v>32</v>
      </c>
      <c r="Q17" s="78" t="s">
        <v>33</v>
      </c>
      <c r="R17" s="79"/>
      <c r="S17" s="80">
        <v>3.1297474485118021E-2</v>
      </c>
      <c r="T17" s="79"/>
      <c r="U17" s="80">
        <v>3.107638888888889E-2</v>
      </c>
      <c r="V17" s="81"/>
      <c r="W17" s="82">
        <f t="shared" si="3"/>
        <v>2.2108559622913138E-4</v>
      </c>
      <c r="X17" s="83"/>
      <c r="Y17" s="84">
        <f t="shared" si="4"/>
        <v>0.76178198927202345</v>
      </c>
      <c r="Z17" s="85">
        <f t="shared" si="5"/>
        <v>7.6178198927202345</v>
      </c>
      <c r="AA17" s="85">
        <f t="shared" si="6"/>
        <v>7.6178198927202345</v>
      </c>
    </row>
    <row r="18" spans="1:28" x14ac:dyDescent="0.25">
      <c r="A18" s="3"/>
      <c r="B18" s="77" t="s">
        <v>54</v>
      </c>
      <c r="C18" s="78" t="s">
        <v>139</v>
      </c>
      <c r="D18" s="79"/>
      <c r="E18" s="80">
        <v>3.0714291730736941E-2</v>
      </c>
      <c r="F18" s="79"/>
      <c r="G18" s="80">
        <v>2.9374999999999998E-2</v>
      </c>
      <c r="H18" s="81"/>
      <c r="I18" s="82">
        <f t="shared" si="7"/>
        <v>1.3392917307369426E-3</v>
      </c>
      <c r="J18" s="83"/>
      <c r="K18" s="84">
        <f t="shared" si="0"/>
        <v>4.6115706437525574</v>
      </c>
      <c r="L18" s="85">
        <f t="shared" si="1"/>
        <v>46.115706437525574</v>
      </c>
      <c r="M18" s="85">
        <f t="shared" si="2"/>
        <v>46.115706437525574</v>
      </c>
      <c r="N18" s="4"/>
      <c r="O18" s="17"/>
      <c r="P18" s="77" t="s">
        <v>117</v>
      </c>
      <c r="Q18" s="78" t="s">
        <v>118</v>
      </c>
      <c r="R18" s="79"/>
      <c r="S18" s="80">
        <v>2.949351851851852E-2</v>
      </c>
      <c r="T18" s="79"/>
      <c r="U18" s="80">
        <v>2.9328703703703704E-2</v>
      </c>
      <c r="V18" s="81"/>
      <c r="W18" s="82">
        <f t="shared" si="3"/>
        <v>1.6481481481481555E-4</v>
      </c>
      <c r="X18" s="83"/>
      <c r="Y18" s="84">
        <f t="shared" si="4"/>
        <v>0.61223835832674922</v>
      </c>
      <c r="Z18" s="85">
        <f t="shared" si="5"/>
        <v>6.1223835832674922</v>
      </c>
      <c r="AA18" s="85">
        <f t="shared" si="6"/>
        <v>6.1223835832674922</v>
      </c>
    </row>
    <row r="19" spans="1:28" x14ac:dyDescent="0.25">
      <c r="A19" s="3"/>
      <c r="B19" s="77" t="s">
        <v>140</v>
      </c>
      <c r="C19" s="78" t="s">
        <v>141</v>
      </c>
      <c r="D19" s="79"/>
      <c r="E19" s="80">
        <v>3.0636534030152797E-2</v>
      </c>
      <c r="F19" s="79"/>
      <c r="G19" s="80">
        <v>2.9837962962962965E-2</v>
      </c>
      <c r="H19" s="81"/>
      <c r="I19" s="82">
        <f t="shared" si="7"/>
        <v>7.9857106718983148E-4</v>
      </c>
      <c r="J19" s="83"/>
      <c r="K19" s="84">
        <f t="shared" si="0"/>
        <v>2.7276973807332752</v>
      </c>
      <c r="L19" s="85">
        <f t="shared" si="1"/>
        <v>27.276973807332752</v>
      </c>
      <c r="M19" s="85">
        <f t="shared" si="2"/>
        <v>27.276973807332752</v>
      </c>
      <c r="N19" s="4"/>
      <c r="O19" s="17"/>
      <c r="P19" s="77" t="s">
        <v>131</v>
      </c>
      <c r="Q19" s="78" t="s">
        <v>132</v>
      </c>
      <c r="R19" s="79"/>
      <c r="S19" s="80">
        <v>2.8143981481481482E-2</v>
      </c>
      <c r="T19" s="79"/>
      <c r="U19" s="80">
        <v>2.8043981481481479E-2</v>
      </c>
      <c r="V19" s="81"/>
      <c r="W19" s="82">
        <f t="shared" si="3"/>
        <v>1.0000000000000286E-4</v>
      </c>
      <c r="X19" s="83"/>
      <c r="Y19" s="84">
        <f t="shared" si="4"/>
        <v>0.40676104003303237</v>
      </c>
      <c r="Z19" s="85">
        <f t="shared" si="5"/>
        <v>4.0676104003303237</v>
      </c>
      <c r="AA19" s="85">
        <f t="shared" si="6"/>
        <v>4.0676104003303237</v>
      </c>
    </row>
    <row r="20" spans="1:28" x14ac:dyDescent="0.25">
      <c r="A20" s="3"/>
      <c r="B20" s="77" t="s">
        <v>32</v>
      </c>
      <c r="C20" s="78" t="s">
        <v>33</v>
      </c>
      <c r="D20" s="79"/>
      <c r="E20" s="80">
        <v>3.1297474485118021E-2</v>
      </c>
      <c r="F20" s="79"/>
      <c r="G20" s="80">
        <v>3.107638888888889E-2</v>
      </c>
      <c r="H20" s="81"/>
      <c r="I20" s="82">
        <f t="shared" si="7"/>
        <v>2.2108559622913138E-4</v>
      </c>
      <c r="J20" s="83"/>
      <c r="K20" s="84">
        <f t="shared" si="0"/>
        <v>0.76178198927202345</v>
      </c>
      <c r="L20" s="85">
        <f t="shared" si="1"/>
        <v>7.6178198927202345</v>
      </c>
      <c r="M20" s="85">
        <f t="shared" si="2"/>
        <v>7.6178198927202345</v>
      </c>
      <c r="N20" s="4"/>
      <c r="O20" s="17"/>
      <c r="P20" s="77" t="s">
        <v>35</v>
      </c>
      <c r="Q20" s="78" t="s">
        <v>36</v>
      </c>
      <c r="R20" s="79"/>
      <c r="S20" s="80">
        <v>3.4174509406731356E-2</v>
      </c>
      <c r="T20" s="79"/>
      <c r="U20" s="80">
        <v>3.4074074074074076E-2</v>
      </c>
      <c r="V20" s="81"/>
      <c r="W20" s="82">
        <f t="shared" si="3"/>
        <v>1.0043533265727961E-4</v>
      </c>
      <c r="X20" s="83"/>
      <c r="Y20" s="84">
        <f t="shared" si="4"/>
        <v>0.3449032455149279</v>
      </c>
      <c r="Z20" s="85">
        <f t="shared" si="5"/>
        <v>3.449032455149279</v>
      </c>
      <c r="AA20" s="85">
        <f t="shared" si="6"/>
        <v>3.449032455149279</v>
      </c>
    </row>
    <row r="21" spans="1:28" x14ac:dyDescent="0.25">
      <c r="A21" s="3"/>
      <c r="B21" s="77" t="s">
        <v>34</v>
      </c>
      <c r="C21" s="78" t="s">
        <v>37</v>
      </c>
      <c r="D21" s="79"/>
      <c r="E21" s="80">
        <v>3.2969265047677124E-2</v>
      </c>
      <c r="F21" s="79"/>
      <c r="G21" s="80">
        <v>3.2256944444444442E-2</v>
      </c>
      <c r="H21" s="81"/>
      <c r="I21" s="82">
        <f t="shared" si="7"/>
        <v>7.1232060323268148E-4</v>
      </c>
      <c r="J21" s="83"/>
      <c r="K21" s="84">
        <f t="shared" si="0"/>
        <v>2.2593746813549842</v>
      </c>
      <c r="L21" s="85">
        <f t="shared" si="1"/>
        <v>22.593746813549842</v>
      </c>
      <c r="M21" s="85">
        <f t="shared" si="2"/>
        <v>22.593746813549842</v>
      </c>
      <c r="N21" s="4"/>
      <c r="O21" s="17"/>
      <c r="P21" s="77" t="s">
        <v>21</v>
      </c>
      <c r="Q21" s="78" t="s">
        <v>93</v>
      </c>
      <c r="R21" s="79"/>
      <c r="S21" s="80">
        <v>2.5893314294520003E-2</v>
      </c>
      <c r="T21" s="79"/>
      <c r="U21" s="80">
        <v>2.5891203703703704E-2</v>
      </c>
      <c r="V21" s="81"/>
      <c r="W21" s="82">
        <f t="shared" si="3"/>
        <v>2.1105908162982745E-6</v>
      </c>
      <c r="X21" s="83"/>
      <c r="Y21" s="84">
        <f t="shared" si="4"/>
        <v>5.8155843721550582E-2</v>
      </c>
      <c r="Z21" s="85">
        <f t="shared" si="5"/>
        <v>0.58155843721550582</v>
      </c>
      <c r="AA21" s="85">
        <f t="shared" si="6"/>
        <v>0.58155843721550582</v>
      </c>
    </row>
    <row r="22" spans="1:28" x14ac:dyDescent="0.25">
      <c r="A22" s="3"/>
      <c r="B22" s="77" t="s">
        <v>132</v>
      </c>
      <c r="C22" s="78" t="s">
        <v>142</v>
      </c>
      <c r="D22" s="79"/>
      <c r="E22" s="80">
        <v>3.2560648148148151E-2</v>
      </c>
      <c r="F22" s="79"/>
      <c r="G22" s="80">
        <v>3.2708333333333332E-2</v>
      </c>
      <c r="H22" s="81"/>
      <c r="I22" s="82" t="str">
        <f t="shared" si="7"/>
        <v/>
      </c>
      <c r="J22" s="83"/>
      <c r="K22" s="84">
        <f t="shared" si="0"/>
        <v>-0.40174734607218454</v>
      </c>
      <c r="L22" s="85">
        <f t="shared" si="1"/>
        <v>-4.0174734607218454</v>
      </c>
      <c r="M22" s="85">
        <f t="shared" si="2"/>
        <v>0</v>
      </c>
      <c r="N22" s="4"/>
      <c r="O22" s="17"/>
      <c r="P22" s="77" t="s">
        <v>56</v>
      </c>
      <c r="Q22" s="78" t="s">
        <v>57</v>
      </c>
      <c r="R22" s="79"/>
      <c r="S22" s="80">
        <v>2.5426768091015139E-2</v>
      </c>
      <c r="T22" s="79"/>
      <c r="U22" s="80">
        <v>2.5636574074074072E-2</v>
      </c>
      <c r="V22" s="81"/>
      <c r="W22" s="82" t="str">
        <f t="shared" si="3"/>
        <v/>
      </c>
      <c r="X22" s="83"/>
      <c r="Y22" s="84">
        <f t="shared" si="4"/>
        <v>-0.76879460743836603</v>
      </c>
      <c r="Z22" s="85">
        <f t="shared" si="5"/>
        <v>-7.6879460743836603</v>
      </c>
      <c r="AA22" s="85">
        <f t="shared" si="6"/>
        <v>0</v>
      </c>
    </row>
    <row r="23" spans="1:28" x14ac:dyDescent="0.25">
      <c r="A23" s="3"/>
      <c r="B23" s="77" t="s">
        <v>143</v>
      </c>
      <c r="C23" s="78" t="s">
        <v>144</v>
      </c>
      <c r="D23" s="79"/>
      <c r="E23" s="80"/>
      <c r="F23" s="79"/>
      <c r="G23" s="80">
        <v>3.2858796296296296E-2</v>
      </c>
      <c r="H23" s="81"/>
      <c r="I23" s="82" t="str">
        <f t="shared" si="7"/>
        <v/>
      </c>
      <c r="J23" s="83"/>
      <c r="K23" s="84">
        <f t="shared" si="0"/>
        <v>-100</v>
      </c>
      <c r="L23" s="85">
        <f t="shared" si="1"/>
        <v>-1000</v>
      </c>
      <c r="M23" s="85">
        <f t="shared" si="2"/>
        <v>0</v>
      </c>
      <c r="N23" s="4"/>
      <c r="O23" s="17"/>
      <c r="P23" s="77" t="s">
        <v>34</v>
      </c>
      <c r="Q23" s="78" t="s">
        <v>138</v>
      </c>
      <c r="R23" s="79"/>
      <c r="S23" s="80"/>
      <c r="T23" s="79"/>
      <c r="U23" s="80">
        <v>2.8587962962962964E-2</v>
      </c>
      <c r="V23" s="81"/>
      <c r="W23" s="82" t="str">
        <f t="shared" si="3"/>
        <v/>
      </c>
      <c r="X23" s="83"/>
      <c r="Y23" s="84">
        <f t="shared" si="4"/>
        <v>-100</v>
      </c>
      <c r="Z23" s="85">
        <f t="shared" si="5"/>
        <v>-1000</v>
      </c>
      <c r="AA23" s="85">
        <f t="shared" si="6"/>
        <v>0</v>
      </c>
      <c r="AB23" s="1" t="s">
        <v>148</v>
      </c>
    </row>
    <row r="24" spans="1:28" x14ac:dyDescent="0.25">
      <c r="A24" s="3"/>
      <c r="B24" s="77" t="s">
        <v>133</v>
      </c>
      <c r="C24" s="78" t="s">
        <v>134</v>
      </c>
      <c r="D24" s="79"/>
      <c r="E24" s="80">
        <v>3.4166666666666672E-2</v>
      </c>
      <c r="F24" s="79"/>
      <c r="G24" s="80">
        <v>3.3194444444444443E-2</v>
      </c>
      <c r="H24" s="81"/>
      <c r="I24" s="82">
        <f t="shared" si="7"/>
        <v>9.7222222222222848E-4</v>
      </c>
      <c r="J24" s="83"/>
      <c r="K24" s="84">
        <f t="shared" si="0"/>
        <v>2.9803347280334833</v>
      </c>
      <c r="L24" s="85">
        <f t="shared" si="1"/>
        <v>29.803347280334833</v>
      </c>
      <c r="M24" s="85">
        <f t="shared" si="2"/>
        <v>29.803347280334833</v>
      </c>
      <c r="N24" s="4"/>
      <c r="O24" s="17"/>
      <c r="P24" s="77" t="s">
        <v>132</v>
      </c>
      <c r="Q24" s="78" t="s">
        <v>142</v>
      </c>
      <c r="R24" s="79"/>
      <c r="S24" s="80">
        <v>3.2560648148148151E-2</v>
      </c>
      <c r="T24" s="79"/>
      <c r="U24" s="80">
        <v>3.2708333333333332E-2</v>
      </c>
      <c r="V24" s="81"/>
      <c r="W24" s="82" t="str">
        <f t="shared" si="3"/>
        <v/>
      </c>
      <c r="X24" s="83"/>
      <c r="Y24" s="84">
        <f t="shared" si="4"/>
        <v>-0.40174734607218454</v>
      </c>
      <c r="Z24" s="85">
        <f t="shared" si="5"/>
        <v>-4.0174734607218454</v>
      </c>
      <c r="AA24" s="85">
        <f t="shared" si="6"/>
        <v>0</v>
      </c>
    </row>
    <row r="25" spans="1:28" x14ac:dyDescent="0.25">
      <c r="A25" s="3"/>
      <c r="B25" s="77" t="s">
        <v>35</v>
      </c>
      <c r="C25" s="78" t="s">
        <v>36</v>
      </c>
      <c r="D25" s="79"/>
      <c r="E25" s="80">
        <v>3.4174509406731356E-2</v>
      </c>
      <c r="F25" s="79"/>
      <c r="G25" s="80">
        <v>3.4074074074074076E-2</v>
      </c>
      <c r="H25" s="81"/>
      <c r="I25" s="82">
        <f t="shared" si="7"/>
        <v>1.0043533265727961E-4</v>
      </c>
      <c r="J25" s="83"/>
      <c r="K25" s="84">
        <f t="shared" si="0"/>
        <v>0.3449032455149279</v>
      </c>
      <c r="L25" s="85">
        <f t="shared" si="1"/>
        <v>3.449032455149279</v>
      </c>
      <c r="M25" s="85">
        <f t="shared" si="2"/>
        <v>3.449032455149279</v>
      </c>
      <c r="N25" s="4"/>
      <c r="O25" s="17"/>
      <c r="P25" s="77" t="s">
        <v>143</v>
      </c>
      <c r="Q25" s="78" t="s">
        <v>144</v>
      </c>
      <c r="R25" s="79"/>
      <c r="S25" s="80"/>
      <c r="T25" s="79"/>
      <c r="U25" s="80">
        <v>3.2858796296296296E-2</v>
      </c>
      <c r="V25" s="81"/>
      <c r="W25" s="82" t="str">
        <f t="shared" si="3"/>
        <v/>
      </c>
      <c r="X25" s="83"/>
      <c r="Y25" s="84">
        <f t="shared" si="4"/>
        <v>-100</v>
      </c>
      <c r="Z25" s="85">
        <f t="shared" si="5"/>
        <v>-1000</v>
      </c>
      <c r="AA25" s="85">
        <f t="shared" si="6"/>
        <v>0</v>
      </c>
      <c r="AB25" s="1" t="s">
        <v>148</v>
      </c>
    </row>
    <row r="26" spans="1:28" x14ac:dyDescent="0.25">
      <c r="A26" s="3"/>
      <c r="B26" s="77" t="s">
        <v>145</v>
      </c>
      <c r="C26" s="78" t="s">
        <v>26</v>
      </c>
      <c r="D26" s="79"/>
      <c r="E26" s="80">
        <v>3.4305555555555554E-2</v>
      </c>
      <c r="F26" s="79"/>
      <c r="G26" s="80">
        <v>3.4930555555555555E-2</v>
      </c>
      <c r="H26" s="81"/>
      <c r="I26" s="82" t="str">
        <f t="shared" si="7"/>
        <v/>
      </c>
      <c r="J26" s="83"/>
      <c r="K26" s="84">
        <f t="shared" si="0"/>
        <v>-1.7401590457256475</v>
      </c>
      <c r="L26" s="85">
        <f t="shared" si="1"/>
        <v>-17.401590457256475</v>
      </c>
      <c r="M26" s="85">
        <f t="shared" si="2"/>
        <v>0</v>
      </c>
      <c r="N26" s="4"/>
      <c r="O26" s="17"/>
      <c r="P26" s="77" t="s">
        <v>145</v>
      </c>
      <c r="Q26" s="78" t="s">
        <v>26</v>
      </c>
      <c r="R26" s="79"/>
      <c r="S26" s="80">
        <v>3.4305555555555554E-2</v>
      </c>
      <c r="T26" s="79"/>
      <c r="U26" s="80">
        <v>3.4930555555555555E-2</v>
      </c>
      <c r="V26" s="81"/>
      <c r="W26" s="82" t="str">
        <f t="shared" si="3"/>
        <v/>
      </c>
      <c r="X26" s="83"/>
      <c r="Y26" s="84">
        <f t="shared" si="4"/>
        <v>-1.7401590457256475</v>
      </c>
      <c r="Z26" s="85">
        <f t="shared" si="5"/>
        <v>-17.401590457256475</v>
      </c>
      <c r="AA26" s="85">
        <f t="shared" si="6"/>
        <v>0</v>
      </c>
    </row>
    <row r="27" spans="1:28" x14ac:dyDescent="0.25">
      <c r="A27" s="3"/>
      <c r="B27" s="86"/>
      <c r="C27" s="86"/>
      <c r="D27" s="87"/>
      <c r="E27" s="88"/>
      <c r="G27" s="73"/>
      <c r="H27" s="72"/>
      <c r="I27" s="89" t="str">
        <f t="shared" si="7"/>
        <v/>
      </c>
      <c r="K27" s="90" t="e">
        <f t="shared" si="0"/>
        <v>#DIV/0!</v>
      </c>
      <c r="L27" s="91" t="e">
        <f t="shared" si="1"/>
        <v>#DIV/0!</v>
      </c>
      <c r="M27" s="91" t="str">
        <f t="shared" si="2"/>
        <v/>
      </c>
      <c r="N27" s="4"/>
      <c r="O27" s="1"/>
      <c r="P27" s="1"/>
      <c r="Q27" s="1"/>
    </row>
    <row r="28" spans="1:28" x14ac:dyDescent="0.25">
      <c r="A28" s="3"/>
      <c r="B28" s="86"/>
      <c r="C28" s="86"/>
      <c r="D28" s="87"/>
      <c r="E28" s="88"/>
      <c r="G28" s="73"/>
      <c r="H28" s="72"/>
      <c r="I28" s="89" t="str">
        <f t="shared" si="7"/>
        <v/>
      </c>
      <c r="K28" s="90" t="e">
        <f t="shared" si="0"/>
        <v>#DIV/0!</v>
      </c>
      <c r="L28" s="91" t="e">
        <f t="shared" si="1"/>
        <v>#DIV/0!</v>
      </c>
      <c r="M28" s="91" t="str">
        <f t="shared" si="2"/>
        <v/>
      </c>
      <c r="N28" s="4"/>
      <c r="O28" s="1"/>
      <c r="P28" s="1"/>
      <c r="Q28" s="1"/>
    </row>
    <row r="29" spans="1:28" x14ac:dyDescent="0.25">
      <c r="A29" s="3"/>
      <c r="B29" s="86"/>
      <c r="C29" s="86"/>
      <c r="D29" s="87"/>
      <c r="E29" s="88"/>
      <c r="G29" s="73"/>
      <c r="H29" s="72"/>
      <c r="I29" s="89" t="str">
        <f t="shared" si="7"/>
        <v/>
      </c>
      <c r="K29" s="90" t="e">
        <f t="shared" si="0"/>
        <v>#DIV/0!</v>
      </c>
      <c r="L29" s="91" t="e">
        <f t="shared" si="1"/>
        <v>#DIV/0!</v>
      </c>
      <c r="M29" s="91" t="str">
        <f t="shared" si="2"/>
        <v/>
      </c>
      <c r="N29" s="4"/>
      <c r="O29" s="1"/>
      <c r="P29" s="1"/>
      <c r="Q29" s="1"/>
    </row>
    <row r="30" spans="1:28" x14ac:dyDescent="0.25">
      <c r="A30" s="3"/>
      <c r="B30" s="86"/>
      <c r="C30" s="86"/>
      <c r="D30" s="87"/>
      <c r="E30" s="88"/>
      <c r="G30" s="73"/>
      <c r="H30" s="72"/>
      <c r="I30" s="89" t="str">
        <f t="shared" si="7"/>
        <v/>
      </c>
      <c r="K30" s="90" t="e">
        <f t="shared" si="0"/>
        <v>#DIV/0!</v>
      </c>
      <c r="L30" s="91" t="e">
        <f t="shared" si="1"/>
        <v>#DIV/0!</v>
      </c>
      <c r="M30" s="91" t="str">
        <f t="shared" si="2"/>
        <v/>
      </c>
      <c r="N30" s="4"/>
      <c r="O30" s="1"/>
      <c r="P30" s="1"/>
      <c r="Q30" s="1"/>
    </row>
    <row r="31" spans="1:28" x14ac:dyDescent="0.25">
      <c r="A31" s="3"/>
      <c r="B31" s="86"/>
      <c r="C31" s="86"/>
      <c r="D31" s="87"/>
      <c r="E31" s="88"/>
      <c r="G31" s="73"/>
      <c r="H31" s="72"/>
      <c r="I31" s="89" t="str">
        <f t="shared" si="7"/>
        <v/>
      </c>
      <c r="K31" s="90" t="e">
        <f t="shared" si="0"/>
        <v>#DIV/0!</v>
      </c>
      <c r="L31" s="91" t="e">
        <f t="shared" si="1"/>
        <v>#DIV/0!</v>
      </c>
      <c r="M31" s="91" t="str">
        <f t="shared" si="2"/>
        <v/>
      </c>
      <c r="N31" s="4"/>
      <c r="O31" s="1"/>
      <c r="P31" s="1"/>
      <c r="Q31" s="1"/>
    </row>
    <row r="32" spans="1:28" x14ac:dyDescent="0.25">
      <c r="A32" s="3"/>
      <c r="B32" s="86"/>
      <c r="C32" s="86"/>
      <c r="D32" s="87"/>
      <c r="E32" s="88"/>
      <c r="G32" s="73"/>
      <c r="H32" s="72"/>
      <c r="I32" s="89" t="str">
        <f t="shared" si="7"/>
        <v/>
      </c>
      <c r="K32" s="90" t="e">
        <f t="shared" si="0"/>
        <v>#DIV/0!</v>
      </c>
      <c r="L32" s="91" t="e">
        <f t="shared" si="1"/>
        <v>#DIV/0!</v>
      </c>
      <c r="M32" s="91" t="str">
        <f t="shared" si="2"/>
        <v/>
      </c>
      <c r="N32" s="4"/>
      <c r="O32" s="1"/>
      <c r="P32" s="1"/>
      <c r="Q32" s="1"/>
    </row>
    <row r="33" spans="1:17" x14ac:dyDescent="0.25">
      <c r="A33" s="3"/>
      <c r="B33" s="86"/>
      <c r="C33" s="86"/>
      <c r="D33" s="87"/>
      <c r="E33" s="88"/>
      <c r="G33" s="73"/>
      <c r="H33" s="72"/>
      <c r="I33" s="89" t="str">
        <f t="shared" si="7"/>
        <v/>
      </c>
      <c r="K33" s="90" t="e">
        <f t="shared" si="0"/>
        <v>#DIV/0!</v>
      </c>
      <c r="L33" s="91" t="e">
        <f t="shared" si="1"/>
        <v>#DIV/0!</v>
      </c>
      <c r="M33" s="91" t="str">
        <f t="shared" si="2"/>
        <v/>
      </c>
      <c r="N33" s="4"/>
      <c r="O33" s="1"/>
      <c r="P33" s="1"/>
      <c r="Q33" s="1"/>
    </row>
    <row r="34" spans="1:17" x14ac:dyDescent="0.25">
      <c r="A34" s="3"/>
      <c r="B34" s="86"/>
      <c r="C34" s="86"/>
      <c r="D34" s="87"/>
      <c r="E34" s="88"/>
      <c r="G34" s="73"/>
      <c r="H34" s="72"/>
      <c r="I34" s="89" t="str">
        <f t="shared" si="7"/>
        <v/>
      </c>
      <c r="K34" s="90" t="e">
        <f t="shared" si="0"/>
        <v>#DIV/0!</v>
      </c>
      <c r="L34" s="91" t="e">
        <f t="shared" si="1"/>
        <v>#DIV/0!</v>
      </c>
      <c r="M34" s="91" t="str">
        <f t="shared" si="2"/>
        <v/>
      </c>
      <c r="N34" s="4"/>
      <c r="O34" s="1"/>
      <c r="P34" s="1"/>
      <c r="Q34" s="1"/>
    </row>
    <row r="35" spans="1:17" x14ac:dyDescent="0.25">
      <c r="A35" s="3"/>
      <c r="B35" s="86"/>
      <c r="C35" s="86"/>
      <c r="D35" s="87"/>
      <c r="E35" s="88"/>
      <c r="G35" s="73"/>
      <c r="H35" s="72"/>
      <c r="I35" s="89" t="str">
        <f t="shared" si="7"/>
        <v/>
      </c>
      <c r="K35" s="90" t="e">
        <f t="shared" si="0"/>
        <v>#DIV/0!</v>
      </c>
      <c r="L35" s="91" t="e">
        <f t="shared" si="1"/>
        <v>#DIV/0!</v>
      </c>
      <c r="M35" s="91" t="str">
        <f t="shared" si="2"/>
        <v/>
      </c>
      <c r="N35" s="4"/>
      <c r="O35" s="1"/>
      <c r="P35" s="1"/>
      <c r="Q35" s="1"/>
    </row>
    <row r="36" spans="1:17" x14ac:dyDescent="0.25">
      <c r="A36" s="3"/>
      <c r="B36" s="86"/>
      <c r="C36" s="86"/>
      <c r="D36" s="87"/>
      <c r="E36" s="88"/>
      <c r="G36" s="73"/>
      <c r="H36" s="72"/>
      <c r="I36" s="89" t="str">
        <f t="shared" si="7"/>
        <v/>
      </c>
      <c r="K36" s="90" t="e">
        <f t="shared" si="0"/>
        <v>#DIV/0!</v>
      </c>
      <c r="L36" s="91" t="e">
        <f t="shared" si="1"/>
        <v>#DIV/0!</v>
      </c>
      <c r="M36" s="91" t="str">
        <f t="shared" si="2"/>
        <v/>
      </c>
      <c r="N36" s="4"/>
      <c r="O36" s="1"/>
      <c r="P36" s="1"/>
      <c r="Q36" s="1"/>
    </row>
    <row r="37" spans="1:17" x14ac:dyDescent="0.25">
      <c r="A37" s="3"/>
      <c r="B37" s="86"/>
      <c r="C37" s="86"/>
      <c r="D37" s="87"/>
      <c r="E37" s="88"/>
      <c r="G37" s="73"/>
      <c r="H37" s="72"/>
      <c r="I37" s="89" t="str">
        <f t="shared" si="7"/>
        <v/>
      </c>
      <c r="K37" s="90" t="e">
        <f t="shared" si="0"/>
        <v>#DIV/0!</v>
      </c>
      <c r="L37" s="91" t="e">
        <f t="shared" si="1"/>
        <v>#DIV/0!</v>
      </c>
      <c r="M37" s="91" t="str">
        <f t="shared" si="2"/>
        <v/>
      </c>
      <c r="N37" s="4"/>
      <c r="O37" s="1"/>
      <c r="P37" s="1"/>
      <c r="Q37" s="1"/>
    </row>
    <row r="38" spans="1:17" x14ac:dyDescent="0.25">
      <c r="A38" s="3"/>
      <c r="B38" s="86"/>
      <c r="C38" s="86"/>
      <c r="D38" s="87"/>
      <c r="E38" s="88"/>
      <c r="G38" s="73"/>
      <c r="H38" s="72"/>
      <c r="I38" s="89" t="str">
        <f t="shared" si="7"/>
        <v/>
      </c>
      <c r="K38" s="90" t="e">
        <f t="shared" si="0"/>
        <v>#DIV/0!</v>
      </c>
      <c r="L38" s="91" t="e">
        <f t="shared" si="1"/>
        <v>#DIV/0!</v>
      </c>
      <c r="M38" s="91" t="str">
        <f t="shared" si="2"/>
        <v/>
      </c>
      <c r="N38" s="4"/>
      <c r="O38" s="1"/>
      <c r="P38" s="1"/>
      <c r="Q38" s="1"/>
    </row>
    <row r="39" spans="1:17" x14ac:dyDescent="0.25">
      <c r="A39" s="3"/>
      <c r="B39" s="86"/>
      <c r="C39" s="86"/>
      <c r="D39" s="87"/>
      <c r="E39" s="88"/>
      <c r="G39" s="73"/>
      <c r="H39" s="72"/>
      <c r="I39" s="89" t="str">
        <f t="shared" si="7"/>
        <v/>
      </c>
      <c r="K39" s="90" t="e">
        <f t="shared" si="0"/>
        <v>#DIV/0!</v>
      </c>
      <c r="L39" s="91" t="e">
        <f t="shared" si="1"/>
        <v>#DIV/0!</v>
      </c>
      <c r="M39" s="91" t="str">
        <f t="shared" si="2"/>
        <v/>
      </c>
      <c r="N39" s="4"/>
      <c r="O39" s="1"/>
      <c r="P39" s="1"/>
      <c r="Q39" s="1"/>
    </row>
    <row r="40" spans="1:17" x14ac:dyDescent="0.25">
      <c r="A40" s="3"/>
      <c r="B40" s="86"/>
      <c r="C40" s="86"/>
      <c r="D40" s="87"/>
      <c r="E40" s="88"/>
      <c r="G40" s="73"/>
      <c r="H40" s="72"/>
      <c r="I40" s="89" t="str">
        <f t="shared" si="7"/>
        <v/>
      </c>
      <c r="K40" s="90" t="e">
        <f t="shared" si="0"/>
        <v>#DIV/0!</v>
      </c>
      <c r="L40" s="91" t="e">
        <f t="shared" si="1"/>
        <v>#DIV/0!</v>
      </c>
      <c r="M40" s="91" t="str">
        <f t="shared" si="2"/>
        <v/>
      </c>
      <c r="N40" s="4"/>
      <c r="O40" s="1"/>
      <c r="P40" s="1"/>
      <c r="Q40" s="1"/>
    </row>
    <row r="41" spans="1:17" x14ac:dyDescent="0.25">
      <c r="A41" s="3"/>
      <c r="B41" s="86"/>
      <c r="C41" s="86"/>
      <c r="D41" s="87"/>
      <c r="E41" s="88"/>
      <c r="G41" s="73"/>
      <c r="H41" s="72"/>
      <c r="I41" s="89" t="str">
        <f t="shared" si="7"/>
        <v/>
      </c>
      <c r="K41" s="90" t="e">
        <f t="shared" si="0"/>
        <v>#DIV/0!</v>
      </c>
      <c r="L41" s="91" t="e">
        <f t="shared" si="1"/>
        <v>#DIV/0!</v>
      </c>
      <c r="M41" s="91" t="str">
        <f t="shared" si="2"/>
        <v/>
      </c>
      <c r="N41" s="4"/>
      <c r="O41" s="1"/>
      <c r="P41" s="1"/>
      <c r="Q41" s="1"/>
    </row>
    <row r="42" spans="1:17" x14ac:dyDescent="0.25">
      <c r="A42" s="3"/>
      <c r="B42" s="86"/>
      <c r="C42" s="86"/>
      <c r="D42" s="87"/>
      <c r="E42" s="88"/>
      <c r="G42" s="73"/>
      <c r="H42" s="72"/>
      <c r="I42" s="89" t="str">
        <f t="shared" si="7"/>
        <v/>
      </c>
      <c r="K42" s="90" t="e">
        <f t="shared" si="0"/>
        <v>#DIV/0!</v>
      </c>
      <c r="L42" s="91" t="e">
        <f t="shared" si="1"/>
        <v>#DIV/0!</v>
      </c>
      <c r="M42" s="91" t="str">
        <f t="shared" si="2"/>
        <v/>
      </c>
      <c r="N42" s="4"/>
      <c r="O42" s="1"/>
      <c r="P42" s="1"/>
      <c r="Q42" s="1"/>
    </row>
    <row r="43" spans="1:17" x14ac:dyDescent="0.25">
      <c r="A43" s="3"/>
      <c r="B43" s="86"/>
      <c r="C43" s="86"/>
      <c r="D43" s="87"/>
      <c r="E43" s="88"/>
      <c r="G43" s="73"/>
      <c r="H43" s="72"/>
      <c r="I43" s="89" t="str">
        <f t="shared" si="7"/>
        <v/>
      </c>
      <c r="K43" s="90" t="e">
        <f t="shared" si="0"/>
        <v>#DIV/0!</v>
      </c>
      <c r="L43" s="91" t="e">
        <f t="shared" si="1"/>
        <v>#DIV/0!</v>
      </c>
      <c r="M43" s="91" t="str">
        <f t="shared" si="2"/>
        <v/>
      </c>
      <c r="N43" s="4"/>
      <c r="O43" s="1"/>
      <c r="P43" s="1"/>
      <c r="Q43" s="1"/>
    </row>
    <row r="44" spans="1:17" x14ac:dyDescent="0.25">
      <c r="A44" s="3"/>
      <c r="B44" s="86"/>
      <c r="C44" s="86"/>
      <c r="D44" s="87"/>
      <c r="E44" s="88"/>
      <c r="G44" s="73"/>
      <c r="H44" s="72"/>
      <c r="I44" s="89" t="str">
        <f t="shared" si="7"/>
        <v/>
      </c>
      <c r="K44" s="90" t="e">
        <f t="shared" si="0"/>
        <v>#DIV/0!</v>
      </c>
      <c r="L44" s="91" t="e">
        <f t="shared" si="1"/>
        <v>#DIV/0!</v>
      </c>
      <c r="M44" s="91" t="str">
        <f t="shared" si="2"/>
        <v/>
      </c>
      <c r="N44" s="4"/>
      <c r="O44" s="1"/>
      <c r="P44" s="1"/>
      <c r="Q44" s="1"/>
    </row>
    <row r="45" spans="1:17" x14ac:dyDescent="0.25">
      <c r="A45" s="3"/>
      <c r="B45" s="86"/>
      <c r="C45" s="86"/>
      <c r="D45" s="87"/>
      <c r="E45" s="88"/>
      <c r="G45" s="73"/>
      <c r="H45" s="72"/>
      <c r="I45" s="89" t="str">
        <f t="shared" si="7"/>
        <v/>
      </c>
      <c r="K45" s="90" t="e">
        <f t="shared" si="0"/>
        <v>#DIV/0!</v>
      </c>
      <c r="L45" s="91" t="e">
        <f t="shared" si="1"/>
        <v>#DIV/0!</v>
      </c>
      <c r="M45" s="91" t="str">
        <f t="shared" si="2"/>
        <v/>
      </c>
      <c r="N45" s="4"/>
      <c r="O45" s="1"/>
      <c r="P45" s="1"/>
      <c r="Q45" s="1"/>
    </row>
    <row r="46" spans="1:17" x14ac:dyDescent="0.25">
      <c r="A46" s="3"/>
      <c r="B46" s="86"/>
      <c r="C46" s="86"/>
      <c r="D46" s="87"/>
      <c r="E46" s="88"/>
      <c r="G46" s="73"/>
      <c r="H46" s="72"/>
      <c r="I46" s="89" t="str">
        <f t="shared" si="7"/>
        <v/>
      </c>
      <c r="K46" s="90" t="e">
        <f t="shared" si="0"/>
        <v>#DIV/0!</v>
      </c>
      <c r="L46" s="91" t="e">
        <f t="shared" si="1"/>
        <v>#DIV/0!</v>
      </c>
      <c r="M46" s="91" t="str">
        <f t="shared" si="2"/>
        <v/>
      </c>
      <c r="N46" s="4"/>
      <c r="O46" s="1"/>
      <c r="P46" s="1"/>
      <c r="Q46" s="1"/>
    </row>
    <row r="47" spans="1:17" x14ac:dyDescent="0.25">
      <c r="A47" s="3"/>
      <c r="B47" s="86"/>
      <c r="C47" s="86"/>
      <c r="D47" s="87"/>
      <c r="E47" s="88"/>
      <c r="G47" s="73"/>
      <c r="H47" s="72"/>
      <c r="I47" s="89" t="str">
        <f t="shared" si="7"/>
        <v/>
      </c>
      <c r="K47" s="90" t="e">
        <f t="shared" si="0"/>
        <v>#DIV/0!</v>
      </c>
      <c r="L47" s="91" t="e">
        <f t="shared" si="1"/>
        <v>#DIV/0!</v>
      </c>
      <c r="M47" s="91" t="str">
        <f t="shared" si="2"/>
        <v/>
      </c>
      <c r="N47" s="4"/>
      <c r="O47" s="1"/>
      <c r="P47" s="1"/>
      <c r="Q47" s="1"/>
    </row>
    <row r="48" spans="1:17" x14ac:dyDescent="0.25">
      <c r="A48" s="3"/>
      <c r="B48" s="86"/>
      <c r="C48" s="86"/>
      <c r="D48" s="87"/>
      <c r="E48" s="88"/>
      <c r="G48" s="73"/>
      <c r="H48" s="72"/>
      <c r="I48" s="89" t="str">
        <f t="shared" si="7"/>
        <v/>
      </c>
      <c r="K48" s="90" t="e">
        <f t="shared" si="0"/>
        <v>#DIV/0!</v>
      </c>
      <c r="L48" s="91" t="e">
        <f t="shared" si="1"/>
        <v>#DIV/0!</v>
      </c>
      <c r="M48" s="91" t="str">
        <f t="shared" si="2"/>
        <v/>
      </c>
      <c r="N48" s="4"/>
      <c r="O48" s="1"/>
      <c r="P48" s="1"/>
      <c r="Q48" s="1"/>
    </row>
    <row r="49" spans="1:17" x14ac:dyDescent="0.25">
      <c r="A49" s="3"/>
      <c r="B49" s="86"/>
      <c r="C49" s="86"/>
      <c r="D49" s="87"/>
      <c r="E49" s="88"/>
      <c r="G49" s="73"/>
      <c r="H49" s="72"/>
      <c r="I49" s="89" t="str">
        <f t="shared" si="7"/>
        <v/>
      </c>
      <c r="K49" s="90" t="e">
        <f t="shared" si="0"/>
        <v>#DIV/0!</v>
      </c>
      <c r="L49" s="91" t="e">
        <f t="shared" si="1"/>
        <v>#DIV/0!</v>
      </c>
      <c r="M49" s="91" t="str">
        <f t="shared" si="2"/>
        <v/>
      </c>
      <c r="N49" s="4"/>
      <c r="O49" s="1"/>
      <c r="P49" s="1"/>
      <c r="Q49" s="1"/>
    </row>
    <row r="50" spans="1:17" x14ac:dyDescent="0.25">
      <c r="A50" s="3"/>
      <c r="B50" s="86"/>
      <c r="C50" s="86"/>
      <c r="D50" s="87"/>
      <c r="E50" s="88"/>
      <c r="G50" s="73"/>
      <c r="H50" s="72"/>
      <c r="I50" s="89" t="str">
        <f t="shared" si="7"/>
        <v/>
      </c>
      <c r="K50" s="90" t="e">
        <f t="shared" si="0"/>
        <v>#DIV/0!</v>
      </c>
      <c r="L50" s="91" t="e">
        <f t="shared" si="1"/>
        <v>#DIV/0!</v>
      </c>
      <c r="M50" s="91" t="str">
        <f t="shared" si="2"/>
        <v/>
      </c>
      <c r="N50" s="4"/>
      <c r="O50" s="1"/>
      <c r="P50" s="1"/>
      <c r="Q50" s="1"/>
    </row>
    <row r="51" spans="1:17" x14ac:dyDescent="0.25">
      <c r="A51" s="3"/>
      <c r="B51" s="86"/>
      <c r="C51" s="86"/>
      <c r="D51" s="87"/>
      <c r="E51" s="88"/>
      <c r="G51" s="73"/>
      <c r="H51" s="72"/>
      <c r="I51" s="89" t="str">
        <f t="shared" si="7"/>
        <v/>
      </c>
      <c r="K51" s="90" t="e">
        <f t="shared" si="0"/>
        <v>#DIV/0!</v>
      </c>
      <c r="L51" s="91" t="e">
        <f t="shared" si="1"/>
        <v>#DIV/0!</v>
      </c>
      <c r="M51" s="91" t="str">
        <f t="shared" si="2"/>
        <v/>
      </c>
      <c r="N51" s="4"/>
      <c r="O51" s="1"/>
      <c r="P51" s="1"/>
      <c r="Q51" s="1"/>
    </row>
    <row r="52" spans="1:17" x14ac:dyDescent="0.25">
      <c r="A52" s="3"/>
      <c r="B52" s="86"/>
      <c r="C52" s="86"/>
      <c r="D52" s="87"/>
      <c r="E52" s="88"/>
      <c r="G52" s="73"/>
      <c r="H52" s="72"/>
      <c r="I52" s="89" t="str">
        <f t="shared" si="7"/>
        <v/>
      </c>
      <c r="K52" s="90" t="e">
        <f t="shared" si="0"/>
        <v>#DIV/0!</v>
      </c>
      <c r="L52" s="91" t="e">
        <f t="shared" si="1"/>
        <v>#DIV/0!</v>
      </c>
      <c r="M52" s="91" t="str">
        <f t="shared" si="2"/>
        <v/>
      </c>
      <c r="N52" s="4"/>
      <c r="O52" s="1"/>
      <c r="P52" s="1"/>
      <c r="Q52" s="1"/>
    </row>
    <row r="53" spans="1:17" x14ac:dyDescent="0.25">
      <c r="A53" s="3"/>
      <c r="B53" s="86"/>
      <c r="C53" s="86"/>
      <c r="D53" s="87"/>
      <c r="E53" s="88"/>
      <c r="G53" s="73"/>
      <c r="H53" s="72"/>
      <c r="I53" s="89" t="str">
        <f t="shared" si="7"/>
        <v/>
      </c>
      <c r="K53" s="90" t="e">
        <f t="shared" si="0"/>
        <v>#DIV/0!</v>
      </c>
      <c r="L53" s="91" t="e">
        <f t="shared" si="1"/>
        <v>#DIV/0!</v>
      </c>
      <c r="M53" s="91" t="str">
        <f t="shared" si="2"/>
        <v/>
      </c>
      <c r="N53" s="4"/>
      <c r="O53" s="1"/>
      <c r="P53" s="1"/>
      <c r="Q53" s="1"/>
    </row>
    <row r="54" spans="1:17" x14ac:dyDescent="0.25">
      <c r="A54" s="3"/>
      <c r="B54" s="86"/>
      <c r="C54" s="86"/>
      <c r="D54" s="87"/>
      <c r="E54" s="88"/>
      <c r="G54" s="73"/>
      <c r="H54" s="72"/>
      <c r="I54" s="89" t="str">
        <f t="shared" si="7"/>
        <v/>
      </c>
      <c r="K54" s="90" t="e">
        <f t="shared" si="0"/>
        <v>#DIV/0!</v>
      </c>
      <c r="L54" s="91" t="e">
        <f t="shared" si="1"/>
        <v>#DIV/0!</v>
      </c>
      <c r="M54" s="91" t="str">
        <f t="shared" si="2"/>
        <v/>
      </c>
      <c r="N54" s="4"/>
      <c r="O54" s="1"/>
      <c r="P54" s="1"/>
      <c r="Q54" s="1"/>
    </row>
    <row r="55" spans="1:17" x14ac:dyDescent="0.25">
      <c r="A55" s="3"/>
      <c r="B55" s="86"/>
      <c r="C55" s="86"/>
      <c r="D55" s="87"/>
      <c r="E55" s="88"/>
      <c r="G55" s="73"/>
      <c r="H55" s="72"/>
      <c r="I55" s="89" t="str">
        <f t="shared" si="7"/>
        <v/>
      </c>
      <c r="K55" s="90" t="e">
        <f t="shared" si="0"/>
        <v>#DIV/0!</v>
      </c>
      <c r="L55" s="91" t="e">
        <f t="shared" si="1"/>
        <v>#DIV/0!</v>
      </c>
      <c r="M55" s="91" t="str">
        <f t="shared" si="2"/>
        <v/>
      </c>
      <c r="N55" s="4"/>
      <c r="O55" s="1"/>
      <c r="P55" s="1"/>
      <c r="Q55" s="1"/>
    </row>
    <row r="56" spans="1:17" x14ac:dyDescent="0.25">
      <c r="A56" s="3"/>
      <c r="B56" s="86"/>
      <c r="C56" s="86"/>
      <c r="D56" s="87"/>
      <c r="E56" s="88"/>
      <c r="G56" s="73"/>
      <c r="H56" s="72"/>
      <c r="I56" s="89" t="str">
        <f t="shared" si="7"/>
        <v/>
      </c>
      <c r="K56" s="90" t="e">
        <f t="shared" si="0"/>
        <v>#DIV/0!</v>
      </c>
      <c r="L56" s="91" t="e">
        <f t="shared" si="1"/>
        <v>#DIV/0!</v>
      </c>
      <c r="M56" s="91" t="str">
        <f t="shared" si="2"/>
        <v/>
      </c>
      <c r="N56" s="4"/>
      <c r="O56" s="1"/>
      <c r="P56" s="1"/>
      <c r="Q56" s="1"/>
    </row>
    <row r="57" spans="1:17" x14ac:dyDescent="0.25">
      <c r="A57" s="3"/>
      <c r="B57" s="86"/>
      <c r="C57" s="86"/>
      <c r="D57" s="87"/>
      <c r="E57" s="88"/>
      <c r="G57" s="73"/>
      <c r="H57" s="72"/>
      <c r="I57" s="89" t="str">
        <f t="shared" si="7"/>
        <v/>
      </c>
      <c r="K57" s="90" t="e">
        <f t="shared" si="0"/>
        <v>#DIV/0!</v>
      </c>
      <c r="L57" s="91" t="e">
        <f t="shared" si="1"/>
        <v>#DIV/0!</v>
      </c>
      <c r="M57" s="91" t="str">
        <f t="shared" si="2"/>
        <v/>
      </c>
      <c r="N57" s="4"/>
      <c r="O57" s="1"/>
      <c r="P57" s="1"/>
      <c r="Q57" s="1"/>
    </row>
    <row r="58" spans="1:17" x14ac:dyDescent="0.25">
      <c r="A58" s="3"/>
      <c r="B58" s="86"/>
      <c r="C58" s="86"/>
      <c r="D58" s="87"/>
      <c r="E58" s="88"/>
      <c r="G58" s="73"/>
      <c r="H58" s="72"/>
      <c r="I58" s="89" t="str">
        <f t="shared" si="7"/>
        <v/>
      </c>
      <c r="K58" s="90" t="e">
        <f t="shared" si="0"/>
        <v>#DIV/0!</v>
      </c>
      <c r="L58" s="91" t="e">
        <f t="shared" si="1"/>
        <v>#DIV/0!</v>
      </c>
      <c r="M58" s="91" t="str">
        <f t="shared" si="2"/>
        <v/>
      </c>
      <c r="N58" s="4"/>
      <c r="O58" s="1"/>
      <c r="P58" s="1"/>
      <c r="Q58" s="1"/>
    </row>
    <row r="59" spans="1:17" x14ac:dyDescent="0.25">
      <c r="A59" s="3"/>
      <c r="B59" s="86"/>
      <c r="C59" s="86"/>
      <c r="D59" s="87"/>
      <c r="E59" s="88"/>
      <c r="G59" s="73"/>
      <c r="H59" s="72"/>
      <c r="I59" s="89" t="str">
        <f t="shared" si="7"/>
        <v/>
      </c>
      <c r="K59" s="90" t="e">
        <f t="shared" si="0"/>
        <v>#DIV/0!</v>
      </c>
      <c r="L59" s="91" t="e">
        <f t="shared" si="1"/>
        <v>#DIV/0!</v>
      </c>
      <c r="M59" s="91" t="str">
        <f t="shared" si="2"/>
        <v/>
      </c>
      <c r="N59" s="4"/>
      <c r="O59" s="1"/>
      <c r="P59" s="1"/>
      <c r="Q59" s="1"/>
    </row>
    <row r="60" spans="1:17" x14ac:dyDescent="0.25">
      <c r="A60" s="3"/>
      <c r="B60" s="86"/>
      <c r="C60" s="86"/>
      <c r="D60" s="87"/>
      <c r="E60" s="88"/>
      <c r="G60" s="73"/>
      <c r="H60" s="72"/>
      <c r="I60" s="89" t="str">
        <f t="shared" si="7"/>
        <v/>
      </c>
      <c r="K60" s="90" t="e">
        <f t="shared" si="0"/>
        <v>#DIV/0!</v>
      </c>
      <c r="L60" s="91" t="e">
        <f t="shared" si="1"/>
        <v>#DIV/0!</v>
      </c>
      <c r="M60" s="91" t="str">
        <f t="shared" si="2"/>
        <v/>
      </c>
      <c r="N60" s="4"/>
      <c r="O60" s="1"/>
      <c r="P60" s="1"/>
      <c r="Q60" s="1"/>
    </row>
    <row r="61" spans="1:17" x14ac:dyDescent="0.25">
      <c r="A61" s="3"/>
      <c r="B61" s="86"/>
      <c r="C61" s="86"/>
      <c r="D61" s="87"/>
      <c r="E61" s="88"/>
      <c r="G61" s="73"/>
      <c r="H61" s="72"/>
      <c r="I61" s="89" t="str">
        <f t="shared" si="7"/>
        <v/>
      </c>
      <c r="K61" s="90" t="e">
        <f t="shared" si="0"/>
        <v>#DIV/0!</v>
      </c>
      <c r="L61" s="91" t="e">
        <f t="shared" si="1"/>
        <v>#DIV/0!</v>
      </c>
      <c r="M61" s="91" t="str">
        <f t="shared" si="2"/>
        <v/>
      </c>
      <c r="N61" s="4"/>
      <c r="O61" s="1"/>
      <c r="P61" s="1"/>
      <c r="Q61" s="1"/>
    </row>
    <row r="62" spans="1:17" x14ac:dyDescent="0.25">
      <c r="A62" s="3"/>
      <c r="B62" s="86"/>
      <c r="C62" s="86"/>
      <c r="D62" s="87"/>
      <c r="E62" s="88"/>
      <c r="G62" s="73"/>
      <c r="H62" s="72"/>
      <c r="I62" s="89" t="str">
        <f t="shared" si="7"/>
        <v/>
      </c>
      <c r="K62" s="90" t="e">
        <f t="shared" si="0"/>
        <v>#DIV/0!</v>
      </c>
      <c r="L62" s="91" t="e">
        <f t="shared" si="1"/>
        <v>#DIV/0!</v>
      </c>
      <c r="M62" s="91" t="str">
        <f t="shared" si="2"/>
        <v/>
      </c>
      <c r="N62" s="4"/>
      <c r="O62" s="1"/>
      <c r="P62" s="1"/>
      <c r="Q62" s="1"/>
    </row>
    <row r="63" spans="1:17" x14ac:dyDescent="0.25">
      <c r="A63" s="3"/>
      <c r="B63" s="86"/>
      <c r="C63" s="86"/>
      <c r="D63" s="87"/>
      <c r="E63" s="88"/>
      <c r="G63" s="73"/>
      <c r="H63" s="72"/>
      <c r="I63" s="89" t="str">
        <f t="shared" si="7"/>
        <v/>
      </c>
      <c r="K63" s="90" t="e">
        <f t="shared" si="0"/>
        <v>#DIV/0!</v>
      </c>
      <c r="L63" s="91" t="e">
        <f t="shared" si="1"/>
        <v>#DIV/0!</v>
      </c>
      <c r="M63" s="91" t="str">
        <f t="shared" si="2"/>
        <v/>
      </c>
      <c r="N63" s="4"/>
      <c r="O63" s="1"/>
      <c r="P63" s="1"/>
      <c r="Q63" s="1"/>
    </row>
    <row r="64" spans="1:17" x14ac:dyDescent="0.25">
      <c r="A64" s="3"/>
      <c r="B64" s="86"/>
      <c r="C64" s="86"/>
      <c r="D64" s="87"/>
      <c r="E64" s="88"/>
      <c r="G64" s="73"/>
      <c r="H64" s="72"/>
      <c r="I64" s="89" t="str">
        <f t="shared" si="7"/>
        <v/>
      </c>
      <c r="K64" s="90" t="e">
        <f t="shared" si="0"/>
        <v>#DIV/0!</v>
      </c>
      <c r="L64" s="91" t="e">
        <f t="shared" si="1"/>
        <v>#DIV/0!</v>
      </c>
      <c r="M64" s="91" t="str">
        <f t="shared" si="2"/>
        <v/>
      </c>
      <c r="N64" s="4"/>
      <c r="O64" s="1"/>
      <c r="P64" s="1"/>
      <c r="Q64" s="1"/>
    </row>
    <row r="65" spans="1:17" x14ac:dyDescent="0.25">
      <c r="A65" s="3"/>
      <c r="B65" s="86"/>
      <c r="C65" s="86"/>
      <c r="D65" s="87"/>
      <c r="E65" s="88"/>
      <c r="G65" s="73"/>
      <c r="H65" s="72"/>
      <c r="I65" s="89" t="str">
        <f t="shared" si="7"/>
        <v/>
      </c>
      <c r="K65" s="90" t="e">
        <f t="shared" si="0"/>
        <v>#DIV/0!</v>
      </c>
      <c r="L65" s="91" t="e">
        <f t="shared" si="1"/>
        <v>#DIV/0!</v>
      </c>
      <c r="M65" s="91" t="str">
        <f t="shared" si="2"/>
        <v/>
      </c>
      <c r="N65" s="4"/>
      <c r="O65" s="1"/>
      <c r="P65" s="1"/>
      <c r="Q65" s="1"/>
    </row>
    <row r="66" spans="1:17" x14ac:dyDescent="0.25">
      <c r="A66" s="3"/>
      <c r="B66" s="86"/>
      <c r="C66" s="86"/>
      <c r="D66" s="87"/>
      <c r="E66" s="88"/>
      <c r="G66" s="73"/>
      <c r="H66" s="72"/>
      <c r="I66" s="89" t="str">
        <f t="shared" si="7"/>
        <v/>
      </c>
      <c r="K66" s="90" t="e">
        <f t="shared" ref="K66:K77" si="8">(E66/G66*100.05)-100</f>
        <v>#DIV/0!</v>
      </c>
      <c r="L66" s="91" t="e">
        <f t="shared" ref="L66:L77" si="9">K66*10</f>
        <v>#DIV/0!</v>
      </c>
      <c r="M66" s="91" t="str">
        <f t="shared" ref="M66:M77" si="10">IF(G66="","",IF(L66&gt;=50,50,IF(L66&lt;=0,0,L66)))</f>
        <v/>
      </c>
      <c r="N66" s="4"/>
      <c r="O66" s="1"/>
      <c r="P66" s="1"/>
      <c r="Q66" s="1"/>
    </row>
    <row r="67" spans="1:17" x14ac:dyDescent="0.25">
      <c r="A67" s="3"/>
      <c r="B67" s="86"/>
      <c r="C67" s="86"/>
      <c r="D67" s="87"/>
      <c r="E67" s="88"/>
      <c r="G67" s="73"/>
      <c r="H67" s="72"/>
      <c r="I67" s="89" t="str">
        <f t="shared" si="7"/>
        <v/>
      </c>
      <c r="K67" s="90" t="e">
        <f t="shared" si="8"/>
        <v>#DIV/0!</v>
      </c>
      <c r="L67" s="91" t="e">
        <f t="shared" si="9"/>
        <v>#DIV/0!</v>
      </c>
      <c r="M67" s="91" t="str">
        <f t="shared" si="10"/>
        <v/>
      </c>
      <c r="N67" s="4"/>
      <c r="O67" s="1"/>
      <c r="P67" s="1"/>
      <c r="Q67" s="1"/>
    </row>
    <row r="68" spans="1:17" x14ac:dyDescent="0.25">
      <c r="A68" s="3"/>
      <c r="B68" s="86"/>
      <c r="C68" s="86"/>
      <c r="D68" s="87"/>
      <c r="E68" s="88"/>
      <c r="G68" s="73"/>
      <c r="H68" s="72"/>
      <c r="I68" s="89" t="str">
        <f t="shared" ref="I68:I77" si="11">IF(G68="","",IF(G68&lt;E68,E68-G68,""))</f>
        <v/>
      </c>
      <c r="K68" s="90" t="e">
        <f t="shared" si="8"/>
        <v>#DIV/0!</v>
      </c>
      <c r="L68" s="91" t="e">
        <f t="shared" si="9"/>
        <v>#DIV/0!</v>
      </c>
      <c r="M68" s="91" t="str">
        <f t="shared" si="10"/>
        <v/>
      </c>
      <c r="N68" s="4"/>
      <c r="O68" s="1"/>
      <c r="P68" s="1"/>
      <c r="Q68" s="1"/>
    </row>
    <row r="69" spans="1:17" x14ac:dyDescent="0.25">
      <c r="A69" s="3"/>
      <c r="B69" s="86"/>
      <c r="C69" s="86"/>
      <c r="D69" s="87"/>
      <c r="E69" s="88"/>
      <c r="G69" s="73"/>
      <c r="H69" s="72"/>
      <c r="I69" s="89" t="str">
        <f t="shared" si="11"/>
        <v/>
      </c>
      <c r="K69" s="90" t="e">
        <f t="shared" si="8"/>
        <v>#DIV/0!</v>
      </c>
      <c r="L69" s="91" t="e">
        <f t="shared" si="9"/>
        <v>#DIV/0!</v>
      </c>
      <c r="M69" s="91" t="str">
        <f t="shared" si="10"/>
        <v/>
      </c>
      <c r="N69" s="4"/>
      <c r="O69" s="1"/>
      <c r="P69" s="1"/>
      <c r="Q69" s="1"/>
    </row>
    <row r="70" spans="1:17" x14ac:dyDescent="0.25">
      <c r="A70" s="3"/>
      <c r="B70" s="86"/>
      <c r="C70" s="86"/>
      <c r="D70" s="87"/>
      <c r="E70" s="88"/>
      <c r="G70" s="73"/>
      <c r="H70" s="72"/>
      <c r="I70" s="89" t="str">
        <f t="shared" si="11"/>
        <v/>
      </c>
      <c r="K70" s="90" t="e">
        <f t="shared" si="8"/>
        <v>#DIV/0!</v>
      </c>
      <c r="L70" s="91" t="e">
        <f t="shared" si="9"/>
        <v>#DIV/0!</v>
      </c>
      <c r="M70" s="91" t="str">
        <f t="shared" si="10"/>
        <v/>
      </c>
      <c r="N70" s="4"/>
      <c r="O70" s="1"/>
      <c r="P70" s="1"/>
      <c r="Q70" s="1"/>
    </row>
    <row r="71" spans="1:17" x14ac:dyDescent="0.25">
      <c r="A71" s="3"/>
      <c r="B71" s="86"/>
      <c r="C71" s="86"/>
      <c r="D71" s="87"/>
      <c r="E71" s="88"/>
      <c r="G71" s="73"/>
      <c r="H71" s="72"/>
      <c r="I71" s="89" t="str">
        <f t="shared" si="11"/>
        <v/>
      </c>
      <c r="K71" s="90" t="e">
        <f t="shared" si="8"/>
        <v>#DIV/0!</v>
      </c>
      <c r="L71" s="91" t="e">
        <f t="shared" si="9"/>
        <v>#DIV/0!</v>
      </c>
      <c r="M71" s="91" t="str">
        <f t="shared" si="10"/>
        <v/>
      </c>
      <c r="N71" s="4"/>
      <c r="O71" s="1"/>
      <c r="P71" s="1"/>
      <c r="Q71" s="1"/>
    </row>
    <row r="72" spans="1:17" x14ac:dyDescent="0.25">
      <c r="A72" s="3"/>
      <c r="B72" s="86"/>
      <c r="C72" s="86"/>
      <c r="D72" s="87"/>
      <c r="E72" s="88"/>
      <c r="G72" s="73"/>
      <c r="H72" s="72"/>
      <c r="I72" s="89" t="str">
        <f t="shared" si="11"/>
        <v/>
      </c>
      <c r="K72" s="90" t="e">
        <f t="shared" si="8"/>
        <v>#DIV/0!</v>
      </c>
      <c r="L72" s="91" t="e">
        <f t="shared" si="9"/>
        <v>#DIV/0!</v>
      </c>
      <c r="M72" s="91" t="str">
        <f t="shared" si="10"/>
        <v/>
      </c>
      <c r="N72" s="4"/>
      <c r="O72" s="1"/>
      <c r="P72" s="1"/>
      <c r="Q72" s="1"/>
    </row>
    <row r="73" spans="1:17" x14ac:dyDescent="0.25">
      <c r="A73" s="3"/>
      <c r="B73" s="86"/>
      <c r="C73" s="86"/>
      <c r="D73" s="87"/>
      <c r="E73" s="88"/>
      <c r="G73" s="73"/>
      <c r="H73" s="72"/>
      <c r="I73" s="89" t="str">
        <f t="shared" si="11"/>
        <v/>
      </c>
      <c r="K73" s="90" t="e">
        <f t="shared" si="8"/>
        <v>#DIV/0!</v>
      </c>
      <c r="L73" s="91" t="e">
        <f t="shared" si="9"/>
        <v>#DIV/0!</v>
      </c>
      <c r="M73" s="91" t="str">
        <f t="shared" si="10"/>
        <v/>
      </c>
      <c r="N73" s="4"/>
      <c r="O73" s="1"/>
      <c r="P73" s="1"/>
      <c r="Q73" s="1"/>
    </row>
    <row r="74" spans="1:17" x14ac:dyDescent="0.25">
      <c r="A74" s="3"/>
      <c r="B74" s="86"/>
      <c r="C74" s="86"/>
      <c r="D74" s="87"/>
      <c r="E74" s="88"/>
      <c r="G74" s="73"/>
      <c r="H74" s="72"/>
      <c r="I74" s="89" t="str">
        <f t="shared" si="11"/>
        <v/>
      </c>
      <c r="K74" s="90" t="e">
        <f t="shared" si="8"/>
        <v>#DIV/0!</v>
      </c>
      <c r="L74" s="91" t="e">
        <f t="shared" si="9"/>
        <v>#DIV/0!</v>
      </c>
      <c r="M74" s="91" t="str">
        <f t="shared" si="10"/>
        <v/>
      </c>
      <c r="N74" s="4"/>
      <c r="O74" s="1"/>
      <c r="P74" s="1"/>
      <c r="Q74" s="1"/>
    </row>
    <row r="75" spans="1:17" x14ac:dyDescent="0.25">
      <c r="A75" s="3"/>
      <c r="B75" s="86"/>
      <c r="C75" s="86"/>
      <c r="D75" s="87"/>
      <c r="E75" s="88"/>
      <c r="G75" s="73"/>
      <c r="H75" s="72"/>
      <c r="I75" s="89" t="str">
        <f t="shared" si="11"/>
        <v/>
      </c>
      <c r="K75" s="90" t="e">
        <f t="shared" si="8"/>
        <v>#DIV/0!</v>
      </c>
      <c r="L75" s="91" t="e">
        <f t="shared" si="9"/>
        <v>#DIV/0!</v>
      </c>
      <c r="M75" s="91" t="str">
        <f t="shared" si="10"/>
        <v/>
      </c>
      <c r="N75" s="4"/>
      <c r="O75" s="1"/>
      <c r="P75" s="1"/>
      <c r="Q75" s="1"/>
    </row>
    <row r="76" spans="1:17" x14ac:dyDescent="0.25">
      <c r="A76" s="3"/>
      <c r="B76" s="86"/>
      <c r="C76" s="86"/>
      <c r="D76" s="87"/>
      <c r="E76" s="88"/>
      <c r="G76" s="73"/>
      <c r="H76" s="72"/>
      <c r="I76" s="89" t="str">
        <f t="shared" si="11"/>
        <v/>
      </c>
      <c r="K76" s="90" t="e">
        <f t="shared" si="8"/>
        <v>#DIV/0!</v>
      </c>
      <c r="L76" s="91" t="e">
        <f t="shared" si="9"/>
        <v>#DIV/0!</v>
      </c>
      <c r="M76" s="91" t="str">
        <f t="shared" si="10"/>
        <v/>
      </c>
      <c r="N76" s="4"/>
      <c r="O76" s="1"/>
      <c r="P76" s="1"/>
      <c r="Q76" s="1"/>
    </row>
    <row r="77" spans="1:17" x14ac:dyDescent="0.25">
      <c r="A77" s="3"/>
      <c r="B77" s="86"/>
      <c r="C77" s="86"/>
      <c r="D77" s="87"/>
      <c r="E77" s="88"/>
      <c r="G77" s="73"/>
      <c r="H77" s="72"/>
      <c r="I77" s="89" t="str">
        <f t="shared" si="11"/>
        <v/>
      </c>
      <c r="K77" s="90" t="e">
        <f t="shared" si="8"/>
        <v>#DIV/0!</v>
      </c>
      <c r="L77" s="91" t="e">
        <f t="shared" si="9"/>
        <v>#DIV/0!</v>
      </c>
      <c r="M77" s="91" t="str">
        <f t="shared" si="10"/>
        <v/>
      </c>
      <c r="N77" s="4"/>
      <c r="O77" s="1"/>
      <c r="P77" s="1"/>
      <c r="Q77" s="1"/>
    </row>
    <row r="78" spans="1:17" x14ac:dyDescent="0.25">
      <c r="B78" s="28"/>
      <c r="C78" s="28"/>
      <c r="D78" s="7"/>
      <c r="E78" s="8"/>
      <c r="F78" s="7"/>
      <c r="G78" s="7"/>
      <c r="H78" s="7"/>
      <c r="I78" s="7"/>
      <c r="J78" s="7"/>
      <c r="K78" s="7"/>
      <c r="L78" s="7"/>
      <c r="M78" s="7"/>
      <c r="O78" s="1"/>
      <c r="P78" s="1"/>
      <c r="Q78" s="1"/>
    </row>
  </sheetData>
  <sortState ref="P6:AA26">
    <sortCondition descending="1" ref="AA6:AA26"/>
  </sortState>
  <mergeCells count="1">
    <mergeCell ref="B2:M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A28" workbookViewId="0">
      <selection activeCell="J22" sqref="J22"/>
    </sheetView>
  </sheetViews>
  <sheetFormatPr defaultRowHeight="15" x14ac:dyDescent="0.25"/>
  <cols>
    <col min="1" max="1" width="3.5703125" style="1" customWidth="1"/>
    <col min="2" max="2" width="9.140625" style="75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C2" s="92" t="s">
        <v>149</v>
      </c>
      <c r="D2" s="92"/>
      <c r="E2" s="92"/>
      <c r="F2" s="92"/>
      <c r="G2" s="92"/>
      <c r="H2" s="9"/>
      <c r="I2" s="9"/>
      <c r="J2" s="9"/>
    </row>
    <row r="3" spans="2:18" x14ac:dyDescent="0.25">
      <c r="C3" s="74"/>
      <c r="D3" s="74"/>
      <c r="E3" s="74"/>
      <c r="F3" s="74"/>
      <c r="G3" s="74"/>
      <c r="H3" s="9"/>
      <c r="I3" s="9"/>
      <c r="J3" s="9"/>
      <c r="Q3" s="12"/>
    </row>
    <row r="4" spans="2:18" x14ac:dyDescent="0.25">
      <c r="C4" s="92" t="s">
        <v>48</v>
      </c>
      <c r="D4" s="92"/>
      <c r="E4" s="92"/>
      <c r="F4" s="92"/>
      <c r="G4" s="92"/>
      <c r="H4" s="9"/>
      <c r="I4" s="9"/>
      <c r="J4" s="9"/>
      <c r="K4" s="75"/>
      <c r="L4" s="92" t="s">
        <v>53</v>
      </c>
      <c r="M4" s="92"/>
      <c r="N4" s="92"/>
      <c r="O4" s="92"/>
      <c r="P4" s="92"/>
      <c r="Q4" s="12"/>
      <c r="R4" s="12"/>
    </row>
    <row r="5" spans="2:18" x14ac:dyDescent="0.25">
      <c r="C5" s="74"/>
      <c r="D5" s="74"/>
      <c r="E5" s="74"/>
      <c r="F5" s="74"/>
      <c r="G5" s="74"/>
      <c r="H5" s="9"/>
      <c r="I5" s="9"/>
      <c r="J5" s="9"/>
      <c r="K5" s="75"/>
      <c r="L5" s="74"/>
      <c r="M5" s="74"/>
      <c r="N5" s="74"/>
      <c r="O5" s="74"/>
      <c r="P5" s="74"/>
      <c r="Q5" s="12"/>
    </row>
    <row r="6" spans="2:18" x14ac:dyDescent="0.25">
      <c r="B6" s="74" t="s">
        <v>49</v>
      </c>
      <c r="C6" s="11" t="s">
        <v>0</v>
      </c>
      <c r="D6" s="11"/>
      <c r="E6" s="74" t="s">
        <v>50</v>
      </c>
      <c r="F6" s="74" t="s">
        <v>47</v>
      </c>
      <c r="G6" s="74" t="s">
        <v>51</v>
      </c>
      <c r="H6" s="74" t="s">
        <v>52</v>
      </c>
      <c r="I6" s="14"/>
      <c r="J6" s="16"/>
      <c r="K6" s="74" t="s">
        <v>49</v>
      </c>
      <c r="L6" s="11" t="s">
        <v>0</v>
      </c>
      <c r="M6" s="11"/>
      <c r="N6" s="74" t="s">
        <v>50</v>
      </c>
      <c r="O6" s="74" t="s">
        <v>47</v>
      </c>
      <c r="P6" s="74" t="s">
        <v>51</v>
      </c>
    </row>
    <row r="7" spans="2:18" x14ac:dyDescent="0.25">
      <c r="B7" s="75">
        <v>1</v>
      </c>
      <c r="C7" s="1" t="s">
        <v>24</v>
      </c>
      <c r="D7" s="1" t="s">
        <v>25</v>
      </c>
      <c r="E7" s="12">
        <v>1.3715277777777778E-2</v>
      </c>
      <c r="F7" s="13">
        <v>5.5555555555555558E-3</v>
      </c>
      <c r="G7" s="13">
        <f>E7-F7</f>
        <v>8.159722222222221E-3</v>
      </c>
      <c r="H7" s="75">
        <v>40</v>
      </c>
      <c r="I7" s="15"/>
      <c r="J7" s="17"/>
      <c r="K7" s="75">
        <v>1</v>
      </c>
      <c r="L7" s="1" t="s">
        <v>13</v>
      </c>
      <c r="M7" s="1" t="s">
        <v>14</v>
      </c>
      <c r="N7" s="12">
        <v>1.383101851851852E-2</v>
      </c>
      <c r="O7" s="13">
        <v>6.7708333333333336E-3</v>
      </c>
      <c r="P7" s="13">
        <f t="shared" ref="P7:P37" si="0">N7-O7</f>
        <v>7.0601851851851867E-3</v>
      </c>
    </row>
    <row r="8" spans="2:18" x14ac:dyDescent="0.25">
      <c r="B8" s="75">
        <v>2</v>
      </c>
      <c r="C8" s="1" t="s">
        <v>112</v>
      </c>
      <c r="D8" s="1" t="s">
        <v>113</v>
      </c>
      <c r="E8" s="12">
        <v>1.3738425925925926E-2</v>
      </c>
      <c r="F8" s="13">
        <v>5.3819444444444453E-3</v>
      </c>
      <c r="G8" s="13">
        <f t="shared" ref="G8:G26" si="1">E8-F8</f>
        <v>8.3564814814814821E-3</v>
      </c>
      <c r="H8" s="75">
        <v>39</v>
      </c>
      <c r="I8" s="15"/>
      <c r="J8" s="17"/>
      <c r="K8" s="75">
        <v>2</v>
      </c>
      <c r="L8" s="1" t="s">
        <v>100</v>
      </c>
      <c r="M8" s="1" t="s">
        <v>101</v>
      </c>
      <c r="N8" s="12">
        <v>1.3865740740740739E-2</v>
      </c>
      <c r="O8" s="13">
        <v>6.7708333333333336E-3</v>
      </c>
      <c r="P8" s="13">
        <f t="shared" si="0"/>
        <v>7.0949074074074057E-3</v>
      </c>
    </row>
    <row r="9" spans="2:18" x14ac:dyDescent="0.25">
      <c r="B9" s="75">
        <v>3</v>
      </c>
      <c r="C9" s="1" t="s">
        <v>32</v>
      </c>
      <c r="D9" s="1" t="s">
        <v>12</v>
      </c>
      <c r="E9" s="12">
        <v>1.3738425925925926E-2</v>
      </c>
      <c r="F9" s="13">
        <v>2.4305555555555556E-3</v>
      </c>
      <c r="G9" s="13">
        <f t="shared" si="1"/>
        <v>1.1307870370370371E-2</v>
      </c>
      <c r="H9" s="75">
        <v>38</v>
      </c>
      <c r="I9" s="15"/>
      <c r="J9" s="17"/>
      <c r="K9" s="75">
        <v>3</v>
      </c>
      <c r="L9" s="1" t="s">
        <v>18</v>
      </c>
      <c r="M9" s="1" t="s">
        <v>19</v>
      </c>
      <c r="N9" s="12">
        <v>1.3981481481481482E-2</v>
      </c>
      <c r="O9" s="13">
        <v>6.5972222222222222E-3</v>
      </c>
      <c r="P9" s="13">
        <f t="shared" si="0"/>
        <v>7.3842592592592597E-3</v>
      </c>
    </row>
    <row r="10" spans="2:18" x14ac:dyDescent="0.25">
      <c r="B10" s="75">
        <v>4</v>
      </c>
      <c r="C10" s="1" t="s">
        <v>106</v>
      </c>
      <c r="D10" s="1" t="s">
        <v>107</v>
      </c>
      <c r="E10" s="12">
        <v>1.375E-2</v>
      </c>
      <c r="F10" s="13">
        <v>4.8611111111111112E-3</v>
      </c>
      <c r="G10" s="13">
        <f t="shared" si="1"/>
        <v>8.8888888888888889E-3</v>
      </c>
      <c r="H10" s="75">
        <v>37</v>
      </c>
      <c r="I10" s="15"/>
      <c r="J10" s="17"/>
      <c r="K10" s="75">
        <v>4</v>
      </c>
      <c r="L10" s="1" t="s">
        <v>150</v>
      </c>
      <c r="M10" s="1" t="s">
        <v>151</v>
      </c>
      <c r="N10" s="12">
        <v>1.3773148148148147E-2</v>
      </c>
      <c r="O10" s="13">
        <v>6.2499999999999995E-3</v>
      </c>
      <c r="P10" s="13">
        <f t="shared" si="0"/>
        <v>7.5231481481481477E-3</v>
      </c>
    </row>
    <row r="11" spans="2:18" x14ac:dyDescent="0.25">
      <c r="B11" s="75">
        <v>5</v>
      </c>
      <c r="C11" s="1" t="s">
        <v>150</v>
      </c>
      <c r="D11" s="1" t="s">
        <v>151</v>
      </c>
      <c r="E11" s="12">
        <v>1.3773148148148147E-2</v>
      </c>
      <c r="F11" s="13">
        <v>6.2499999999999995E-3</v>
      </c>
      <c r="G11" s="13">
        <f t="shared" si="1"/>
        <v>7.5231481481481477E-3</v>
      </c>
      <c r="H11" s="75">
        <v>36</v>
      </c>
      <c r="I11" s="15"/>
      <c r="J11" s="17"/>
      <c r="K11" s="75">
        <v>5</v>
      </c>
      <c r="L11" s="1" t="s">
        <v>21</v>
      </c>
      <c r="M11" s="1" t="s">
        <v>93</v>
      </c>
      <c r="N11" s="12">
        <v>1.3981481481481482E-2</v>
      </c>
      <c r="O11" s="13">
        <v>6.4236111111111117E-3</v>
      </c>
      <c r="P11" s="13">
        <f t="shared" si="0"/>
        <v>7.5578703703703702E-3</v>
      </c>
    </row>
    <row r="12" spans="2:18" x14ac:dyDescent="0.25">
      <c r="B12" s="75">
        <v>6</v>
      </c>
      <c r="C12" s="1" t="s">
        <v>140</v>
      </c>
      <c r="D12" s="1" t="s">
        <v>141</v>
      </c>
      <c r="E12" s="12">
        <v>1.3807870370370371E-2</v>
      </c>
      <c r="F12" s="13">
        <v>4.8611111111111112E-3</v>
      </c>
      <c r="G12" s="13">
        <f t="shared" si="1"/>
        <v>8.9467592592592602E-3</v>
      </c>
      <c r="H12" s="75">
        <v>35</v>
      </c>
      <c r="I12" s="15"/>
      <c r="J12" s="17"/>
      <c r="K12" s="75">
        <v>6</v>
      </c>
      <c r="L12" s="1" t="s">
        <v>56</v>
      </c>
      <c r="M12" s="1" t="s">
        <v>57</v>
      </c>
      <c r="N12" s="12">
        <v>1.4212962962962962E-2</v>
      </c>
      <c r="O12" s="13">
        <v>6.4236111111111117E-3</v>
      </c>
      <c r="P12" s="13">
        <f t="shared" si="0"/>
        <v>7.7893518518518503E-3</v>
      </c>
    </row>
    <row r="13" spans="2:18" x14ac:dyDescent="0.25">
      <c r="B13" s="75">
        <v>7</v>
      </c>
      <c r="C13" s="1" t="s">
        <v>13</v>
      </c>
      <c r="D13" s="1" t="s">
        <v>14</v>
      </c>
      <c r="E13" s="12">
        <v>1.383101851851852E-2</v>
      </c>
      <c r="F13" s="13">
        <v>6.7708333333333336E-3</v>
      </c>
      <c r="G13" s="13">
        <f t="shared" si="1"/>
        <v>7.0601851851851867E-3</v>
      </c>
      <c r="H13" s="75">
        <v>34</v>
      </c>
      <c r="I13" s="15"/>
      <c r="J13" s="17"/>
      <c r="K13" s="75">
        <v>7</v>
      </c>
      <c r="L13" s="1" t="s">
        <v>15</v>
      </c>
      <c r="M13" s="1" t="s">
        <v>16</v>
      </c>
      <c r="N13" s="12">
        <v>1.4282407407407409E-2</v>
      </c>
      <c r="O13" s="13">
        <v>6.4236111111111117E-3</v>
      </c>
      <c r="P13" s="13">
        <f t="shared" si="0"/>
        <v>7.8587962962962978E-3</v>
      </c>
    </row>
    <row r="14" spans="2:18" x14ac:dyDescent="0.25">
      <c r="B14" s="75">
        <v>8</v>
      </c>
      <c r="C14" s="1" t="s">
        <v>54</v>
      </c>
      <c r="D14" s="1" t="s">
        <v>31</v>
      </c>
      <c r="E14" s="12">
        <v>1.383101851851852E-2</v>
      </c>
      <c r="F14" s="13">
        <v>1.3888888888888889E-3</v>
      </c>
      <c r="G14" s="13">
        <f t="shared" si="1"/>
        <v>1.2442129629629631E-2</v>
      </c>
      <c r="H14" s="75">
        <v>33</v>
      </c>
      <c r="I14" s="15"/>
      <c r="J14" s="17"/>
      <c r="K14" s="75">
        <v>8</v>
      </c>
      <c r="L14" s="1" t="s">
        <v>92</v>
      </c>
      <c r="M14" s="1" t="s">
        <v>20</v>
      </c>
      <c r="N14" s="12">
        <v>1.4120370370370368E-2</v>
      </c>
      <c r="O14" s="13">
        <v>6.2499999999999995E-3</v>
      </c>
      <c r="P14" s="13">
        <f t="shared" si="0"/>
        <v>7.8703703703703679E-3</v>
      </c>
    </row>
    <row r="15" spans="2:18" x14ac:dyDescent="0.25">
      <c r="B15" s="75">
        <v>9</v>
      </c>
      <c r="C15" s="1" t="s">
        <v>152</v>
      </c>
      <c r="D15" s="1" t="s">
        <v>12</v>
      </c>
      <c r="E15" s="12">
        <v>1.3842592592592594E-2</v>
      </c>
      <c r="F15" s="13">
        <v>3.9930555555555561E-3</v>
      </c>
      <c r="G15" s="13">
        <f t="shared" si="1"/>
        <v>9.8495370370370386E-3</v>
      </c>
      <c r="H15" s="75">
        <v>32</v>
      </c>
      <c r="I15" s="15"/>
      <c r="J15" s="17"/>
      <c r="K15" s="75">
        <v>9</v>
      </c>
      <c r="L15" s="1" t="s">
        <v>24</v>
      </c>
      <c r="M15" s="1" t="s">
        <v>25</v>
      </c>
      <c r="N15" s="12">
        <v>1.3715277777777778E-2</v>
      </c>
      <c r="O15" s="13">
        <v>5.5555555555555558E-3</v>
      </c>
      <c r="P15" s="13">
        <f t="shared" si="0"/>
        <v>8.159722222222221E-3</v>
      </c>
    </row>
    <row r="16" spans="2:18" x14ac:dyDescent="0.25">
      <c r="B16" s="75">
        <v>10</v>
      </c>
      <c r="C16" s="1" t="s">
        <v>100</v>
      </c>
      <c r="D16" s="1" t="s">
        <v>101</v>
      </c>
      <c r="E16" s="12">
        <v>1.3865740740740739E-2</v>
      </c>
      <c r="F16" s="13">
        <v>6.7708333333333336E-3</v>
      </c>
      <c r="G16" s="13">
        <f t="shared" si="1"/>
        <v>7.0949074074074057E-3</v>
      </c>
      <c r="H16" s="75">
        <v>31</v>
      </c>
      <c r="I16" s="15"/>
      <c r="J16" s="17"/>
      <c r="K16" s="75">
        <v>10</v>
      </c>
      <c r="L16" s="1" t="s">
        <v>153</v>
      </c>
      <c r="M16" s="1" t="s">
        <v>154</v>
      </c>
      <c r="N16" s="12">
        <v>1.3935185185185184E-2</v>
      </c>
      <c r="O16" s="13">
        <v>5.7291666666666671E-3</v>
      </c>
      <c r="P16" s="13">
        <f t="shared" si="0"/>
        <v>8.206018518518517E-3</v>
      </c>
    </row>
    <row r="17" spans="1:16" x14ac:dyDescent="0.25">
      <c r="B17" s="75">
        <v>11</v>
      </c>
      <c r="C17" s="1" t="s">
        <v>56</v>
      </c>
      <c r="D17" s="1" t="s">
        <v>12</v>
      </c>
      <c r="E17" s="12">
        <v>1.3923611111111111E-2</v>
      </c>
      <c r="F17" s="13">
        <v>5.208333333333333E-3</v>
      </c>
      <c r="G17" s="13">
        <f t="shared" si="1"/>
        <v>8.7152777777777767E-3</v>
      </c>
      <c r="H17" s="75">
        <v>30</v>
      </c>
      <c r="I17" s="15"/>
      <c r="J17" s="17"/>
      <c r="K17" s="75">
        <v>11</v>
      </c>
      <c r="L17" s="1" t="s">
        <v>112</v>
      </c>
      <c r="M17" s="1" t="s">
        <v>113</v>
      </c>
      <c r="N17" s="12">
        <v>1.3738425925925926E-2</v>
      </c>
      <c r="O17" s="13">
        <v>5.3819444444444453E-3</v>
      </c>
      <c r="P17" s="13">
        <f t="shared" si="0"/>
        <v>8.3564814814814821E-3</v>
      </c>
    </row>
    <row r="18" spans="1:16" x14ac:dyDescent="0.25">
      <c r="B18" s="75">
        <v>12</v>
      </c>
      <c r="C18" s="1" t="s">
        <v>153</v>
      </c>
      <c r="D18" s="1" t="s">
        <v>154</v>
      </c>
      <c r="E18" s="12">
        <v>1.3935185185185184E-2</v>
      </c>
      <c r="F18" s="13">
        <v>5.7291666666666671E-3</v>
      </c>
      <c r="G18" s="13">
        <f t="shared" si="1"/>
        <v>8.206018518518517E-3</v>
      </c>
      <c r="H18" s="75">
        <v>29</v>
      </c>
      <c r="I18" s="15"/>
      <c r="J18" s="17"/>
      <c r="K18" s="75">
        <v>12</v>
      </c>
      <c r="L18" s="1" t="s">
        <v>56</v>
      </c>
      <c r="M18" s="1" t="s">
        <v>12</v>
      </c>
      <c r="N18" s="12">
        <v>1.3923611111111111E-2</v>
      </c>
      <c r="O18" s="13">
        <v>5.208333333333333E-3</v>
      </c>
      <c r="P18" s="13">
        <f t="shared" si="0"/>
        <v>8.7152777777777767E-3</v>
      </c>
    </row>
    <row r="19" spans="1:16" x14ac:dyDescent="0.25">
      <c r="B19" s="75">
        <v>13</v>
      </c>
      <c r="C19" s="1" t="s">
        <v>21</v>
      </c>
      <c r="D19" s="1" t="s">
        <v>93</v>
      </c>
      <c r="E19" s="12">
        <v>1.3981481481481482E-2</v>
      </c>
      <c r="F19" s="13">
        <v>6.4236111111111117E-3</v>
      </c>
      <c r="G19" s="13">
        <f t="shared" si="1"/>
        <v>7.5578703703703702E-3</v>
      </c>
      <c r="H19" s="75">
        <v>28</v>
      </c>
      <c r="I19" s="15"/>
      <c r="J19" s="17"/>
      <c r="K19" s="75">
        <v>13</v>
      </c>
      <c r="L19" s="1" t="s">
        <v>22</v>
      </c>
      <c r="M19" s="1" t="s">
        <v>23</v>
      </c>
      <c r="N19" s="12">
        <v>1.4502314814814815E-2</v>
      </c>
      <c r="O19" s="13">
        <v>5.7291666666666671E-3</v>
      </c>
      <c r="P19" s="13">
        <f t="shared" si="0"/>
        <v>8.773148148148148E-3</v>
      </c>
    </row>
    <row r="20" spans="1:16" x14ac:dyDescent="0.25">
      <c r="B20" s="75">
        <v>14</v>
      </c>
      <c r="C20" s="1" t="s">
        <v>18</v>
      </c>
      <c r="D20" s="1" t="s">
        <v>19</v>
      </c>
      <c r="E20" s="12">
        <v>1.3981481481481482E-2</v>
      </c>
      <c r="F20" s="13">
        <v>6.5972222222222222E-3</v>
      </c>
      <c r="G20" s="13">
        <f t="shared" si="1"/>
        <v>7.3842592592592597E-3</v>
      </c>
      <c r="H20" s="75">
        <v>27</v>
      </c>
      <c r="I20" s="15"/>
      <c r="J20" s="17"/>
      <c r="K20" s="75">
        <v>14</v>
      </c>
      <c r="L20" s="1" t="s">
        <v>106</v>
      </c>
      <c r="M20" s="1" t="s">
        <v>107</v>
      </c>
      <c r="N20" s="12">
        <v>1.375E-2</v>
      </c>
      <c r="O20" s="13">
        <v>4.8611111111111112E-3</v>
      </c>
      <c r="P20" s="13">
        <f t="shared" si="0"/>
        <v>8.8888888888888889E-3</v>
      </c>
    </row>
    <row r="21" spans="1:16" x14ac:dyDescent="0.25">
      <c r="B21" s="75">
        <v>15</v>
      </c>
      <c r="C21" s="1" t="s">
        <v>155</v>
      </c>
      <c r="D21" s="1" t="s">
        <v>57</v>
      </c>
      <c r="E21" s="12">
        <v>1.4120370370370368E-2</v>
      </c>
      <c r="F21" s="13">
        <v>4.5138888888888893E-3</v>
      </c>
      <c r="G21" s="13">
        <f t="shared" si="1"/>
        <v>9.6064814814814797E-3</v>
      </c>
      <c r="H21" s="75">
        <v>26</v>
      </c>
      <c r="I21" s="15"/>
      <c r="J21" s="17"/>
      <c r="K21" s="75">
        <v>15</v>
      </c>
      <c r="L21" s="1" t="s">
        <v>140</v>
      </c>
      <c r="M21" s="1" t="s">
        <v>141</v>
      </c>
      <c r="N21" s="12">
        <v>1.3807870370370371E-2</v>
      </c>
      <c r="O21" s="13">
        <v>4.8611111111111112E-3</v>
      </c>
      <c r="P21" s="13">
        <f t="shared" si="0"/>
        <v>8.9467592592592602E-3</v>
      </c>
    </row>
    <row r="22" spans="1:16" x14ac:dyDescent="0.25">
      <c r="B22" s="75">
        <v>16</v>
      </c>
      <c r="C22" s="1" t="s">
        <v>92</v>
      </c>
      <c r="D22" s="1" t="s">
        <v>20</v>
      </c>
      <c r="E22" s="12">
        <v>1.4120370370370368E-2</v>
      </c>
      <c r="F22" s="13">
        <v>6.2499999999999995E-3</v>
      </c>
      <c r="G22" s="13">
        <f t="shared" si="1"/>
        <v>7.8703703703703679E-3</v>
      </c>
      <c r="H22" s="75">
        <v>25</v>
      </c>
      <c r="I22" s="15"/>
      <c r="J22" s="17"/>
      <c r="K22" s="75">
        <v>16</v>
      </c>
      <c r="L22" s="1" t="s">
        <v>117</v>
      </c>
      <c r="M22" s="1" t="s">
        <v>118</v>
      </c>
      <c r="N22" s="12">
        <v>1.4340277777777776E-2</v>
      </c>
      <c r="O22" s="13">
        <v>5.3819444444444453E-3</v>
      </c>
      <c r="P22" s="13">
        <f t="shared" si="0"/>
        <v>8.958333333333332E-3</v>
      </c>
    </row>
    <row r="23" spans="1:16" x14ac:dyDescent="0.25">
      <c r="B23" s="75">
        <v>17</v>
      </c>
      <c r="C23" s="1" t="s">
        <v>156</v>
      </c>
      <c r="D23" s="1" t="s">
        <v>157</v>
      </c>
      <c r="E23" s="12">
        <v>1.4143518518518519E-2</v>
      </c>
      <c r="F23" s="13">
        <v>3.472222222222222E-3</v>
      </c>
      <c r="G23" s="13">
        <f t="shared" si="1"/>
        <v>1.0671296296296297E-2</v>
      </c>
      <c r="H23" s="75">
        <v>24</v>
      </c>
      <c r="I23" s="15"/>
      <c r="J23" s="17"/>
      <c r="K23" s="75">
        <v>17</v>
      </c>
      <c r="L23" s="1" t="s">
        <v>155</v>
      </c>
      <c r="M23" s="1" t="s">
        <v>57</v>
      </c>
      <c r="N23" s="12">
        <v>1.4120370370370368E-2</v>
      </c>
      <c r="O23" s="13">
        <v>4.5138888888888893E-3</v>
      </c>
      <c r="P23" s="13">
        <f t="shared" si="0"/>
        <v>9.6064814814814797E-3</v>
      </c>
    </row>
    <row r="24" spans="1:16" x14ac:dyDescent="0.25">
      <c r="B24" s="75">
        <v>18</v>
      </c>
      <c r="C24" s="1" t="s">
        <v>158</v>
      </c>
      <c r="D24" s="1" t="s">
        <v>159</v>
      </c>
      <c r="E24" s="12">
        <v>1.4178240740740741E-2</v>
      </c>
      <c r="F24" s="13">
        <v>3.645833333333333E-3</v>
      </c>
      <c r="G24" s="13">
        <f t="shared" si="1"/>
        <v>1.0532407407407409E-2</v>
      </c>
      <c r="H24" s="75">
        <v>23</v>
      </c>
      <c r="I24" s="15"/>
      <c r="J24" s="17"/>
      <c r="K24" s="75">
        <v>18</v>
      </c>
      <c r="L24" s="1" t="s">
        <v>96</v>
      </c>
      <c r="M24" s="1" t="s">
        <v>97</v>
      </c>
      <c r="N24" s="12">
        <v>1.4351851851851852E-2</v>
      </c>
      <c r="O24" s="13">
        <v>4.5138888888888893E-3</v>
      </c>
      <c r="P24" s="13">
        <f t="shared" si="0"/>
        <v>9.8379629629629615E-3</v>
      </c>
    </row>
    <row r="25" spans="1:16" x14ac:dyDescent="0.25">
      <c r="B25" s="75">
        <v>19</v>
      </c>
      <c r="C25" s="1" t="s">
        <v>56</v>
      </c>
      <c r="D25" s="1" t="s">
        <v>57</v>
      </c>
      <c r="E25" s="12">
        <v>1.4212962962962962E-2</v>
      </c>
      <c r="F25" s="13">
        <v>6.4236111111111117E-3</v>
      </c>
      <c r="G25" s="13">
        <f t="shared" si="1"/>
        <v>7.7893518518518503E-3</v>
      </c>
      <c r="H25" s="75">
        <v>22</v>
      </c>
      <c r="I25" s="15"/>
      <c r="J25" s="17"/>
      <c r="K25" s="75">
        <v>19</v>
      </c>
      <c r="L25" s="1" t="s">
        <v>152</v>
      </c>
      <c r="M25" s="1" t="s">
        <v>12</v>
      </c>
      <c r="N25" s="12">
        <v>1.3842592592592594E-2</v>
      </c>
      <c r="O25" s="13">
        <v>3.9930555555555561E-3</v>
      </c>
      <c r="P25" s="13">
        <f t="shared" si="0"/>
        <v>9.8495370370370386E-3</v>
      </c>
    </row>
    <row r="26" spans="1:16" x14ac:dyDescent="0.25">
      <c r="B26" s="75">
        <v>20</v>
      </c>
      <c r="C26" s="1" t="s">
        <v>160</v>
      </c>
      <c r="D26" s="1" t="s">
        <v>161</v>
      </c>
      <c r="E26" s="12">
        <v>1.4212962962962962E-2</v>
      </c>
      <c r="F26" s="13">
        <v>3.645833333333333E-3</v>
      </c>
      <c r="G26" s="13">
        <f t="shared" si="1"/>
        <v>1.0567129629629629E-2</v>
      </c>
      <c r="H26" s="75">
        <v>21</v>
      </c>
      <c r="I26" s="15"/>
      <c r="J26" s="17"/>
      <c r="K26" s="75">
        <v>20</v>
      </c>
      <c r="L26" s="1" t="s">
        <v>145</v>
      </c>
      <c r="M26" s="1" t="s">
        <v>162</v>
      </c>
      <c r="N26" s="12">
        <v>1.4224537037037037E-2</v>
      </c>
      <c r="O26" s="13">
        <v>4.340277777777778E-3</v>
      </c>
      <c r="P26" s="13">
        <f t="shared" si="0"/>
        <v>9.8842592592592593E-3</v>
      </c>
    </row>
    <row r="27" spans="1:16" x14ac:dyDescent="0.25">
      <c r="B27" s="75">
        <v>21</v>
      </c>
      <c r="C27" s="1" t="s">
        <v>145</v>
      </c>
      <c r="D27" s="1" t="s">
        <v>162</v>
      </c>
      <c r="E27" s="12">
        <v>1.4224537037037037E-2</v>
      </c>
      <c r="F27" s="13">
        <v>4.340277777777778E-3</v>
      </c>
      <c r="G27" s="13">
        <f>E27-F27</f>
        <v>9.8842592592592593E-3</v>
      </c>
      <c r="H27" s="75">
        <v>20</v>
      </c>
      <c r="I27" s="15"/>
      <c r="J27" s="17"/>
      <c r="K27" s="75">
        <v>21</v>
      </c>
      <c r="L27" s="1" t="s">
        <v>153</v>
      </c>
      <c r="M27" s="1" t="s">
        <v>166</v>
      </c>
      <c r="N27" s="12">
        <v>1.5196759259259259E-2</v>
      </c>
      <c r="O27" s="13">
        <v>5.0347222222222225E-3</v>
      </c>
      <c r="P27" s="13">
        <f t="shared" si="0"/>
        <v>1.0162037037037035E-2</v>
      </c>
    </row>
    <row r="28" spans="1:16" x14ac:dyDescent="0.25">
      <c r="B28" s="75">
        <v>22</v>
      </c>
      <c r="C28" s="1" t="s">
        <v>15</v>
      </c>
      <c r="D28" s="1" t="s">
        <v>16</v>
      </c>
      <c r="E28" s="12">
        <v>1.4282407407407409E-2</v>
      </c>
      <c r="F28" s="13">
        <v>6.4236111111111117E-3</v>
      </c>
      <c r="G28" s="13">
        <f t="shared" ref="G28:G37" si="2">E28-F28</f>
        <v>7.8587962962962978E-3</v>
      </c>
      <c r="H28" s="75">
        <v>19</v>
      </c>
      <c r="I28" s="15"/>
      <c r="J28" s="17"/>
      <c r="K28" s="75">
        <v>22</v>
      </c>
      <c r="L28" s="1" t="s">
        <v>164</v>
      </c>
      <c r="M28" s="1" t="s">
        <v>165</v>
      </c>
      <c r="N28" s="12">
        <v>1.5023148148148148E-2</v>
      </c>
      <c r="O28" s="13">
        <v>4.5138888888888893E-3</v>
      </c>
      <c r="P28" s="13">
        <f t="shared" si="0"/>
        <v>1.050925925925926E-2</v>
      </c>
    </row>
    <row r="29" spans="1:16" x14ac:dyDescent="0.25">
      <c r="B29" s="75">
        <v>23</v>
      </c>
      <c r="C29" s="1" t="s">
        <v>117</v>
      </c>
      <c r="D29" s="1" t="s">
        <v>118</v>
      </c>
      <c r="E29" s="12">
        <v>1.4340277777777776E-2</v>
      </c>
      <c r="F29" s="13">
        <v>5.3819444444444453E-3</v>
      </c>
      <c r="G29" s="13">
        <f t="shared" si="2"/>
        <v>8.958333333333332E-3</v>
      </c>
      <c r="H29" s="75">
        <v>18</v>
      </c>
      <c r="I29" s="15"/>
      <c r="J29" s="17"/>
      <c r="K29" s="75">
        <v>23</v>
      </c>
      <c r="L29" s="1" t="s">
        <v>158</v>
      </c>
      <c r="M29" s="1" t="s">
        <v>159</v>
      </c>
      <c r="N29" s="12">
        <v>1.4178240740740741E-2</v>
      </c>
      <c r="O29" s="13">
        <v>3.645833333333333E-3</v>
      </c>
      <c r="P29" s="13">
        <f t="shared" si="0"/>
        <v>1.0532407407407409E-2</v>
      </c>
    </row>
    <row r="30" spans="1:16" x14ac:dyDescent="0.25">
      <c r="B30" s="75">
        <v>24</v>
      </c>
      <c r="C30" s="1" t="s">
        <v>96</v>
      </c>
      <c r="D30" s="1" t="s">
        <v>97</v>
      </c>
      <c r="E30" s="12">
        <v>1.4351851851851852E-2</v>
      </c>
      <c r="F30" s="13">
        <v>4.5138888888888893E-3</v>
      </c>
      <c r="G30" s="13">
        <f t="shared" si="2"/>
        <v>9.8379629629629615E-3</v>
      </c>
      <c r="H30" s="75">
        <v>17</v>
      </c>
      <c r="I30" s="15"/>
      <c r="J30" s="17"/>
      <c r="K30" s="75">
        <v>24</v>
      </c>
      <c r="L30" s="1" t="s">
        <v>160</v>
      </c>
      <c r="M30" s="1" t="s">
        <v>161</v>
      </c>
      <c r="N30" s="12">
        <v>1.4212962962962962E-2</v>
      </c>
      <c r="O30" s="13">
        <v>3.645833333333333E-3</v>
      </c>
      <c r="P30" s="13">
        <f t="shared" si="0"/>
        <v>1.0567129629629629E-2</v>
      </c>
    </row>
    <row r="31" spans="1:16" x14ac:dyDescent="0.25">
      <c r="A31" s="18"/>
      <c r="B31" s="75">
        <v>25</v>
      </c>
      <c r="C31" s="1" t="s">
        <v>17</v>
      </c>
      <c r="D31" s="1" t="s">
        <v>38</v>
      </c>
      <c r="E31" s="12">
        <v>1.4363425925925925E-2</v>
      </c>
      <c r="F31" s="13">
        <v>3.645833333333333E-3</v>
      </c>
      <c r="G31" s="13">
        <f t="shared" si="2"/>
        <v>1.0717592592592593E-2</v>
      </c>
      <c r="H31" s="75">
        <v>16</v>
      </c>
      <c r="I31" s="15"/>
      <c r="J31" s="17"/>
      <c r="K31" s="75">
        <v>25</v>
      </c>
      <c r="L31" s="1" t="s">
        <v>156</v>
      </c>
      <c r="M31" s="1" t="s">
        <v>157</v>
      </c>
      <c r="N31" s="12">
        <v>1.4143518518518519E-2</v>
      </c>
      <c r="O31" s="13">
        <v>3.472222222222222E-3</v>
      </c>
      <c r="P31" s="13">
        <f t="shared" si="0"/>
        <v>1.0671296296296297E-2</v>
      </c>
    </row>
    <row r="32" spans="1:16" x14ac:dyDescent="0.25">
      <c r="B32" s="75">
        <v>26</v>
      </c>
      <c r="C32" s="1" t="s">
        <v>111</v>
      </c>
      <c r="D32" s="1" t="s">
        <v>26</v>
      </c>
      <c r="E32" s="12">
        <v>1.4432870370370372E-2</v>
      </c>
      <c r="F32" s="13">
        <v>2.2569444444444447E-3</v>
      </c>
      <c r="G32" s="13">
        <f t="shared" si="2"/>
        <v>1.2175925925925927E-2</v>
      </c>
      <c r="H32" s="75">
        <v>15</v>
      </c>
      <c r="I32" s="15"/>
      <c r="J32" s="17"/>
      <c r="K32" s="75">
        <v>26</v>
      </c>
      <c r="L32" s="1" t="s">
        <v>17</v>
      </c>
      <c r="M32" s="1" t="s">
        <v>38</v>
      </c>
      <c r="N32" s="12">
        <v>1.4363425925925925E-2</v>
      </c>
      <c r="O32" s="13">
        <v>3.645833333333333E-3</v>
      </c>
      <c r="P32" s="13">
        <f t="shared" si="0"/>
        <v>1.0717592592592593E-2</v>
      </c>
    </row>
    <row r="33" spans="2:16" x14ac:dyDescent="0.25">
      <c r="B33" s="75">
        <v>27</v>
      </c>
      <c r="C33" s="1" t="s">
        <v>22</v>
      </c>
      <c r="D33" s="1" t="s">
        <v>23</v>
      </c>
      <c r="E33" s="12">
        <v>1.4502314814814815E-2</v>
      </c>
      <c r="F33" s="13">
        <v>5.7291666666666671E-3</v>
      </c>
      <c r="G33" s="13">
        <f t="shared" si="2"/>
        <v>8.773148148148148E-3</v>
      </c>
      <c r="H33" s="75">
        <v>14</v>
      </c>
      <c r="I33" s="15"/>
      <c r="J33" s="17"/>
      <c r="K33" s="75">
        <v>27</v>
      </c>
      <c r="L33" s="1" t="s">
        <v>35</v>
      </c>
      <c r="M33" s="1" t="s">
        <v>36</v>
      </c>
      <c r="N33" s="12">
        <v>1.4722222222222222E-2</v>
      </c>
      <c r="O33" s="13">
        <v>3.9930555555555561E-3</v>
      </c>
      <c r="P33" s="13">
        <f t="shared" si="0"/>
        <v>1.0729166666666665E-2</v>
      </c>
    </row>
    <row r="34" spans="2:16" x14ac:dyDescent="0.25">
      <c r="B34" s="75">
        <v>28</v>
      </c>
      <c r="C34" s="1" t="s">
        <v>163</v>
      </c>
      <c r="D34" s="1" t="s">
        <v>107</v>
      </c>
      <c r="E34" s="12">
        <v>1.4583333333333332E-2</v>
      </c>
      <c r="F34" s="13">
        <v>2.4305555555555556E-3</v>
      </c>
      <c r="G34" s="13">
        <f t="shared" si="2"/>
        <v>1.2152777777777776E-2</v>
      </c>
      <c r="H34" s="75">
        <v>13</v>
      </c>
      <c r="I34" s="15"/>
      <c r="J34" s="17"/>
      <c r="K34" s="75">
        <v>28</v>
      </c>
      <c r="L34" s="1" t="s">
        <v>32</v>
      </c>
      <c r="M34" s="1" t="s">
        <v>12</v>
      </c>
      <c r="N34" s="12">
        <v>1.3738425925925926E-2</v>
      </c>
      <c r="O34" s="13">
        <v>2.4305555555555556E-3</v>
      </c>
      <c r="P34" s="13">
        <f t="shared" si="0"/>
        <v>1.1307870370370371E-2</v>
      </c>
    </row>
    <row r="35" spans="2:16" x14ac:dyDescent="0.25">
      <c r="B35" s="75">
        <v>29</v>
      </c>
      <c r="C35" s="1" t="s">
        <v>35</v>
      </c>
      <c r="D35" s="1" t="s">
        <v>36</v>
      </c>
      <c r="E35" s="12">
        <v>1.4722222222222222E-2</v>
      </c>
      <c r="F35" s="13">
        <v>3.9930555555555561E-3</v>
      </c>
      <c r="G35" s="13">
        <f t="shared" si="2"/>
        <v>1.0729166666666665E-2</v>
      </c>
      <c r="H35" s="75">
        <v>12</v>
      </c>
      <c r="I35" s="15"/>
      <c r="J35" s="17"/>
      <c r="K35" s="75">
        <v>29</v>
      </c>
      <c r="L35" s="1" t="s">
        <v>163</v>
      </c>
      <c r="M35" s="1" t="s">
        <v>107</v>
      </c>
      <c r="N35" s="12">
        <v>1.4583333333333332E-2</v>
      </c>
      <c r="O35" s="13">
        <v>2.4305555555555556E-3</v>
      </c>
      <c r="P35" s="13">
        <f t="shared" si="0"/>
        <v>1.2152777777777776E-2</v>
      </c>
    </row>
    <row r="36" spans="2:16" x14ac:dyDescent="0.25">
      <c r="B36" s="75">
        <v>30</v>
      </c>
      <c r="C36" s="1" t="s">
        <v>164</v>
      </c>
      <c r="D36" s="1" t="s">
        <v>165</v>
      </c>
      <c r="E36" s="12">
        <v>1.5023148148148148E-2</v>
      </c>
      <c r="F36" s="13">
        <v>4.5138888888888893E-3</v>
      </c>
      <c r="G36" s="13">
        <f t="shared" si="2"/>
        <v>1.050925925925926E-2</v>
      </c>
      <c r="H36" s="75">
        <v>11</v>
      </c>
      <c r="I36" s="15"/>
      <c r="J36" s="17"/>
      <c r="K36" s="75">
        <v>30</v>
      </c>
      <c r="L36" s="1" t="s">
        <v>111</v>
      </c>
      <c r="M36" s="1" t="s">
        <v>26</v>
      </c>
      <c r="N36" s="12">
        <v>1.4432870370370372E-2</v>
      </c>
      <c r="O36" s="13">
        <v>2.2569444444444447E-3</v>
      </c>
      <c r="P36" s="13">
        <f t="shared" si="0"/>
        <v>1.2175925925925927E-2</v>
      </c>
    </row>
    <row r="37" spans="2:16" x14ac:dyDescent="0.25">
      <c r="B37" s="75">
        <v>31</v>
      </c>
      <c r="C37" s="1" t="s">
        <v>153</v>
      </c>
      <c r="D37" s="1" t="s">
        <v>166</v>
      </c>
      <c r="E37" s="12">
        <v>1.5196759259259259E-2</v>
      </c>
      <c r="F37" s="13">
        <v>5.0347222222222225E-3</v>
      </c>
      <c r="G37" s="13">
        <f t="shared" si="2"/>
        <v>1.0162037037037035E-2</v>
      </c>
      <c r="H37" s="75">
        <v>10</v>
      </c>
      <c r="I37" s="15"/>
      <c r="J37" s="17"/>
      <c r="K37" s="75">
        <v>31</v>
      </c>
      <c r="L37" s="1" t="s">
        <v>54</v>
      </c>
      <c r="M37" s="1" t="s">
        <v>31</v>
      </c>
      <c r="N37" s="12">
        <v>1.383101851851852E-2</v>
      </c>
      <c r="O37" s="13">
        <v>1.3888888888888889E-3</v>
      </c>
      <c r="P37" s="13">
        <f t="shared" si="0"/>
        <v>1.2442129629629631E-2</v>
      </c>
    </row>
    <row r="39" spans="2:16" x14ac:dyDescent="0.25">
      <c r="J39" s="54"/>
      <c r="K39" s="54" t="s">
        <v>59</v>
      </c>
      <c r="L39" s="54"/>
      <c r="M39" s="54"/>
      <c r="N39" s="54"/>
      <c r="O39" s="54"/>
    </row>
    <row r="40" spans="2:16" x14ac:dyDescent="0.25">
      <c r="J40" s="54"/>
      <c r="K40" s="54"/>
      <c r="L40" s="54"/>
      <c r="M40" s="54"/>
      <c r="N40" s="54"/>
      <c r="O40" s="54"/>
    </row>
    <row r="41" spans="2:16" x14ac:dyDescent="0.25">
      <c r="J41" s="54" t="s">
        <v>60</v>
      </c>
      <c r="K41" s="54"/>
      <c r="L41" s="54"/>
      <c r="M41" s="54" t="s">
        <v>61</v>
      </c>
      <c r="N41" s="54" t="s">
        <v>62</v>
      </c>
      <c r="O41" s="54" t="s">
        <v>63</v>
      </c>
    </row>
    <row r="42" spans="2:16" x14ac:dyDescent="0.25">
      <c r="J42" s="54" t="s">
        <v>64</v>
      </c>
      <c r="K42" s="54"/>
      <c r="L42" s="54"/>
      <c r="M42" s="54" t="s">
        <v>65</v>
      </c>
      <c r="N42" s="55">
        <v>6.851851851851852E-3</v>
      </c>
      <c r="O42" s="56">
        <v>41429</v>
      </c>
    </row>
    <row r="43" spans="2:16" x14ac:dyDescent="0.25">
      <c r="J43" s="54" t="s">
        <v>66</v>
      </c>
      <c r="K43" s="54"/>
      <c r="L43" s="54"/>
      <c r="M43" s="54" t="s">
        <v>67</v>
      </c>
      <c r="N43" s="55">
        <v>7.2685185185185188E-3</v>
      </c>
      <c r="O43" s="56">
        <v>41023</v>
      </c>
    </row>
    <row r="44" spans="2:16" x14ac:dyDescent="0.25">
      <c r="J44" s="54" t="s">
        <v>68</v>
      </c>
      <c r="K44" s="54"/>
      <c r="L44" s="54"/>
      <c r="M44" s="54" t="s">
        <v>67</v>
      </c>
      <c r="N44" s="55">
        <v>7.2685185185185188E-3</v>
      </c>
      <c r="O44" s="56">
        <v>41023</v>
      </c>
    </row>
    <row r="45" spans="2:16" x14ac:dyDescent="0.25">
      <c r="J45" s="54" t="s">
        <v>69</v>
      </c>
      <c r="K45" s="54"/>
      <c r="L45" s="54"/>
      <c r="M45" s="54" t="s">
        <v>67</v>
      </c>
      <c r="N45" s="55">
        <v>7.4768518518518526E-3</v>
      </c>
      <c r="O45" s="56">
        <v>41793</v>
      </c>
      <c r="P45" s="57"/>
    </row>
    <row r="46" spans="2:16" x14ac:dyDescent="0.25">
      <c r="J46" s="54" t="s">
        <v>123</v>
      </c>
      <c r="K46" s="54"/>
      <c r="L46" s="54"/>
      <c r="M46" s="54" t="s">
        <v>124</v>
      </c>
      <c r="N46" s="55">
        <v>8.958333333333332E-3</v>
      </c>
      <c r="O46" s="56">
        <v>42150</v>
      </c>
      <c r="P46" s="57" t="s">
        <v>125</v>
      </c>
    </row>
    <row r="47" spans="2:16" x14ac:dyDescent="0.25">
      <c r="B47" s="1"/>
      <c r="J47" s="54" t="s">
        <v>70</v>
      </c>
      <c r="K47" s="54"/>
      <c r="L47" s="54"/>
      <c r="M47" s="54" t="s">
        <v>71</v>
      </c>
      <c r="N47" s="55">
        <v>9.432870370370371E-3</v>
      </c>
      <c r="O47" s="56">
        <v>41464</v>
      </c>
    </row>
    <row r="48" spans="2:16" x14ac:dyDescent="0.25">
      <c r="B48" s="1"/>
      <c r="J48" s="54"/>
      <c r="K48" s="54"/>
      <c r="L48" s="54"/>
      <c r="M48" s="54"/>
      <c r="N48" s="54"/>
      <c r="O48" s="56"/>
    </row>
    <row r="49" spans="2:15" x14ac:dyDescent="0.25">
      <c r="B49" s="1"/>
      <c r="J49" s="54"/>
      <c r="K49" s="54"/>
      <c r="L49" s="54"/>
      <c r="M49" s="54"/>
      <c r="N49" s="54"/>
      <c r="O49" s="56"/>
    </row>
    <row r="50" spans="2:15" x14ac:dyDescent="0.25">
      <c r="B50" s="1"/>
      <c r="J50" s="54" t="s">
        <v>72</v>
      </c>
      <c r="K50" s="54"/>
      <c r="L50" s="54"/>
      <c r="M50" s="54"/>
      <c r="N50" s="54"/>
      <c r="O50" s="56"/>
    </row>
    <row r="51" spans="2:15" x14ac:dyDescent="0.25">
      <c r="B51" s="1"/>
      <c r="J51" s="54" t="s">
        <v>73</v>
      </c>
      <c r="K51" s="54"/>
      <c r="L51" s="54"/>
      <c r="M51" s="54" t="s">
        <v>74</v>
      </c>
      <c r="N51" s="55">
        <v>7.6620370370370366E-3</v>
      </c>
      <c r="O51" s="56">
        <v>40372</v>
      </c>
    </row>
    <row r="52" spans="2:15" x14ac:dyDescent="0.25">
      <c r="B52" s="1"/>
      <c r="J52" s="54" t="s">
        <v>75</v>
      </c>
      <c r="K52" s="54"/>
      <c r="L52" s="54"/>
      <c r="M52" s="54" t="s">
        <v>76</v>
      </c>
      <c r="N52" s="55">
        <v>8.9120370370370378E-3</v>
      </c>
      <c r="O52" s="56">
        <v>40372</v>
      </c>
    </row>
    <row r="53" spans="2:15" x14ac:dyDescent="0.25">
      <c r="B53" s="1"/>
      <c r="J53" s="54" t="s">
        <v>77</v>
      </c>
      <c r="K53" s="54"/>
      <c r="L53" s="54"/>
      <c r="M53" s="54" t="s">
        <v>78</v>
      </c>
      <c r="N53" s="55">
        <v>9.1087962962962971E-3</v>
      </c>
      <c r="O53" s="56">
        <v>39945</v>
      </c>
    </row>
    <row r="54" spans="2:15" x14ac:dyDescent="0.25">
      <c r="B54" s="1"/>
      <c r="J54" s="54" t="s">
        <v>68</v>
      </c>
      <c r="K54" s="54"/>
      <c r="L54" s="54"/>
      <c r="M54" s="54" t="s">
        <v>78</v>
      </c>
      <c r="N54" s="55">
        <v>9.3287037037037036E-3</v>
      </c>
      <c r="O54" s="56">
        <v>41765</v>
      </c>
    </row>
    <row r="55" spans="2:15" x14ac:dyDescent="0.25">
      <c r="B55" s="1"/>
      <c r="J55" s="54" t="s">
        <v>69</v>
      </c>
      <c r="K55" s="54"/>
      <c r="L55" s="54"/>
      <c r="M55" s="54" t="s">
        <v>79</v>
      </c>
      <c r="N55" s="55">
        <v>1.1377314814814814E-2</v>
      </c>
      <c r="O55" s="56">
        <v>41114</v>
      </c>
    </row>
    <row r="56" spans="2:15" x14ac:dyDescent="0.25">
      <c r="B56" s="1"/>
      <c r="J56" s="54"/>
      <c r="K56" s="54"/>
      <c r="L56" s="54"/>
      <c r="M56" s="54"/>
      <c r="N56" s="54"/>
      <c r="O56" s="56"/>
    </row>
    <row r="57" spans="2:15" x14ac:dyDescent="0.25">
      <c r="B57" s="1"/>
      <c r="J57" s="54" t="s">
        <v>80</v>
      </c>
      <c r="K57" s="54"/>
      <c r="L57" s="54"/>
      <c r="M57" s="54"/>
      <c r="N57" s="54"/>
      <c r="O57" s="56"/>
    </row>
    <row r="58" spans="2:15" x14ac:dyDescent="0.25">
      <c r="B58" s="1"/>
      <c r="J58" s="54" t="s">
        <v>81</v>
      </c>
      <c r="K58" s="54"/>
      <c r="L58" s="54"/>
      <c r="M58" s="54" t="s">
        <v>82</v>
      </c>
      <c r="N58" s="55">
        <v>9.0162037037037034E-3</v>
      </c>
      <c r="O58" s="56">
        <v>40372</v>
      </c>
    </row>
    <row r="59" spans="2:15" x14ac:dyDescent="0.25">
      <c r="B59" s="1"/>
      <c r="J59" s="54" t="s">
        <v>83</v>
      </c>
      <c r="K59" s="54"/>
      <c r="L59" s="54"/>
      <c r="M59" s="54" t="s">
        <v>82</v>
      </c>
      <c r="N59" s="55">
        <v>8.1597222222222227E-3</v>
      </c>
      <c r="O59" s="56">
        <v>41114</v>
      </c>
    </row>
    <row r="60" spans="2:15" x14ac:dyDescent="0.25">
      <c r="B60" s="1"/>
      <c r="J60" s="54" t="s">
        <v>84</v>
      </c>
      <c r="K60" s="54"/>
      <c r="L60" s="54"/>
      <c r="M60" s="54" t="s">
        <v>85</v>
      </c>
      <c r="N60" s="55">
        <v>7.6388888888888886E-3</v>
      </c>
      <c r="O60" s="56">
        <v>41373</v>
      </c>
    </row>
    <row r="61" spans="2:15" x14ac:dyDescent="0.25">
      <c r="B61" s="1"/>
      <c r="J61" s="54"/>
      <c r="K61" s="54"/>
      <c r="L61" s="54"/>
      <c r="M61" s="54"/>
      <c r="N61" s="54"/>
      <c r="O61" s="56"/>
    </row>
    <row r="62" spans="2:15" x14ac:dyDescent="0.25">
      <c r="B62" s="1"/>
      <c r="J62" s="54" t="s">
        <v>86</v>
      </c>
      <c r="K62" s="54"/>
      <c r="L62" s="54"/>
      <c r="M62" s="54"/>
      <c r="N62" s="54"/>
      <c r="O62" s="56"/>
    </row>
    <row r="63" spans="2:15" x14ac:dyDescent="0.25">
      <c r="B63" s="1"/>
      <c r="J63" s="54" t="s">
        <v>81</v>
      </c>
      <c r="K63" s="54"/>
      <c r="L63" s="54"/>
      <c r="M63" s="54" t="s">
        <v>87</v>
      </c>
      <c r="N63" s="55">
        <v>1.238425925925926E-2</v>
      </c>
      <c r="O63" s="56">
        <v>41401</v>
      </c>
    </row>
    <row r="64" spans="2:15" x14ac:dyDescent="0.25">
      <c r="B64" s="1"/>
      <c r="J64" s="54" t="s">
        <v>83</v>
      </c>
      <c r="K64" s="54"/>
      <c r="L64" s="54"/>
      <c r="M64" s="54" t="s">
        <v>88</v>
      </c>
      <c r="N64" s="55">
        <v>1.1215277777777777E-2</v>
      </c>
      <c r="O64" s="56">
        <v>41464</v>
      </c>
    </row>
    <row r="65" spans="2:15" x14ac:dyDescent="0.25">
      <c r="B65" s="1"/>
      <c r="J65" s="54" t="s">
        <v>84</v>
      </c>
      <c r="K65" s="54"/>
      <c r="L65" s="54"/>
      <c r="M65" s="54"/>
      <c r="N65" s="54"/>
      <c r="O65" s="56"/>
    </row>
  </sheetData>
  <sortState ref="L7:P37">
    <sortCondition ref="P7:P37"/>
  </sortState>
  <mergeCells count="3">
    <mergeCell ref="C2:G2"/>
    <mergeCell ref="C4:G4"/>
    <mergeCell ref="L4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O1"/>
  <sheetViews>
    <sheetView workbookViewId="0">
      <selection sqref="A1:XFD1048576"/>
    </sheetView>
  </sheetViews>
  <sheetFormatPr defaultRowHeight="15" x14ac:dyDescent="0.25"/>
  <cols>
    <col min="1" max="4" width="9.140625" style="1"/>
    <col min="5" max="5" width="9.140625" style="64"/>
    <col min="6" max="14" width="9.140625" style="1"/>
    <col min="15" max="15" width="9.140625" style="64"/>
    <col min="16" max="16384" width="9.140625" style="1"/>
  </cols>
  <sheetData/>
  <sortState ref="P6:AA29">
    <sortCondition descending="1" ref="AA6:AA2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J1"/>
  <sheetViews>
    <sheetView workbookViewId="0">
      <selection sqref="A1:XFD1048576"/>
    </sheetView>
  </sheetViews>
  <sheetFormatPr defaultRowHeight="15" x14ac:dyDescent="0.25"/>
  <cols>
    <col min="1" max="7" width="9.140625" style="1"/>
    <col min="8" max="10" width="9.140625" style="53"/>
    <col min="11" max="16384" width="9.140625" style="1"/>
  </cols>
  <sheetData/>
  <sortState ref="L7:P41">
    <sortCondition ref="P7:P4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"/>
  <sheetViews>
    <sheetView topLeftCell="A4" workbookViewId="0">
      <selection activeCell="A4" sqref="A1:XFD1048576"/>
    </sheetView>
  </sheetViews>
  <sheetFormatPr defaultRowHeight="15" x14ac:dyDescent="0.25"/>
  <cols>
    <col min="1" max="1" width="9.140625" style="1"/>
    <col min="2" max="3" width="9.140625" style="25"/>
    <col min="4" max="4" width="9.140625" style="1"/>
    <col min="5" max="5" width="9.140625" style="65"/>
    <col min="6" max="14" width="9.140625" style="1"/>
    <col min="15" max="15" width="9.140625" style="65"/>
    <col min="16" max="17" width="9.140625" style="25"/>
    <col min="18" max="16384" width="9.140625" style="1"/>
  </cols>
  <sheetData/>
  <sortState ref="P6:AA45">
    <sortCondition descending="1" ref="AA6:AA4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"/>
  <sheetViews>
    <sheetView workbookViewId="0">
      <selection sqref="A1:XFD1048576"/>
    </sheetView>
  </sheetViews>
  <sheetFormatPr defaultRowHeight="15" x14ac:dyDescent="0.25"/>
  <cols>
    <col min="1" max="1" width="9.140625" style="1"/>
    <col min="2" max="3" width="9.140625" style="25"/>
    <col min="4" max="4" width="9.140625" style="1"/>
    <col min="5" max="5" width="9.140625" style="66"/>
    <col min="6" max="14" width="9.140625" style="1"/>
    <col min="15" max="15" width="9.140625" style="66"/>
    <col min="16" max="17" width="9.140625" style="25"/>
    <col min="18" max="16384" width="9.140625" style="1"/>
  </cols>
  <sheetData/>
  <sortState ref="P7:AA28">
    <sortCondition descending="1" ref="AA7:AA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J1"/>
  <sheetViews>
    <sheetView workbookViewId="0">
      <selection sqref="A1:XFD1048576"/>
    </sheetView>
  </sheetViews>
  <sheetFormatPr defaultRowHeight="15" x14ac:dyDescent="0.25"/>
  <cols>
    <col min="1" max="7" width="9.140625" style="1"/>
    <col min="8" max="10" width="9.140625" style="67"/>
    <col min="11" max="16384" width="9.140625" style="1"/>
  </cols>
  <sheetData/>
  <sortState ref="L7:P40">
    <sortCondition ref="P7:P40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</vt:lpstr>
      <vt:lpstr>SGP#1 Apr</vt:lpstr>
      <vt:lpstr>Clive Cookson 10km</vt:lpstr>
      <vt:lpstr>SGP#2 May</vt:lpstr>
      <vt:lpstr>Newburn RR</vt:lpstr>
      <vt:lpstr>SGP#3 June</vt:lpstr>
      <vt:lpstr>Tynedale 10km</vt:lpstr>
      <vt:lpstr>Sund 5km</vt:lpstr>
      <vt:lpstr>SGP#4 July</vt:lpstr>
      <vt:lpstr>Morpeth 10km</vt:lpstr>
      <vt:lpstr>Club Champs</vt:lpstr>
      <vt:lpstr>Tynedale 10M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PaulEmily</cp:lastModifiedBy>
  <cp:lastPrinted>2014-06-03T14:25:12Z</cp:lastPrinted>
  <dcterms:created xsi:type="dcterms:W3CDTF">2013-11-12T20:15:06Z</dcterms:created>
  <dcterms:modified xsi:type="dcterms:W3CDTF">2015-05-27T10:16:10Z</dcterms:modified>
</cp:coreProperties>
</file>